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3 - 1\0. CP 1\"/>
    </mc:Choice>
  </mc:AlternateContent>
  <xr:revisionPtr revIDLastSave="0" documentId="13_ncr:1_{D233B816-02F3-458F-8C17-02E932398DB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중력장 공기저항" sheetId="3" r:id="rId2"/>
    <sheet name="Sheet2" sheetId="4" r:id="rId3"/>
    <sheet name="Sheet3" sheetId="5" r:id="rId4"/>
    <sheet name="Sheet4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M6" i="6" s="1"/>
  <c r="I6" i="6" s="1"/>
  <c r="K6" i="6"/>
  <c r="F6" i="6"/>
  <c r="L6" i="6" s="1"/>
  <c r="H6" i="6" s="1"/>
  <c r="N6" i="6" s="1"/>
  <c r="D11" i="5"/>
  <c r="D7" i="5"/>
  <c r="D7" i="4"/>
  <c r="F7" i="3"/>
  <c r="E7" i="6" l="1"/>
  <c r="J7" i="6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7" i="1"/>
  <c r="K7" i="6" l="1"/>
  <c r="G7" i="6" s="1"/>
  <c r="F7" i="6"/>
  <c r="J6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6" i="5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7" i="6"/>
  <c r="E7" i="5"/>
  <c r="F7" i="5" s="1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7" i="5"/>
  <c r="A7" i="4"/>
  <c r="B6" i="4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C6" i="3"/>
  <c r="N6" i="3"/>
  <c r="N7" i="3" s="1"/>
  <c r="G6" i="3"/>
  <c r="J6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A8" i="3"/>
  <c r="A9" i="3" s="1"/>
  <c r="C7" i="3"/>
  <c r="A7" i="3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6" i="1"/>
  <c r="C6" i="1"/>
  <c r="G7" i="1"/>
  <c r="C7" i="1"/>
  <c r="B6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B8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L7" i="6" l="1"/>
  <c r="M7" i="6"/>
  <c r="I7" i="6" s="1"/>
  <c r="D8" i="5"/>
  <c r="E8" i="5" s="1"/>
  <c r="F8" i="5" s="1"/>
  <c r="B7" i="4"/>
  <c r="G7" i="3"/>
  <c r="H7" i="3" s="1"/>
  <c r="N8" i="3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O7" i="3"/>
  <c r="I7" i="3"/>
  <c r="J7" i="3" s="1"/>
  <c r="K7" i="3" s="1"/>
  <c r="A10" i="3"/>
  <c r="H7" i="6" l="1"/>
  <c r="E8" i="6" s="1"/>
  <c r="D9" i="5"/>
  <c r="E9" i="5" s="1"/>
  <c r="O8" i="3"/>
  <c r="O9" i="3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A11" i="3"/>
  <c r="N7" i="6" l="1"/>
  <c r="J8" i="6" s="1"/>
  <c r="F8" i="6" s="1"/>
  <c r="L8" i="6" s="1"/>
  <c r="H8" i="6" s="1"/>
  <c r="N8" i="6" s="1"/>
  <c r="K8" i="6"/>
  <c r="G8" i="6" s="1"/>
  <c r="F9" i="5"/>
  <c r="I8" i="3"/>
  <c r="J8" i="3" s="1"/>
  <c r="F8" i="3"/>
  <c r="G8" i="3" s="1"/>
  <c r="A12" i="3"/>
  <c r="M8" i="6" l="1"/>
  <c r="I8" i="6" s="1"/>
  <c r="E9" i="6" s="1"/>
  <c r="D10" i="5"/>
  <c r="E10" i="5" s="1"/>
  <c r="F10" i="5" s="1"/>
  <c r="K8" i="3"/>
  <c r="I9" i="3"/>
  <c r="J9" i="3" s="1"/>
  <c r="H8" i="3"/>
  <c r="F9" i="3"/>
  <c r="G9" i="3" s="1"/>
  <c r="A13" i="3"/>
  <c r="J9" i="6" l="1"/>
  <c r="K9" i="6"/>
  <c r="G9" i="6" s="1"/>
  <c r="M9" i="6" s="1"/>
  <c r="I9" i="6" s="1"/>
  <c r="E11" i="5"/>
  <c r="F11" i="5"/>
  <c r="K9" i="3"/>
  <c r="I10" i="3"/>
  <c r="J10" i="3" s="1"/>
  <c r="F10" i="3"/>
  <c r="G10" i="3" s="1"/>
  <c r="H9" i="3"/>
  <c r="A14" i="3"/>
  <c r="F9" i="6" l="1"/>
  <c r="L9" i="6" s="1"/>
  <c r="H9" i="6" s="1"/>
  <c r="N9" i="6" s="1"/>
  <c r="D12" i="5"/>
  <c r="E12" i="5" s="1"/>
  <c r="F12" i="5" s="1"/>
  <c r="K10" i="3"/>
  <c r="I11" i="3"/>
  <c r="J11" i="3" s="1"/>
  <c r="H10" i="3"/>
  <c r="F11" i="3"/>
  <c r="G11" i="3" s="1"/>
  <c r="A15" i="3"/>
  <c r="J10" i="6" l="1"/>
  <c r="E10" i="6"/>
  <c r="D13" i="5"/>
  <c r="E13" i="5" s="1"/>
  <c r="F13" i="5" s="1"/>
  <c r="K11" i="3"/>
  <c r="I12" i="3"/>
  <c r="J12" i="3" s="1"/>
  <c r="F12" i="3"/>
  <c r="G12" i="3" s="1"/>
  <c r="H11" i="3"/>
  <c r="A16" i="3"/>
  <c r="K10" i="6" l="1"/>
  <c r="G10" i="6" s="1"/>
  <c r="M10" i="6" s="1"/>
  <c r="I10" i="6" s="1"/>
  <c r="F10" i="6"/>
  <c r="L10" i="6" s="1"/>
  <c r="H10" i="6" s="1"/>
  <c r="N10" i="6" s="1"/>
  <c r="D14" i="5"/>
  <c r="E14" i="5" s="1"/>
  <c r="F14" i="5"/>
  <c r="K12" i="3"/>
  <c r="I13" i="3"/>
  <c r="J13" i="3" s="1"/>
  <c r="H12" i="3"/>
  <c r="F13" i="3"/>
  <c r="G13" i="3" s="1"/>
  <c r="A17" i="3"/>
  <c r="J11" i="6" l="1"/>
  <c r="E11" i="6"/>
  <c r="D15" i="5"/>
  <c r="E15" i="5" s="1"/>
  <c r="F15" i="5"/>
  <c r="K13" i="3"/>
  <c r="I14" i="3"/>
  <c r="J14" i="3" s="1"/>
  <c r="H13" i="3"/>
  <c r="F14" i="3"/>
  <c r="G14" i="3" s="1"/>
  <c r="A18" i="3"/>
  <c r="K11" i="6" l="1"/>
  <c r="G11" i="6" s="1"/>
  <c r="M11" i="6" s="1"/>
  <c r="F11" i="6"/>
  <c r="L11" i="6" s="1"/>
  <c r="I11" i="6"/>
  <c r="D16" i="5"/>
  <c r="E16" i="5" s="1"/>
  <c r="F16" i="5"/>
  <c r="K14" i="3"/>
  <c r="I15" i="3"/>
  <c r="J15" i="3" s="1"/>
  <c r="F15" i="3"/>
  <c r="G15" i="3" s="1"/>
  <c r="H14" i="3"/>
  <c r="A19" i="3"/>
  <c r="H11" i="6" l="1"/>
  <c r="N11" i="6" s="1"/>
  <c r="J12" i="6" s="1"/>
  <c r="D17" i="5"/>
  <c r="E17" i="5" s="1"/>
  <c r="F17" i="5" s="1"/>
  <c r="K15" i="3"/>
  <c r="I16" i="3"/>
  <c r="J16" i="3" s="1"/>
  <c r="H15" i="3"/>
  <c r="F16" i="3"/>
  <c r="G16" i="3" s="1"/>
  <c r="A20" i="3"/>
  <c r="E12" i="6" l="1"/>
  <c r="K12" i="6" s="1"/>
  <c r="G12" i="6" s="1"/>
  <c r="M12" i="6" s="1"/>
  <c r="I12" i="6" s="1"/>
  <c r="F12" i="6"/>
  <c r="L12" i="6" s="1"/>
  <c r="D18" i="5"/>
  <c r="E18" i="5" s="1"/>
  <c r="F18" i="5"/>
  <c r="K16" i="3"/>
  <c r="I17" i="3"/>
  <c r="J17" i="3" s="1"/>
  <c r="H16" i="3"/>
  <c r="F17" i="3"/>
  <c r="G17" i="3" s="1"/>
  <c r="A21" i="3"/>
  <c r="H12" i="6" l="1"/>
  <c r="N12" i="6" s="1"/>
  <c r="J13" i="6" s="1"/>
  <c r="D19" i="5"/>
  <c r="E19" i="5" s="1"/>
  <c r="F19" i="5" s="1"/>
  <c r="K17" i="3"/>
  <c r="I18" i="3"/>
  <c r="J18" i="3" s="1"/>
  <c r="F18" i="3"/>
  <c r="G18" i="3" s="1"/>
  <c r="H17" i="3"/>
  <c r="A22" i="3"/>
  <c r="E13" i="6" l="1"/>
  <c r="K13" i="6" s="1"/>
  <c r="G13" i="6" s="1"/>
  <c r="M13" i="6" s="1"/>
  <c r="I13" i="6" s="1"/>
  <c r="F13" i="6"/>
  <c r="D20" i="5"/>
  <c r="E20" i="5" s="1"/>
  <c r="F20" i="5" s="1"/>
  <c r="K18" i="3"/>
  <c r="I19" i="3"/>
  <c r="J19" i="3" s="1"/>
  <c r="F19" i="3"/>
  <c r="G19" i="3" s="1"/>
  <c r="H18" i="3"/>
  <c r="A23" i="3"/>
  <c r="L13" i="6" l="1"/>
  <c r="H13" i="6" s="1"/>
  <c r="N13" i="6" s="1"/>
  <c r="D21" i="5"/>
  <c r="E21" i="5" s="1"/>
  <c r="F21" i="5" s="1"/>
  <c r="K19" i="3"/>
  <c r="I20" i="3"/>
  <c r="J20" i="3" s="1"/>
  <c r="H19" i="3"/>
  <c r="F20" i="3"/>
  <c r="G20" i="3" s="1"/>
  <c r="A24" i="3"/>
  <c r="J14" i="6" l="1"/>
  <c r="F14" i="6" s="1"/>
  <c r="L14" i="6" s="1"/>
  <c r="H14" i="6" s="1"/>
  <c r="N14" i="6" s="1"/>
  <c r="E14" i="6"/>
  <c r="K14" i="6"/>
  <c r="D22" i="5"/>
  <c r="E22" i="5" s="1"/>
  <c r="F22" i="5" s="1"/>
  <c r="K20" i="3"/>
  <c r="I21" i="3"/>
  <c r="J21" i="3" s="1"/>
  <c r="H20" i="3"/>
  <c r="F21" i="3"/>
  <c r="G21" i="3" s="1"/>
  <c r="A25" i="3"/>
  <c r="G14" i="6" l="1"/>
  <c r="M14" i="6" s="1"/>
  <c r="I14" i="6" s="1"/>
  <c r="E15" i="6" s="1"/>
  <c r="K15" i="6"/>
  <c r="J15" i="6"/>
  <c r="D23" i="5"/>
  <c r="E23" i="5" s="1"/>
  <c r="F23" i="5"/>
  <c r="K21" i="3"/>
  <c r="I22" i="3"/>
  <c r="J22" i="3" s="1"/>
  <c r="F22" i="3"/>
  <c r="G22" i="3" s="1"/>
  <c r="H21" i="3"/>
  <c r="A26" i="3"/>
  <c r="F15" i="6" l="1"/>
  <c r="L15" i="6" s="1"/>
  <c r="G15" i="6"/>
  <c r="M15" i="6" s="1"/>
  <c r="I15" i="6" s="1"/>
  <c r="H15" i="6"/>
  <c r="N15" i="6" s="1"/>
  <c r="D24" i="5"/>
  <c r="E24" i="5"/>
  <c r="F24" i="5" s="1"/>
  <c r="K22" i="3"/>
  <c r="I23" i="3"/>
  <c r="J23" i="3" s="1"/>
  <c r="H22" i="3"/>
  <c r="F23" i="3"/>
  <c r="G23" i="3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E16" i="6" l="1"/>
  <c r="K16" i="6"/>
  <c r="J16" i="6"/>
  <c r="D25" i="5"/>
  <c r="E25" i="5" s="1"/>
  <c r="F25" i="5"/>
  <c r="K23" i="3"/>
  <c r="I24" i="3"/>
  <c r="J24" i="3" s="1"/>
  <c r="H23" i="3"/>
  <c r="F24" i="3"/>
  <c r="G24" i="3" s="1"/>
  <c r="F16" i="6" l="1"/>
  <c r="L16" i="6" s="1"/>
  <c r="G16" i="6"/>
  <c r="M16" i="6" s="1"/>
  <c r="I16" i="6" s="1"/>
  <c r="D26" i="5"/>
  <c r="E26" i="5" s="1"/>
  <c r="F26" i="5" s="1"/>
  <c r="K24" i="3"/>
  <c r="I25" i="3"/>
  <c r="J25" i="3" s="1"/>
  <c r="H24" i="3"/>
  <c r="F25" i="3"/>
  <c r="G25" i="3" s="1"/>
  <c r="H16" i="6" l="1"/>
  <c r="N16" i="6" s="1"/>
  <c r="J17" i="6" s="1"/>
  <c r="F17" i="6" s="1"/>
  <c r="D27" i="5"/>
  <c r="E27" i="5" s="1"/>
  <c r="F27" i="5"/>
  <c r="K25" i="3"/>
  <c r="I26" i="3"/>
  <c r="J26" i="3" s="1"/>
  <c r="F26" i="3"/>
  <c r="G26" i="3" s="1"/>
  <c r="H25" i="3"/>
  <c r="E17" i="6" l="1"/>
  <c r="L17" i="6"/>
  <c r="H17" i="6" s="1"/>
  <c r="N17" i="6" s="1"/>
  <c r="K17" i="6"/>
  <c r="D28" i="5"/>
  <c r="E28" i="5" s="1"/>
  <c r="F28" i="5"/>
  <c r="K26" i="3"/>
  <c r="I27" i="3"/>
  <c r="J27" i="3" s="1"/>
  <c r="H26" i="3"/>
  <c r="F27" i="3"/>
  <c r="G27" i="3" s="1"/>
  <c r="G17" i="6" l="1"/>
  <c r="M17" i="6" s="1"/>
  <c r="I17" i="6" s="1"/>
  <c r="E18" i="6" s="1"/>
  <c r="D29" i="5"/>
  <c r="E29" i="5" s="1"/>
  <c r="F29" i="5"/>
  <c r="K27" i="3"/>
  <c r="I28" i="3"/>
  <c r="J28" i="3" s="1"/>
  <c r="F28" i="3"/>
  <c r="G28" i="3" s="1"/>
  <c r="H27" i="3"/>
  <c r="K18" i="6" l="1"/>
  <c r="J18" i="6"/>
  <c r="D30" i="5"/>
  <c r="E30" i="5" s="1"/>
  <c r="F30" i="5"/>
  <c r="K28" i="3"/>
  <c r="F29" i="3"/>
  <c r="G29" i="3" s="1"/>
  <c r="I29" i="3"/>
  <c r="J29" i="3" s="1"/>
  <c r="H28" i="3"/>
  <c r="F18" i="6" l="1"/>
  <c r="G18" i="6"/>
  <c r="M18" i="6" s="1"/>
  <c r="I18" i="6" s="1"/>
  <c r="D31" i="5"/>
  <c r="E31" i="5" s="1"/>
  <c r="F31" i="5"/>
  <c r="K29" i="3"/>
  <c r="H29" i="3"/>
  <c r="I30" i="3"/>
  <c r="J30" i="3" s="1"/>
  <c r="F30" i="3"/>
  <c r="G30" i="3" s="1"/>
  <c r="L18" i="6" l="1"/>
  <c r="D32" i="5"/>
  <c r="E32" i="5"/>
  <c r="F32" i="5" s="1"/>
  <c r="K30" i="3"/>
  <c r="H30" i="3"/>
  <c r="I31" i="3"/>
  <c r="J31" i="3" s="1"/>
  <c r="F31" i="3"/>
  <c r="G31" i="3" s="1"/>
  <c r="H18" i="6" l="1"/>
  <c r="D33" i="5"/>
  <c r="E33" i="5" s="1"/>
  <c r="F33" i="5" s="1"/>
  <c r="K31" i="3"/>
  <c r="I32" i="3"/>
  <c r="J32" i="3" s="1"/>
  <c r="H31" i="3"/>
  <c r="F32" i="3"/>
  <c r="G32" i="3" s="1"/>
  <c r="N18" i="6" l="1"/>
  <c r="J19" i="6" s="1"/>
  <c r="E19" i="6"/>
  <c r="D34" i="5"/>
  <c r="E34" i="5" s="1"/>
  <c r="F34" i="5"/>
  <c r="K32" i="3"/>
  <c r="H32" i="3"/>
  <c r="I33" i="3"/>
  <c r="J33" i="3" s="1"/>
  <c r="F33" i="3"/>
  <c r="G33" i="3" s="1"/>
  <c r="K19" i="6" l="1"/>
  <c r="G19" i="6" s="1"/>
  <c r="M19" i="6" s="1"/>
  <c r="I19" i="6" s="1"/>
  <c r="F19" i="6"/>
  <c r="L19" i="6" s="1"/>
  <c r="D35" i="5"/>
  <c r="E35" i="5" s="1"/>
  <c r="F35" i="5"/>
  <c r="K33" i="3"/>
  <c r="I34" i="3"/>
  <c r="J34" i="3" s="1"/>
  <c r="H33" i="3"/>
  <c r="F34" i="3"/>
  <c r="G34" i="3" s="1"/>
  <c r="H19" i="6" l="1"/>
  <c r="N19" i="6" s="1"/>
  <c r="J20" i="6" s="1"/>
  <c r="D36" i="5"/>
  <c r="E36" i="5"/>
  <c r="F36" i="5" s="1"/>
  <c r="K34" i="3"/>
  <c r="I35" i="3"/>
  <c r="J35" i="3" s="1"/>
  <c r="F35" i="3"/>
  <c r="G35" i="3" s="1"/>
  <c r="H34" i="3"/>
  <c r="E20" i="6" l="1"/>
  <c r="F20" i="6"/>
  <c r="L20" i="6"/>
  <c r="H20" i="6" s="1"/>
  <c r="N20" i="6" s="1"/>
  <c r="K20" i="6"/>
  <c r="G20" i="6" s="1"/>
  <c r="M20" i="6" s="1"/>
  <c r="I20" i="6" s="1"/>
  <c r="E21" i="6" s="1"/>
  <c r="D37" i="5"/>
  <c r="E37" i="5" s="1"/>
  <c r="F37" i="5" s="1"/>
  <c r="K35" i="3"/>
  <c r="I36" i="3"/>
  <c r="J36" i="3" s="1"/>
  <c r="H35" i="3"/>
  <c r="F36" i="3"/>
  <c r="G36" i="3" s="1"/>
  <c r="K21" i="6" l="1"/>
  <c r="J21" i="6"/>
  <c r="D38" i="5"/>
  <c r="E38" i="5" s="1"/>
  <c r="K36" i="3"/>
  <c r="I37" i="3"/>
  <c r="J37" i="3" s="1"/>
  <c r="H36" i="3"/>
  <c r="F37" i="3"/>
  <c r="G37" i="3" s="1"/>
  <c r="F21" i="6" l="1"/>
  <c r="L21" i="6" s="1"/>
  <c r="H21" i="6" s="1"/>
  <c r="N21" i="6" s="1"/>
  <c r="G21" i="6"/>
  <c r="M21" i="6" s="1"/>
  <c r="I21" i="6" s="1"/>
  <c r="E22" i="6" s="1"/>
  <c r="F38" i="5"/>
  <c r="K37" i="3"/>
  <c r="I38" i="3"/>
  <c r="J38" i="3" s="1"/>
  <c r="F38" i="3"/>
  <c r="G38" i="3" s="1"/>
  <c r="H37" i="3"/>
  <c r="K22" i="6" l="1"/>
  <c r="J22" i="6"/>
  <c r="D39" i="5"/>
  <c r="E39" i="5" s="1"/>
  <c r="F39" i="5" s="1"/>
  <c r="K38" i="3"/>
  <c r="I39" i="3"/>
  <c r="J39" i="3" s="1"/>
  <c r="F39" i="3"/>
  <c r="G39" i="3" s="1"/>
  <c r="H38" i="3"/>
  <c r="G22" i="6" l="1"/>
  <c r="M22" i="6" s="1"/>
  <c r="I22" i="6" s="1"/>
  <c r="F22" i="6"/>
  <c r="L22" i="6" s="1"/>
  <c r="H22" i="6" s="1"/>
  <c r="N22" i="6" s="1"/>
  <c r="D40" i="5"/>
  <c r="E40" i="5" s="1"/>
  <c r="F40" i="5"/>
  <c r="K39" i="3"/>
  <c r="I40" i="3"/>
  <c r="J40" i="3" s="1"/>
  <c r="F40" i="3"/>
  <c r="G40" i="3" s="1"/>
  <c r="H39" i="3"/>
  <c r="J23" i="6" l="1"/>
  <c r="E23" i="6"/>
  <c r="D41" i="5"/>
  <c r="E41" i="5" s="1"/>
  <c r="F41" i="5"/>
  <c r="H40" i="3"/>
  <c r="K40" i="3"/>
  <c r="F41" i="3"/>
  <c r="G41" i="3" s="1"/>
  <c r="I41" i="3"/>
  <c r="J41" i="3" s="1"/>
  <c r="K23" i="6" l="1"/>
  <c r="G23" i="6" s="1"/>
  <c r="M23" i="6" s="1"/>
  <c r="I23" i="6" s="1"/>
  <c r="F23" i="6"/>
  <c r="L23" i="6" s="1"/>
  <c r="D42" i="5"/>
  <c r="E42" i="5" s="1"/>
  <c r="F42" i="5"/>
  <c r="H41" i="3"/>
  <c r="K41" i="3"/>
  <c r="F42" i="3"/>
  <c r="G42" i="3" s="1"/>
  <c r="I42" i="3"/>
  <c r="J42" i="3" s="1"/>
  <c r="H23" i="6" l="1"/>
  <c r="N23" i="6" s="1"/>
  <c r="J24" i="6" s="1"/>
  <c r="D43" i="5"/>
  <c r="E43" i="5" s="1"/>
  <c r="F43" i="5"/>
  <c r="H42" i="3"/>
  <c r="K42" i="3"/>
  <c r="F43" i="3"/>
  <c r="G43" i="3" s="1"/>
  <c r="H43" i="3" s="1"/>
  <c r="I43" i="3"/>
  <c r="J43" i="3" s="1"/>
  <c r="E24" i="6" l="1"/>
  <c r="F24" i="6"/>
  <c r="K24" i="6"/>
  <c r="G24" i="6" s="1"/>
  <c r="M24" i="6" s="1"/>
  <c r="I24" i="6" s="1"/>
  <c r="L24" i="6"/>
  <c r="H24" i="6" s="1"/>
  <c r="N24" i="6" s="1"/>
  <c r="D44" i="5"/>
  <c r="E44" i="5" s="1"/>
  <c r="F44" i="5" s="1"/>
  <c r="K43" i="3"/>
  <c r="I44" i="3"/>
  <c r="J44" i="3" s="1"/>
  <c r="F44" i="3"/>
  <c r="G44" i="3" s="1"/>
  <c r="H44" i="3" s="1"/>
  <c r="J25" i="6" l="1"/>
  <c r="E25" i="6"/>
  <c r="D45" i="5"/>
  <c r="E45" i="5" s="1"/>
  <c r="F45" i="5" s="1"/>
  <c r="K44" i="3"/>
  <c r="I45" i="3"/>
  <c r="J45" i="3" s="1"/>
  <c r="F45" i="3"/>
  <c r="G45" i="3" s="1"/>
  <c r="H45" i="3" s="1"/>
  <c r="K25" i="6" l="1"/>
  <c r="G25" i="6" s="1"/>
  <c r="M25" i="6" s="1"/>
  <c r="I25" i="6" s="1"/>
  <c r="F25" i="6"/>
  <c r="L25" i="6" s="1"/>
  <c r="D46" i="5"/>
  <c r="E46" i="5" s="1"/>
  <c r="F46" i="5"/>
  <c r="K45" i="3"/>
  <c r="I46" i="3"/>
  <c r="J46" i="3" s="1"/>
  <c r="F46" i="3"/>
  <c r="G46" i="3" s="1"/>
  <c r="H46" i="3" s="1"/>
  <c r="H25" i="6" l="1"/>
  <c r="N25" i="6" s="1"/>
  <c r="J26" i="6"/>
  <c r="F26" i="6" s="1"/>
  <c r="E26" i="6"/>
  <c r="D47" i="5"/>
  <c r="E47" i="5" s="1"/>
  <c r="F47" i="5"/>
  <c r="K46" i="3"/>
  <c r="I47" i="3"/>
  <c r="J47" i="3" s="1"/>
  <c r="F47" i="3"/>
  <c r="G47" i="3" s="1"/>
  <c r="H47" i="3" s="1"/>
  <c r="L26" i="6" l="1"/>
  <c r="H26" i="6" s="1"/>
  <c r="N26" i="6" s="1"/>
  <c r="K26" i="6"/>
  <c r="G26" i="6" s="1"/>
  <c r="M26" i="6" s="1"/>
  <c r="I26" i="6" s="1"/>
  <c r="D48" i="5"/>
  <c r="E48" i="5"/>
  <c r="F48" i="5" s="1"/>
  <c r="K47" i="3"/>
  <c r="I48" i="3"/>
  <c r="J48" i="3" s="1"/>
  <c r="F48" i="3"/>
  <c r="G48" i="3" s="1"/>
  <c r="H48" i="3" s="1"/>
  <c r="D49" i="5" l="1"/>
  <c r="E49" i="5" s="1"/>
  <c r="F49" i="5"/>
  <c r="K48" i="3"/>
  <c r="I49" i="3"/>
  <c r="J49" i="3" s="1"/>
  <c r="F49" i="3"/>
  <c r="G49" i="3" s="1"/>
  <c r="H49" i="3" s="1"/>
  <c r="D50" i="5" l="1"/>
  <c r="E50" i="5" s="1"/>
  <c r="F50" i="5"/>
  <c r="K49" i="3"/>
  <c r="F50" i="3"/>
  <c r="G50" i="3" s="1"/>
  <c r="I50" i="3"/>
  <c r="J50" i="3" s="1"/>
  <c r="H50" i="3"/>
  <c r="D51" i="5" l="1"/>
  <c r="E51" i="5" s="1"/>
  <c r="F51" i="5"/>
  <c r="K50" i="3"/>
  <c r="I51" i="3"/>
  <c r="J51" i="3" s="1"/>
  <c r="F51" i="3"/>
  <c r="G51" i="3" s="1"/>
  <c r="H51" i="3" s="1"/>
  <c r="D52" i="5" l="1"/>
  <c r="E52" i="5" s="1"/>
  <c r="F52" i="5"/>
  <c r="K51" i="3"/>
  <c r="I52" i="3"/>
  <c r="J52" i="3" s="1"/>
  <c r="F52" i="3"/>
  <c r="G52" i="3" s="1"/>
  <c r="H52" i="3" s="1"/>
  <c r="D53" i="5" l="1"/>
  <c r="E53" i="5" s="1"/>
  <c r="F53" i="5"/>
  <c r="K52" i="3"/>
  <c r="F53" i="3"/>
  <c r="G53" i="3" s="1"/>
  <c r="I53" i="3"/>
  <c r="J53" i="3" s="1"/>
  <c r="H53" i="3"/>
  <c r="D54" i="5" l="1"/>
  <c r="E54" i="5" s="1"/>
  <c r="F54" i="5" s="1"/>
  <c r="K53" i="3"/>
  <c r="I54" i="3"/>
  <c r="J54" i="3" s="1"/>
  <c r="F54" i="3"/>
  <c r="G54" i="3" s="1"/>
  <c r="H54" i="3" s="1"/>
  <c r="D55" i="5" l="1"/>
  <c r="E55" i="5" s="1"/>
  <c r="F55" i="5" s="1"/>
  <c r="K54" i="3"/>
  <c r="I55" i="3"/>
  <c r="J55" i="3" s="1"/>
  <c r="F55" i="3"/>
  <c r="G55" i="3" s="1"/>
  <c r="H55" i="3" s="1"/>
  <c r="D56" i="5" l="1"/>
  <c r="E56" i="5" s="1"/>
  <c r="F56" i="5"/>
  <c r="K55" i="3"/>
  <c r="I56" i="3"/>
  <c r="J56" i="3" s="1"/>
  <c r="F56" i="3"/>
  <c r="G56" i="3" s="1"/>
  <c r="H56" i="3" s="1"/>
  <c r="D57" i="5" l="1"/>
  <c r="E57" i="5" s="1"/>
  <c r="F57" i="5"/>
  <c r="K56" i="3"/>
  <c r="I57" i="3"/>
  <c r="J57" i="3" s="1"/>
  <c r="F57" i="3"/>
  <c r="G57" i="3" s="1"/>
  <c r="H57" i="3" s="1"/>
  <c r="D58" i="5" l="1"/>
  <c r="E58" i="5" s="1"/>
  <c r="F58" i="5"/>
  <c r="I58" i="3"/>
  <c r="J58" i="3" s="1"/>
  <c r="K57" i="3"/>
  <c r="F58" i="3"/>
  <c r="G58" i="3" s="1"/>
  <c r="I59" i="3" s="1"/>
  <c r="D59" i="5" l="1"/>
  <c r="E59" i="5" s="1"/>
  <c r="F59" i="5"/>
  <c r="H58" i="3"/>
  <c r="J59" i="3"/>
  <c r="F59" i="3"/>
  <c r="G59" i="3" s="1"/>
  <c r="K58" i="3"/>
  <c r="K59" i="3" s="1"/>
  <c r="I60" i="3"/>
  <c r="F60" i="3"/>
  <c r="G60" i="3" s="1"/>
  <c r="H59" i="3"/>
  <c r="D60" i="5" l="1"/>
  <c r="E60" i="5"/>
  <c r="F60" i="5" s="1"/>
  <c r="J60" i="3"/>
  <c r="I61" i="3"/>
  <c r="F61" i="3"/>
  <c r="G61" i="3" s="1"/>
  <c r="H60" i="3"/>
  <c r="D61" i="5" l="1"/>
  <c r="E61" i="5" s="1"/>
  <c r="F61" i="5"/>
  <c r="J61" i="3"/>
  <c r="K60" i="3"/>
  <c r="K61" i="3" s="1"/>
  <c r="I62" i="3"/>
  <c r="F62" i="3"/>
  <c r="G62" i="3" s="1"/>
  <c r="H61" i="3"/>
  <c r="D62" i="5" l="1"/>
  <c r="E62" i="5" s="1"/>
  <c r="F62" i="5"/>
  <c r="J62" i="3"/>
  <c r="I63" i="3" s="1"/>
  <c r="H62" i="3"/>
  <c r="D63" i="5" l="1"/>
  <c r="E63" i="5" s="1"/>
  <c r="F63" i="5" s="1"/>
  <c r="F63" i="3"/>
  <c r="G63" i="3" s="1"/>
  <c r="H63" i="3" s="1"/>
  <c r="J63" i="3"/>
  <c r="K62" i="3"/>
  <c r="D64" i="5" l="1"/>
  <c r="E64" i="5"/>
  <c r="F64" i="5" s="1"/>
  <c r="F64" i="3"/>
  <c r="G64" i="3" s="1"/>
  <c r="K63" i="3"/>
  <c r="I64" i="3"/>
  <c r="J64" i="3" s="1"/>
  <c r="H64" i="3"/>
  <c r="D65" i="5" l="1"/>
  <c r="E65" i="5" s="1"/>
  <c r="F65" i="5"/>
  <c r="K64" i="3"/>
  <c r="I65" i="3"/>
  <c r="J65" i="3" s="1"/>
  <c r="F65" i="3"/>
  <c r="G65" i="3" s="1"/>
  <c r="H65" i="3" s="1"/>
  <c r="D66" i="5" l="1"/>
  <c r="E66" i="5" s="1"/>
  <c r="F66" i="5"/>
  <c r="K65" i="3"/>
  <c r="I66" i="3"/>
  <c r="J66" i="3" s="1"/>
  <c r="F66" i="3"/>
  <c r="G66" i="3" s="1"/>
  <c r="H66" i="3" s="1"/>
  <c r="D67" i="5" l="1"/>
  <c r="E67" i="5" s="1"/>
  <c r="F67" i="5"/>
  <c r="K66" i="3"/>
  <c r="I67" i="3"/>
  <c r="J67" i="3" s="1"/>
  <c r="F67" i="3"/>
  <c r="G67" i="3" s="1"/>
  <c r="H67" i="3" s="1"/>
  <c r="D68" i="5" l="1"/>
  <c r="E68" i="5"/>
  <c r="F68" i="5" s="1"/>
  <c r="K67" i="3"/>
  <c r="I68" i="3"/>
  <c r="J68" i="3" s="1"/>
  <c r="F68" i="3"/>
  <c r="G68" i="3" s="1"/>
  <c r="H68" i="3" s="1"/>
  <c r="D69" i="5" l="1"/>
  <c r="E69" i="5" s="1"/>
  <c r="F69" i="5" s="1"/>
  <c r="K68" i="3"/>
  <c r="I69" i="3"/>
  <c r="J69" i="3" s="1"/>
  <c r="F69" i="3"/>
  <c r="G69" i="3" s="1"/>
  <c r="I70" i="3" s="1"/>
  <c r="D70" i="5" l="1"/>
  <c r="E70" i="5" s="1"/>
  <c r="F70" i="5"/>
  <c r="J70" i="3"/>
  <c r="H69" i="3"/>
  <c r="K69" i="3"/>
  <c r="K70" i="3" s="1"/>
  <c r="F70" i="3"/>
  <c r="G70" i="3" s="1"/>
  <c r="I71" i="3" s="1"/>
  <c r="D71" i="5" l="1"/>
  <c r="E71" i="5" s="1"/>
  <c r="F71" i="5" s="1"/>
  <c r="H70" i="3"/>
  <c r="F71" i="3"/>
  <c r="G71" i="3" s="1"/>
  <c r="J71" i="3"/>
  <c r="I72" i="3" s="1"/>
  <c r="H71" i="3"/>
  <c r="D72" i="5" l="1"/>
  <c r="E72" i="5"/>
  <c r="F72" i="5" s="1"/>
  <c r="F72" i="3"/>
  <c r="G72" i="3" s="1"/>
  <c r="J72" i="3"/>
  <c r="K71" i="3"/>
  <c r="I73" i="3"/>
  <c r="F73" i="3"/>
  <c r="G73" i="3" s="1"/>
  <c r="H72" i="3"/>
  <c r="D73" i="5" l="1"/>
  <c r="E73" i="5" s="1"/>
  <c r="F73" i="5"/>
  <c r="K72" i="3"/>
  <c r="J73" i="3"/>
  <c r="F74" i="3"/>
  <c r="G74" i="3" s="1"/>
  <c r="H73" i="3"/>
  <c r="D74" i="5" l="1"/>
  <c r="E74" i="5" s="1"/>
  <c r="F74" i="5"/>
  <c r="K73" i="3"/>
  <c r="I74" i="3"/>
  <c r="J74" i="3" s="1"/>
  <c r="H74" i="3"/>
  <c r="D75" i="5" l="1"/>
  <c r="E75" i="5" s="1"/>
  <c r="F75" i="5"/>
  <c r="K74" i="3"/>
  <c r="I75" i="3"/>
  <c r="J75" i="3" s="1"/>
  <c r="F75" i="3"/>
  <c r="G75" i="3" s="1"/>
  <c r="H75" i="3" s="1"/>
  <c r="D76" i="5" l="1"/>
  <c r="E76" i="5"/>
  <c r="F76" i="5" s="1"/>
  <c r="K75" i="3"/>
  <c r="I76" i="3"/>
  <c r="J76" i="3" s="1"/>
  <c r="F76" i="3"/>
  <c r="G76" i="3" s="1"/>
  <c r="H76" i="3" s="1"/>
  <c r="D77" i="5" l="1"/>
  <c r="E77" i="5" s="1"/>
  <c r="F77" i="5" s="1"/>
  <c r="K76" i="3"/>
  <c r="F77" i="3"/>
  <c r="G77" i="3" s="1"/>
  <c r="H77" i="3" s="1"/>
  <c r="I77" i="3"/>
  <c r="J77" i="3" s="1"/>
  <c r="D78" i="5" l="1"/>
  <c r="E78" i="5" s="1"/>
  <c r="F78" i="5"/>
  <c r="K77" i="3"/>
  <c r="F78" i="3"/>
  <c r="G78" i="3" s="1"/>
  <c r="I78" i="3"/>
  <c r="J78" i="3" s="1"/>
  <c r="H78" i="3"/>
  <c r="D79" i="5" l="1"/>
  <c r="E79" i="5" s="1"/>
  <c r="F79" i="5"/>
  <c r="K78" i="3"/>
  <c r="I79" i="3"/>
  <c r="J79" i="3" s="1"/>
  <c r="F79" i="3"/>
  <c r="G79" i="3" s="1"/>
  <c r="H79" i="3" s="1"/>
  <c r="D80" i="5" l="1"/>
  <c r="E80" i="5"/>
  <c r="F80" i="5" s="1"/>
  <c r="K79" i="3"/>
  <c r="I80" i="3"/>
  <c r="J80" i="3" s="1"/>
  <c r="F80" i="3"/>
  <c r="G80" i="3" s="1"/>
  <c r="H80" i="3" s="1"/>
  <c r="D81" i="5" l="1"/>
  <c r="E81" i="5" s="1"/>
  <c r="F81" i="5"/>
  <c r="K80" i="3"/>
  <c r="I81" i="3"/>
  <c r="J81" i="3" s="1"/>
  <c r="F81" i="3"/>
  <c r="G81" i="3" s="1"/>
  <c r="D82" i="5" l="1"/>
  <c r="E82" i="5" s="1"/>
  <c r="F82" i="5"/>
  <c r="I82" i="3"/>
  <c r="J82" i="3" s="1"/>
  <c r="H81" i="3"/>
  <c r="K81" i="3"/>
  <c r="F82" i="3"/>
  <c r="G82" i="3" s="1"/>
  <c r="I83" i="3" s="1"/>
  <c r="D83" i="5" l="1"/>
  <c r="E83" i="5" s="1"/>
  <c r="F83" i="5"/>
  <c r="H82" i="3"/>
  <c r="J83" i="3"/>
  <c r="F83" i="3"/>
  <c r="G83" i="3" s="1"/>
  <c r="K82" i="3"/>
  <c r="K83" i="3" s="1"/>
  <c r="F84" i="3"/>
  <c r="G84" i="3" s="1"/>
  <c r="D84" i="5" l="1"/>
  <c r="E84" i="5"/>
  <c r="F84" i="5" s="1"/>
  <c r="H83" i="3"/>
  <c r="I84" i="3"/>
  <c r="J84" i="3" s="1"/>
  <c r="H84" i="3"/>
  <c r="D85" i="5" l="1"/>
  <c r="E85" i="5" s="1"/>
  <c r="F85" i="5"/>
  <c r="K84" i="3"/>
  <c r="F85" i="3"/>
  <c r="G85" i="3" s="1"/>
  <c r="I85" i="3"/>
  <c r="J85" i="3" s="1"/>
  <c r="H85" i="3"/>
  <c r="D86" i="5" l="1"/>
  <c r="E86" i="5" s="1"/>
  <c r="F86" i="5"/>
  <c r="K85" i="3"/>
  <c r="I86" i="3"/>
  <c r="J86" i="3" s="1"/>
  <c r="F86" i="3"/>
  <c r="G86" i="3" s="1"/>
  <c r="H86" i="3" s="1"/>
  <c r="D87" i="5" l="1"/>
  <c r="E87" i="5" s="1"/>
  <c r="F87" i="5"/>
  <c r="K86" i="3"/>
  <c r="F87" i="3"/>
  <c r="G87" i="3" s="1"/>
  <c r="I87" i="3"/>
  <c r="J87" i="3" s="1"/>
  <c r="H87" i="3"/>
  <c r="D88" i="5" l="1"/>
  <c r="E88" i="5" s="1"/>
  <c r="F88" i="5"/>
  <c r="K87" i="3"/>
  <c r="I88" i="3"/>
  <c r="J88" i="3" s="1"/>
  <c r="F88" i="3"/>
  <c r="G88" i="3" s="1"/>
  <c r="H88" i="3" s="1"/>
  <c r="D89" i="5" l="1"/>
  <c r="E89" i="5" s="1"/>
  <c r="F89" i="5"/>
  <c r="K88" i="3"/>
  <c r="I89" i="3"/>
  <c r="J89" i="3" s="1"/>
  <c r="F89" i="3"/>
  <c r="G89" i="3" s="1"/>
  <c r="H89" i="3" s="1"/>
  <c r="D90" i="5" l="1"/>
  <c r="E90" i="5" s="1"/>
  <c r="F90" i="5" s="1"/>
  <c r="K89" i="3"/>
  <c r="I90" i="3"/>
  <c r="J90" i="3" s="1"/>
  <c r="F90" i="3"/>
  <c r="G90" i="3" s="1"/>
  <c r="H90" i="3" s="1"/>
  <c r="D91" i="5" l="1"/>
  <c r="E91" i="5" s="1"/>
  <c r="F91" i="5"/>
  <c r="K90" i="3"/>
  <c r="F91" i="3"/>
  <c r="G91" i="3" s="1"/>
  <c r="I91" i="3"/>
  <c r="J91" i="3" s="1"/>
  <c r="H91" i="3"/>
  <c r="D92" i="5" l="1"/>
  <c r="E92" i="5"/>
  <c r="F92" i="5" s="1"/>
  <c r="K91" i="3"/>
  <c r="I92" i="3"/>
  <c r="J92" i="3" s="1"/>
  <c r="F92" i="3"/>
  <c r="G92" i="3" s="1"/>
  <c r="H92" i="3" s="1"/>
  <c r="D93" i="5" l="1"/>
  <c r="E93" i="5" s="1"/>
  <c r="F93" i="5"/>
  <c r="K92" i="3"/>
  <c r="F93" i="3"/>
  <c r="G93" i="3" s="1"/>
  <c r="I93" i="3"/>
  <c r="J93" i="3" s="1"/>
  <c r="H93" i="3"/>
  <c r="D94" i="5" l="1"/>
  <c r="E94" i="5" s="1"/>
  <c r="F94" i="5"/>
  <c r="K93" i="3"/>
  <c r="I94" i="3"/>
  <c r="J94" i="3" s="1"/>
  <c r="F94" i="3"/>
  <c r="G94" i="3" s="1"/>
  <c r="H94" i="3" s="1"/>
  <c r="D95" i="5" l="1"/>
  <c r="E95" i="5" s="1"/>
  <c r="F95" i="5"/>
  <c r="K94" i="3"/>
  <c r="F95" i="3"/>
  <c r="G95" i="3" s="1"/>
  <c r="I95" i="3"/>
  <c r="J95" i="3" s="1"/>
  <c r="H95" i="3"/>
  <c r="D96" i="5" l="1"/>
  <c r="E96" i="5"/>
  <c r="F96" i="5" s="1"/>
  <c r="K95" i="3"/>
  <c r="F96" i="3"/>
  <c r="G96" i="3" s="1"/>
  <c r="I96" i="3"/>
  <c r="J96" i="3" s="1"/>
  <c r="H96" i="3"/>
  <c r="D97" i="5" l="1"/>
  <c r="E97" i="5" s="1"/>
  <c r="F97" i="5"/>
  <c r="K96" i="3"/>
  <c r="F97" i="3"/>
  <c r="G97" i="3" s="1"/>
  <c r="I97" i="3"/>
  <c r="J97" i="3" s="1"/>
  <c r="H97" i="3"/>
  <c r="D98" i="5" l="1"/>
  <c r="E98" i="5" s="1"/>
  <c r="F98" i="5"/>
  <c r="K97" i="3"/>
  <c r="F98" i="3"/>
  <c r="G98" i="3" s="1"/>
  <c r="I98" i="3"/>
  <c r="J98" i="3" s="1"/>
  <c r="H98" i="3"/>
  <c r="D99" i="5" l="1"/>
  <c r="E99" i="5" s="1"/>
  <c r="F99" i="5" s="1"/>
  <c r="K98" i="3"/>
  <c r="F99" i="3"/>
  <c r="G99" i="3" s="1"/>
  <c r="I99" i="3"/>
  <c r="J99" i="3" s="1"/>
  <c r="H99" i="3"/>
  <c r="D100" i="5" l="1"/>
  <c r="E100" i="5" s="1"/>
  <c r="F100" i="5"/>
  <c r="K99" i="3"/>
  <c r="I100" i="3"/>
  <c r="J100" i="3" s="1"/>
  <c r="F100" i="3"/>
  <c r="G100" i="3" s="1"/>
  <c r="H100" i="3" s="1"/>
  <c r="D101" i="5" l="1"/>
  <c r="E101" i="5" s="1"/>
  <c r="F101" i="5"/>
  <c r="K100" i="3"/>
  <c r="I101" i="3"/>
  <c r="J101" i="3" s="1"/>
  <c r="F101" i="3"/>
  <c r="G101" i="3" s="1"/>
  <c r="H101" i="3" s="1"/>
  <c r="D102" i="5" l="1"/>
  <c r="E102" i="5" s="1"/>
  <c r="F102" i="5"/>
  <c r="K101" i="3"/>
  <c r="I102" i="3"/>
  <c r="J102" i="3" s="1"/>
  <c r="F102" i="3"/>
  <c r="G102" i="3" s="1"/>
  <c r="H102" i="3" s="1"/>
  <c r="D103" i="5" l="1"/>
  <c r="E103" i="5" s="1"/>
  <c r="F103" i="5"/>
  <c r="K102" i="3"/>
  <c r="I103" i="3"/>
  <c r="J103" i="3" s="1"/>
  <c r="F103" i="3"/>
  <c r="G103" i="3" s="1"/>
  <c r="H103" i="3" s="1"/>
  <c r="D104" i="5" l="1"/>
  <c r="E104" i="5"/>
  <c r="F104" i="5" s="1"/>
  <c r="K103" i="3"/>
  <c r="I104" i="3"/>
  <c r="J104" i="3" s="1"/>
  <c r="F104" i="3"/>
  <c r="G104" i="3" s="1"/>
  <c r="H104" i="3" s="1"/>
  <c r="D105" i="5" l="1"/>
  <c r="E105" i="5" s="1"/>
  <c r="F105" i="5"/>
  <c r="K104" i="3"/>
  <c r="F105" i="3"/>
  <c r="G105" i="3" s="1"/>
  <c r="I105" i="3"/>
  <c r="J105" i="3" s="1"/>
  <c r="H105" i="3"/>
  <c r="D106" i="5" l="1"/>
  <c r="E106" i="5" s="1"/>
  <c r="F106" i="5" s="1"/>
  <c r="K105" i="3"/>
  <c r="I106" i="3"/>
  <c r="J106" i="3" s="1"/>
  <c r="F106" i="3"/>
  <c r="G106" i="3" s="1"/>
  <c r="H106" i="3" s="1"/>
  <c r="D107" i="5" l="1"/>
  <c r="E107" i="5" s="1"/>
  <c r="F107" i="5"/>
  <c r="K106" i="3"/>
  <c r="F107" i="3"/>
  <c r="G107" i="3" s="1"/>
  <c r="I107" i="3"/>
  <c r="J107" i="3" s="1"/>
  <c r="H107" i="3"/>
  <c r="D108" i="5" l="1"/>
  <c r="E108" i="5" s="1"/>
  <c r="F108" i="5"/>
  <c r="K107" i="3"/>
  <c r="F108" i="3"/>
  <c r="G108" i="3" s="1"/>
  <c r="I108" i="3"/>
  <c r="J108" i="3" s="1"/>
  <c r="H108" i="3"/>
  <c r="D109" i="5" l="1"/>
  <c r="E109" i="5"/>
  <c r="F109" i="5" s="1"/>
  <c r="K108" i="3"/>
  <c r="I109" i="3"/>
  <c r="J109" i="3" s="1"/>
  <c r="F109" i="3"/>
  <c r="G109" i="3" s="1"/>
  <c r="H109" i="3" s="1"/>
  <c r="D110" i="5" l="1"/>
  <c r="E110" i="5" s="1"/>
  <c r="F110" i="5"/>
  <c r="K109" i="3"/>
  <c r="F110" i="3"/>
  <c r="G110" i="3" s="1"/>
  <c r="H110" i="3" s="1"/>
  <c r="I110" i="3"/>
  <c r="J110" i="3" s="1"/>
  <c r="D111" i="5" l="1"/>
  <c r="E111" i="5" s="1"/>
  <c r="F111" i="5"/>
  <c r="K110" i="3"/>
  <c r="F111" i="3"/>
  <c r="G111" i="3" s="1"/>
  <c r="I111" i="3"/>
  <c r="J111" i="3" s="1"/>
  <c r="H111" i="3"/>
  <c r="D112" i="5" l="1"/>
  <c r="E112" i="5" s="1"/>
  <c r="F112" i="5"/>
  <c r="K111" i="3"/>
  <c r="F112" i="3"/>
  <c r="G112" i="3" s="1"/>
  <c r="I112" i="3"/>
  <c r="J112" i="3" s="1"/>
  <c r="H112" i="3"/>
  <c r="D113" i="5" l="1"/>
  <c r="E113" i="5" s="1"/>
  <c r="F113" i="5"/>
  <c r="K112" i="3"/>
  <c r="F113" i="3"/>
  <c r="G113" i="3" s="1"/>
  <c r="I113" i="3"/>
  <c r="J113" i="3" s="1"/>
  <c r="H113" i="3"/>
  <c r="D114" i="5" l="1"/>
  <c r="E114" i="5" s="1"/>
  <c r="F114" i="5" s="1"/>
  <c r="K113" i="3"/>
  <c r="I114" i="3"/>
  <c r="J114" i="3" s="1"/>
  <c r="F114" i="3"/>
  <c r="G114" i="3" s="1"/>
  <c r="H114" i="3" s="1"/>
  <c r="D115" i="5" l="1"/>
  <c r="E115" i="5" s="1"/>
  <c r="F115" i="5"/>
  <c r="K114" i="3"/>
  <c r="F115" i="3"/>
  <c r="G115" i="3" s="1"/>
  <c r="I115" i="3"/>
  <c r="J115" i="3" s="1"/>
  <c r="H115" i="3"/>
  <c r="D116" i="5" l="1"/>
  <c r="E116" i="5" s="1"/>
  <c r="F116" i="5" s="1"/>
  <c r="K115" i="3"/>
  <c r="I116" i="3"/>
  <c r="J116" i="3" s="1"/>
  <c r="F116" i="3"/>
  <c r="G116" i="3" s="1"/>
  <c r="H116" i="3" s="1"/>
  <c r="D117" i="5" l="1"/>
  <c r="E117" i="5"/>
  <c r="F117" i="5" s="1"/>
  <c r="K116" i="3"/>
  <c r="I117" i="3"/>
  <c r="J117" i="3" s="1"/>
  <c r="F117" i="3"/>
  <c r="G117" i="3" s="1"/>
  <c r="H117" i="3" s="1"/>
  <c r="D118" i="5" l="1"/>
  <c r="E118" i="5" s="1"/>
  <c r="F118" i="5"/>
  <c r="K117" i="3"/>
  <c r="I118" i="3"/>
  <c r="J118" i="3" s="1"/>
  <c r="F118" i="3"/>
  <c r="G118" i="3" s="1"/>
  <c r="H118" i="3" s="1"/>
  <c r="D119" i="5" l="1"/>
  <c r="E119" i="5" s="1"/>
  <c r="F119" i="5"/>
  <c r="K118" i="3"/>
  <c r="F119" i="3"/>
  <c r="G119" i="3" s="1"/>
  <c r="I119" i="3"/>
  <c r="J119" i="3" s="1"/>
  <c r="H119" i="3"/>
  <c r="D120" i="5" l="1"/>
  <c r="E120" i="5" s="1"/>
  <c r="F120" i="5"/>
  <c r="K119" i="3"/>
  <c r="F120" i="3"/>
  <c r="G120" i="3" s="1"/>
  <c r="I120" i="3"/>
  <c r="J120" i="3" s="1"/>
  <c r="H120" i="3"/>
  <c r="D121" i="5" l="1"/>
  <c r="E121" i="5" s="1"/>
  <c r="F121" i="5"/>
  <c r="K120" i="3"/>
  <c r="F121" i="3"/>
  <c r="G121" i="3" s="1"/>
  <c r="I121" i="3"/>
  <c r="J121" i="3" s="1"/>
  <c r="H121" i="3"/>
  <c r="D122" i="5" l="1"/>
  <c r="E122" i="5" s="1"/>
  <c r="F122" i="5" s="1"/>
  <c r="K121" i="3"/>
  <c r="I122" i="3"/>
  <c r="J122" i="3" s="1"/>
  <c r="F122" i="3"/>
  <c r="G122" i="3" s="1"/>
  <c r="H122" i="3" s="1"/>
  <c r="D123" i="5" l="1"/>
  <c r="E123" i="5" s="1"/>
  <c r="F123" i="5"/>
  <c r="K122" i="3"/>
  <c r="F123" i="3"/>
  <c r="G123" i="3" s="1"/>
  <c r="I123" i="3"/>
  <c r="J123" i="3" s="1"/>
  <c r="H123" i="3"/>
  <c r="D124" i="5" l="1"/>
  <c r="E124" i="5" s="1"/>
  <c r="F124" i="5"/>
  <c r="K123" i="3"/>
  <c r="I124" i="3"/>
  <c r="J124" i="3" s="1"/>
  <c r="F124" i="3"/>
  <c r="G124" i="3" s="1"/>
  <c r="H124" i="3" s="1"/>
  <c r="D125" i="5" l="1"/>
  <c r="E125" i="5"/>
  <c r="F125" i="5" s="1"/>
  <c r="K124" i="3"/>
  <c r="I125" i="3"/>
  <c r="J125" i="3" s="1"/>
  <c r="F125" i="3"/>
  <c r="G125" i="3" s="1"/>
  <c r="H125" i="3" s="1"/>
  <c r="D126" i="5" l="1"/>
  <c r="E126" i="5" s="1"/>
  <c r="F126" i="5" s="1"/>
  <c r="K125" i="3"/>
  <c r="I126" i="3"/>
  <c r="J126" i="3" s="1"/>
  <c r="F126" i="3"/>
  <c r="G126" i="3" s="1"/>
  <c r="H126" i="3" s="1"/>
  <c r="D127" i="5" l="1"/>
  <c r="E127" i="5" s="1"/>
  <c r="F127" i="5" s="1"/>
  <c r="K126" i="3"/>
  <c r="I127" i="3"/>
  <c r="J127" i="3" s="1"/>
  <c r="F127" i="3"/>
  <c r="G127" i="3" s="1"/>
  <c r="H127" i="3" s="1"/>
  <c r="D128" i="5" l="1"/>
  <c r="E128" i="5"/>
  <c r="F128" i="5" s="1"/>
  <c r="K127" i="3"/>
  <c r="F128" i="3"/>
  <c r="G128" i="3" s="1"/>
  <c r="I128" i="3"/>
  <c r="J128" i="3" s="1"/>
  <c r="H128" i="3"/>
  <c r="D129" i="5" l="1"/>
  <c r="E129" i="5" s="1"/>
  <c r="F129" i="5" s="1"/>
  <c r="K128" i="3"/>
  <c r="F129" i="3"/>
  <c r="G129" i="3" s="1"/>
  <c r="H129" i="3" s="1"/>
  <c r="I129" i="3"/>
  <c r="J129" i="3" s="1"/>
  <c r="D130" i="5" l="1"/>
  <c r="E130" i="5" s="1"/>
  <c r="F130" i="5"/>
  <c r="K129" i="3"/>
  <c r="F130" i="3"/>
  <c r="G130" i="3" s="1"/>
  <c r="I130" i="3"/>
  <c r="J130" i="3" s="1"/>
  <c r="H130" i="3"/>
  <c r="D131" i="5" l="1"/>
  <c r="E131" i="5" s="1"/>
  <c r="F131" i="5"/>
  <c r="K130" i="3"/>
  <c r="I131" i="3"/>
  <c r="J131" i="3" s="1"/>
  <c r="F131" i="3"/>
  <c r="G131" i="3" s="1"/>
  <c r="H131" i="3" s="1"/>
  <c r="D132" i="5" l="1"/>
  <c r="E132" i="5"/>
  <c r="F132" i="5" s="1"/>
  <c r="K131" i="3"/>
  <c r="I132" i="3"/>
  <c r="J132" i="3" s="1"/>
  <c r="F132" i="3"/>
  <c r="G132" i="3" s="1"/>
  <c r="H132" i="3" s="1"/>
  <c r="D133" i="5" l="1"/>
  <c r="E133" i="5" s="1"/>
  <c r="F133" i="5" s="1"/>
  <c r="K132" i="3"/>
  <c r="I133" i="3"/>
  <c r="J133" i="3" s="1"/>
  <c r="F133" i="3"/>
  <c r="G133" i="3" s="1"/>
  <c r="H133" i="3" s="1"/>
  <c r="D134" i="5" l="1"/>
  <c r="E134" i="5" s="1"/>
  <c r="F134" i="5"/>
  <c r="K133" i="3"/>
  <c r="I134" i="3"/>
  <c r="J134" i="3" s="1"/>
  <c r="F134" i="3"/>
  <c r="G134" i="3" s="1"/>
  <c r="H134" i="3" s="1"/>
  <c r="D135" i="5" l="1"/>
  <c r="E135" i="5" s="1"/>
  <c r="F135" i="5"/>
  <c r="K134" i="3"/>
  <c r="I135" i="3"/>
  <c r="J135" i="3" s="1"/>
  <c r="F135" i="3"/>
  <c r="G135" i="3" s="1"/>
  <c r="H135" i="3" s="1"/>
  <c r="D136" i="5" l="1"/>
  <c r="E136" i="5"/>
  <c r="F136" i="5" s="1"/>
  <c r="K135" i="3"/>
  <c r="I136" i="3"/>
  <c r="J136" i="3" s="1"/>
  <c r="F136" i="3"/>
  <c r="G136" i="3" s="1"/>
  <c r="H136" i="3" s="1"/>
  <c r="D137" i="5" l="1"/>
  <c r="E137" i="5" s="1"/>
  <c r="F137" i="5"/>
  <c r="K136" i="3"/>
  <c r="F137" i="3"/>
  <c r="G137" i="3" s="1"/>
  <c r="H137" i="3" s="1"/>
  <c r="I137" i="3"/>
  <c r="J137" i="3" s="1"/>
  <c r="D138" i="5" l="1"/>
  <c r="E138" i="5" s="1"/>
  <c r="F138" i="5"/>
  <c r="K137" i="3"/>
  <c r="F138" i="3"/>
  <c r="G138" i="3" s="1"/>
  <c r="I138" i="3"/>
  <c r="J138" i="3" s="1"/>
  <c r="H138" i="3"/>
  <c r="D139" i="5" l="1"/>
  <c r="E139" i="5" s="1"/>
  <c r="F139" i="5"/>
  <c r="K138" i="3"/>
  <c r="I139" i="3"/>
  <c r="J139" i="3" s="1"/>
  <c r="F139" i="3"/>
  <c r="G139" i="3" s="1"/>
  <c r="D140" i="5" l="1"/>
  <c r="E140" i="5" s="1"/>
  <c r="F140" i="5" s="1"/>
  <c r="K139" i="3"/>
  <c r="H139" i="3"/>
  <c r="D141" i="5" l="1"/>
  <c r="E141" i="5"/>
  <c r="F141" i="5" s="1"/>
  <c r="I140" i="3"/>
  <c r="J140" i="3" s="1"/>
  <c r="F140" i="3"/>
  <c r="G140" i="3" s="1"/>
  <c r="D142" i="5" l="1"/>
  <c r="E142" i="5" s="1"/>
  <c r="F142" i="5"/>
  <c r="D143" i="5" s="1"/>
  <c r="E143" i="5" s="1"/>
  <c r="K140" i="3"/>
  <c r="H140" i="3"/>
  <c r="F143" i="5" l="1"/>
  <c r="I141" i="3"/>
  <c r="J141" i="3" s="1"/>
  <c r="F141" i="3"/>
  <c r="G141" i="3" s="1"/>
  <c r="D144" i="5" l="1"/>
  <c r="E144" i="5" s="1"/>
  <c r="F144" i="5" s="1"/>
  <c r="K141" i="3"/>
  <c r="H141" i="3"/>
  <c r="D145" i="5" l="1"/>
  <c r="E145" i="5" s="1"/>
  <c r="F145" i="5"/>
  <c r="I142" i="3"/>
  <c r="J142" i="3" s="1"/>
  <c r="F142" i="3"/>
  <c r="G142" i="3" s="1"/>
  <c r="D146" i="5" l="1"/>
  <c r="E146" i="5" s="1"/>
  <c r="F146" i="5"/>
  <c r="K142" i="3"/>
  <c r="H142" i="3"/>
  <c r="D147" i="5" l="1"/>
  <c r="E147" i="5" s="1"/>
  <c r="F147" i="5"/>
  <c r="D148" i="5" s="1"/>
  <c r="E148" i="5" s="1"/>
  <c r="I143" i="3"/>
  <c r="J143" i="3" s="1"/>
  <c r="F143" i="3"/>
  <c r="G143" i="3" s="1"/>
  <c r="F148" i="5" l="1"/>
  <c r="K143" i="3"/>
  <c r="H143" i="3"/>
  <c r="D149" i="5" l="1"/>
  <c r="E149" i="5" s="1"/>
  <c r="F149" i="5"/>
  <c r="I144" i="3"/>
  <c r="J144" i="3" s="1"/>
  <c r="F144" i="3"/>
  <c r="G144" i="3" s="1"/>
  <c r="D150" i="5" l="1"/>
  <c r="E150" i="5" s="1"/>
  <c r="F150" i="5"/>
  <c r="K144" i="3"/>
  <c r="H144" i="3"/>
  <c r="I145" i="3"/>
  <c r="J145" i="3" s="1"/>
  <c r="D151" i="5" l="1"/>
  <c r="E151" i="5" s="1"/>
  <c r="F151" i="5"/>
  <c r="K145" i="3"/>
  <c r="F145" i="3"/>
  <c r="G145" i="3" s="1"/>
  <c r="D152" i="5" l="1"/>
  <c r="E152" i="5"/>
  <c r="F152" i="5" s="1"/>
  <c r="H145" i="3"/>
  <c r="D153" i="5" l="1"/>
  <c r="E153" i="5" s="1"/>
  <c r="F153" i="5" s="1"/>
  <c r="I146" i="3"/>
  <c r="J146" i="3" s="1"/>
  <c r="F146" i="3"/>
  <c r="G146" i="3" s="1"/>
  <c r="D154" i="5" l="1"/>
  <c r="E154" i="5" s="1"/>
  <c r="F154" i="5" s="1"/>
  <c r="K146" i="3"/>
  <c r="H146" i="3"/>
  <c r="D155" i="5" l="1"/>
  <c r="E155" i="5" s="1"/>
  <c r="F155" i="5" s="1"/>
  <c r="I147" i="3"/>
  <c r="J147" i="3" s="1"/>
  <c r="F147" i="3"/>
  <c r="G147" i="3" s="1"/>
  <c r="D156" i="5" l="1"/>
  <c r="E156" i="5" s="1"/>
  <c r="F156" i="5"/>
  <c r="K147" i="3"/>
  <c r="H147" i="3"/>
  <c r="D157" i="5" l="1"/>
  <c r="E157" i="5"/>
  <c r="F157" i="5" s="1"/>
  <c r="I148" i="3"/>
  <c r="J148" i="3" s="1"/>
  <c r="F148" i="3"/>
  <c r="G148" i="3" s="1"/>
  <c r="D158" i="5" l="1"/>
  <c r="E158" i="5" s="1"/>
  <c r="F158" i="5"/>
  <c r="K148" i="3"/>
  <c r="H148" i="3"/>
  <c r="D159" i="5" l="1"/>
  <c r="E159" i="5" s="1"/>
  <c r="F159" i="5"/>
  <c r="I149" i="3"/>
  <c r="J149" i="3" s="1"/>
  <c r="F149" i="3"/>
  <c r="G149" i="3" s="1"/>
  <c r="D160" i="5" l="1"/>
  <c r="E160" i="5" s="1"/>
  <c r="F160" i="5" s="1"/>
  <c r="K149" i="3"/>
  <c r="H149" i="3"/>
  <c r="D161" i="5" l="1"/>
  <c r="E161" i="5" s="1"/>
  <c r="F161" i="5" s="1"/>
  <c r="I150" i="3"/>
  <c r="J150" i="3" s="1"/>
  <c r="F150" i="3"/>
  <c r="G150" i="3" s="1"/>
  <c r="D162" i="5" l="1"/>
  <c r="E162" i="5" s="1"/>
  <c r="F162" i="5"/>
  <c r="D163" i="5" s="1"/>
  <c r="E163" i="5" s="1"/>
  <c r="K150" i="3"/>
  <c r="H150" i="3"/>
  <c r="F163" i="5" l="1"/>
  <c r="I151" i="3"/>
  <c r="J151" i="3" s="1"/>
  <c r="F151" i="3"/>
  <c r="G151" i="3" s="1"/>
  <c r="D164" i="5" l="1"/>
  <c r="E164" i="5" s="1"/>
  <c r="F164" i="5"/>
  <c r="K151" i="3"/>
  <c r="H151" i="3"/>
  <c r="D165" i="5" l="1"/>
  <c r="E165" i="5" s="1"/>
  <c r="F165" i="5"/>
  <c r="I152" i="3"/>
  <c r="J152" i="3" s="1"/>
  <c r="F152" i="3"/>
  <c r="G152" i="3" s="1"/>
  <c r="D166" i="5" l="1"/>
  <c r="E166" i="5" s="1"/>
  <c r="F166" i="5" s="1"/>
  <c r="K152" i="3"/>
  <c r="H152" i="3"/>
  <c r="D167" i="5" l="1"/>
  <c r="E167" i="5" s="1"/>
  <c r="F167" i="5"/>
  <c r="I153" i="3"/>
  <c r="J153" i="3" s="1"/>
  <c r="F153" i="3"/>
  <c r="G153" i="3" s="1"/>
  <c r="D168" i="5" l="1"/>
  <c r="E168" i="5" s="1"/>
  <c r="F168" i="5"/>
  <c r="K153" i="3"/>
  <c r="H153" i="3"/>
  <c r="D169" i="5" l="1"/>
  <c r="E169" i="5" s="1"/>
  <c r="F169" i="5"/>
  <c r="I154" i="3"/>
  <c r="J154" i="3" s="1"/>
  <c r="F154" i="3"/>
  <c r="G154" i="3" s="1"/>
  <c r="D170" i="5" l="1"/>
  <c r="E170" i="5" s="1"/>
  <c r="F170" i="5"/>
  <c r="K154" i="3"/>
  <c r="F155" i="3"/>
  <c r="G155" i="3" s="1"/>
  <c r="H154" i="3"/>
  <c r="D171" i="5" l="1"/>
  <c r="E171" i="5" s="1"/>
  <c r="F171" i="5"/>
  <c r="I155" i="3"/>
  <c r="J155" i="3" s="1"/>
  <c r="H155" i="3"/>
  <c r="D172" i="5" l="1"/>
  <c r="E172" i="5" s="1"/>
  <c r="F172" i="5"/>
  <c r="K155" i="3"/>
  <c r="I156" i="3"/>
  <c r="J156" i="3" s="1"/>
  <c r="F156" i="3"/>
  <c r="G156" i="3" s="1"/>
  <c r="D173" i="5" l="1"/>
  <c r="E173" i="5"/>
  <c r="F173" i="5" s="1"/>
  <c r="K156" i="3"/>
  <c r="H156" i="3"/>
  <c r="D174" i="5" l="1"/>
  <c r="E174" i="5" s="1"/>
  <c r="F174" i="5"/>
  <c r="I157" i="3"/>
  <c r="J157" i="3" s="1"/>
  <c r="F157" i="3"/>
  <c r="G157" i="3" s="1"/>
  <c r="D175" i="5" l="1"/>
  <c r="E175" i="5" s="1"/>
  <c r="F175" i="5"/>
  <c r="D176" i="5" s="1"/>
  <c r="E176" i="5" s="1"/>
  <c r="K157" i="3"/>
  <c r="H157" i="3"/>
  <c r="F176" i="5" l="1"/>
  <c r="I158" i="3"/>
  <c r="J158" i="3" s="1"/>
  <c r="F158" i="3"/>
  <c r="G158" i="3" s="1"/>
  <c r="D177" i="5" l="1"/>
  <c r="E177" i="5" s="1"/>
  <c r="F177" i="5"/>
  <c r="K158" i="3"/>
  <c r="I159" i="3"/>
  <c r="J159" i="3" s="1"/>
  <c r="H158" i="3"/>
  <c r="D178" i="5" l="1"/>
  <c r="E178" i="5" s="1"/>
  <c r="F178" i="5"/>
  <c r="K159" i="3"/>
  <c r="F159" i="3"/>
  <c r="G159" i="3" s="1"/>
  <c r="D179" i="5" l="1"/>
  <c r="E179" i="5" s="1"/>
  <c r="F179" i="5"/>
  <c r="H159" i="3"/>
  <c r="D180" i="5" l="1"/>
  <c r="E180" i="5" s="1"/>
  <c r="F180" i="5"/>
  <c r="I160" i="3"/>
  <c r="J160" i="3" s="1"/>
  <c r="F160" i="3"/>
  <c r="G160" i="3" s="1"/>
  <c r="D181" i="5" l="1"/>
  <c r="E181" i="5" s="1"/>
  <c r="F181" i="5"/>
  <c r="K160" i="3"/>
  <c r="H160" i="3"/>
  <c r="D182" i="5" l="1"/>
  <c r="E182" i="5" s="1"/>
  <c r="F182" i="5"/>
  <c r="I161" i="3"/>
  <c r="J161" i="3" s="1"/>
  <c r="F161" i="3"/>
  <c r="G161" i="3" s="1"/>
  <c r="D183" i="5" l="1"/>
  <c r="E183" i="5" s="1"/>
  <c r="F183" i="5"/>
  <c r="K161" i="3"/>
  <c r="H161" i="3"/>
  <c r="D184" i="5" l="1"/>
  <c r="E184" i="5"/>
  <c r="F184" i="5" s="1"/>
  <c r="I162" i="3"/>
  <c r="J162" i="3" s="1"/>
  <c r="F162" i="3"/>
  <c r="G162" i="3" s="1"/>
  <c r="D185" i="5" l="1"/>
  <c r="E185" i="5" s="1"/>
  <c r="F185" i="5"/>
  <c r="K162" i="3"/>
  <c r="H162" i="3"/>
  <c r="D186" i="5" l="1"/>
  <c r="E186" i="5" s="1"/>
  <c r="F186" i="5"/>
  <c r="I163" i="3"/>
  <c r="J163" i="3" s="1"/>
  <c r="F163" i="3"/>
  <c r="G163" i="3" s="1"/>
  <c r="D187" i="5" l="1"/>
  <c r="E187" i="5" s="1"/>
  <c r="F187" i="5"/>
  <c r="K163" i="3"/>
  <c r="H163" i="3"/>
  <c r="D188" i="5" l="1"/>
  <c r="E188" i="5" s="1"/>
  <c r="F188" i="5"/>
  <c r="I164" i="3"/>
  <c r="J164" i="3" s="1"/>
  <c r="F164" i="3"/>
  <c r="G164" i="3" s="1"/>
  <c r="D189" i="5" l="1"/>
  <c r="E189" i="5" s="1"/>
  <c r="F189" i="5"/>
  <c r="K164" i="3"/>
  <c r="H164" i="3"/>
  <c r="D190" i="5" l="1"/>
  <c r="E190" i="5" s="1"/>
  <c r="F190" i="5" s="1"/>
  <c r="I165" i="3"/>
  <c r="J165" i="3" s="1"/>
  <c r="F165" i="3"/>
  <c r="G165" i="3" s="1"/>
  <c r="D191" i="5" l="1"/>
  <c r="E191" i="5" s="1"/>
  <c r="F191" i="5" s="1"/>
  <c r="D192" i="5" s="1"/>
  <c r="E192" i="5" s="1"/>
  <c r="K165" i="3"/>
  <c r="H165" i="3"/>
  <c r="F192" i="5" l="1"/>
  <c r="I166" i="3"/>
  <c r="J166" i="3" s="1"/>
  <c r="F166" i="3"/>
  <c r="G166" i="3" s="1"/>
  <c r="H166" i="3" s="1"/>
  <c r="D193" i="5" l="1"/>
  <c r="E193" i="5" s="1"/>
  <c r="F193" i="5" s="1"/>
  <c r="K166" i="3"/>
  <c r="I167" i="3"/>
  <c r="J167" i="3" s="1"/>
  <c r="F167" i="3"/>
  <c r="G167" i="3" s="1"/>
  <c r="D194" i="5" l="1"/>
  <c r="E194" i="5" s="1"/>
  <c r="F194" i="5"/>
  <c r="K167" i="3"/>
  <c r="H167" i="3"/>
  <c r="D195" i="5" l="1"/>
  <c r="E195" i="5" s="1"/>
  <c r="F195" i="5"/>
  <c r="I168" i="3"/>
  <c r="J168" i="3" s="1"/>
  <c r="F168" i="3"/>
  <c r="G168" i="3" s="1"/>
  <c r="D196" i="5" l="1"/>
  <c r="E196" i="5" s="1"/>
  <c r="F196" i="5"/>
  <c r="K168" i="3"/>
  <c r="H168" i="3"/>
  <c r="D197" i="5" l="1"/>
  <c r="E197" i="5" s="1"/>
  <c r="F197" i="5" s="1"/>
  <c r="I169" i="3"/>
  <c r="J169" i="3" s="1"/>
  <c r="F169" i="3"/>
  <c r="G169" i="3" s="1"/>
  <c r="D198" i="5" l="1"/>
  <c r="E198" i="5" s="1"/>
  <c r="F198" i="5"/>
  <c r="D199" i="5" s="1"/>
  <c r="E199" i="5" s="1"/>
  <c r="K169" i="3"/>
  <c r="I170" i="3"/>
  <c r="J170" i="3" s="1"/>
  <c r="H169" i="3"/>
  <c r="F199" i="5" l="1"/>
  <c r="K170" i="3"/>
  <c r="F170" i="3"/>
  <c r="G170" i="3" s="1"/>
  <c r="D200" i="5" l="1"/>
  <c r="E200" i="5" s="1"/>
  <c r="F200" i="5"/>
  <c r="H170" i="3"/>
  <c r="D201" i="5" l="1"/>
  <c r="E201" i="5" s="1"/>
  <c r="F201" i="5"/>
  <c r="I171" i="3"/>
  <c r="J171" i="3" s="1"/>
  <c r="F171" i="3"/>
  <c r="G171" i="3" s="1"/>
  <c r="D202" i="5" l="1"/>
  <c r="E202" i="5" s="1"/>
  <c r="F202" i="5" s="1"/>
  <c r="K171" i="3"/>
  <c r="F172" i="3"/>
  <c r="G172" i="3" s="1"/>
  <c r="H171" i="3"/>
  <c r="D203" i="5" l="1"/>
  <c r="E203" i="5" s="1"/>
  <c r="F203" i="5"/>
  <c r="I172" i="3"/>
  <c r="J172" i="3" s="1"/>
  <c r="H172" i="3"/>
  <c r="D204" i="5" l="1"/>
  <c r="E204" i="5" s="1"/>
  <c r="F204" i="5"/>
  <c r="K172" i="3"/>
  <c r="F173" i="3"/>
  <c r="G173" i="3" s="1"/>
  <c r="I173" i="3"/>
  <c r="J173" i="3" s="1"/>
  <c r="D205" i="5" l="1"/>
  <c r="E205" i="5" s="1"/>
  <c r="F205" i="5"/>
  <c r="D206" i="5" s="1"/>
  <c r="E206" i="5" s="1"/>
  <c r="F206" i="5" s="1"/>
  <c r="K173" i="3"/>
  <c r="F174" i="3"/>
  <c r="G174" i="3" s="1"/>
  <c r="I174" i="3"/>
  <c r="J174" i="3" s="1"/>
  <c r="H173" i="3"/>
  <c r="H174" i="3" s="1"/>
  <c r="K174" i="3" l="1"/>
  <c r="F175" i="3"/>
  <c r="G175" i="3" s="1"/>
  <c r="I175" i="3"/>
  <c r="J175" i="3" s="1"/>
  <c r="H175" i="3"/>
  <c r="K175" i="3" l="1"/>
  <c r="I176" i="3"/>
  <c r="J176" i="3" s="1"/>
  <c r="F176" i="3"/>
  <c r="G176" i="3" s="1"/>
  <c r="K176" i="3" l="1"/>
  <c r="H176" i="3"/>
  <c r="I177" i="3" l="1"/>
  <c r="J177" i="3" s="1"/>
  <c r="F177" i="3"/>
  <c r="G177" i="3" s="1"/>
  <c r="K177" i="3" l="1"/>
  <c r="F178" i="3"/>
  <c r="G178" i="3" s="1"/>
  <c r="H177" i="3"/>
  <c r="I178" i="3" l="1"/>
  <c r="H178" i="3"/>
  <c r="J178" i="3" l="1"/>
  <c r="F179" i="3"/>
  <c r="G179" i="3" s="1"/>
  <c r="K178" i="3" l="1"/>
  <c r="I179" i="3"/>
  <c r="J179" i="3" s="1"/>
  <c r="H179" i="3"/>
  <c r="F180" i="3" l="1"/>
  <c r="G180" i="3" s="1"/>
  <c r="I180" i="3"/>
  <c r="J180" i="3" s="1"/>
  <c r="K179" i="3"/>
  <c r="H180" i="3"/>
  <c r="I181" i="3" l="1"/>
  <c r="J181" i="3" s="1"/>
  <c r="F181" i="3"/>
  <c r="G181" i="3" s="1"/>
  <c r="H181" i="3" s="1"/>
  <c r="K180" i="3"/>
  <c r="K181" i="3" l="1"/>
  <c r="I182" i="3"/>
  <c r="J182" i="3" s="1"/>
  <c r="F182" i="3"/>
  <c r="G182" i="3" s="1"/>
  <c r="K182" i="3" l="1"/>
  <c r="H182" i="3"/>
  <c r="I183" i="3" l="1"/>
  <c r="J183" i="3" s="1"/>
  <c r="F183" i="3"/>
  <c r="G183" i="3" s="1"/>
  <c r="K183" i="3" l="1"/>
  <c r="H183" i="3"/>
  <c r="I184" i="3" l="1"/>
  <c r="J184" i="3" s="1"/>
  <c r="F184" i="3"/>
  <c r="G184" i="3" s="1"/>
  <c r="K184" i="3" l="1"/>
  <c r="H184" i="3"/>
  <c r="I185" i="3" l="1"/>
  <c r="J185" i="3" s="1"/>
  <c r="F185" i="3"/>
  <c r="G185" i="3" s="1"/>
  <c r="K185" i="3" l="1"/>
  <c r="H185" i="3"/>
  <c r="I186" i="3" l="1"/>
  <c r="J186" i="3" s="1"/>
  <c r="F186" i="3"/>
  <c r="G186" i="3" s="1"/>
  <c r="K186" i="3" l="1"/>
  <c r="H186" i="3"/>
  <c r="I187" i="3" l="1"/>
  <c r="J187" i="3" s="1"/>
  <c r="F187" i="3"/>
  <c r="G187" i="3" s="1"/>
  <c r="K187" i="3" l="1"/>
  <c r="H187" i="3"/>
  <c r="I188" i="3" l="1"/>
  <c r="J188" i="3" s="1"/>
  <c r="F188" i="3"/>
  <c r="G188" i="3" s="1"/>
  <c r="K188" i="3" l="1"/>
  <c r="H188" i="3"/>
  <c r="I189" i="3" l="1"/>
  <c r="J189" i="3" s="1"/>
  <c r="F189" i="3"/>
  <c r="G189" i="3" s="1"/>
  <c r="K189" i="3" l="1"/>
  <c r="H189" i="3"/>
  <c r="I190" i="3" l="1"/>
  <c r="J190" i="3" s="1"/>
  <c r="F190" i="3"/>
  <c r="G190" i="3" s="1"/>
  <c r="K190" i="3" l="1"/>
  <c r="H190" i="3"/>
  <c r="I191" i="3" l="1"/>
  <c r="J191" i="3" s="1"/>
  <c r="F191" i="3"/>
  <c r="G191" i="3" s="1"/>
  <c r="K191" i="3" l="1"/>
  <c r="H191" i="3"/>
  <c r="I192" i="3" l="1"/>
  <c r="J192" i="3" s="1"/>
  <c r="F192" i="3"/>
  <c r="G192" i="3" s="1"/>
  <c r="K192" i="3" l="1"/>
  <c r="H192" i="3"/>
  <c r="I193" i="3" l="1"/>
  <c r="J193" i="3" s="1"/>
  <c r="F193" i="3"/>
  <c r="G193" i="3" s="1"/>
  <c r="K193" i="3" l="1"/>
  <c r="H193" i="3"/>
  <c r="I194" i="3" l="1"/>
  <c r="J194" i="3" s="1"/>
  <c r="F194" i="3"/>
  <c r="G194" i="3" s="1"/>
  <c r="K194" i="3" l="1"/>
  <c r="H194" i="3"/>
  <c r="I195" i="3" l="1"/>
  <c r="J195" i="3" s="1"/>
  <c r="F195" i="3"/>
  <c r="G195" i="3" s="1"/>
  <c r="K195" i="3" l="1"/>
  <c r="H195" i="3"/>
  <c r="I196" i="3" l="1"/>
  <c r="J196" i="3" s="1"/>
  <c r="F196" i="3"/>
  <c r="G196" i="3" s="1"/>
  <c r="K196" i="3" l="1"/>
  <c r="H196" i="3"/>
  <c r="I197" i="3" l="1"/>
  <c r="J197" i="3" s="1"/>
  <c r="F197" i="3"/>
  <c r="G197" i="3" s="1"/>
  <c r="K197" i="3" l="1"/>
  <c r="H197" i="3"/>
  <c r="I198" i="3" l="1"/>
  <c r="J198" i="3" s="1"/>
  <c r="F198" i="3"/>
  <c r="G198" i="3" s="1"/>
  <c r="K198" i="3" l="1"/>
  <c r="H198" i="3"/>
  <c r="I199" i="3"/>
  <c r="J199" i="3" s="1"/>
  <c r="F199" i="3"/>
  <c r="G199" i="3" s="1"/>
  <c r="K199" i="3" l="1"/>
  <c r="I200" i="3"/>
  <c r="J200" i="3" s="1"/>
  <c r="F200" i="3"/>
  <c r="G200" i="3" s="1"/>
  <c r="H199" i="3"/>
  <c r="K200" i="3" l="1"/>
  <c r="F201" i="3"/>
  <c r="G201" i="3" s="1"/>
  <c r="H200" i="3"/>
  <c r="I201" i="3" l="1"/>
  <c r="J201" i="3" s="1"/>
  <c r="H201" i="3"/>
  <c r="K201" i="3" l="1"/>
  <c r="F202" i="3"/>
  <c r="G202" i="3" s="1"/>
  <c r="I202" i="3"/>
  <c r="J202" i="3" s="1"/>
  <c r="K202" i="3" l="1"/>
  <c r="I203" i="3"/>
  <c r="J203" i="3" s="1"/>
  <c r="F203" i="3"/>
  <c r="G203" i="3" s="1"/>
  <c r="H202" i="3"/>
  <c r="H203" i="3" l="1"/>
  <c r="K203" i="3"/>
  <c r="I204" i="3"/>
  <c r="J204" i="3" s="1"/>
  <c r="F204" i="3"/>
  <c r="G204" i="3" s="1"/>
  <c r="K204" i="3" l="1"/>
  <c r="F205" i="3"/>
  <c r="G205" i="3" s="1"/>
  <c r="H204" i="3"/>
  <c r="H205" i="3" s="1"/>
  <c r="I205" i="3"/>
  <c r="J205" i="3" s="1"/>
  <c r="K205" i="3" l="1"/>
  <c r="I206" i="3"/>
  <c r="J206" i="3" s="1"/>
  <c r="F206" i="3"/>
  <c r="G206" i="3" s="1"/>
  <c r="H206" i="3" s="1"/>
  <c r="K206" i="3" l="1"/>
  <c r="E7" i="4"/>
  <c r="F7" i="4" l="1"/>
  <c r="D8" i="4" l="1"/>
  <c r="E8" i="4" s="1"/>
  <c r="F8" i="4" l="1"/>
  <c r="D9" i="4" l="1"/>
  <c r="E9" i="4" s="1"/>
  <c r="F9" i="4" l="1"/>
  <c r="D10" i="4" l="1"/>
  <c r="E10" i="4" s="1"/>
  <c r="F10" i="4" l="1"/>
  <c r="D11" i="4" l="1"/>
  <c r="E11" i="4" s="1"/>
  <c r="F11" i="4" l="1"/>
  <c r="D12" i="4" l="1"/>
  <c r="E12" i="4" s="1"/>
  <c r="F12" i="4" l="1"/>
  <c r="D13" i="4" l="1"/>
  <c r="E13" i="4" s="1"/>
  <c r="F13" i="4" l="1"/>
  <c r="D14" i="4" l="1"/>
  <c r="E14" i="4" s="1"/>
  <c r="F14" i="4" l="1"/>
  <c r="D15" i="4" l="1"/>
  <c r="E15" i="4" s="1"/>
  <c r="F15" i="4"/>
  <c r="D16" i="4" l="1"/>
  <c r="E16" i="4"/>
  <c r="F16" i="4" l="1"/>
  <c r="D17" i="4" l="1"/>
  <c r="E17" i="4" s="1"/>
  <c r="F17" i="4" l="1"/>
  <c r="D18" i="4" l="1"/>
  <c r="E18" i="4" s="1"/>
  <c r="F18" i="4" l="1"/>
  <c r="D19" i="4" l="1"/>
  <c r="E19" i="4" s="1"/>
  <c r="F19" i="4" l="1"/>
  <c r="D20" i="4" l="1"/>
  <c r="E20" i="4" s="1"/>
  <c r="F20" i="4"/>
  <c r="D21" i="4" l="1"/>
  <c r="E21" i="4"/>
  <c r="F21" i="4" l="1"/>
  <c r="D22" i="4" l="1"/>
  <c r="E22" i="4" s="1"/>
  <c r="F22" i="4" l="1"/>
  <c r="D23" i="4" l="1"/>
  <c r="E23" i="4" s="1"/>
  <c r="F23" i="4"/>
  <c r="D24" i="4" l="1"/>
  <c r="E24" i="4"/>
  <c r="F24" i="4" l="1"/>
  <c r="D25" i="4" l="1"/>
  <c r="E25" i="4" s="1"/>
  <c r="F25" i="4" l="1"/>
  <c r="D26" i="4" l="1"/>
  <c r="E26" i="4" s="1"/>
  <c r="F26" i="4" l="1"/>
  <c r="D27" i="4" l="1"/>
  <c r="E27" i="4" s="1"/>
  <c r="F27" i="4" s="1"/>
  <c r="D28" i="4" l="1"/>
  <c r="E28" i="4" s="1"/>
  <c r="F28" i="4" l="1"/>
  <c r="D29" i="4" l="1"/>
  <c r="E29" i="4" s="1"/>
  <c r="F29" i="4" l="1"/>
  <c r="D30" i="4" l="1"/>
  <c r="E30" i="4" s="1"/>
  <c r="F30" i="4" l="1"/>
  <c r="D31" i="4" l="1"/>
  <c r="E31" i="4" s="1"/>
  <c r="F31" i="4" s="1"/>
  <c r="D32" i="4" l="1"/>
  <c r="E32" i="4" s="1"/>
  <c r="F32" i="4" l="1"/>
  <c r="D33" i="4" l="1"/>
  <c r="E33" i="4" s="1"/>
  <c r="F33" i="4" l="1"/>
  <c r="D34" i="4" l="1"/>
  <c r="E34" i="4" s="1"/>
  <c r="F34" i="4" l="1"/>
  <c r="D35" i="4" l="1"/>
  <c r="E35" i="4" s="1"/>
  <c r="F35" i="4" l="1"/>
  <c r="D36" i="4" l="1"/>
  <c r="E36" i="4" s="1"/>
  <c r="F36" i="4" s="1"/>
  <c r="D37" i="4" l="1"/>
  <c r="E37" i="4"/>
  <c r="F37" i="4" l="1"/>
  <c r="D38" i="4" l="1"/>
  <c r="E38" i="4" s="1"/>
  <c r="F38" i="4" l="1"/>
  <c r="D39" i="4" l="1"/>
  <c r="E39" i="4" s="1"/>
  <c r="F39" i="4" l="1"/>
  <c r="D40" i="4" l="1"/>
  <c r="E40" i="4" s="1"/>
  <c r="F40" i="4" l="1"/>
  <c r="D41" i="4" l="1"/>
  <c r="E41" i="4" s="1"/>
  <c r="F41" i="4" l="1"/>
  <c r="D42" i="4" l="1"/>
  <c r="E42" i="4" s="1"/>
  <c r="F42" i="4" l="1"/>
  <c r="D43" i="4" l="1"/>
  <c r="E43" i="4" s="1"/>
  <c r="F43" i="4" s="1"/>
  <c r="D44" i="4" l="1"/>
  <c r="E44" i="4"/>
  <c r="F44" i="4" l="1"/>
  <c r="D45" i="4" l="1"/>
  <c r="E45" i="4" s="1"/>
  <c r="F45" i="4" l="1"/>
  <c r="D46" i="4" l="1"/>
  <c r="E46" i="4" s="1"/>
  <c r="F46" i="4" l="1"/>
  <c r="D47" i="4" l="1"/>
  <c r="E47" i="4" s="1"/>
  <c r="F47" i="4" l="1"/>
  <c r="D48" i="4" l="1"/>
  <c r="E48" i="4" s="1"/>
  <c r="F48" i="4" l="1"/>
  <c r="D49" i="4" l="1"/>
  <c r="E49" i="4" s="1"/>
  <c r="F49" i="4" l="1"/>
  <c r="D50" i="4" l="1"/>
  <c r="E50" i="4" s="1"/>
  <c r="F50" i="4" l="1"/>
  <c r="D51" i="4" l="1"/>
  <c r="E51" i="4" s="1"/>
  <c r="F51" i="4" s="1"/>
  <c r="D52" i="4" l="1"/>
  <c r="E52" i="4" s="1"/>
  <c r="F52" i="4" l="1"/>
  <c r="D53" i="4" l="1"/>
  <c r="E53" i="4" s="1"/>
  <c r="F53" i="4" l="1"/>
  <c r="D54" i="4" l="1"/>
  <c r="E54" i="4" s="1"/>
  <c r="F54" i="4" l="1"/>
  <c r="D55" i="4" l="1"/>
  <c r="E55" i="4" s="1"/>
  <c r="F55" i="4" s="1"/>
  <c r="D56" i="4" l="1"/>
  <c r="E56" i="4" s="1"/>
  <c r="F56" i="4" l="1"/>
  <c r="D57" i="4" l="1"/>
  <c r="E57" i="4" s="1"/>
  <c r="F57" i="4" l="1"/>
  <c r="D58" i="4" l="1"/>
  <c r="E58" i="4" s="1"/>
  <c r="F58" i="4" l="1"/>
  <c r="D59" i="4" l="1"/>
  <c r="E59" i="4" s="1"/>
  <c r="F59" i="4" l="1"/>
  <c r="D60" i="4" l="1"/>
  <c r="E60" i="4" s="1"/>
  <c r="F60" i="4" l="1"/>
  <c r="D61" i="4" l="1"/>
  <c r="E61" i="4" s="1"/>
  <c r="F61" i="4" l="1"/>
  <c r="D62" i="4" l="1"/>
  <c r="E62" i="4" s="1"/>
  <c r="F62" i="4" l="1"/>
  <c r="D63" i="4" l="1"/>
  <c r="E63" i="4" s="1"/>
  <c r="F63" i="4" l="1"/>
  <c r="D64" i="4" l="1"/>
  <c r="E64" i="4" s="1"/>
  <c r="F64" i="4"/>
  <c r="D65" i="4" l="1"/>
  <c r="E65" i="4"/>
  <c r="F65" i="4" l="1"/>
  <c r="D66" i="4" l="1"/>
  <c r="E66" i="4" s="1"/>
  <c r="F66" i="4" l="1"/>
  <c r="D67" i="4" l="1"/>
  <c r="E67" i="4" s="1"/>
  <c r="F67" i="4" l="1"/>
  <c r="D68" i="4" l="1"/>
  <c r="E68" i="4" s="1"/>
  <c r="F68" i="4" l="1"/>
  <c r="D69" i="4" l="1"/>
  <c r="E69" i="4" s="1"/>
  <c r="F69" i="4" l="1"/>
  <c r="D70" i="4" l="1"/>
  <c r="E70" i="4" s="1"/>
  <c r="F70" i="4" l="1"/>
  <c r="D71" i="4" l="1"/>
  <c r="E71" i="4" s="1"/>
  <c r="F71" i="4" l="1"/>
  <c r="D72" i="4" l="1"/>
  <c r="E72" i="4" s="1"/>
  <c r="F72" i="4" s="1"/>
  <c r="D73" i="4" l="1"/>
  <c r="E73" i="4"/>
  <c r="F73" i="4" l="1"/>
  <c r="D74" i="4" l="1"/>
  <c r="E74" i="4" s="1"/>
  <c r="F74" i="4" s="1"/>
  <c r="D75" i="4" l="1"/>
  <c r="E75" i="4"/>
  <c r="F75" i="4" l="1"/>
  <c r="D76" i="4" l="1"/>
  <c r="E76" i="4" s="1"/>
  <c r="F76" i="4" s="1"/>
  <c r="D77" i="4" l="1"/>
  <c r="E77" i="4" s="1"/>
  <c r="F77" i="4" l="1"/>
  <c r="D78" i="4" l="1"/>
  <c r="E78" i="4" s="1"/>
  <c r="F78" i="4" l="1"/>
  <c r="D79" i="4" l="1"/>
  <c r="E79" i="4" s="1"/>
  <c r="F79" i="4" l="1"/>
  <c r="D80" i="4" l="1"/>
  <c r="E80" i="4" s="1"/>
  <c r="F80" i="4" s="1"/>
  <c r="D81" i="4" l="1"/>
  <c r="E81" i="4"/>
  <c r="F81" i="4" l="1"/>
  <c r="D82" i="4" l="1"/>
  <c r="E82" i="4" s="1"/>
  <c r="F82" i="4" l="1"/>
  <c r="D83" i="4" l="1"/>
  <c r="E83" i="4" s="1"/>
  <c r="F83" i="4"/>
  <c r="D84" i="4" l="1"/>
  <c r="E84" i="4"/>
  <c r="F84" i="4" l="1"/>
  <c r="D85" i="4" l="1"/>
  <c r="E85" i="4" s="1"/>
  <c r="F85" i="4" l="1"/>
  <c r="D86" i="4" l="1"/>
  <c r="E86" i="4" s="1"/>
  <c r="F86" i="4" l="1"/>
  <c r="D87" i="4" l="1"/>
  <c r="E87" i="4" s="1"/>
  <c r="F87" i="4" l="1"/>
  <c r="D88" i="4" l="1"/>
  <c r="E88" i="4" s="1"/>
  <c r="F88" i="4"/>
  <c r="D89" i="4" l="1"/>
  <c r="E89" i="4"/>
  <c r="F89" i="4" l="1"/>
  <c r="D90" i="4" l="1"/>
  <c r="E90" i="4" s="1"/>
  <c r="F90" i="4" l="1"/>
  <c r="D91" i="4" l="1"/>
  <c r="E91" i="4" s="1"/>
  <c r="F91" i="4" l="1"/>
  <c r="D92" i="4" l="1"/>
  <c r="E92" i="4" s="1"/>
  <c r="F92" i="4" s="1"/>
  <c r="D93" i="4" l="1"/>
  <c r="E93" i="4"/>
  <c r="F93" i="4" l="1"/>
  <c r="D94" i="4" l="1"/>
  <c r="E94" i="4" s="1"/>
  <c r="F94" i="4" l="1"/>
  <c r="D95" i="4" l="1"/>
  <c r="E95" i="4" s="1"/>
  <c r="F95" i="4"/>
  <c r="D96" i="4" l="1"/>
  <c r="E96" i="4" s="1"/>
  <c r="F96" i="4" s="1"/>
  <c r="D97" i="4" l="1"/>
  <c r="E97" i="4"/>
  <c r="F97" i="4" l="1"/>
  <c r="D98" i="4" l="1"/>
  <c r="E98" i="4" s="1"/>
  <c r="F98" i="4" l="1"/>
  <c r="D99" i="4" l="1"/>
  <c r="E99" i="4" s="1"/>
  <c r="F99" i="4" l="1"/>
  <c r="D100" i="4" l="1"/>
  <c r="E100" i="4" s="1"/>
  <c r="F100" i="4" l="1"/>
  <c r="D101" i="4" l="1"/>
  <c r="E101" i="4" s="1"/>
  <c r="F101" i="4" l="1"/>
  <c r="D102" i="4" l="1"/>
  <c r="E102" i="4" s="1"/>
  <c r="F102" i="4" l="1"/>
  <c r="D103" i="4" l="1"/>
  <c r="E103" i="4" s="1"/>
  <c r="F103" i="4" l="1"/>
  <c r="D104" i="4" l="1"/>
  <c r="E104" i="4" s="1"/>
  <c r="F104" i="4" l="1"/>
  <c r="D105" i="4" l="1"/>
  <c r="E105" i="4" s="1"/>
  <c r="F105" i="4" l="1"/>
  <c r="D106" i="4" l="1"/>
  <c r="E106" i="4" s="1"/>
  <c r="F106" i="4" s="1"/>
</calcChain>
</file>

<file path=xl/sharedStrings.xml><?xml version="1.0" encoding="utf-8"?>
<sst xmlns="http://schemas.openxmlformats.org/spreadsheetml/2006/main" count="89" uniqueCount="64">
  <si>
    <t>예제1-0: 중력장 포물선 운동</t>
    <phoneticPr fontId="1" type="noConversion"/>
  </si>
  <si>
    <t>v0(m/s)</t>
    <phoneticPr fontId="1" type="noConversion"/>
  </si>
  <si>
    <t>theta(deg)</t>
    <phoneticPr fontId="1" type="noConversion"/>
  </si>
  <si>
    <t>time</t>
    <phoneticPr fontId="1" type="noConversion"/>
  </si>
  <si>
    <t>x=v0cos(th)*t</t>
    <phoneticPr fontId="1" type="noConversion"/>
  </si>
  <si>
    <t>y1=v0sin(th)t-1/2gt^2</t>
    <phoneticPr fontId="1" type="noConversion"/>
  </si>
  <si>
    <t>y2"</t>
    <phoneticPr fontId="1" type="noConversion"/>
  </si>
  <si>
    <t>y2'</t>
    <phoneticPr fontId="1" type="noConversion"/>
  </si>
  <si>
    <t>y2</t>
    <phoneticPr fontId="1" type="noConversion"/>
  </si>
  <si>
    <t>학습내용: $사용, 미방기초, too sparse</t>
    <phoneticPr fontId="1" type="noConversion"/>
  </si>
  <si>
    <t>delta(y2')=y2"(t)*delta(t)</t>
    <phoneticPr fontId="1" type="noConversion"/>
  </si>
  <si>
    <t>delta(y2)=y2'(t)*delta(t)</t>
    <phoneticPr fontId="1" type="noConversion"/>
  </si>
  <si>
    <t>초기값</t>
    <phoneticPr fontId="1" type="noConversion"/>
  </si>
  <si>
    <t>prob: v(init_v)*delta(t=1)…</t>
    <phoneticPr fontId="1" type="noConversion"/>
  </si>
  <si>
    <t>초반에는 v(int_v)가 너무 작았던 것</t>
    <phoneticPr fontId="1" type="noConversion"/>
  </si>
  <si>
    <t>sheet2: delta(t) 줄였지만 그래도 부족</t>
    <phoneticPr fontId="1" type="noConversion"/>
  </si>
  <si>
    <t>sol) Runge-Kutta[룽게 쿠타]</t>
    <phoneticPr fontId="1" type="noConversion"/>
  </si>
  <si>
    <t>RK2nd order: v(init_v)와 v(final_v)의 평균으로 계산하면 오차 없어짐</t>
    <phoneticPr fontId="1" type="noConversion"/>
  </si>
  <si>
    <t>학습내용: 2변수</t>
    <phoneticPr fontId="1" type="noConversion"/>
  </si>
  <si>
    <t>중력장 공기저항</t>
    <phoneticPr fontId="1" type="noConversion"/>
  </si>
  <si>
    <t>ma=-mg-kv^2</t>
    <phoneticPr fontId="1" type="noConversion"/>
  </si>
  <si>
    <t>v0</t>
    <phoneticPr fontId="1" type="noConversion"/>
  </si>
  <si>
    <t>k/m</t>
    <phoneticPr fontId="1" type="noConversion"/>
  </si>
  <si>
    <t>angle</t>
    <phoneticPr fontId="1" type="noConversion"/>
  </si>
  <si>
    <t>kv^2 is in effect until v reaches to zero</t>
    <phoneticPr fontId="1" type="noConversion"/>
  </si>
  <si>
    <t>x2"=-k/m*(vx^2+vy^2)^(1/2)*vx</t>
    <phoneticPr fontId="1" type="noConversion"/>
  </si>
  <si>
    <t>x2'</t>
    <phoneticPr fontId="1" type="noConversion"/>
  </si>
  <si>
    <t>x2</t>
    <phoneticPr fontId="1" type="noConversion"/>
  </si>
  <si>
    <t>x1=v0cos(angle)t</t>
    <phoneticPr fontId="1" type="noConversion"/>
  </si>
  <si>
    <t>y"=-9.8-k/m*(vx^2+vy^2)^(1/2)*vy</t>
    <phoneticPr fontId="1" type="noConversion"/>
  </si>
  <si>
    <t>예제2: 용수철</t>
    <phoneticPr fontId="1" type="noConversion"/>
  </si>
  <si>
    <t>학습내용:2차미방, 띄엄띄엄하며 망함</t>
    <phoneticPr fontId="1" type="noConversion"/>
  </si>
  <si>
    <t>A</t>
    <phoneticPr fontId="1" type="noConversion"/>
  </si>
  <si>
    <t>0.1초간격으로</t>
    <phoneticPr fontId="1" type="noConversion"/>
  </si>
  <si>
    <t>x1=Acos(sqrt(k/m)*t)</t>
    <phoneticPr fontId="1" type="noConversion"/>
  </si>
  <si>
    <t>x2"</t>
    <phoneticPr fontId="1" type="noConversion"/>
  </si>
  <si>
    <t>ma=-kx</t>
    <phoneticPr fontId="1" type="noConversion"/>
  </si>
  <si>
    <t>a=-(k/m)x</t>
    <phoneticPr fontId="1" type="noConversion"/>
  </si>
  <si>
    <t>gamma/m</t>
    <phoneticPr fontId="1" type="noConversion"/>
  </si>
  <si>
    <t>예제2-2: 용수철 damping</t>
    <phoneticPr fontId="1" type="noConversion"/>
  </si>
  <si>
    <t>학습내용: 1차원 2차 미방</t>
    <phoneticPr fontId="1" type="noConversion"/>
  </si>
  <si>
    <t>x2'=z</t>
    <phoneticPr fontId="1" type="noConversion"/>
  </si>
  <si>
    <t>kz1</t>
    <phoneticPr fontId="1" type="noConversion"/>
  </si>
  <si>
    <t>kz2</t>
    <phoneticPr fontId="1" type="noConversion"/>
  </si>
  <si>
    <t>kz3</t>
    <phoneticPr fontId="1" type="noConversion"/>
  </si>
  <si>
    <t>kz4</t>
    <phoneticPr fontId="1" type="noConversion"/>
  </si>
  <si>
    <t>kx1</t>
    <phoneticPr fontId="1" type="noConversion"/>
  </si>
  <si>
    <t>kx2</t>
    <phoneticPr fontId="1" type="noConversion"/>
  </si>
  <si>
    <t>kx3</t>
    <phoneticPr fontId="1" type="noConversion"/>
  </si>
  <si>
    <t>kx4</t>
    <phoneticPr fontId="1" type="noConversion"/>
  </si>
  <si>
    <t>h</t>
    <phoneticPr fontId="1" type="noConversion"/>
  </si>
  <si>
    <t>예제2-2:용수철 + RK4</t>
    <phoneticPr fontId="1" type="noConversion"/>
  </si>
  <si>
    <t>k25칸 내용: y2 내용</t>
    <phoneticPr fontId="1" type="noConversion"/>
  </si>
  <si>
    <t>H6~H26칸의 값(y2)이 1.H6+G7*(A7-A6)일 때와 2.H6+(G6+G7)/2*(A7-A6)일 때 비교</t>
    <phoneticPr fontId="1" type="noConversion"/>
  </si>
  <si>
    <t>1일 때 오차 발생</t>
    <phoneticPr fontId="1" type="noConversion"/>
  </si>
  <si>
    <t>2일 때 두 그래프 동일</t>
    <phoneticPr fontId="1" type="noConversion"/>
  </si>
  <si>
    <t>2: RK2</t>
    <phoneticPr fontId="1" type="noConversion"/>
  </si>
  <si>
    <t>초반에 헤맨 이유: D7=-$D$2*F7라고 함</t>
    <phoneticPr fontId="1" type="noConversion"/>
  </si>
  <si>
    <t>F7이 아닌 F6을 넣어야 함(t=0.1초일 때 x2'=E6+D7*(A7-A6)이고,</t>
    <phoneticPr fontId="1" type="noConversion"/>
  </si>
  <si>
    <t>x2=F6+E7*(A7-A6)이라서 "D7"과 "F7"이 순환참조하게 돼서 오류 발생.</t>
    <phoneticPr fontId="1" type="noConversion"/>
  </si>
  <si>
    <t>x가 무엇이든간에 일단 주먹구구식 해법이라서</t>
    <phoneticPr fontId="1" type="noConversion"/>
  </si>
  <si>
    <t>★★★★t는시간, delta(t)=t_f-t_i일 때, delta(x)==x(t_f)-x(t_i)=x'(t_f)*(t_f-t_i)</t>
    <phoneticPr fontId="1" type="noConversion"/>
  </si>
  <si>
    <t>x'=-A*SQRT(k/m)SIN(SQRT(k/m)*t)</t>
    <phoneticPr fontId="1" type="noConversion"/>
  </si>
  <si>
    <t>x"=-A*(k/m)cos(SQRT(k/m)*t)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</si>
</sst>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70.710678118654755</c:v>
                </c:pt>
                <c:pt idx="2">
                  <c:v>141.42135623730951</c:v>
                </c:pt>
                <c:pt idx="3">
                  <c:v>212.13203435596427</c:v>
                </c:pt>
                <c:pt idx="4">
                  <c:v>282.84271247461902</c:v>
                </c:pt>
                <c:pt idx="5">
                  <c:v>353.55339059327378</c:v>
                </c:pt>
                <c:pt idx="6">
                  <c:v>424.26406871192853</c:v>
                </c:pt>
                <c:pt idx="7">
                  <c:v>494.97474683058329</c:v>
                </c:pt>
                <c:pt idx="8">
                  <c:v>565.68542494923804</c:v>
                </c:pt>
                <c:pt idx="9">
                  <c:v>636.3961030678928</c:v>
                </c:pt>
                <c:pt idx="10">
                  <c:v>707.10678118654755</c:v>
                </c:pt>
                <c:pt idx="11">
                  <c:v>777.81745930520231</c:v>
                </c:pt>
                <c:pt idx="12">
                  <c:v>848.52813742385706</c:v>
                </c:pt>
                <c:pt idx="13">
                  <c:v>919.23881554251182</c:v>
                </c:pt>
                <c:pt idx="14">
                  <c:v>989.94949366116657</c:v>
                </c:pt>
                <c:pt idx="15">
                  <c:v>1060.6601717798212</c:v>
                </c:pt>
                <c:pt idx="16">
                  <c:v>1131.3708498984761</c:v>
                </c:pt>
                <c:pt idx="17">
                  <c:v>1202.0815280171309</c:v>
                </c:pt>
                <c:pt idx="18">
                  <c:v>1272.7922061357856</c:v>
                </c:pt>
                <c:pt idx="19">
                  <c:v>1343.5028842544402</c:v>
                </c:pt>
                <c:pt idx="20">
                  <c:v>1414.2135623730951</c:v>
                </c:pt>
              </c:numCache>
            </c:numRef>
          </c:xVal>
          <c:yVal>
            <c:numRef>
              <c:f>Sheet1!$C$6:$C$26</c:f>
              <c:numCache>
                <c:formatCode>General</c:formatCode>
                <c:ptCount val="21"/>
                <c:pt idx="0">
                  <c:v>0</c:v>
                </c:pt>
                <c:pt idx="1">
                  <c:v>65.810678118654735</c:v>
                </c:pt>
                <c:pt idx="2">
                  <c:v>121.82135623730949</c:v>
                </c:pt>
                <c:pt idx="3">
                  <c:v>168.03203435596421</c:v>
                </c:pt>
                <c:pt idx="4">
                  <c:v>204.44271247461896</c:v>
                </c:pt>
                <c:pt idx="5">
                  <c:v>231.05339059327372</c:v>
                </c:pt>
                <c:pt idx="6">
                  <c:v>247.86406871192841</c:v>
                </c:pt>
                <c:pt idx="7">
                  <c:v>254.87474683058315</c:v>
                </c:pt>
                <c:pt idx="8">
                  <c:v>252.0854249492379</c:v>
                </c:pt>
                <c:pt idx="9">
                  <c:v>239.49610306789265</c:v>
                </c:pt>
                <c:pt idx="10">
                  <c:v>217.10678118654738</c:v>
                </c:pt>
                <c:pt idx="11">
                  <c:v>184.9174593052021</c:v>
                </c:pt>
                <c:pt idx="12">
                  <c:v>142.92813742385681</c:v>
                </c:pt>
                <c:pt idx="13">
                  <c:v>91.138815542511566</c:v>
                </c:pt>
                <c:pt idx="14">
                  <c:v>29.549493661166252</c:v>
                </c:pt>
                <c:pt idx="15">
                  <c:v>-41.839828220178788</c:v>
                </c:pt>
                <c:pt idx="16">
                  <c:v>-123.02915010152424</c:v>
                </c:pt>
                <c:pt idx="17">
                  <c:v>-214.01847198286964</c:v>
                </c:pt>
                <c:pt idx="18">
                  <c:v>-314.80779386421477</c:v>
                </c:pt>
                <c:pt idx="19">
                  <c:v>-425.39711574556009</c:v>
                </c:pt>
                <c:pt idx="20">
                  <c:v>-545.78643762690535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2DA-ADC2-E5F98779E9B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Sheet1!$B$6:$B$26</c:f>
              <c:numCache>
                <c:formatCode>General</c:formatCode>
                <c:ptCount val="21"/>
                <c:pt idx="0">
                  <c:v>0</c:v>
                </c:pt>
                <c:pt idx="1">
                  <c:v>70.710678118654755</c:v>
                </c:pt>
                <c:pt idx="2">
                  <c:v>141.42135623730951</c:v>
                </c:pt>
                <c:pt idx="3">
                  <c:v>212.13203435596427</c:v>
                </c:pt>
                <c:pt idx="4">
                  <c:v>282.84271247461902</c:v>
                </c:pt>
                <c:pt idx="5">
                  <c:v>353.55339059327378</c:v>
                </c:pt>
                <c:pt idx="6">
                  <c:v>424.26406871192853</c:v>
                </c:pt>
                <c:pt idx="7">
                  <c:v>494.97474683058329</c:v>
                </c:pt>
                <c:pt idx="8">
                  <c:v>565.68542494923804</c:v>
                </c:pt>
                <c:pt idx="9">
                  <c:v>636.3961030678928</c:v>
                </c:pt>
                <c:pt idx="10">
                  <c:v>707.10678118654755</c:v>
                </c:pt>
                <c:pt idx="11">
                  <c:v>777.81745930520231</c:v>
                </c:pt>
                <c:pt idx="12">
                  <c:v>848.52813742385706</c:v>
                </c:pt>
                <c:pt idx="13">
                  <c:v>919.23881554251182</c:v>
                </c:pt>
                <c:pt idx="14">
                  <c:v>989.94949366116657</c:v>
                </c:pt>
                <c:pt idx="15">
                  <c:v>1060.6601717798212</c:v>
                </c:pt>
                <c:pt idx="16">
                  <c:v>1131.3708498984761</c:v>
                </c:pt>
                <c:pt idx="17">
                  <c:v>1202.0815280171309</c:v>
                </c:pt>
                <c:pt idx="18">
                  <c:v>1272.7922061357856</c:v>
                </c:pt>
                <c:pt idx="19">
                  <c:v>1343.5028842544402</c:v>
                </c:pt>
                <c:pt idx="20">
                  <c:v>1414.2135623730951</c:v>
                </c:pt>
              </c:numCache>
            </c:numRef>
          </c:xVal>
          <c:yVal>
            <c:numRef>
              <c:f>Sheet1!$H$6:$H$26</c:f>
              <c:numCache>
                <c:formatCode>General</c:formatCode>
                <c:ptCount val="21"/>
                <c:pt idx="0">
                  <c:v>0</c:v>
                </c:pt>
                <c:pt idx="1">
                  <c:v>65.810678118654749</c:v>
                </c:pt>
                <c:pt idx="2">
                  <c:v>121.82135623730949</c:v>
                </c:pt>
                <c:pt idx="3">
                  <c:v>168.03203435596424</c:v>
                </c:pt>
                <c:pt idx="4">
                  <c:v>204.44271247461899</c:v>
                </c:pt>
                <c:pt idx="5">
                  <c:v>231.05339059327372</c:v>
                </c:pt>
                <c:pt idx="6">
                  <c:v>247.86406871192847</c:v>
                </c:pt>
                <c:pt idx="7">
                  <c:v>254.87474683058321</c:v>
                </c:pt>
                <c:pt idx="8">
                  <c:v>252.08542494923796</c:v>
                </c:pt>
                <c:pt idx="9">
                  <c:v>239.4961030678927</c:v>
                </c:pt>
                <c:pt idx="10">
                  <c:v>217.10678118654744</c:v>
                </c:pt>
                <c:pt idx="11">
                  <c:v>184.91745930520219</c:v>
                </c:pt>
                <c:pt idx="12">
                  <c:v>142.92813742385692</c:v>
                </c:pt>
                <c:pt idx="13">
                  <c:v>91.138815542511679</c:v>
                </c:pt>
                <c:pt idx="14">
                  <c:v>29.54949366116643</c:v>
                </c:pt>
                <c:pt idx="15">
                  <c:v>-41.839828220178809</c:v>
                </c:pt>
                <c:pt idx="16">
                  <c:v>-123.02915010152407</c:v>
                </c:pt>
                <c:pt idx="17">
                  <c:v>-214.0184719828693</c:v>
                </c:pt>
                <c:pt idx="18">
                  <c:v>-314.80779386421455</c:v>
                </c:pt>
                <c:pt idx="19">
                  <c:v>-425.39711574555974</c:v>
                </c:pt>
                <c:pt idx="20">
                  <c:v>-545.78643762690501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2DA-ADC2-E5F98779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22240"/>
        <c:axId val="473715040"/>
      </c:scatterChart>
      <c:valAx>
        <c:axId val="4737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715040"/>
        <c:crosses val="autoZero"/>
        <c:crossBetween val="midCat"/>
      </c:valAx>
      <c:valAx>
        <c:axId val="4737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7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'중력장 공기저항'!$H$6:$H$206</c:f>
              <c:numCache>
                <c:formatCode>General</c:formatCode>
                <c:ptCount val="201"/>
                <c:pt idx="0">
                  <c:v>0</c:v>
                </c:pt>
                <c:pt idx="1">
                  <c:v>6.3639610306789285</c:v>
                </c:pt>
                <c:pt idx="2">
                  <c:v>12.159558459485035</c:v>
                </c:pt>
                <c:pt idx="3">
                  <c:v>17.487747021380692</c:v>
                </c:pt>
                <c:pt idx="4">
                  <c:v>22.424491788775679</c:v>
                </c:pt>
                <c:pt idx="5">
                  <c:v>27.028508462724385</c:v>
                </c:pt>
                <c:pt idx="6">
                  <c:v>31.346188850846019</c:v>
                </c:pt>
                <c:pt idx="7">
                  <c:v>35.414866485689856</c:v>
                </c:pt>
                <c:pt idx="8">
                  <c:v>39.265056345709958</c:v>
                </c:pt>
                <c:pt idx="9">
                  <c:v>42.922035323007094</c:v>
                </c:pt>
                <c:pt idx="10">
                  <c:v>46.406984891045504</c:v>
                </c:pt>
                <c:pt idx="11">
                  <c:v>49.737834734508567</c:v>
                </c:pt>
                <c:pt idx="12">
                  <c:v>52.929897073922021</c:v>
                </c:pt>
                <c:pt idx="13">
                  <c:v>55.996351322789195</c:v>
                </c:pt>
                <c:pt idx="14">
                  <c:v>58.948619677493468</c:v>
                </c:pt>
                <c:pt idx="15">
                  <c:v>61.796661874549521</c:v>
                </c:pt>
                <c:pt idx="16">
                  <c:v>64.549209127395571</c:v>
                </c:pt>
                <c:pt idx="17">
                  <c:v>67.213951672309861</c:v>
                </c:pt>
                <c:pt idx="18">
                  <c:v>69.797690491341115</c:v>
                </c:pt>
                <c:pt idx="19">
                  <c:v>72.306461063838299</c:v>
                </c:pt>
                <c:pt idx="20">
                  <c:v>74.745635058688407</c:v>
                </c:pt>
                <c:pt idx="21">
                  <c:v>77.120004475884357</c:v>
                </c:pt>
                <c:pt idx="22">
                  <c:v>79.433851718207038</c:v>
                </c:pt>
                <c:pt idx="23">
                  <c:v>81.69100831296673</c:v>
                </c:pt>
                <c:pt idx="24">
                  <c:v>83.894904435008513</c:v>
                </c:pt>
                <c:pt idx="25">
                  <c:v>86.04861095299205</c:v>
                </c:pt>
                <c:pt idx="26">
                  <c:v>88.154875393750757</c:v>
                </c:pt>
                <c:pt idx="27">
                  <c:v>90.216152966949807</c:v>
                </c:pt>
                <c:pt idx="28">
                  <c:v>92.234633593975232</c:v>
                </c:pt>
                <c:pt idx="29">
                  <c:v>94.212265725692902</c:v>
                </c:pt>
                <c:pt idx="30">
                  <c:v>96.150777601861662</c:v>
                </c:pt>
                <c:pt idx="31">
                  <c:v>98.051696492010748</c:v>
                </c:pt>
                <c:pt idx="32">
                  <c:v>99.916366357508153</c:v>
                </c:pt>
                <c:pt idx="33">
                  <c:v>101.74596428365138</c:v>
                </c:pt>
                <c:pt idx="34">
                  <c:v>103.54151594721735</c:v>
                </c:pt>
                <c:pt idx="35">
                  <c:v>105.30391030896173</c:v>
                </c:pt>
                <c:pt idx="36">
                  <c:v>107.03391365312734</c:v>
                </c:pt>
                <c:pt idx="37">
                  <c:v>108.73218303866827</c:v>
                </c:pt>
                <c:pt idx="38">
                  <c:v>110.39927918105367</c:v>
                </c:pt>
                <c:pt idx="39">
                  <c:v>112.03567874997734</c:v>
                </c:pt>
                <c:pt idx="40">
                  <c:v>113.64178604694308</c:v>
                </c:pt>
                <c:pt idx="41">
                  <c:v>115.21794401644759</c:v>
                </c:pt>
                <c:pt idx="42">
                  <c:v>116.7644445435095</c:v>
                </c:pt>
                <c:pt idx="43">
                  <c:v>118.28153799632277</c:v>
                </c:pt>
                <c:pt idx="44">
                  <c:v>119.76944198347823</c:v>
                </c:pt>
                <c:pt idx="45">
                  <c:v>121.22834930833007</c:v>
                </c:pt>
                <c:pt idx="46">
                  <c:v>122.65843511690181</c:v>
                </c:pt>
                <c:pt idx="47">
                  <c:v>124.05986324891374</c:v>
                </c:pt>
                <c:pt idx="48">
                  <c:v>125.43279181321546</c:v>
                </c:pt>
                <c:pt idx="49">
                  <c:v>126.77737801866438</c:v>
                </c:pt>
                <c:pt idx="50">
                  <c:v>128.0937822991456</c:v>
                </c:pt>
                <c:pt idx="51">
                  <c:v>129.38217177703669</c:v>
                </c:pt>
                <c:pt idx="52">
                  <c:v>130.64272311316344</c:v>
                </c:pt>
                <c:pt idx="53">
                  <c:v>131.87562479341832</c:v>
                </c:pt>
                <c:pt idx="54">
                  <c:v>133.08107890298976</c:v>
                </c:pt>
                <c:pt idx="55">
                  <c:v>134.25930243883582</c:v>
                </c:pt>
                <c:pt idx="56">
                  <c:v>135.41052820986903</c:v>
                </c:pt>
                <c:pt idx="57">
                  <c:v>136.53500537250159</c:v>
                </c:pt>
                <c:pt idx="58">
                  <c:v>137.63299964690822</c:v>
                </c:pt>
                <c:pt idx="59">
                  <c:v>138.7047932567379</c:v>
                </c:pt>
                <c:pt idx="60">
                  <c:v>139.75068463216391</c:v>
                </c:pt>
                <c:pt idx="61">
                  <c:v>140.77098791319463</c:v>
                </c:pt>
                <c:pt idx="62">
                  <c:v>141.76603228715388</c:v>
                </c:pt>
                <c:pt idx="63">
                  <c:v>142.73616119123284</c:v>
                </c:pt>
                <c:pt idx="64">
                  <c:v>143.68173140806684</c:v>
                </c:pt>
                <c:pt idx="65">
                  <c:v>144.60311207943107</c:v>
                </c:pt>
                <c:pt idx="66">
                  <c:v>145.50068366040952</c:v>
                </c:pt>
                <c:pt idx="67">
                  <c:v>146.37483683378935</c:v>
                </c:pt>
                <c:pt idx="68">
                  <c:v>147.2259714019834</c:v>
                </c:pt>
                <c:pt idx="69">
                  <c:v>148.05449517149654</c:v>
                </c:pt>
                <c:pt idx="70">
                  <c:v>148.8608228428308</c:v>
                </c:pt>
                <c:pt idx="71">
                  <c:v>149.64537491677362</c:v>
                </c:pt>
                <c:pt idx="72">
                  <c:v>150.40857662623031</c:v>
                </c:pt>
                <c:pt idx="73">
                  <c:v>151.15085690114438</c:v>
                </c:pt>
                <c:pt idx="74">
                  <c:v>151.87264737259159</c:v>
                </c:pt>
                <c:pt idx="75">
                  <c:v>152.5743814208293</c:v>
                </c:pt>
                <c:pt idx="76">
                  <c:v>153.25649327092458</c:v>
                </c:pt>
                <c:pt idx="77">
                  <c:v>153.91941713856323</c:v>
                </c:pt>
                <c:pt idx="78">
                  <c:v>154.56358642774958</c:v>
                </c:pt>
                <c:pt idx="79">
                  <c:v>155.18943298133303</c:v>
                </c:pt>
                <c:pt idx="80">
                  <c:v>155.797386384633</c:v>
                </c:pt>
                <c:pt idx="81">
                  <c:v>156.38787332187016</c:v>
                </c:pt>
                <c:pt idx="82">
                  <c:v>156.96131698463773</c:v>
                </c:pt>
                <c:pt idx="83">
                  <c:v>157.51813653125569</c:v>
                </c:pt>
                <c:pt idx="84">
                  <c:v>158.0587465955316</c:v>
                </c:pt>
                <c:pt idx="85">
                  <c:v>158.58355684319923</c:v>
                </c:pt>
                <c:pt idx="86">
                  <c:v>159.09297157410933</c:v>
                </c:pt>
                <c:pt idx="87">
                  <c:v>159.58738936810221</c:v>
                </c:pt>
                <c:pt idx="88">
                  <c:v>160.06720277238955</c:v>
                </c:pt>
                <c:pt idx="89">
                  <c:v>160.53279802820916</c:v>
                </c:pt>
                <c:pt idx="90">
                  <c:v>160.98455483448441</c:v>
                </c:pt>
                <c:pt idx="91">
                  <c:v>161.42284614621647</c:v>
                </c:pt>
                <c:pt idx="92">
                  <c:v>161.84803800535514</c:v>
                </c:pt>
                <c:pt idx="93">
                  <c:v>162.26048940193249</c:v>
                </c:pt>
                <c:pt idx="94">
                  <c:v>162.66055216329602</c:v>
                </c:pt>
                <c:pt idx="95">
                  <c:v>163.04857086934317</c:v>
                </c:pt>
                <c:pt idx="96">
                  <c:v>163.42488279173452</c:v>
                </c:pt>
                <c:pt idx="97">
                  <c:v>163.78981785514429</c:v>
                </c:pt>
                <c:pt idx="98">
                  <c:v>164.14369861869449</c:v>
                </c:pt>
                <c:pt idx="99">
                  <c:v>164.4868402758097</c:v>
                </c:pt>
                <c:pt idx="100">
                  <c:v>164.81955067082208</c:v>
                </c:pt>
                <c:pt idx="101">
                  <c:v>165.14213033074924</c:v>
                </c:pt>
                <c:pt idx="102">
                  <c:v>165.45487251076102</c:v>
                </c:pt>
                <c:pt idx="103">
                  <c:v>165.75806325194264</c:v>
                </c:pt>
                <c:pt idx="104">
                  <c:v>166.05198145005178</c:v>
                </c:pt>
                <c:pt idx="105">
                  <c:v>166.33689893405426</c:v>
                </c:pt>
                <c:pt idx="106">
                  <c:v>166.61308055330758</c:v>
                </c:pt>
                <c:pt idx="107">
                  <c:v>166.88078427234299</c:v>
                </c:pt>
                <c:pt idx="108">
                  <c:v>167.14026127227436</c:v>
                </c:pt>
                <c:pt idx="109">
                  <c:v>167.39175605793605</c:v>
                </c:pt>
                <c:pt idx="110">
                  <c:v>167.63550656992317</c:v>
                </c:pt>
                <c:pt idx="111">
                  <c:v>167.87174430077329</c:v>
                </c:pt>
                <c:pt idx="112">
                  <c:v>168.10069441459248</c:v>
                </c:pt>
                <c:pt idx="113">
                  <c:v>168.32257586948725</c:v>
                </c:pt>
                <c:pt idx="114">
                  <c:v>168.53760154221942</c:v>
                </c:pt>
                <c:pt idx="115">
                  <c:v>168.74597835455378</c:v>
                </c:pt>
                <c:pt idx="116">
                  <c:v>168.94790740081578</c:v>
                </c:pt>
                <c:pt idx="117">
                  <c:v>169.14358407622282</c:v>
                </c:pt>
                <c:pt idx="118">
                  <c:v>169.33319820559436</c:v>
                </c:pt>
                <c:pt idx="119">
                  <c:v>169.51693417208506</c:v>
                </c:pt>
                <c:pt idx="120">
                  <c:v>169.69497104562177</c:v>
                </c:pt>
                <c:pt idx="121">
                  <c:v>169.86748271075834</c:v>
                </c:pt>
                <c:pt idx="122">
                  <c:v>170.03463799369334</c:v>
                </c:pt>
                <c:pt idx="123">
                  <c:v>170.19660078822426</c:v>
                </c:pt>
                <c:pt idx="124">
                  <c:v>170.35353018043796</c:v>
                </c:pt>
                <c:pt idx="125">
                  <c:v>170.50558057196133</c:v>
                </c:pt>
                <c:pt idx="126">
                  <c:v>170.65290180161793</c:v>
                </c:pt>
                <c:pt idx="127">
                  <c:v>170.79563926535715</c:v>
                </c:pt>
                <c:pt idx="128">
                  <c:v>170.93393403434041</c:v>
                </c:pt>
                <c:pt idx="129">
                  <c:v>171.06792297108609</c:v>
                </c:pt>
                <c:pt idx="130">
                  <c:v>171.1977388435902</c:v>
                </c:pt>
                <c:pt idx="131">
                  <c:v>171.32351043735372</c:v>
                </c:pt>
                <c:pt idx="132">
                  <c:v>171.44536266526032</c:v>
                </c:pt>
                <c:pt idx="133">
                  <c:v>171.56341667525973</c:v>
                </c:pt>
                <c:pt idx="134">
                  <c:v>171.67778995582225</c:v>
                </c:pt>
                <c:pt idx="135">
                  <c:v>171.78859643913952</c:v>
                </c:pt>
                <c:pt idx="136">
                  <c:v>171.89594660205483</c:v>
                </c:pt>
                <c:pt idx="137">
                  <c:v>171.99994756471418</c:v>
                </c:pt>
                <c:pt idx="138">
                  <c:v>172.10070318693573</c:v>
                </c:pt>
                <c:pt idx="139">
                  <c:v>172.19831416230198</c:v>
                </c:pt>
                <c:pt idx="140">
                  <c:v>172.29287810998341</c:v>
                </c:pt>
                <c:pt idx="141">
                  <c:v>172.38448966430826</c:v>
                </c:pt>
                <c:pt idx="142">
                  <c:v>172.47324056209652</c:v>
                </c:pt>
                <c:pt idx="143">
                  <c:v>172.55921972778043</c:v>
                </c:pt>
                <c:pt idx="144">
                  <c:v>172.64251335633674</c:v>
                </c:pt>
                <c:pt idx="145">
                  <c:v>172.72320499405916</c:v>
                </c:pt>
                <c:pt idx="146">
                  <c:v>172.80137561720156</c:v>
                </c:pt>
                <c:pt idx="147">
                  <c:v>172.87710370852469</c:v>
                </c:pt>
                <c:pt idx="148">
                  <c:v>172.95046533178146</c:v>
                </c:pt>
                <c:pt idx="149">
                  <c:v>173.02153420417631</c:v>
                </c:pt>
                <c:pt idx="150">
                  <c:v>173.0903817668366</c:v>
                </c:pt>
                <c:pt idx="151">
                  <c:v>173.15707725333414</c:v>
                </c:pt>
                <c:pt idx="152">
                  <c:v>173.22168775629606</c:v>
                </c:pt>
                <c:pt idx="153">
                  <c:v>173.2842782921451</c:v>
                </c:pt>
                <c:pt idx="154">
                  <c:v>173.34491186400925</c:v>
                </c:pt>
                <c:pt idx="155">
                  <c:v>173.40364952284148</c:v>
                </c:pt>
                <c:pt idx="156">
                  <c:v>173.46055042679029</c:v>
                </c:pt>
                <c:pt idx="157">
                  <c:v>173.51567189886163</c:v>
                </c:pt>
                <c:pt idx="158">
                  <c:v>173.56906948291299</c:v>
                </c:pt>
                <c:pt idx="159">
                  <c:v>173.62079699802007</c:v>
                </c:pt>
                <c:pt idx="160">
                  <c:v>173.67090659125611</c:v>
                </c:pt>
                <c:pt idx="161">
                  <c:v>173.71944878892398</c:v>
                </c:pt>
                <c:pt idx="162">
                  <c:v>173.76647254628017</c:v>
                </c:pt>
                <c:pt idx="163">
                  <c:v>173.81202529578985</c:v>
                </c:pt>
                <c:pt idx="164">
                  <c:v>173.85615299395138</c:v>
                </c:pt>
                <c:pt idx="165">
                  <c:v>173.89890016672823</c:v>
                </c:pt>
                <c:pt idx="166">
                  <c:v>173.94030995362544</c:v>
                </c:pt>
                <c:pt idx="167">
                  <c:v>173.98042415044753</c:v>
                </c:pt>
                <c:pt idx="168">
                  <c:v>174.0192832507737</c:v>
                </c:pt>
                <c:pt idx="169">
                  <c:v>174.05692648618555</c:v>
                </c:pt>
                <c:pt idx="170">
                  <c:v>174.09339186528246</c:v>
                </c:pt>
                <c:pt idx="171">
                  <c:v>174.12871621151783</c:v>
                </c:pt>
                <c:pt idx="172">
                  <c:v>174.16293519989006</c:v>
                </c:pt>
                <c:pt idx="173">
                  <c:v>174.19608339252042</c:v>
                </c:pt>
                <c:pt idx="174">
                  <c:v>174.22819427314963</c:v>
                </c:pt>
                <c:pt idx="175">
                  <c:v>174.2593002805842</c:v>
                </c:pt>
                <c:pt idx="176">
                  <c:v>174.28943284112293</c:v>
                </c:pt>
                <c:pt idx="177">
                  <c:v>174.31862239999307</c:v>
                </c:pt>
                <c:pt idx="178">
                  <c:v>174.34689845182493</c:v>
                </c:pt>
                <c:pt idx="179">
                  <c:v>174.37428957019313</c:v>
                </c:pt>
                <c:pt idx="180">
                  <c:v>174.4008234362521</c:v>
                </c:pt>
                <c:pt idx="181">
                  <c:v>174.42652686649225</c:v>
                </c:pt>
                <c:pt idx="182">
                  <c:v>174.45142583964301</c:v>
                </c:pt>
                <c:pt idx="183">
                  <c:v>174.47554552274806</c:v>
                </c:pt>
                <c:pt idx="184">
                  <c:v>174.49891029643746</c:v>
                </c:pt>
                <c:pt idx="185">
                  <c:v>174.52154377942054</c:v>
                </c:pt>
                <c:pt idx="186">
                  <c:v>174.54346885222301</c:v>
                </c:pt>
                <c:pt idx="187">
                  <c:v>174.56470768019108</c:v>
                </c:pt>
                <c:pt idx="188">
                  <c:v>174.58528173578441</c:v>
                </c:pt>
                <c:pt idx="189">
                  <c:v>174.60521182017968</c:v>
                </c:pt>
                <c:pt idx="190">
                  <c:v>174.62451808420533</c:v>
                </c:pt>
                <c:pt idx="191">
                  <c:v>174.643220048628</c:v>
                </c:pt>
                <c:pt idx="192">
                  <c:v>174.66133662381017</c:v>
                </c:pt>
                <c:pt idx="193">
                  <c:v>174.67888612875828</c:v>
                </c:pt>
                <c:pt idx="194">
                  <c:v>174.69588630957978</c:v>
                </c:pt>
                <c:pt idx="195">
                  <c:v>174.71235435736722</c:v>
                </c:pt>
                <c:pt idx="196">
                  <c:v>174.72830692552694</c:v>
                </c:pt>
                <c:pt idx="197">
                  <c:v>174.74376014656926</c:v>
                </c:pt>
                <c:pt idx="198">
                  <c:v>174.75872964837671</c:v>
                </c:pt>
                <c:pt idx="199">
                  <c:v>174.77323056996644</c:v>
                </c:pt>
                <c:pt idx="200">
                  <c:v>174.78727757676211</c:v>
                </c:pt>
              </c:numCache>
            </c:numRef>
          </c:xVal>
          <c:yVal>
            <c:numRef>
              <c:f>'중력장 공기저항'!$K$7</c:f>
              <c:numCache>
                <c:formatCode>General</c:formatCode>
                <c:ptCount val="1"/>
                <c:pt idx="0">
                  <c:v>6.2659610306789268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2C-4D82-AB62-625A430F9A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'중력장 공기저항'!$H$6:$H$206</c:f>
              <c:numCache>
                <c:formatCode>General</c:formatCode>
                <c:ptCount val="201"/>
                <c:pt idx="0">
                  <c:v>0</c:v>
                </c:pt>
                <c:pt idx="1">
                  <c:v>6.3639610306789285</c:v>
                </c:pt>
                <c:pt idx="2">
                  <c:v>12.159558459485035</c:v>
                </c:pt>
                <c:pt idx="3">
                  <c:v>17.487747021380692</c:v>
                </c:pt>
                <c:pt idx="4">
                  <c:v>22.424491788775679</c:v>
                </c:pt>
                <c:pt idx="5">
                  <c:v>27.028508462724385</c:v>
                </c:pt>
                <c:pt idx="6">
                  <c:v>31.346188850846019</c:v>
                </c:pt>
                <c:pt idx="7">
                  <c:v>35.414866485689856</c:v>
                </c:pt>
                <c:pt idx="8">
                  <c:v>39.265056345709958</c:v>
                </c:pt>
                <c:pt idx="9">
                  <c:v>42.922035323007094</c:v>
                </c:pt>
                <c:pt idx="10">
                  <c:v>46.406984891045504</c:v>
                </c:pt>
                <c:pt idx="11">
                  <c:v>49.737834734508567</c:v>
                </c:pt>
                <c:pt idx="12">
                  <c:v>52.929897073922021</c:v>
                </c:pt>
                <c:pt idx="13">
                  <c:v>55.996351322789195</c:v>
                </c:pt>
                <c:pt idx="14">
                  <c:v>58.948619677493468</c:v>
                </c:pt>
                <c:pt idx="15">
                  <c:v>61.796661874549521</c:v>
                </c:pt>
                <c:pt idx="16">
                  <c:v>64.549209127395571</c:v>
                </c:pt>
                <c:pt idx="17">
                  <c:v>67.213951672309861</c:v>
                </c:pt>
                <c:pt idx="18">
                  <c:v>69.797690491341115</c:v>
                </c:pt>
                <c:pt idx="19">
                  <c:v>72.306461063838299</c:v>
                </c:pt>
                <c:pt idx="20">
                  <c:v>74.745635058688407</c:v>
                </c:pt>
                <c:pt idx="21">
                  <c:v>77.120004475884357</c:v>
                </c:pt>
                <c:pt idx="22">
                  <c:v>79.433851718207038</c:v>
                </c:pt>
                <c:pt idx="23">
                  <c:v>81.69100831296673</c:v>
                </c:pt>
                <c:pt idx="24">
                  <c:v>83.894904435008513</c:v>
                </c:pt>
                <c:pt idx="25">
                  <c:v>86.04861095299205</c:v>
                </c:pt>
                <c:pt idx="26">
                  <c:v>88.154875393750757</c:v>
                </c:pt>
                <c:pt idx="27">
                  <c:v>90.216152966949807</c:v>
                </c:pt>
                <c:pt idx="28">
                  <c:v>92.234633593975232</c:v>
                </c:pt>
                <c:pt idx="29">
                  <c:v>94.212265725692902</c:v>
                </c:pt>
                <c:pt idx="30">
                  <c:v>96.150777601861662</c:v>
                </c:pt>
                <c:pt idx="31">
                  <c:v>98.051696492010748</c:v>
                </c:pt>
                <c:pt idx="32">
                  <c:v>99.916366357508153</c:v>
                </c:pt>
                <c:pt idx="33">
                  <c:v>101.74596428365138</c:v>
                </c:pt>
                <c:pt idx="34">
                  <c:v>103.54151594721735</c:v>
                </c:pt>
                <c:pt idx="35">
                  <c:v>105.30391030896173</c:v>
                </c:pt>
                <c:pt idx="36">
                  <c:v>107.03391365312734</c:v>
                </c:pt>
                <c:pt idx="37">
                  <c:v>108.73218303866827</c:v>
                </c:pt>
                <c:pt idx="38">
                  <c:v>110.39927918105367</c:v>
                </c:pt>
                <c:pt idx="39">
                  <c:v>112.03567874997734</c:v>
                </c:pt>
                <c:pt idx="40">
                  <c:v>113.64178604694308</c:v>
                </c:pt>
                <c:pt idx="41">
                  <c:v>115.21794401644759</c:v>
                </c:pt>
                <c:pt idx="42">
                  <c:v>116.7644445435095</c:v>
                </c:pt>
                <c:pt idx="43">
                  <c:v>118.28153799632277</c:v>
                </c:pt>
                <c:pt idx="44">
                  <c:v>119.76944198347823</c:v>
                </c:pt>
                <c:pt idx="45">
                  <c:v>121.22834930833007</c:v>
                </c:pt>
                <c:pt idx="46">
                  <c:v>122.65843511690181</c:v>
                </c:pt>
                <c:pt idx="47">
                  <c:v>124.05986324891374</c:v>
                </c:pt>
                <c:pt idx="48">
                  <c:v>125.43279181321546</c:v>
                </c:pt>
                <c:pt idx="49">
                  <c:v>126.77737801866438</c:v>
                </c:pt>
                <c:pt idx="50">
                  <c:v>128.0937822991456</c:v>
                </c:pt>
                <c:pt idx="51">
                  <c:v>129.38217177703669</c:v>
                </c:pt>
                <c:pt idx="52">
                  <c:v>130.64272311316344</c:v>
                </c:pt>
                <c:pt idx="53">
                  <c:v>131.87562479341832</c:v>
                </c:pt>
                <c:pt idx="54">
                  <c:v>133.08107890298976</c:v>
                </c:pt>
                <c:pt idx="55">
                  <c:v>134.25930243883582</c:v>
                </c:pt>
                <c:pt idx="56">
                  <c:v>135.41052820986903</c:v>
                </c:pt>
                <c:pt idx="57">
                  <c:v>136.53500537250159</c:v>
                </c:pt>
                <c:pt idx="58">
                  <c:v>137.63299964690822</c:v>
                </c:pt>
                <c:pt idx="59">
                  <c:v>138.7047932567379</c:v>
                </c:pt>
                <c:pt idx="60">
                  <c:v>139.75068463216391</c:v>
                </c:pt>
                <c:pt idx="61">
                  <c:v>140.77098791319463</c:v>
                </c:pt>
                <c:pt idx="62">
                  <c:v>141.76603228715388</c:v>
                </c:pt>
                <c:pt idx="63">
                  <c:v>142.73616119123284</c:v>
                </c:pt>
                <c:pt idx="64">
                  <c:v>143.68173140806684</c:v>
                </c:pt>
                <c:pt idx="65">
                  <c:v>144.60311207943107</c:v>
                </c:pt>
                <c:pt idx="66">
                  <c:v>145.50068366040952</c:v>
                </c:pt>
                <c:pt idx="67">
                  <c:v>146.37483683378935</c:v>
                </c:pt>
                <c:pt idx="68">
                  <c:v>147.2259714019834</c:v>
                </c:pt>
                <c:pt idx="69">
                  <c:v>148.05449517149654</c:v>
                </c:pt>
                <c:pt idx="70">
                  <c:v>148.8608228428308</c:v>
                </c:pt>
                <c:pt idx="71">
                  <c:v>149.64537491677362</c:v>
                </c:pt>
                <c:pt idx="72">
                  <c:v>150.40857662623031</c:v>
                </c:pt>
                <c:pt idx="73">
                  <c:v>151.15085690114438</c:v>
                </c:pt>
                <c:pt idx="74">
                  <c:v>151.87264737259159</c:v>
                </c:pt>
                <c:pt idx="75">
                  <c:v>152.5743814208293</c:v>
                </c:pt>
                <c:pt idx="76">
                  <c:v>153.25649327092458</c:v>
                </c:pt>
                <c:pt idx="77">
                  <c:v>153.91941713856323</c:v>
                </c:pt>
                <c:pt idx="78">
                  <c:v>154.56358642774958</c:v>
                </c:pt>
                <c:pt idx="79">
                  <c:v>155.18943298133303</c:v>
                </c:pt>
                <c:pt idx="80">
                  <c:v>155.797386384633</c:v>
                </c:pt>
                <c:pt idx="81">
                  <c:v>156.38787332187016</c:v>
                </c:pt>
                <c:pt idx="82">
                  <c:v>156.96131698463773</c:v>
                </c:pt>
                <c:pt idx="83">
                  <c:v>157.51813653125569</c:v>
                </c:pt>
                <c:pt idx="84">
                  <c:v>158.0587465955316</c:v>
                </c:pt>
                <c:pt idx="85">
                  <c:v>158.58355684319923</c:v>
                </c:pt>
                <c:pt idx="86">
                  <c:v>159.09297157410933</c:v>
                </c:pt>
                <c:pt idx="87">
                  <c:v>159.58738936810221</c:v>
                </c:pt>
                <c:pt idx="88">
                  <c:v>160.06720277238955</c:v>
                </c:pt>
                <c:pt idx="89">
                  <c:v>160.53279802820916</c:v>
                </c:pt>
                <c:pt idx="90">
                  <c:v>160.98455483448441</c:v>
                </c:pt>
                <c:pt idx="91">
                  <c:v>161.42284614621647</c:v>
                </c:pt>
                <c:pt idx="92">
                  <c:v>161.84803800535514</c:v>
                </c:pt>
                <c:pt idx="93">
                  <c:v>162.26048940193249</c:v>
                </c:pt>
                <c:pt idx="94">
                  <c:v>162.66055216329602</c:v>
                </c:pt>
                <c:pt idx="95">
                  <c:v>163.04857086934317</c:v>
                </c:pt>
                <c:pt idx="96">
                  <c:v>163.42488279173452</c:v>
                </c:pt>
                <c:pt idx="97">
                  <c:v>163.78981785514429</c:v>
                </c:pt>
                <c:pt idx="98">
                  <c:v>164.14369861869449</c:v>
                </c:pt>
                <c:pt idx="99">
                  <c:v>164.4868402758097</c:v>
                </c:pt>
                <c:pt idx="100">
                  <c:v>164.81955067082208</c:v>
                </c:pt>
                <c:pt idx="101">
                  <c:v>165.14213033074924</c:v>
                </c:pt>
                <c:pt idx="102">
                  <c:v>165.45487251076102</c:v>
                </c:pt>
                <c:pt idx="103">
                  <c:v>165.75806325194264</c:v>
                </c:pt>
                <c:pt idx="104">
                  <c:v>166.05198145005178</c:v>
                </c:pt>
                <c:pt idx="105">
                  <c:v>166.33689893405426</c:v>
                </c:pt>
                <c:pt idx="106">
                  <c:v>166.61308055330758</c:v>
                </c:pt>
                <c:pt idx="107">
                  <c:v>166.88078427234299</c:v>
                </c:pt>
                <c:pt idx="108">
                  <c:v>167.14026127227436</c:v>
                </c:pt>
                <c:pt idx="109">
                  <c:v>167.39175605793605</c:v>
                </c:pt>
                <c:pt idx="110">
                  <c:v>167.63550656992317</c:v>
                </c:pt>
                <c:pt idx="111">
                  <c:v>167.87174430077329</c:v>
                </c:pt>
                <c:pt idx="112">
                  <c:v>168.10069441459248</c:v>
                </c:pt>
                <c:pt idx="113">
                  <c:v>168.32257586948725</c:v>
                </c:pt>
                <c:pt idx="114">
                  <c:v>168.53760154221942</c:v>
                </c:pt>
                <c:pt idx="115">
                  <c:v>168.74597835455378</c:v>
                </c:pt>
                <c:pt idx="116">
                  <c:v>168.94790740081578</c:v>
                </c:pt>
                <c:pt idx="117">
                  <c:v>169.14358407622282</c:v>
                </c:pt>
                <c:pt idx="118">
                  <c:v>169.33319820559436</c:v>
                </c:pt>
                <c:pt idx="119">
                  <c:v>169.51693417208506</c:v>
                </c:pt>
                <c:pt idx="120">
                  <c:v>169.69497104562177</c:v>
                </c:pt>
                <c:pt idx="121">
                  <c:v>169.86748271075834</c:v>
                </c:pt>
                <c:pt idx="122">
                  <c:v>170.03463799369334</c:v>
                </c:pt>
                <c:pt idx="123">
                  <c:v>170.19660078822426</c:v>
                </c:pt>
                <c:pt idx="124">
                  <c:v>170.35353018043796</c:v>
                </c:pt>
                <c:pt idx="125">
                  <c:v>170.50558057196133</c:v>
                </c:pt>
                <c:pt idx="126">
                  <c:v>170.65290180161793</c:v>
                </c:pt>
                <c:pt idx="127">
                  <c:v>170.79563926535715</c:v>
                </c:pt>
                <c:pt idx="128">
                  <c:v>170.93393403434041</c:v>
                </c:pt>
                <c:pt idx="129">
                  <c:v>171.06792297108609</c:v>
                </c:pt>
                <c:pt idx="130">
                  <c:v>171.1977388435902</c:v>
                </c:pt>
                <c:pt idx="131">
                  <c:v>171.32351043735372</c:v>
                </c:pt>
                <c:pt idx="132">
                  <c:v>171.44536266526032</c:v>
                </c:pt>
                <c:pt idx="133">
                  <c:v>171.56341667525973</c:v>
                </c:pt>
                <c:pt idx="134">
                  <c:v>171.67778995582225</c:v>
                </c:pt>
                <c:pt idx="135">
                  <c:v>171.78859643913952</c:v>
                </c:pt>
                <c:pt idx="136">
                  <c:v>171.89594660205483</c:v>
                </c:pt>
                <c:pt idx="137">
                  <c:v>171.99994756471418</c:v>
                </c:pt>
                <c:pt idx="138">
                  <c:v>172.10070318693573</c:v>
                </c:pt>
                <c:pt idx="139">
                  <c:v>172.19831416230198</c:v>
                </c:pt>
                <c:pt idx="140">
                  <c:v>172.29287810998341</c:v>
                </c:pt>
                <c:pt idx="141">
                  <c:v>172.38448966430826</c:v>
                </c:pt>
                <c:pt idx="142">
                  <c:v>172.47324056209652</c:v>
                </c:pt>
                <c:pt idx="143">
                  <c:v>172.55921972778043</c:v>
                </c:pt>
                <c:pt idx="144">
                  <c:v>172.64251335633674</c:v>
                </c:pt>
                <c:pt idx="145">
                  <c:v>172.72320499405916</c:v>
                </c:pt>
                <c:pt idx="146">
                  <c:v>172.80137561720156</c:v>
                </c:pt>
                <c:pt idx="147">
                  <c:v>172.87710370852469</c:v>
                </c:pt>
                <c:pt idx="148">
                  <c:v>172.95046533178146</c:v>
                </c:pt>
                <c:pt idx="149">
                  <c:v>173.02153420417631</c:v>
                </c:pt>
                <c:pt idx="150">
                  <c:v>173.0903817668366</c:v>
                </c:pt>
                <c:pt idx="151">
                  <c:v>173.15707725333414</c:v>
                </c:pt>
                <c:pt idx="152">
                  <c:v>173.22168775629606</c:v>
                </c:pt>
                <c:pt idx="153">
                  <c:v>173.2842782921451</c:v>
                </c:pt>
                <c:pt idx="154">
                  <c:v>173.34491186400925</c:v>
                </c:pt>
                <c:pt idx="155">
                  <c:v>173.40364952284148</c:v>
                </c:pt>
                <c:pt idx="156">
                  <c:v>173.46055042679029</c:v>
                </c:pt>
                <c:pt idx="157">
                  <c:v>173.51567189886163</c:v>
                </c:pt>
                <c:pt idx="158">
                  <c:v>173.56906948291299</c:v>
                </c:pt>
                <c:pt idx="159">
                  <c:v>173.62079699802007</c:v>
                </c:pt>
                <c:pt idx="160">
                  <c:v>173.67090659125611</c:v>
                </c:pt>
                <c:pt idx="161">
                  <c:v>173.71944878892398</c:v>
                </c:pt>
                <c:pt idx="162">
                  <c:v>173.76647254628017</c:v>
                </c:pt>
                <c:pt idx="163">
                  <c:v>173.81202529578985</c:v>
                </c:pt>
                <c:pt idx="164">
                  <c:v>173.85615299395138</c:v>
                </c:pt>
                <c:pt idx="165">
                  <c:v>173.89890016672823</c:v>
                </c:pt>
                <c:pt idx="166">
                  <c:v>173.94030995362544</c:v>
                </c:pt>
                <c:pt idx="167">
                  <c:v>173.98042415044753</c:v>
                </c:pt>
                <c:pt idx="168">
                  <c:v>174.0192832507737</c:v>
                </c:pt>
                <c:pt idx="169">
                  <c:v>174.05692648618555</c:v>
                </c:pt>
                <c:pt idx="170">
                  <c:v>174.09339186528246</c:v>
                </c:pt>
                <c:pt idx="171">
                  <c:v>174.12871621151783</c:v>
                </c:pt>
                <c:pt idx="172">
                  <c:v>174.16293519989006</c:v>
                </c:pt>
                <c:pt idx="173">
                  <c:v>174.19608339252042</c:v>
                </c:pt>
                <c:pt idx="174">
                  <c:v>174.22819427314963</c:v>
                </c:pt>
                <c:pt idx="175">
                  <c:v>174.2593002805842</c:v>
                </c:pt>
                <c:pt idx="176">
                  <c:v>174.28943284112293</c:v>
                </c:pt>
                <c:pt idx="177">
                  <c:v>174.31862239999307</c:v>
                </c:pt>
                <c:pt idx="178">
                  <c:v>174.34689845182493</c:v>
                </c:pt>
                <c:pt idx="179">
                  <c:v>174.37428957019313</c:v>
                </c:pt>
                <c:pt idx="180">
                  <c:v>174.4008234362521</c:v>
                </c:pt>
                <c:pt idx="181">
                  <c:v>174.42652686649225</c:v>
                </c:pt>
                <c:pt idx="182">
                  <c:v>174.45142583964301</c:v>
                </c:pt>
                <c:pt idx="183">
                  <c:v>174.47554552274806</c:v>
                </c:pt>
                <c:pt idx="184">
                  <c:v>174.49891029643746</c:v>
                </c:pt>
                <c:pt idx="185">
                  <c:v>174.52154377942054</c:v>
                </c:pt>
                <c:pt idx="186">
                  <c:v>174.54346885222301</c:v>
                </c:pt>
                <c:pt idx="187">
                  <c:v>174.56470768019108</c:v>
                </c:pt>
                <c:pt idx="188">
                  <c:v>174.58528173578441</c:v>
                </c:pt>
                <c:pt idx="189">
                  <c:v>174.60521182017968</c:v>
                </c:pt>
                <c:pt idx="190">
                  <c:v>174.62451808420533</c:v>
                </c:pt>
                <c:pt idx="191">
                  <c:v>174.643220048628</c:v>
                </c:pt>
                <c:pt idx="192">
                  <c:v>174.66133662381017</c:v>
                </c:pt>
                <c:pt idx="193">
                  <c:v>174.67888612875828</c:v>
                </c:pt>
                <c:pt idx="194">
                  <c:v>174.69588630957978</c:v>
                </c:pt>
                <c:pt idx="195">
                  <c:v>174.71235435736722</c:v>
                </c:pt>
                <c:pt idx="196">
                  <c:v>174.72830692552694</c:v>
                </c:pt>
                <c:pt idx="197">
                  <c:v>174.74376014656926</c:v>
                </c:pt>
                <c:pt idx="198">
                  <c:v>174.75872964837671</c:v>
                </c:pt>
                <c:pt idx="199">
                  <c:v>174.77323056996644</c:v>
                </c:pt>
                <c:pt idx="200">
                  <c:v>174.78727757676211</c:v>
                </c:pt>
              </c:numCache>
            </c:numRef>
          </c:xVal>
          <c:yVal>
            <c:numRef>
              <c:f>'중력장 공기저항'!$K$6:$K$206</c:f>
              <c:numCache>
                <c:formatCode>General</c:formatCode>
                <c:ptCount val="201"/>
                <c:pt idx="0">
                  <c:v>0</c:v>
                </c:pt>
                <c:pt idx="1">
                  <c:v>6.2659610306789268</c:v>
                </c:pt>
                <c:pt idx="2">
                  <c:v>11.874310812416645</c:v>
                </c:pt>
                <c:pt idx="3">
                  <c:v>16.93235305400496</c:v>
                </c:pt>
                <c:pt idx="4">
                  <c:v>21.520798227510614</c:v>
                </c:pt>
                <c:pt idx="5">
                  <c:v>25.701990100228564</c:v>
                </c:pt>
                <c:pt idx="6">
                  <c:v>29.52514230846424</c:v>
                </c:pt>
                <c:pt idx="7">
                  <c:v>33.029811446978094</c:v>
                </c:pt>
                <c:pt idx="8">
                  <c:v>36.24828003723281</c:v>
                </c:pt>
                <c:pt idx="9">
                  <c:v>39.207238889020758</c:v>
                </c:pt>
                <c:pt idx="10">
                  <c:v>41.929004175175962</c:v>
                </c:pt>
                <c:pt idx="11">
                  <c:v>44.432416706501677</c:v>
                </c:pt>
                <c:pt idx="12">
                  <c:v>46.733518808610334</c:v>
                </c:pt>
                <c:pt idx="13">
                  <c:v>48.846072227621839</c:v>
                </c:pt>
                <c:pt idx="14">
                  <c:v>50.781960262597096</c:v>
                </c:pt>
                <c:pt idx="15">
                  <c:v>52.55150418136045</c:v>
                </c:pt>
                <c:pt idx="16">
                  <c:v>54.163715237017307</c:v>
                </c:pt>
                <c:pt idx="17">
                  <c:v>55.626497667527062</c:v>
                </c:pt>
                <c:pt idx="18">
                  <c:v>56.946813953548045</c:v>
                </c:pt>
                <c:pt idx="19">
                  <c:v>58.130820718457876</c:v>
                </c:pt>
                <c:pt idx="20">
                  <c:v>59.183981586795078</c:v>
                </c:pt>
                <c:pt idx="21">
                  <c:v>60.111161816843016</c:v>
                </c:pt>
                <c:pt idx="22">
                  <c:v>60.916708418688195</c:v>
                </c:pt>
                <c:pt idx="23">
                  <c:v>61.60451864482738</c:v>
                </c:pt>
                <c:pt idx="24">
                  <c:v>62.178099116296714</c:v>
                </c:pt>
                <c:pt idx="25">
                  <c:v>62.640617367423324</c:v>
                </c:pt>
                <c:pt idx="26">
                  <c:v>62.994947217110543</c:v>
                </c:pt>
                <c:pt idx="27">
                  <c:v>63.243709075945404</c:v>
                </c:pt>
                <c:pt idx="28">
                  <c:v>63.389306056444113</c:v>
                </c:pt>
                <c:pt idx="29">
                  <c:v>63.433956554576284</c:v>
                </c:pt>
                <c:pt idx="30">
                  <c:v>63.379723805076452</c:v>
                </c:pt>
                <c:pt idx="31">
                  <c:v>63.228542775206932</c:v>
                </c:pt>
                <c:pt idx="32">
                  <c:v>62.98224464839393</c:v>
                </c:pt>
                <c:pt idx="33">
                  <c:v>62.64257905902172</c:v>
                </c:pt>
                <c:pt idx="34">
                  <c:v>62.211234171962836</c:v>
                </c:pt>
                <c:pt idx="35">
                  <c:v>61.689854654489032</c:v>
                </c:pt>
                <c:pt idx="36">
                  <c:v>61.080057562766406</c:v>
                </c:pt>
                <c:pt idx="37">
                  <c:v>60.383446157905851</c:v>
                </c:pt>
                <c:pt idx="38">
                  <c:v>59.601621674186028</c:v>
                </c:pt>
                <c:pt idx="39">
                  <c:v>58.736193080474287</c:v>
                </c:pt>
                <c:pt idx="40">
                  <c:v>57.788784900614239</c:v>
                </c:pt>
                <c:pt idx="41">
                  <c:v>56.761043185424199</c:v>
                </c:pt>
                <c:pt idx="42">
                  <c:v>55.654639754437795</c:v>
                </c:pt>
                <c:pt idx="43">
                  <c:v>54.471274847056534</c:v>
                </c:pt>
                <c:pt idx="44">
                  <c:v>53.212678338853728</c:v>
                </c:pt>
                <c:pt idx="45">
                  <c:v>51.880609688792262</c:v>
                </c:pt>
                <c:pt idx="46">
                  <c:v>50.476856787257063</c:v>
                </c:pt>
                <c:pt idx="47">
                  <c:v>49.003233873713484</c:v>
                </c:pt>
                <c:pt idx="48">
                  <c:v>47.461578687407943</c:v>
                </c:pt>
                <c:pt idx="49">
                  <c:v>45.853749005832718</c:v>
                </c:pt>
                <c:pt idx="50">
                  <c:v>44.181618714644927</c:v>
                </c:pt>
                <c:pt idx="51">
                  <c:v>42.447073540208251</c:v>
                </c:pt>
                <c:pt idx="52">
                  <c:v>40.652006562614417</c:v>
                </c:pt>
                <c:pt idx="53">
                  <c:v>38.798313613491253</c:v>
                </c:pt>
                <c:pt idx="54">
                  <c:v>36.887888649529692</c:v>
                </c:pt>
                <c:pt idx="55">
                  <c:v>34.922619179763124</c:v>
                </c:pt>
                <c:pt idx="56">
                  <c:v>32.904381812415501</c:v>
                </c:pt>
                <c:pt idx="57">
                  <c:v>30.835037975735016</c:v>
                </c:pt>
                <c:pt idx="58">
                  <c:v>28.716429856727594</c:v>
                </c:pt>
                <c:pt idx="59">
                  <c:v>26.55037659213966</c:v>
                </c:pt>
                <c:pt idx="60">
                  <c:v>24.338670737422145</c:v>
                </c:pt>
                <c:pt idx="61">
                  <c:v>22.083075031726615</c:v>
                </c:pt>
                <c:pt idx="62">
                  <c:v>19.785319470211977</c:v>
                </c:pt>
                <c:pt idx="63">
                  <c:v>17.44709868903821</c:v>
                </c:pt>
                <c:pt idx="64">
                  <c:v>15.070069663344652</c:v>
                </c:pt>
                <c:pt idx="65">
                  <c:v>12.655849714202278</c:v>
                </c:pt>
                <c:pt idx="66">
                  <c:v>10.20601481693552</c:v>
                </c:pt>
                <c:pt idx="67">
                  <c:v>7.7220982002709606</c:v>
                </c:pt>
                <c:pt idx="68">
                  <c:v>5.2055892234280616</c:v>
                </c:pt>
                <c:pt idx="69">
                  <c:v>2.6579325164616465</c:v>
                </c:pt>
                <c:pt idx="70">
                  <c:v>8.0527367838703068E-2</c:v>
                </c:pt>
                <c:pt idx="71">
                  <c:v>-2.5252726576732361</c:v>
                </c:pt>
                <c:pt idx="72">
                  <c:v>-5.1581598882663364</c:v>
                </c:pt>
                <c:pt idx="73">
                  <c:v>-7.816872519182283</c:v>
                </c:pt>
                <c:pt idx="74">
                  <c:v>-10.500194409264314</c:v>
                </c:pt>
                <c:pt idx="75">
                  <c:v>-13.206954717330905</c:v>
                </c:pt>
                <c:pt idx="76">
                  <c:v>-15.936027395272749</c:v>
                </c:pt>
                <c:pt idx="77">
                  <c:v>-18.686330554168848</c:v>
                </c:pt>
                <c:pt idx="78">
                  <c:v>-21.45682571899642</c:v>
                </c:pt>
                <c:pt idx="79">
                  <c:v>-24.246516986701842</c:v>
                </c:pt>
                <c:pt idx="80">
                  <c:v>-27.054450101531426</c:v>
                </c:pt>
                <c:pt idx="81">
                  <c:v>-29.879711460613606</c:v>
                </c:pt>
                <c:pt idx="82">
                  <c:v>-32.721427061856609</c:v>
                </c:pt>
                <c:pt idx="83">
                  <c:v>-35.578761405294273</c:v>
                </c:pt>
                <c:pt idx="84">
                  <c:v>-38.45091635808992</c:v>
                </c:pt>
                <c:pt idx="85">
                  <c:v>-41.337129992505666</c:v>
                </c:pt>
                <c:pt idx="86">
                  <c:v>-44.236675405269963</c:v>
                </c:pt>
                <c:pt idx="87">
                  <c:v>-47.148859525937063</c:v>
                </c:pt>
                <c:pt idx="88">
                  <c:v>-50.073021921032804</c:v>
                </c:pt>
                <c:pt idx="89">
                  <c:v>-53.008533600025629</c:v>
                </c:pt>
                <c:pt idx="90">
                  <c:v>-55.954795828452092</c:v>
                </c:pt>
                <c:pt idx="91">
                  <c:v>-58.91123895286367</c:v>
                </c:pt>
                <c:pt idx="92">
                  <c:v>-61.877321241646868</c:v>
                </c:pt>
                <c:pt idx="93">
                  <c:v>-64.852527745200902</c:v>
                </c:pt>
                <c:pt idx="94">
                  <c:v>-67.83636917843576</c:v>
                </c:pt>
                <c:pt idx="95">
                  <c:v>-70.828380828077016</c:v>
                </c:pt>
                <c:pt idx="96">
                  <c:v>-73.828121486830284</c:v>
                </c:pt>
                <c:pt idx="97">
                  <c:v>-76.835172416065774</c:v>
                </c:pt>
                <c:pt idx="98">
                  <c:v>-79.849136338330155</c:v>
                </c:pt>
                <c:pt idx="99">
                  <c:v>-82.869636460676048</c:v>
                </c:pt>
                <c:pt idx="100">
                  <c:v>-85.896315529516826</c:v>
                </c:pt>
                <c:pt idx="101">
                  <c:v>-88.928834917463718</c:v>
                </c:pt>
                <c:pt idx="102">
                  <c:v>-91.966873742380969</c:v>
                </c:pt>
                <c:pt idx="103">
                  <c:v>-95.010128018700584</c:v>
                </c:pt>
                <c:pt idx="104">
                  <c:v>-98.058309840869128</c:v>
                </c:pt>
                <c:pt idx="105">
                  <c:v>-101.11114659865241</c:v>
                </c:pt>
                <c:pt idx="106">
                  <c:v>-104.16838022389845</c:v>
                </c:pt>
                <c:pt idx="107">
                  <c:v>-107.22976646825184</c:v>
                </c:pt>
                <c:pt idx="108">
                  <c:v>-110.29507421122287</c:v>
                </c:pt>
                <c:pt idx="109">
                  <c:v>-113.36408479793982</c:v>
                </c:pt>
                <c:pt idx="110">
                  <c:v>-116.43659140585183</c:v>
                </c:pt>
                <c:pt idx="111">
                  <c:v>-119.51239843960076</c:v>
                </c:pt>
                <c:pt idx="112">
                  <c:v>-122.59132095324243</c:v>
                </c:pt>
                <c:pt idx="113">
                  <c:v>-125.67318409896905</c:v>
                </c:pt>
                <c:pt idx="114">
                  <c:v>-128.75782260146445</c:v>
                </c:pt>
                <c:pt idx="115">
                  <c:v>-131.84508025701157</c:v>
                </c:pt>
                <c:pt idx="116">
                  <c:v>-134.93480945646465</c:v>
                </c:pt>
                <c:pt idx="117">
                  <c:v>-138.02687073119884</c:v>
                </c:pt>
                <c:pt idx="118">
                  <c:v>-141.12113232115362</c:v>
                </c:pt>
                <c:pt idx="119">
                  <c:v>-144.21746976409489</c:v>
                </c:pt>
                <c:pt idx="120">
                  <c:v>-147.3157655052328</c:v>
                </c:pt>
                <c:pt idx="121">
                  <c:v>-150.41590852634695</c:v>
                </c:pt>
                <c:pt idx="122">
                  <c:v>-153.51779399358793</c:v>
                </c:pt>
                <c:pt idx="123">
                  <c:v>-156.62132292314362</c:v>
                </c:pt>
                <c:pt idx="124">
                  <c:v>-159.72640186397959</c:v>
                </c:pt>
                <c:pt idx="125">
                  <c:v>-162.83294259688523</c:v>
                </c:pt>
                <c:pt idx="126">
                  <c:v>-165.94086184908011</c:v>
                </c:pt>
                <c:pt idx="127">
                  <c:v>-169.05008102365957</c:v>
                </c:pt>
                <c:pt idx="128">
                  <c:v>-172.16052594318248</c:v>
                </c:pt>
                <c:pt idx="129">
                  <c:v>-175.27212660672859</c:v>
                </c:pt>
                <c:pt idx="130">
                  <c:v>-178.38481695977848</c:v>
                </c:pt>
                <c:pt idx="131">
                  <c:v>-181.49853467629254</c:v>
                </c:pt>
                <c:pt idx="132">
                  <c:v>-184.61322095239129</c:v>
                </c:pt>
                <c:pt idx="133">
                  <c:v>-187.72882031106224</c:v>
                </c:pt>
                <c:pt idx="134">
                  <c:v>-190.84528041734345</c:v>
                </c:pt>
                <c:pt idx="135">
                  <c:v>-193.96255190345633</c:v>
                </c:pt>
                <c:pt idx="136">
                  <c:v>-197.08058820338385</c:v>
                </c:pt>
                <c:pt idx="137">
                  <c:v>-200.19934539641213</c:v>
                </c:pt>
                <c:pt idx="138">
                  <c:v>-203.31878205917499</c:v>
                </c:pt>
                <c:pt idx="139">
                  <c:v>-206.43885912576238</c:v>
                </c:pt>
                <c:pt idx="140">
                  <c:v>-209.55953975547374</c:v>
                </c:pt>
                <c:pt idx="141">
                  <c:v>-212.68078920781673</c:v>
                </c:pt>
                <c:pt idx="142">
                  <c:v>-215.80257472437151</c:v>
                </c:pt>
                <c:pt idx="143">
                  <c:v>-218.92486541715792</c:v>
                </c:pt>
                <c:pt idx="144">
                  <c:v>-222.04763216316147</c:v>
                </c:pt>
                <c:pt idx="145">
                  <c:v>-225.17084750469047</c:v>
                </c:pt>
                <c:pt idx="146">
                  <c:v>-228.29448555525281</c:v>
                </c:pt>
                <c:pt idx="147">
                  <c:v>-231.41852191065652</c:v>
                </c:pt>
                <c:pt idx="148">
                  <c:v>-234.54293356505323</c:v>
                </c:pt>
                <c:pt idx="149">
                  <c:v>-237.66769883165773</c:v>
                </c:pt>
                <c:pt idx="150">
                  <c:v>-240.79279726789031</c:v>
                </c:pt>
                <c:pt idx="151">
                  <c:v>-243.91820960470199</c:v>
                </c:pt>
                <c:pt idx="152">
                  <c:v>-247.04391767985464</c:v>
                </c:pt>
                <c:pt idx="153">
                  <c:v>-250.16990437494022</c:v>
                </c:pt>
                <c:pt idx="154">
                  <c:v>-253.29615355593421</c:v>
                </c:pt>
                <c:pt idx="155">
                  <c:v>-256.42265001708972</c:v>
                </c:pt>
                <c:pt idx="156">
                  <c:v>-259.54937942798813</c:v>
                </c:pt>
                <c:pt idx="157">
                  <c:v>-262.6763282835725</c:v>
                </c:pt>
                <c:pt idx="158">
                  <c:v>-265.80348385699904</c:v>
                </c:pt>
                <c:pt idx="159">
                  <c:v>-268.93083415515059</c:v>
                </c:pt>
                <c:pt idx="160">
                  <c:v>-272.05836787666448</c:v>
                </c:pt>
                <c:pt idx="161">
                  <c:v>-275.18607437233527</c:v>
                </c:pt>
                <c:pt idx="162">
                  <c:v>-278.31394360776011</c:v>
                </c:pt>
                <c:pt idx="163">
                  <c:v>-281.44196612810163</c:v>
                </c:pt>
                <c:pt idx="164">
                  <c:v>-284.57013302485063</c:v>
                </c:pt>
                <c:pt idx="165">
                  <c:v>-287.69843590447607</c:v>
                </c:pt>
                <c:pt idx="166">
                  <c:v>-290.82686685885733</c:v>
                </c:pt>
                <c:pt idx="167">
                  <c:v>-293.95541843739852</c:v>
                </c:pt>
                <c:pt idx="168">
                  <c:v>-297.08408362073055</c:v>
                </c:pt>
                <c:pt idx="169">
                  <c:v>-300.21285579591142</c:v>
                </c:pt>
                <c:pt idx="170">
                  <c:v>-303.34172873304095</c:v>
                </c:pt>
                <c:pt idx="171">
                  <c:v>-306.47069656320986</c:v>
                </c:pt>
                <c:pt idx="172">
                  <c:v>-309.59975375770802</c:v>
                </c:pt>
                <c:pt idx="173">
                  <c:v>-312.728895108421</c:v>
                </c:pt>
                <c:pt idx="174">
                  <c:v>-315.85811570934732</c:v>
                </c:pt>
                <c:pt idx="175">
                  <c:v>-318.98741093917346</c:v>
                </c:pt>
                <c:pt idx="176">
                  <c:v>-322.11677644484649</c:v>
                </c:pt>
                <c:pt idx="177">
                  <c:v>-325.24620812608777</c:v>
                </c:pt>
                <c:pt idx="178">
                  <c:v>-328.37570212079436</c:v>
                </c:pt>
                <c:pt idx="179">
                  <c:v>-331.50525479127799</c:v>
                </c:pt>
                <c:pt idx="180">
                  <c:v>-334.63486271129329</c:v>
                </c:pt>
                <c:pt idx="181">
                  <c:v>-337.76452265381141</c:v>
                </c:pt>
                <c:pt idx="182">
                  <c:v>-340.89423157949557</c:v>
                </c:pt>
                <c:pt idx="183">
                  <c:v>-344.02398662583937</c:v>
                </c:pt>
                <c:pt idx="184">
                  <c:v>-347.15378509692965</c:v>
                </c:pt>
                <c:pt idx="185">
                  <c:v>-350.28362445379838</c:v>
                </c:pt>
                <c:pt idx="186">
                  <c:v>-353.41350230532976</c:v>
                </c:pt>
                <c:pt idx="187">
                  <c:v>-356.54341639969147</c:v>
                </c:pt>
                <c:pt idx="188">
                  <c:v>-359.67336461625922</c:v>
                </c:pt>
                <c:pt idx="189">
                  <c:v>-362.80334495800707</c:v>
                </c:pt>
                <c:pt idx="190">
                  <c:v>-365.93335554433645</c:v>
                </c:pt>
                <c:pt idx="191">
                  <c:v>-369.06339460431906</c:v>
                </c:pt>
                <c:pt idx="192">
                  <c:v>-372.19346047032974</c:v>
                </c:pt>
                <c:pt idx="193">
                  <c:v>-375.32355157204705</c:v>
                </c:pt>
                <c:pt idx="194">
                  <c:v>-378.45366643080035</c:v>
                </c:pt>
                <c:pt idx="195">
                  <c:v>-381.5838036542437</c:v>
                </c:pt>
                <c:pt idx="196">
                  <c:v>-384.71396193133756</c:v>
                </c:pt>
                <c:pt idx="197">
                  <c:v>-387.84414002762094</c:v>
                </c:pt>
                <c:pt idx="198">
                  <c:v>-390.97433678075691</c:v>
                </c:pt>
                <c:pt idx="199">
                  <c:v>-394.10455109633591</c:v>
                </c:pt>
                <c:pt idx="200">
                  <c:v>-397.23478194392237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2C-4D82-AB62-625A430F9A5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'중력장 공기저항'!$B$6:$B$206</c:f>
              <c:numCache>
                <c:formatCode>General</c:formatCode>
                <c:ptCount val="201"/>
                <c:pt idx="0">
                  <c:v>0</c:v>
                </c:pt>
                <c:pt idx="1">
                  <c:v>7.0710678118654755</c:v>
                </c:pt>
                <c:pt idx="2">
                  <c:v>14.142135623730951</c:v>
                </c:pt>
                <c:pt idx="3">
                  <c:v>21.21320343559643</c:v>
                </c:pt>
                <c:pt idx="4">
                  <c:v>28.284271247461902</c:v>
                </c:pt>
                <c:pt idx="5">
                  <c:v>35.355339059327378</c:v>
                </c:pt>
                <c:pt idx="6">
                  <c:v>42.426406871192853</c:v>
                </c:pt>
                <c:pt idx="7">
                  <c:v>49.497474683058329</c:v>
                </c:pt>
                <c:pt idx="8">
                  <c:v>56.568542494923797</c:v>
                </c:pt>
                <c:pt idx="9">
                  <c:v>63.639610306789272</c:v>
                </c:pt>
                <c:pt idx="10">
                  <c:v>70.710678118654741</c:v>
                </c:pt>
                <c:pt idx="11">
                  <c:v>77.781745930520216</c:v>
                </c:pt>
                <c:pt idx="12">
                  <c:v>84.852813742385706</c:v>
                </c:pt>
                <c:pt idx="13">
                  <c:v>91.923881554251182</c:v>
                </c:pt>
                <c:pt idx="14">
                  <c:v>98.994949366116671</c:v>
                </c:pt>
                <c:pt idx="15">
                  <c:v>106.06601717798215</c:v>
                </c:pt>
                <c:pt idx="16">
                  <c:v>113.13708498984764</c:v>
                </c:pt>
                <c:pt idx="17">
                  <c:v>120.20815280171311</c:v>
                </c:pt>
                <c:pt idx="18">
                  <c:v>127.27922061357859</c:v>
                </c:pt>
                <c:pt idx="19">
                  <c:v>134.35028842544406</c:v>
                </c:pt>
                <c:pt idx="20">
                  <c:v>141.42135623730954</c:v>
                </c:pt>
                <c:pt idx="21">
                  <c:v>148.49242404917501</c:v>
                </c:pt>
                <c:pt idx="22">
                  <c:v>155.56349186104052</c:v>
                </c:pt>
                <c:pt idx="23">
                  <c:v>162.63455967290599</c:v>
                </c:pt>
                <c:pt idx="24">
                  <c:v>169.70562748477147</c:v>
                </c:pt>
                <c:pt idx="25">
                  <c:v>176.77669529663694</c:v>
                </c:pt>
                <c:pt idx="26">
                  <c:v>183.84776310850242</c:v>
                </c:pt>
                <c:pt idx="27">
                  <c:v>190.91883092036792</c:v>
                </c:pt>
                <c:pt idx="28">
                  <c:v>197.9898987322334</c:v>
                </c:pt>
                <c:pt idx="29">
                  <c:v>205.06096654409887</c:v>
                </c:pt>
                <c:pt idx="30">
                  <c:v>212.13203435596435</c:v>
                </c:pt>
                <c:pt idx="31">
                  <c:v>219.20310216782985</c:v>
                </c:pt>
                <c:pt idx="32">
                  <c:v>226.27416997969533</c:v>
                </c:pt>
                <c:pt idx="33">
                  <c:v>233.34523779156081</c:v>
                </c:pt>
                <c:pt idx="34">
                  <c:v>240.41630560342628</c:v>
                </c:pt>
                <c:pt idx="35">
                  <c:v>247.48737341529176</c:v>
                </c:pt>
                <c:pt idx="36">
                  <c:v>254.55844122715726</c:v>
                </c:pt>
                <c:pt idx="37">
                  <c:v>261.62950903902271</c:v>
                </c:pt>
                <c:pt idx="38">
                  <c:v>268.70057685088824</c:v>
                </c:pt>
                <c:pt idx="39">
                  <c:v>275.77164466275372</c:v>
                </c:pt>
                <c:pt idx="40">
                  <c:v>282.84271247461913</c:v>
                </c:pt>
                <c:pt idx="41">
                  <c:v>289.91378028648461</c:v>
                </c:pt>
                <c:pt idx="42">
                  <c:v>296.98484809835003</c:v>
                </c:pt>
                <c:pt idx="43">
                  <c:v>304.0559159102155</c:v>
                </c:pt>
                <c:pt idx="44">
                  <c:v>311.12698372208092</c:v>
                </c:pt>
                <c:pt idx="45">
                  <c:v>318.1980515339464</c:v>
                </c:pt>
                <c:pt idx="46">
                  <c:v>325.26911934581187</c:v>
                </c:pt>
                <c:pt idx="47">
                  <c:v>332.34018715767729</c:v>
                </c:pt>
                <c:pt idx="48">
                  <c:v>339.41125496954277</c:v>
                </c:pt>
                <c:pt idx="49">
                  <c:v>346.48232278140819</c:v>
                </c:pt>
                <c:pt idx="50">
                  <c:v>353.55339059327366</c:v>
                </c:pt>
                <c:pt idx="51">
                  <c:v>360.62445840513908</c:v>
                </c:pt>
                <c:pt idx="52">
                  <c:v>367.69552621700456</c:v>
                </c:pt>
                <c:pt idx="53">
                  <c:v>374.76659402886997</c:v>
                </c:pt>
                <c:pt idx="54">
                  <c:v>381.83766184073545</c:v>
                </c:pt>
                <c:pt idx="55">
                  <c:v>388.90872965260093</c:v>
                </c:pt>
                <c:pt idx="56">
                  <c:v>395.97979746446634</c:v>
                </c:pt>
                <c:pt idx="57">
                  <c:v>403.05086527633182</c:v>
                </c:pt>
                <c:pt idx="58">
                  <c:v>410.12193308819724</c:v>
                </c:pt>
                <c:pt idx="59">
                  <c:v>417.19300090006271</c:v>
                </c:pt>
                <c:pt idx="60">
                  <c:v>424.26406871192813</c:v>
                </c:pt>
                <c:pt idx="61">
                  <c:v>431.33513652379361</c:v>
                </c:pt>
                <c:pt idx="62">
                  <c:v>438.40620433565903</c:v>
                </c:pt>
                <c:pt idx="63">
                  <c:v>445.4772721475245</c:v>
                </c:pt>
                <c:pt idx="64">
                  <c:v>452.54833995938998</c:v>
                </c:pt>
                <c:pt idx="65">
                  <c:v>459.6194077712554</c:v>
                </c:pt>
                <c:pt idx="66">
                  <c:v>466.69047558312087</c:v>
                </c:pt>
                <c:pt idx="67">
                  <c:v>473.76154339498629</c:v>
                </c:pt>
                <c:pt idx="68">
                  <c:v>480.83261120685177</c:v>
                </c:pt>
                <c:pt idx="69">
                  <c:v>487.90367901871718</c:v>
                </c:pt>
                <c:pt idx="70">
                  <c:v>494.97474683058266</c:v>
                </c:pt>
                <c:pt idx="71">
                  <c:v>502.04581464244814</c:v>
                </c:pt>
                <c:pt idx="72">
                  <c:v>509.11688245431355</c:v>
                </c:pt>
                <c:pt idx="73">
                  <c:v>516.18795026617897</c:v>
                </c:pt>
                <c:pt idx="74">
                  <c:v>523.25901807804451</c:v>
                </c:pt>
                <c:pt idx="75">
                  <c:v>530.33008588990992</c:v>
                </c:pt>
                <c:pt idx="76">
                  <c:v>537.40115370177534</c:v>
                </c:pt>
                <c:pt idx="77">
                  <c:v>544.47222151364076</c:v>
                </c:pt>
                <c:pt idx="78">
                  <c:v>551.54328932550629</c:v>
                </c:pt>
                <c:pt idx="79">
                  <c:v>558.61435713737171</c:v>
                </c:pt>
                <c:pt idx="80">
                  <c:v>565.68542494923713</c:v>
                </c:pt>
                <c:pt idx="81">
                  <c:v>572.75649276110266</c:v>
                </c:pt>
                <c:pt idx="82">
                  <c:v>579.82756057296808</c:v>
                </c:pt>
                <c:pt idx="83">
                  <c:v>586.8986283848335</c:v>
                </c:pt>
                <c:pt idx="84">
                  <c:v>593.96969619669892</c:v>
                </c:pt>
                <c:pt idx="85">
                  <c:v>601.04076400856445</c:v>
                </c:pt>
                <c:pt idx="86">
                  <c:v>608.11183182042987</c:v>
                </c:pt>
                <c:pt idx="87">
                  <c:v>615.18289963229529</c:v>
                </c:pt>
                <c:pt idx="88">
                  <c:v>622.25396744416071</c:v>
                </c:pt>
                <c:pt idx="89">
                  <c:v>629.32503525602624</c:v>
                </c:pt>
                <c:pt idx="90">
                  <c:v>636.39610306789166</c:v>
                </c:pt>
                <c:pt idx="91">
                  <c:v>643.46717087975708</c:v>
                </c:pt>
                <c:pt idx="92">
                  <c:v>650.53823869162261</c:v>
                </c:pt>
                <c:pt idx="93">
                  <c:v>657.60930650348803</c:v>
                </c:pt>
                <c:pt idx="94">
                  <c:v>664.68037431535345</c:v>
                </c:pt>
                <c:pt idx="95">
                  <c:v>671.75144212721887</c:v>
                </c:pt>
                <c:pt idx="96">
                  <c:v>678.8225099390844</c:v>
                </c:pt>
                <c:pt idx="97">
                  <c:v>685.89357775094982</c:v>
                </c:pt>
                <c:pt idx="98">
                  <c:v>692.96464556281524</c:v>
                </c:pt>
                <c:pt idx="99">
                  <c:v>700.03571337468077</c:v>
                </c:pt>
                <c:pt idx="100">
                  <c:v>707.10678118654619</c:v>
                </c:pt>
                <c:pt idx="101">
                  <c:v>714.1778489984116</c:v>
                </c:pt>
                <c:pt idx="102">
                  <c:v>721.24891681027702</c:v>
                </c:pt>
                <c:pt idx="103">
                  <c:v>728.31998462214256</c:v>
                </c:pt>
                <c:pt idx="104">
                  <c:v>735.39105243400797</c:v>
                </c:pt>
                <c:pt idx="105">
                  <c:v>742.46212024587339</c:v>
                </c:pt>
                <c:pt idx="106">
                  <c:v>749.53318805773893</c:v>
                </c:pt>
                <c:pt idx="107">
                  <c:v>756.60425586960434</c:v>
                </c:pt>
                <c:pt idx="108">
                  <c:v>763.67532368146976</c:v>
                </c:pt>
                <c:pt idx="109">
                  <c:v>770.74639149333518</c:v>
                </c:pt>
                <c:pt idx="110">
                  <c:v>777.81745930520071</c:v>
                </c:pt>
                <c:pt idx="111">
                  <c:v>784.88852711706613</c:v>
                </c:pt>
                <c:pt idx="112">
                  <c:v>791.95959492893155</c:v>
                </c:pt>
                <c:pt idx="113">
                  <c:v>799.03066274079697</c:v>
                </c:pt>
                <c:pt idx="114">
                  <c:v>806.1017305526625</c:v>
                </c:pt>
                <c:pt idx="115">
                  <c:v>813.17279836452792</c:v>
                </c:pt>
                <c:pt idx="116">
                  <c:v>820.24386617639334</c:v>
                </c:pt>
                <c:pt idx="117">
                  <c:v>827.31493398825887</c:v>
                </c:pt>
                <c:pt idx="118">
                  <c:v>834.38600180012429</c:v>
                </c:pt>
                <c:pt idx="119">
                  <c:v>841.45706961198971</c:v>
                </c:pt>
                <c:pt idx="120">
                  <c:v>848.52813742385513</c:v>
                </c:pt>
                <c:pt idx="121">
                  <c:v>855.59920523572066</c:v>
                </c:pt>
                <c:pt idx="122">
                  <c:v>862.67027304758608</c:v>
                </c:pt>
                <c:pt idx="123">
                  <c:v>869.7413408594515</c:v>
                </c:pt>
                <c:pt idx="124">
                  <c:v>876.81240867131703</c:v>
                </c:pt>
                <c:pt idx="125">
                  <c:v>883.88347648318245</c:v>
                </c:pt>
                <c:pt idx="126">
                  <c:v>890.95454429504787</c:v>
                </c:pt>
                <c:pt idx="127">
                  <c:v>898.02561210691329</c:v>
                </c:pt>
                <c:pt idx="128">
                  <c:v>905.09667991877882</c:v>
                </c:pt>
                <c:pt idx="129">
                  <c:v>912.16774773064424</c:v>
                </c:pt>
                <c:pt idx="130">
                  <c:v>919.23881554250966</c:v>
                </c:pt>
                <c:pt idx="131">
                  <c:v>926.30988335437507</c:v>
                </c:pt>
                <c:pt idx="132">
                  <c:v>933.38095116624061</c:v>
                </c:pt>
                <c:pt idx="133">
                  <c:v>940.45201897810603</c:v>
                </c:pt>
                <c:pt idx="134">
                  <c:v>947.52308678997144</c:v>
                </c:pt>
                <c:pt idx="135">
                  <c:v>954.59415460183698</c:v>
                </c:pt>
                <c:pt idx="136">
                  <c:v>961.66522241370239</c:v>
                </c:pt>
                <c:pt idx="137">
                  <c:v>968.73629022556781</c:v>
                </c:pt>
                <c:pt idx="138">
                  <c:v>975.80735803743323</c:v>
                </c:pt>
                <c:pt idx="139">
                  <c:v>982.87842584929876</c:v>
                </c:pt>
                <c:pt idx="140">
                  <c:v>989.94949366116418</c:v>
                </c:pt>
                <c:pt idx="141">
                  <c:v>997.0205614730296</c:v>
                </c:pt>
                <c:pt idx="142">
                  <c:v>1004.0916292848951</c:v>
                </c:pt>
                <c:pt idx="143">
                  <c:v>1011.1626970967606</c:v>
                </c:pt>
                <c:pt idx="144">
                  <c:v>1018.233764908626</c:v>
                </c:pt>
                <c:pt idx="145">
                  <c:v>1025.3048327204915</c:v>
                </c:pt>
                <c:pt idx="146">
                  <c:v>1032.3759005323568</c:v>
                </c:pt>
                <c:pt idx="147">
                  <c:v>1039.4469683442223</c:v>
                </c:pt>
                <c:pt idx="148">
                  <c:v>1046.5180361560879</c:v>
                </c:pt>
                <c:pt idx="149">
                  <c:v>1053.5891039679532</c:v>
                </c:pt>
                <c:pt idx="150">
                  <c:v>1060.6601717798187</c:v>
                </c:pt>
                <c:pt idx="151">
                  <c:v>1067.7312395916842</c:v>
                </c:pt>
                <c:pt idx="152">
                  <c:v>1074.8023074035495</c:v>
                </c:pt>
                <c:pt idx="153">
                  <c:v>1081.8733752154151</c:v>
                </c:pt>
                <c:pt idx="154">
                  <c:v>1088.9444430272804</c:v>
                </c:pt>
                <c:pt idx="155">
                  <c:v>1096.0155108391459</c:v>
                </c:pt>
                <c:pt idx="156">
                  <c:v>1103.0865786510115</c:v>
                </c:pt>
                <c:pt idx="157">
                  <c:v>1110.1576464628768</c:v>
                </c:pt>
                <c:pt idx="158">
                  <c:v>1117.2287142747423</c:v>
                </c:pt>
                <c:pt idx="159">
                  <c:v>1124.2997820866078</c:v>
                </c:pt>
                <c:pt idx="160">
                  <c:v>1131.3708498984731</c:v>
                </c:pt>
                <c:pt idx="161">
                  <c:v>1138.4419177103387</c:v>
                </c:pt>
                <c:pt idx="162">
                  <c:v>1145.5129855222042</c:v>
                </c:pt>
                <c:pt idx="163">
                  <c:v>1152.5840533340697</c:v>
                </c:pt>
                <c:pt idx="164">
                  <c:v>1159.6551211459355</c:v>
                </c:pt>
                <c:pt idx="165">
                  <c:v>1166.726188957801</c:v>
                </c:pt>
                <c:pt idx="166">
                  <c:v>1173.7972567696665</c:v>
                </c:pt>
                <c:pt idx="167">
                  <c:v>1180.8683245815321</c:v>
                </c:pt>
                <c:pt idx="168">
                  <c:v>1187.9393923933976</c:v>
                </c:pt>
                <c:pt idx="169">
                  <c:v>1195.0104602052631</c:v>
                </c:pt>
                <c:pt idx="170">
                  <c:v>1202.0815280171289</c:v>
                </c:pt>
                <c:pt idx="171">
                  <c:v>1209.1525958289944</c:v>
                </c:pt>
                <c:pt idx="172">
                  <c:v>1216.22366364086</c:v>
                </c:pt>
                <c:pt idx="173">
                  <c:v>1223.2947314527255</c:v>
                </c:pt>
                <c:pt idx="174">
                  <c:v>1230.365799264591</c:v>
                </c:pt>
                <c:pt idx="175">
                  <c:v>1237.4368670764568</c:v>
                </c:pt>
                <c:pt idx="176">
                  <c:v>1244.5079348883223</c:v>
                </c:pt>
                <c:pt idx="177">
                  <c:v>1251.5790027001879</c:v>
                </c:pt>
                <c:pt idx="178">
                  <c:v>1258.6500705120534</c:v>
                </c:pt>
                <c:pt idx="179">
                  <c:v>1265.7211383239189</c:v>
                </c:pt>
                <c:pt idx="180">
                  <c:v>1272.7922061357847</c:v>
                </c:pt>
                <c:pt idx="181">
                  <c:v>1279.8632739476502</c:v>
                </c:pt>
                <c:pt idx="182">
                  <c:v>1286.9343417595157</c:v>
                </c:pt>
                <c:pt idx="183">
                  <c:v>1294.0054095713813</c:v>
                </c:pt>
                <c:pt idx="184">
                  <c:v>1301.0764773832468</c:v>
                </c:pt>
                <c:pt idx="185">
                  <c:v>1308.1475451951126</c:v>
                </c:pt>
                <c:pt idx="186">
                  <c:v>1315.2186130069781</c:v>
                </c:pt>
                <c:pt idx="187">
                  <c:v>1322.2896808188436</c:v>
                </c:pt>
                <c:pt idx="188">
                  <c:v>1329.3607486307092</c:v>
                </c:pt>
                <c:pt idx="189">
                  <c:v>1336.4318164425747</c:v>
                </c:pt>
                <c:pt idx="190">
                  <c:v>1343.5028842544402</c:v>
                </c:pt>
                <c:pt idx="191">
                  <c:v>1350.573952066306</c:v>
                </c:pt>
                <c:pt idx="192">
                  <c:v>1357.6450198781715</c:v>
                </c:pt>
                <c:pt idx="193">
                  <c:v>1364.7160876900371</c:v>
                </c:pt>
                <c:pt idx="194">
                  <c:v>1371.7871555019026</c:v>
                </c:pt>
                <c:pt idx="195">
                  <c:v>1378.8582233137681</c:v>
                </c:pt>
                <c:pt idx="196">
                  <c:v>1385.9292911256339</c:v>
                </c:pt>
                <c:pt idx="197">
                  <c:v>1393.0003589374994</c:v>
                </c:pt>
                <c:pt idx="198">
                  <c:v>1400.0714267493649</c:v>
                </c:pt>
                <c:pt idx="199">
                  <c:v>1407.1424945612305</c:v>
                </c:pt>
                <c:pt idx="200">
                  <c:v>1414.213562373096</c:v>
                </c:pt>
              </c:numCache>
            </c:numRef>
          </c:xVal>
          <c:yVal>
            <c:numRef>
              <c:f>'중력장 공기저항'!$C$6:$C$206</c:f>
              <c:numCache>
                <c:formatCode>General</c:formatCode>
                <c:ptCount val="201"/>
                <c:pt idx="0">
                  <c:v>0</c:v>
                </c:pt>
                <c:pt idx="1">
                  <c:v>7.0220678118654742</c:v>
                </c:pt>
                <c:pt idx="2">
                  <c:v>13.94613562373095</c:v>
                </c:pt>
                <c:pt idx="3">
                  <c:v>20.772203435596428</c:v>
                </c:pt>
                <c:pt idx="4">
                  <c:v>27.5002712474619</c:v>
                </c:pt>
                <c:pt idx="5">
                  <c:v>34.130339059327369</c:v>
                </c:pt>
                <c:pt idx="6">
                  <c:v>40.662406871192843</c:v>
                </c:pt>
                <c:pt idx="7">
                  <c:v>47.096474683058318</c:v>
                </c:pt>
                <c:pt idx="8">
                  <c:v>53.432542494923787</c:v>
                </c:pt>
                <c:pt idx="9">
                  <c:v>59.670610306789257</c:v>
                </c:pt>
                <c:pt idx="10">
                  <c:v>65.810678118654721</c:v>
                </c:pt>
                <c:pt idx="11">
                  <c:v>71.8527459305202</c:v>
                </c:pt>
                <c:pt idx="12">
                  <c:v>77.796813742385694</c:v>
                </c:pt>
                <c:pt idx="13">
                  <c:v>83.642881554251161</c:v>
                </c:pt>
                <c:pt idx="14">
                  <c:v>89.390949366116644</c:v>
                </c:pt>
                <c:pt idx="15">
                  <c:v>95.041017177982127</c:v>
                </c:pt>
                <c:pt idx="16">
                  <c:v>100.5930849898476</c:v>
                </c:pt>
                <c:pt idx="17">
                  <c:v>106.04715280171308</c:v>
                </c:pt>
                <c:pt idx="18">
                  <c:v>111.40322061357857</c:v>
                </c:pt>
                <c:pt idx="19">
                  <c:v>116.66128842544403</c:v>
                </c:pt>
                <c:pt idx="20">
                  <c:v>121.8213562373095</c:v>
                </c:pt>
                <c:pt idx="21">
                  <c:v>126.88342404917498</c:v>
                </c:pt>
                <c:pt idx="22">
                  <c:v>131.84749186104045</c:v>
                </c:pt>
                <c:pt idx="23">
                  <c:v>136.71355967290594</c:v>
                </c:pt>
                <c:pt idx="24">
                  <c:v>141.48162748477142</c:v>
                </c:pt>
                <c:pt idx="25">
                  <c:v>146.15169529663689</c:v>
                </c:pt>
                <c:pt idx="26">
                  <c:v>150.72376310850237</c:v>
                </c:pt>
                <c:pt idx="27">
                  <c:v>155.19783092036784</c:v>
                </c:pt>
                <c:pt idx="28">
                  <c:v>159.57389873223332</c:v>
                </c:pt>
                <c:pt idx="29">
                  <c:v>163.85196654409881</c:v>
                </c:pt>
                <c:pt idx="30">
                  <c:v>168.0320343559643</c:v>
                </c:pt>
                <c:pt idx="31">
                  <c:v>172.11410216782974</c:v>
                </c:pt>
                <c:pt idx="32">
                  <c:v>176.09816997969523</c:v>
                </c:pt>
                <c:pt idx="33">
                  <c:v>179.9842377915607</c:v>
                </c:pt>
                <c:pt idx="34">
                  <c:v>183.77230560342616</c:v>
                </c:pt>
                <c:pt idx="35">
                  <c:v>187.46237341529167</c:v>
                </c:pt>
                <c:pt idx="36">
                  <c:v>191.05444122715713</c:v>
                </c:pt>
                <c:pt idx="37">
                  <c:v>194.54850903902263</c:v>
                </c:pt>
                <c:pt idx="38">
                  <c:v>197.9445768508881</c:v>
                </c:pt>
                <c:pt idx="39">
                  <c:v>201.24264466275358</c:v>
                </c:pt>
                <c:pt idx="40">
                  <c:v>204.44271247461899</c:v>
                </c:pt>
                <c:pt idx="41">
                  <c:v>207.54478028648447</c:v>
                </c:pt>
                <c:pt idx="42">
                  <c:v>210.54884809834994</c:v>
                </c:pt>
                <c:pt idx="43">
                  <c:v>213.45491591021542</c:v>
                </c:pt>
                <c:pt idx="44">
                  <c:v>216.26298372208083</c:v>
                </c:pt>
                <c:pt idx="45">
                  <c:v>218.97305153394632</c:v>
                </c:pt>
                <c:pt idx="46">
                  <c:v>221.58511934581176</c:v>
                </c:pt>
                <c:pt idx="47">
                  <c:v>224.09918715767725</c:v>
                </c:pt>
                <c:pt idx="48">
                  <c:v>226.5152549695427</c:v>
                </c:pt>
                <c:pt idx="49">
                  <c:v>228.83332278140819</c:v>
                </c:pt>
                <c:pt idx="50">
                  <c:v>231.05339059327369</c:v>
                </c:pt>
                <c:pt idx="51">
                  <c:v>233.17545840513912</c:v>
                </c:pt>
                <c:pt idx="52">
                  <c:v>235.1995262170046</c:v>
                </c:pt>
                <c:pt idx="53">
                  <c:v>237.12559402887004</c:v>
                </c:pt>
                <c:pt idx="54">
                  <c:v>238.95366184073555</c:v>
                </c:pt>
                <c:pt idx="55">
                  <c:v>240.68372965260099</c:v>
                </c:pt>
                <c:pt idx="56">
                  <c:v>242.3157974644665</c:v>
                </c:pt>
                <c:pt idx="57">
                  <c:v>243.84986527633194</c:v>
                </c:pt>
                <c:pt idx="58">
                  <c:v>245.28593308819745</c:v>
                </c:pt>
                <c:pt idx="59">
                  <c:v>246.6240009000629</c:v>
                </c:pt>
                <c:pt idx="60">
                  <c:v>247.86406871192838</c:v>
                </c:pt>
                <c:pt idx="61">
                  <c:v>249.00613652379383</c:v>
                </c:pt>
                <c:pt idx="62">
                  <c:v>250.05020433565932</c:v>
                </c:pt>
                <c:pt idx="63">
                  <c:v>250.99627214752476</c:v>
                </c:pt>
                <c:pt idx="64">
                  <c:v>251.84433995939025</c:v>
                </c:pt>
                <c:pt idx="65">
                  <c:v>252.59440777125579</c:v>
                </c:pt>
                <c:pt idx="66">
                  <c:v>253.24647558312122</c:v>
                </c:pt>
                <c:pt idx="67">
                  <c:v>253.80054339498673</c:v>
                </c:pt>
                <c:pt idx="68">
                  <c:v>254.25661120685217</c:v>
                </c:pt>
                <c:pt idx="69">
                  <c:v>254.61467901871768</c:v>
                </c:pt>
                <c:pt idx="70">
                  <c:v>254.87474683058315</c:v>
                </c:pt>
                <c:pt idx="71">
                  <c:v>255.03681464244866</c:v>
                </c:pt>
                <c:pt idx="72">
                  <c:v>255.1008824543141</c:v>
                </c:pt>
                <c:pt idx="73">
                  <c:v>255.06695026617956</c:v>
                </c:pt>
                <c:pt idx="74">
                  <c:v>254.93501807804512</c:v>
                </c:pt>
                <c:pt idx="75">
                  <c:v>254.70508588991055</c:v>
                </c:pt>
                <c:pt idx="76">
                  <c:v>254.37715370177602</c:v>
                </c:pt>
                <c:pt idx="77">
                  <c:v>253.95122151364149</c:v>
                </c:pt>
                <c:pt idx="78">
                  <c:v>253.42728932550705</c:v>
                </c:pt>
                <c:pt idx="79">
                  <c:v>252.80535713737248</c:v>
                </c:pt>
                <c:pt idx="80">
                  <c:v>252.08542494923796</c:v>
                </c:pt>
                <c:pt idx="81">
                  <c:v>251.2674927611036</c:v>
                </c:pt>
                <c:pt idx="82">
                  <c:v>250.35156057296899</c:v>
                </c:pt>
                <c:pt idx="83">
                  <c:v>249.33762838483449</c:v>
                </c:pt>
                <c:pt idx="84">
                  <c:v>248.22569619669997</c:v>
                </c:pt>
                <c:pt idx="85">
                  <c:v>247.0157640085655</c:v>
                </c:pt>
                <c:pt idx="86">
                  <c:v>245.70783182043095</c:v>
                </c:pt>
                <c:pt idx="87">
                  <c:v>244.3018996322964</c:v>
                </c:pt>
                <c:pt idx="88">
                  <c:v>242.79796744416188</c:v>
                </c:pt>
                <c:pt idx="89">
                  <c:v>241.19603525602747</c:v>
                </c:pt>
                <c:pt idx="90">
                  <c:v>239.49610306789293</c:v>
                </c:pt>
                <c:pt idx="91">
                  <c:v>237.69817087975838</c:v>
                </c:pt>
                <c:pt idx="92">
                  <c:v>235.80223869162387</c:v>
                </c:pt>
                <c:pt idx="93">
                  <c:v>233.80830650348946</c:v>
                </c:pt>
                <c:pt idx="94">
                  <c:v>231.71637431535493</c:v>
                </c:pt>
                <c:pt idx="95">
                  <c:v>229.52644212722038</c:v>
                </c:pt>
                <c:pt idx="96">
                  <c:v>227.23850993908593</c:v>
                </c:pt>
                <c:pt idx="97">
                  <c:v>224.85257775095141</c:v>
                </c:pt>
                <c:pt idx="98">
                  <c:v>222.36864556281688</c:v>
                </c:pt>
                <c:pt idx="99">
                  <c:v>219.78671337468234</c:v>
                </c:pt>
                <c:pt idx="100">
                  <c:v>217.10678118654801</c:v>
                </c:pt>
                <c:pt idx="101">
                  <c:v>214.32884899841343</c:v>
                </c:pt>
                <c:pt idx="102">
                  <c:v>211.45291681027891</c:v>
                </c:pt>
                <c:pt idx="103">
                  <c:v>208.47898462214437</c:v>
                </c:pt>
                <c:pt idx="104">
                  <c:v>205.40705243400998</c:v>
                </c:pt>
                <c:pt idx="105">
                  <c:v>202.23712024587542</c:v>
                </c:pt>
                <c:pt idx="106">
                  <c:v>198.96918805774089</c:v>
                </c:pt>
                <c:pt idx="107">
                  <c:v>195.60325586960641</c:v>
                </c:pt>
                <c:pt idx="108">
                  <c:v>192.13932368147198</c:v>
                </c:pt>
                <c:pt idx="109">
                  <c:v>188.57739149333747</c:v>
                </c:pt>
                <c:pt idx="110">
                  <c:v>184.9174593052029</c:v>
                </c:pt>
                <c:pt idx="111">
                  <c:v>181.15952711706848</c:v>
                </c:pt>
                <c:pt idx="112">
                  <c:v>177.30359492893399</c:v>
                </c:pt>
                <c:pt idx="113">
                  <c:v>173.34966274079943</c:v>
                </c:pt>
                <c:pt idx="114">
                  <c:v>169.29773055266503</c:v>
                </c:pt>
                <c:pt idx="115">
                  <c:v>165.14779836453056</c:v>
                </c:pt>
                <c:pt idx="116">
                  <c:v>160.89986617639613</c:v>
                </c:pt>
                <c:pt idx="117">
                  <c:v>156.55393398826163</c:v>
                </c:pt>
                <c:pt idx="118">
                  <c:v>152.11000180012707</c:v>
                </c:pt>
                <c:pt idx="119">
                  <c:v>147.56806961199254</c:v>
                </c:pt>
                <c:pt idx="120">
                  <c:v>142.92813742385806</c:v>
                </c:pt>
                <c:pt idx="121">
                  <c:v>138.19020523572362</c:v>
                </c:pt>
                <c:pt idx="122">
                  <c:v>133.35427304758912</c:v>
                </c:pt>
                <c:pt idx="123">
                  <c:v>128.42034085945477</c:v>
                </c:pt>
                <c:pt idx="124">
                  <c:v>123.38840867132012</c:v>
                </c:pt>
                <c:pt idx="125">
                  <c:v>118.25847648318563</c:v>
                </c:pt>
                <c:pt idx="126">
                  <c:v>113.03054429505119</c:v>
                </c:pt>
                <c:pt idx="127">
                  <c:v>107.70461210691678</c:v>
                </c:pt>
                <c:pt idx="128">
                  <c:v>102.28067991878231</c:v>
                </c:pt>
                <c:pt idx="129">
                  <c:v>96.758747730647769</c:v>
                </c:pt>
                <c:pt idx="130">
                  <c:v>91.138815542513385</c:v>
                </c:pt>
                <c:pt idx="131">
                  <c:v>85.420883354378816</c:v>
                </c:pt>
                <c:pt idx="132">
                  <c:v>79.604951166244291</c:v>
                </c:pt>
                <c:pt idx="133">
                  <c:v>73.69101897810981</c:v>
                </c:pt>
                <c:pt idx="134">
                  <c:v>67.679086789975486</c:v>
                </c:pt>
                <c:pt idx="135">
                  <c:v>61.569154601840864</c:v>
                </c:pt>
                <c:pt idx="136">
                  <c:v>55.3612224137064</c:v>
                </c:pt>
                <c:pt idx="137">
                  <c:v>49.055290225571866</c:v>
                </c:pt>
                <c:pt idx="138">
                  <c:v>42.65135803743749</c:v>
                </c:pt>
                <c:pt idx="139">
                  <c:v>36.149425849303043</c:v>
                </c:pt>
                <c:pt idx="140">
                  <c:v>29.549493661168526</c:v>
                </c:pt>
                <c:pt idx="141">
                  <c:v>22.851561473034167</c:v>
                </c:pt>
                <c:pt idx="142">
                  <c:v>16.055629284899624</c:v>
                </c:pt>
                <c:pt idx="143">
                  <c:v>9.1616970967651241</c:v>
                </c:pt>
                <c:pt idx="144">
                  <c:v>2.1697649086306683</c:v>
                </c:pt>
                <c:pt idx="145">
                  <c:v>-4.9201672795038576</c:v>
                </c:pt>
                <c:pt idx="146">
                  <c:v>-12.10809946763834</c:v>
                </c:pt>
                <c:pt idx="147">
                  <c:v>-19.394031655772778</c:v>
                </c:pt>
                <c:pt idx="148">
                  <c:v>-26.777963843907173</c:v>
                </c:pt>
                <c:pt idx="149">
                  <c:v>-34.259896032041752</c:v>
                </c:pt>
                <c:pt idx="150">
                  <c:v>-41.839828220176059</c:v>
                </c:pt>
                <c:pt idx="151">
                  <c:v>-49.517760408310551</c:v>
                </c:pt>
                <c:pt idx="152">
                  <c:v>-57.293692596445226</c:v>
                </c:pt>
                <c:pt idx="153">
                  <c:v>-65.16762478457963</c:v>
                </c:pt>
                <c:pt idx="154">
                  <c:v>-73.13955697271399</c:v>
                </c:pt>
                <c:pt idx="155">
                  <c:v>-81.209489160848307</c:v>
                </c:pt>
                <c:pt idx="156">
                  <c:v>-89.377421348982807</c:v>
                </c:pt>
                <c:pt idx="157">
                  <c:v>-97.643353537117491</c:v>
                </c:pt>
                <c:pt idx="158">
                  <c:v>-106.0072857252519</c:v>
                </c:pt>
                <c:pt idx="159">
                  <c:v>-114.46921791338627</c:v>
                </c:pt>
                <c:pt idx="160">
                  <c:v>-123.02915010152083</c:v>
                </c:pt>
                <c:pt idx="161">
                  <c:v>-131.68708228965511</c:v>
                </c:pt>
                <c:pt idx="162">
                  <c:v>-140.4430144777898</c:v>
                </c:pt>
                <c:pt idx="163">
                  <c:v>-149.29694666592445</c:v>
                </c:pt>
                <c:pt idx="164">
                  <c:v>-158.24887885405906</c:v>
                </c:pt>
                <c:pt idx="165">
                  <c:v>-167.29881104219339</c:v>
                </c:pt>
                <c:pt idx="166">
                  <c:v>-176.44674323032814</c:v>
                </c:pt>
                <c:pt idx="167">
                  <c:v>-185.69267541846284</c:v>
                </c:pt>
                <c:pt idx="168">
                  <c:v>-195.0366076065975</c:v>
                </c:pt>
                <c:pt idx="169">
                  <c:v>-204.47853979473234</c:v>
                </c:pt>
                <c:pt idx="170">
                  <c:v>-214.01847198286669</c:v>
                </c:pt>
                <c:pt idx="171">
                  <c:v>-223.65640417100121</c:v>
                </c:pt>
                <c:pt idx="172">
                  <c:v>-233.39233635913615</c:v>
                </c:pt>
                <c:pt idx="173">
                  <c:v>-243.22626854727082</c:v>
                </c:pt>
                <c:pt idx="174">
                  <c:v>-253.15820073540544</c:v>
                </c:pt>
                <c:pt idx="175">
                  <c:v>-263.18813292354002</c:v>
                </c:pt>
                <c:pt idx="176">
                  <c:v>-273.31606511167456</c:v>
                </c:pt>
                <c:pt idx="177">
                  <c:v>-283.54199729980928</c:v>
                </c:pt>
                <c:pt idx="178">
                  <c:v>-293.86592948794396</c:v>
                </c:pt>
                <c:pt idx="179">
                  <c:v>-304.28786167607882</c:v>
                </c:pt>
                <c:pt idx="180">
                  <c:v>-314.80779386421341</c:v>
                </c:pt>
                <c:pt idx="181">
                  <c:v>-325.42572605234795</c:v>
                </c:pt>
                <c:pt idx="182">
                  <c:v>-336.14165824048268</c:v>
                </c:pt>
                <c:pt idx="183">
                  <c:v>-346.95559042861737</c:v>
                </c:pt>
                <c:pt idx="184">
                  <c:v>-357.86752261675178</c:v>
                </c:pt>
                <c:pt idx="185">
                  <c:v>-368.87745480488661</c:v>
                </c:pt>
                <c:pt idx="186">
                  <c:v>-379.98538699302139</c:v>
                </c:pt>
                <c:pt idx="187">
                  <c:v>-391.1913191811559</c:v>
                </c:pt>
                <c:pt idx="188">
                  <c:v>-402.4952513692906</c:v>
                </c:pt>
                <c:pt idx="189">
                  <c:v>-413.89718355742525</c:v>
                </c:pt>
                <c:pt idx="190">
                  <c:v>-425.39711574556009</c:v>
                </c:pt>
                <c:pt idx="191">
                  <c:v>-436.99504793369488</c:v>
                </c:pt>
                <c:pt idx="192">
                  <c:v>-448.6909801218294</c:v>
                </c:pt>
                <c:pt idx="193">
                  <c:v>-460.4849123099641</c:v>
                </c:pt>
                <c:pt idx="194">
                  <c:v>-472.37684449809899</c:v>
                </c:pt>
                <c:pt idx="195">
                  <c:v>-484.36677668623361</c:v>
                </c:pt>
                <c:pt idx="196">
                  <c:v>-496.45470887436818</c:v>
                </c:pt>
                <c:pt idx="197">
                  <c:v>-508.64064106250271</c:v>
                </c:pt>
                <c:pt idx="198">
                  <c:v>-520.92457325063765</c:v>
                </c:pt>
                <c:pt idx="199">
                  <c:v>-533.30650543877232</c:v>
                </c:pt>
                <c:pt idx="200">
                  <c:v>-545.78643762690717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2C-4D82-AB62-625A430F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40048"/>
        <c:axId val="563942568"/>
      </c:scatterChart>
      <c:valAx>
        <c:axId val="56394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942568"/>
        <c:crosses val="autoZero"/>
        <c:crossBetween val="midCat"/>
      </c:valAx>
      <c:valAx>
        <c:axId val="5639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94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Sheet2!$A$6:$A$106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Sheet2!$F$6:$F$106</c:f>
              <c:numCache>
                <c:formatCode>General</c:formatCode>
                <c:ptCount val="101"/>
                <c:pt idx="0">
                  <c:v>1</c:v>
                </c:pt>
                <c:pt idx="1">
                  <c:v>0.95</c:v>
                </c:pt>
                <c:pt idx="2">
                  <c:v>0.85249999999999992</c:v>
                </c:pt>
                <c:pt idx="3">
                  <c:v>0.71237499999999987</c:v>
                </c:pt>
                <c:pt idx="4">
                  <c:v>0.53663124999999989</c:v>
                </c:pt>
                <c:pt idx="5">
                  <c:v>0.33405593749999996</c:v>
                </c:pt>
                <c:pt idx="6">
                  <c:v>0.11477782812500001</c:v>
                </c:pt>
                <c:pt idx="7">
                  <c:v>-0.11023917265624991</c:v>
                </c:pt>
                <c:pt idx="8">
                  <c:v>-0.3297442148046873</c:v>
                </c:pt>
                <c:pt idx="9">
                  <c:v>-0.53276204621289036</c:v>
                </c:pt>
                <c:pt idx="10">
                  <c:v>-0.70914177531044886</c:v>
                </c:pt>
                <c:pt idx="11">
                  <c:v>-0.85006441564248503</c:v>
                </c:pt>
                <c:pt idx="12">
                  <c:v>-0.94848383519239698</c:v>
                </c:pt>
                <c:pt idx="13">
                  <c:v>-0.99947906298268896</c:v>
                </c:pt>
                <c:pt idx="14">
                  <c:v>-1.0005003376238464</c:v>
                </c:pt>
                <c:pt idx="15">
                  <c:v>-0.95149659538381148</c:v>
                </c:pt>
                <c:pt idx="16">
                  <c:v>-0.85491802337458589</c:v>
                </c:pt>
                <c:pt idx="17">
                  <c:v>-0.71559355019663096</c:v>
                </c:pt>
                <c:pt idx="18">
                  <c:v>-0.54048939950884445</c:v>
                </c:pt>
                <c:pt idx="19">
                  <c:v>-0.33836077884561561</c:v>
                </c:pt>
                <c:pt idx="20">
                  <c:v>-0.11931411924010646</c:v>
                </c:pt>
                <c:pt idx="21">
                  <c:v>0.10569824632740851</c:v>
                </c:pt>
                <c:pt idx="22">
                  <c:v>0.32542569957855305</c:v>
                </c:pt>
                <c:pt idx="23">
                  <c:v>0.52888186785076996</c:v>
                </c:pt>
                <c:pt idx="24">
                  <c:v>0.70589394273044825</c:v>
                </c:pt>
                <c:pt idx="25">
                  <c:v>0.8476113204736041</c:v>
                </c:pt>
                <c:pt idx="26">
                  <c:v>0.94694813219307972</c:v>
                </c:pt>
                <c:pt idx="27">
                  <c:v>0.99893753730290125</c:v>
                </c:pt>
                <c:pt idx="28">
                  <c:v>1.0009800655475776</c:v>
                </c:pt>
                <c:pt idx="29">
                  <c:v>0.95297359051487496</c:v>
                </c:pt>
                <c:pt idx="30">
                  <c:v>0.85731843595642854</c:v>
                </c:pt>
                <c:pt idx="31">
                  <c:v>0.71879735960016056</c:v>
                </c:pt>
                <c:pt idx="32">
                  <c:v>0.54433641526388454</c:v>
                </c:pt>
                <c:pt idx="33">
                  <c:v>0.34265865016441421</c:v>
                </c:pt>
                <c:pt idx="34">
                  <c:v>0.12384795255672312</c:v>
                </c:pt>
                <c:pt idx="35">
                  <c:v>-0.10115514267880413</c:v>
                </c:pt>
                <c:pt idx="36">
                  <c:v>-0.32110048078039116</c:v>
                </c:pt>
                <c:pt idx="37">
                  <c:v>-0.52499079484295863</c:v>
                </c:pt>
                <c:pt idx="38">
                  <c:v>-0.70263156916337799</c:v>
                </c:pt>
                <c:pt idx="39">
                  <c:v>-0.8451407650256284</c:v>
                </c:pt>
                <c:pt idx="40">
                  <c:v>-0.94539292263659713</c:v>
                </c:pt>
                <c:pt idx="41">
                  <c:v>-0.99837543411573626</c:v>
                </c:pt>
                <c:pt idx="42">
                  <c:v>-1.0014391738890891</c:v>
                </c:pt>
                <c:pt idx="43">
                  <c:v>-0.95443095496798769</c:v>
                </c:pt>
                <c:pt idx="44">
                  <c:v>-0.8597011882984873</c:v>
                </c:pt>
                <c:pt idx="45">
                  <c:v>-0.72198636221406276</c:v>
                </c:pt>
                <c:pt idx="46">
                  <c:v>-0.54817221801893545</c:v>
                </c:pt>
                <c:pt idx="47">
                  <c:v>-0.34694946292286155</c:v>
                </c:pt>
                <c:pt idx="48">
                  <c:v>-0.12837923468064466</c:v>
                </c:pt>
                <c:pt idx="49">
                  <c:v>9.6609955295604455E-2</c:v>
                </c:pt>
                <c:pt idx="50">
                  <c:v>0.31676864750707334</c:v>
                </c:pt>
                <c:pt idx="51">
                  <c:v>0.52108890734318869</c:v>
                </c:pt>
                <c:pt idx="52">
                  <c:v>0.69935472181214475</c:v>
                </c:pt>
                <c:pt idx="53">
                  <c:v>0.84265280019049382</c:v>
                </c:pt>
                <c:pt idx="54">
                  <c:v>0.94381823855931857</c:v>
                </c:pt>
                <c:pt idx="55">
                  <c:v>0.99779276500017766</c:v>
                </c:pt>
                <c:pt idx="56">
                  <c:v>1.0018776531910283</c:v>
                </c:pt>
                <c:pt idx="57">
                  <c:v>0.95586865872232785</c:v>
                </c:pt>
                <c:pt idx="58">
                  <c:v>0.86206623131751137</c:v>
                </c:pt>
                <c:pt idx="59">
                  <c:v>0.72516049234681956</c:v>
                </c:pt>
                <c:pt idx="60">
                  <c:v>0.55199672875878703</c:v>
                </c:pt>
                <c:pt idx="61">
                  <c:v>0.35123312873281531</c:v>
                </c:pt>
                <c:pt idx="62">
                  <c:v>0.13290787227020298</c:v>
                </c:pt>
                <c:pt idx="63">
                  <c:v>-9.2062777805919455E-2</c:v>
                </c:pt>
                <c:pt idx="64">
                  <c:v>-0.31243028899174591</c:v>
                </c:pt>
                <c:pt idx="65">
                  <c:v>-0.51717628572798513</c:v>
                </c:pt>
                <c:pt idx="66">
                  <c:v>-0.69606346817782527</c:v>
                </c:pt>
                <c:pt idx="67">
                  <c:v>-0.84014747721877447</c:v>
                </c:pt>
                <c:pt idx="68">
                  <c:v>-0.94222411239878523</c:v>
                </c:pt>
                <c:pt idx="69">
                  <c:v>-0.99718954195885701</c:v>
                </c:pt>
                <c:pt idx="70">
                  <c:v>-1.0022954944209863</c:v>
                </c:pt>
                <c:pt idx="71">
                  <c:v>-0.95728667216206664</c:v>
                </c:pt>
                <c:pt idx="72">
                  <c:v>-0.86441351629504404</c:v>
                </c:pt>
                <c:pt idx="73">
                  <c:v>-0.72831968461326946</c:v>
                </c:pt>
                <c:pt idx="74">
                  <c:v>-0.55580986870083171</c:v>
                </c:pt>
                <c:pt idx="75">
                  <c:v>-0.35550955935335254</c:v>
                </c:pt>
                <c:pt idx="76">
                  <c:v>-0.13743377203820586</c:v>
                </c:pt>
                <c:pt idx="77">
                  <c:v>8.7513703878851073E-2</c:v>
                </c:pt>
                <c:pt idx="78">
                  <c:v>0.30808549460196549</c:v>
                </c:pt>
                <c:pt idx="79">
                  <c:v>0.51325301059498174</c:v>
                </c:pt>
                <c:pt idx="80">
                  <c:v>0.69275787605824912</c:v>
                </c:pt>
                <c:pt idx="81">
                  <c:v>0.83762484771860424</c:v>
                </c:pt>
                <c:pt idx="82">
                  <c:v>0.94061057699302952</c:v>
                </c:pt>
                <c:pt idx="83">
                  <c:v>0.99656577741780361</c:v>
                </c:pt>
                <c:pt idx="84">
                  <c:v>1.0026926889716878</c:v>
                </c:pt>
                <c:pt idx="85">
                  <c:v>0.95868496607698805</c:v>
                </c:pt>
                <c:pt idx="86">
                  <c:v>0.8667429948784392</c:v>
                </c:pt>
                <c:pt idx="87">
                  <c:v>0.73146387393596868</c:v>
                </c:pt>
                <c:pt idx="88">
                  <c:v>0.55961155929670003</c:v>
                </c:pt>
                <c:pt idx="89">
                  <c:v>0.35977866669259662</c:v>
                </c:pt>
                <c:pt idx="90">
                  <c:v>0.14195684075386344</c:v>
                </c:pt>
                <c:pt idx="91">
                  <c:v>-8.2962827222562818E-2</c:v>
                </c:pt>
                <c:pt idx="92">
                  <c:v>-0.30373435383786096</c:v>
                </c:pt>
                <c:pt idx="93">
                  <c:v>-0.5093191627612661</c:v>
                </c:pt>
                <c:pt idx="94">
                  <c:v>-0.68943801354660816</c:v>
                </c:pt>
                <c:pt idx="95">
                  <c:v>-0.83508496365462004</c:v>
                </c:pt>
                <c:pt idx="96">
                  <c:v>-0.93897766557990126</c:v>
                </c:pt>
                <c:pt idx="97">
                  <c:v>-0.99592148422618776</c:v>
                </c:pt>
                <c:pt idx="98">
                  <c:v>-1.0030692286611651</c:v>
                </c:pt>
                <c:pt idx="99">
                  <c:v>-0.96006351166308468</c:v>
                </c:pt>
                <c:pt idx="100">
                  <c:v>-0.86905461908185033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A85-A999-674F8FA0F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35240"/>
        <c:axId val="546036320"/>
      </c:scatterChart>
      <c:valAx>
        <c:axId val="5460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036320"/>
        <c:crosses val="autoZero"/>
        <c:crossBetween val="midCat"/>
      </c:valAx>
      <c:valAx>
        <c:axId val="5460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0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Sheet3!$F$6:$F$206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0.97050000000000003</c:v>
                </c:pt>
                <c:pt idx="3">
                  <c:v>0.942075</c:v>
                </c:pt>
                <c:pt idx="4">
                  <c:v>0.90536625000000004</c:v>
                </c:pt>
                <c:pt idx="5">
                  <c:v>0.86107218750000003</c:v>
                </c:pt>
                <c:pt idx="6">
                  <c:v>0.80993916562500001</c:v>
                </c:pt>
                <c:pt idx="7">
                  <c:v>0.75275207296875002</c:v>
                </c:pt>
                <c:pt idx="8">
                  <c:v>0.69032494328906258</c:v>
                </c:pt>
                <c:pt idx="9">
                  <c:v>0.62349164936367196</c:v>
                </c:pt>
                <c:pt idx="10">
                  <c:v>0.5530967707016603</c:v>
                </c:pt>
                <c:pt idx="11">
                  <c:v>0.47998671947911248</c:v>
                </c:pt>
                <c:pt idx="12">
                  <c:v>0.40500120311067533</c:v>
                </c:pt>
                <c:pt idx="13">
                  <c:v>0.32896509536586893</c:v>
                </c:pt>
                <c:pt idx="14">
                  <c:v>0.2526807809771961</c:v>
                </c:pt>
                <c:pt idx="15">
                  <c:v>0.17692103135429821</c:v>
                </c:pt>
                <c:pt idx="16">
                  <c:v>0.10242246140277327</c:v>
                </c:pt>
                <c:pt idx="17">
                  <c:v>2.9879609635281593E-2</c:v>
                </c:pt>
                <c:pt idx="18">
                  <c:v>-4.0060324157863231E-2</c:v>
                </c:pt>
                <c:pt idx="19">
                  <c:v>-0.10680205735770362</c:v>
                </c:pt>
                <c:pt idx="20">
                  <c:v>-0.16980610065597324</c:v>
                </c:pt>
                <c:pt idx="21">
                  <c:v>-0.22859192121575245</c:v>
                </c:pt>
                <c:pt idx="22">
                  <c:v>-0.28274038974098298</c:v>
                </c:pt>
                <c:pt idx="23">
                  <c:v>-0.33189551562779446</c:v>
                </c:pt>
                <c:pt idx="24">
                  <c:v>-0.37576548132285553</c:v>
                </c:pt>
                <c:pt idx="25">
                  <c:v>-0.41412299357688559</c:v>
                </c:pt>
                <c:pt idx="26">
                  <c:v>-0.44680497540498559</c:v>
                </c:pt>
                <c:pt idx="27">
                  <c:v>-0.47371162820591173</c:v>
                </c:pt>
                <c:pt idx="28">
                  <c:v>-0.49480489861274168</c:v>
                </c:pt>
                <c:pt idx="29">
                  <c:v>-0.510106389217171</c:v>
                </c:pt>
                <c:pt idx="30">
                  <c:v>-0.51969475630525142</c:v>
                </c:pt>
                <c:pt idx="31">
                  <c:v>-0.52370264114675613</c:v>
                </c:pt>
                <c:pt idx="32">
                  <c:v>-0.52231318418313311</c:v>
                </c:pt>
                <c:pt idx="33">
                  <c:v>-0.51575617365622362</c:v>
                </c:pt>
                <c:pt idx="34">
                  <c:v>-0.50430388181382824</c:v>
                </c:pt>
                <c:pt idx="35">
                  <c:v>-0.48826664282699039</c:v>
                </c:pt>
                <c:pt idx="36">
                  <c:v>-0.46798822697135617</c:v>
                </c:pt>
                <c:pt idx="37">
                  <c:v>-0.44384106548023372</c:v>
                </c:pt>
                <c:pt idx="38">
                  <c:v>-0.41622137979395385</c:v>
                </c:pt>
                <c:pt idx="39">
                  <c:v>-0.38554426773718564</c:v>
                </c:pt>
                <c:pt idx="40">
                  <c:v>-0.35223879748531645</c:v>
                </c:pt>
                <c:pt idx="41">
                  <c:v>-0.31674315806866887</c:v>
                </c:pt>
                <c:pt idx="42">
                  <c:v>-0.27949991264800056</c:v>
                </c:pt>
                <c:pt idx="43">
                  <c:v>-0.24095139791767894</c:v>
                </c:pt>
                <c:pt idx="44">
                  <c:v>-0.20153530979739342</c:v>
                </c:pt>
                <c:pt idx="45">
                  <c:v>-0.16168051210394541</c:v>
                </c:pt>
                <c:pt idx="46">
                  <c:v>-0.12180310119719587</c:v>
                </c:pt>
                <c:pt idx="47">
                  <c:v>-8.2302755714744352E-2</c:v>
                </c:pt>
                <c:pt idx="48">
                  <c:v>-4.3559396494443459E-2</c:v>
                </c:pt>
                <c:pt idx="49">
                  <c:v>-5.9301776780101637E-3</c:v>
                </c:pt>
                <c:pt idx="50">
                  <c:v>3.0253174162545908E-2</c:v>
                </c:pt>
                <c:pt idx="51">
                  <c:v>6.4686660187854281E-2</c:v>
                </c:pt>
                <c:pt idx="52">
                  <c:v>9.7095940170271788E-2</c:v>
                </c:pt>
                <c:pt idx="53">
                  <c:v>0.12723788955168988</c:v>
                </c:pt>
                <c:pt idx="54">
                  <c:v>0.15490178206233438</c:v>
                </c:pt>
                <c:pt idx="55">
                  <c:v>0.17991010105192975</c:v>
                </c:pt>
                <c:pt idx="56">
                  <c:v>0.20211898627142205</c:v>
                </c:pt>
                <c:pt idx="57">
                  <c:v>0.22141832621942042</c:v>
                </c:pt>
                <c:pt idx="58">
                  <c:v>0.23773150930730469</c:v>
                </c:pt>
                <c:pt idx="59">
                  <c:v>0.25101484997860057</c:v>
                </c:pt>
                <c:pt idx="60">
                  <c:v>0.26125670852325861</c:v>
                </c:pt>
                <c:pt idx="61">
                  <c:v>0.26847632564089779</c:v>
                </c:pt>
                <c:pt idx="62">
                  <c:v>0.27272239481742244</c:v>
                </c:pt>
                <c:pt idx="63">
                  <c:v>0.27407139727871188</c:v>
                </c:pt>
                <c:pt idx="64">
                  <c:v>0.27262572566876264</c:v>
                </c:pt>
                <c:pt idx="65">
                  <c:v>0.26851162366652376</c:v>
                </c:pt>
                <c:pt idx="66">
                  <c:v>0.26187696950770922</c:v>
                </c:pt>
                <c:pt idx="67">
                  <c:v>0.25288893182017019</c:v>
                </c:pt>
                <c:pt idx="68">
                  <c:v>0.24173152632193104</c:v>
                </c:pt>
                <c:pt idx="69">
                  <c:v>0.22860310178040216</c:v>
                </c:pt>
                <c:pt idx="70">
                  <c:v>0.21371378320273043</c:v>
                </c:pt>
                <c:pt idx="71">
                  <c:v>0.19728289953613828</c:v>
                </c:pt>
                <c:pt idx="72">
                  <c:v>0.17953642222084845</c:v>
                </c:pt>
                <c:pt idx="73">
                  <c:v>0.16070443977596174</c:v>
                </c:pt>
                <c:pt idx="74">
                  <c:v>0.14101869223111088</c:v>
                </c:pt>
                <c:pt idx="75">
                  <c:v>0.12071018766574296</c:v>
                </c:pt>
                <c:pt idx="76">
                  <c:v>0.10000692140633233</c:v>
                </c:pt>
                <c:pt idx="77">
                  <c:v>7.9131716583234812E-2</c:v>
                </c:pt>
                <c:pt idx="78">
                  <c:v>5.8300202787228847E-2</c:v>
                </c:pt>
                <c:pt idx="79">
                  <c:v>3.7718947515190837E-2</c:v>
                </c:pt>
                <c:pt idx="80">
                  <c:v>1.7583752978882435E-2</c:v>
                </c:pt>
                <c:pt idx="81">
                  <c:v>-1.9218713057624591E-3</c:v>
                </c:pt>
                <c:pt idx="82">
                  <c:v>-2.0628051905963934E-2</c:v>
                </c:pt>
                <c:pt idx="83">
                  <c:v>-3.8379704763097711E-2</c:v>
                </c:pt>
                <c:pt idx="84">
                  <c:v>-5.503749445831517E-2</c:v>
                </c:pt>
                <c:pt idx="85">
                  <c:v>-7.0478597621140782E-2</c:v>
                </c:pt>
                <c:pt idx="86">
                  <c:v>-8.4597270681241968E-2</c:v>
                </c:pt>
                <c:pt idx="87">
                  <c:v>-9.7305224112126693E-2</c:v>
                </c:pt>
                <c:pt idx="88">
                  <c:v>-0.10853180716465477</c:v>
                </c:pt>
                <c:pt idx="89">
                  <c:v>-0.11822400882343519</c:v>
                </c:pt>
                <c:pt idx="90">
                  <c:v>-0.12634628232763004</c:v>
                </c:pt>
                <c:pt idx="91">
                  <c:v>-0.1328802020683808</c:v>
                </c:pt>
                <c:pt idx="92">
                  <c:v>-0.13782396299881775</c:v>
                </c:pt>
                <c:pt idx="93">
                  <c:v>-0.14119173386204906</c:v>
                </c:pt>
                <c:pt idx="94">
                  <c:v>-0.14301287655213063</c:v>
                </c:pt>
                <c:pt idx="95">
                  <c:v>-0.14333104476908765</c:v>
                </c:pt>
                <c:pt idx="96">
                  <c:v>-0.14220317580967551</c:v>
                </c:pt>
                <c:pt idx="97">
                  <c:v>-0.13969838985054311</c:v>
                </c:pt>
                <c:pt idx="98">
                  <c:v>-0.13589681143127061</c:v>
                </c:pt>
                <c:pt idx="99">
                  <c:v>-0.1308883280344563</c:v>
                </c:pt>
                <c:pt idx="100">
                  <c:v>-0.12477130069317</c:v>
                </c:pt>
                <c:pt idx="101">
                  <c:v>-0.11765124143860346</c:v>
                </c:pt>
                <c:pt idx="102">
                  <c:v>-0.10963947213983356</c:v>
                </c:pt>
                <c:pt idx="103">
                  <c:v>-0.10085177889161613</c:v>
                </c:pt>
                <c:pt idx="104">
                  <c:v>-9.1407075584411246E-2</c:v>
                </c:pt>
                <c:pt idx="105">
                  <c:v>-8.1426089653650446E-2</c:v>
                </c:pt>
                <c:pt idx="106">
                  <c:v>-7.103008226358358E-2</c:v>
                </c:pt>
                <c:pt idx="107">
                  <c:v>-6.033961434648355E-2</c:v>
                </c:pt>
                <c:pt idx="108">
                  <c:v>-4.9473369002602692E-2</c:v>
                </c:pt>
                <c:pt idx="109">
                  <c:v>-3.854703978245104E-2</c:v>
                </c:pt>
                <c:pt idx="110">
                  <c:v>-2.7672293333280945E-2</c:v>
                </c:pt>
                <c:pt idx="111">
                  <c:v>-1.6955813808744849E-2</c:v>
                </c:pt>
                <c:pt idx="112">
                  <c:v>-6.4984353271027463E-3</c:v>
                </c:pt>
                <c:pt idx="113">
                  <c:v>3.6056323685447027E-3</c:v>
                </c:pt>
                <c:pt idx="114">
                  <c:v>1.3269481032680807E-2</c:v>
                </c:pt>
                <c:pt idx="115">
                  <c:v>2.2414080939924662E-2</c:v>
                </c:pt>
                <c:pt idx="116">
                  <c:v>3.0968756041479518E-2</c:v>
                </c:pt>
                <c:pt idx="117">
                  <c:v>3.8871556578557391E-2</c:v>
                </c:pt>
                <c:pt idx="118">
                  <c:v>4.6069529528366578E-2</c:v>
                </c:pt>
                <c:pt idx="119">
                  <c:v>5.2518888264899734E-2</c:v>
                </c:pt>
                <c:pt idx="120">
                  <c:v>5.8185083769322569E-2</c:v>
                </c:pt>
                <c:pt idx="121">
                  <c:v>6.3042780615875274E-2</c:v>
                </c:pt>
                <c:pt idx="122">
                  <c:v>6.7075741782407119E-2</c:v>
                </c:pt>
                <c:pt idx="123">
                  <c:v>7.0276627084453633E-2</c:v>
                </c:pt>
                <c:pt idx="124">
                  <c:v>7.2646710703573744E-2</c:v>
                </c:pt>
                <c:pt idx="125">
                  <c:v>7.4195523870893329E-2</c:v>
                </c:pt>
                <c:pt idx="126">
                  <c:v>7.4940429272811193E-2</c:v>
                </c:pt>
                <c:pt idx="127">
                  <c:v>7.4906134165924246E-2</c:v>
                </c:pt>
                <c:pt idx="128">
                  <c:v>7.412414952165354E-2</c:v>
                </c:pt>
                <c:pt idx="129">
                  <c:v>7.2632202767937123E-2</c:v>
                </c:pt>
                <c:pt idx="130">
                  <c:v>7.0473611856690002E-2</c:v>
                </c:pt>
                <c:pt idx="131">
                  <c:v>6.7696628463325872E-2</c:v>
                </c:pt>
                <c:pt idx="132">
                  <c:v>6.4353758121063045E-2</c:v>
                </c:pt>
                <c:pt idx="133">
                  <c:v>6.0501065011280108E-2</c:v>
                </c:pt>
                <c:pt idx="134">
                  <c:v>5.619746897577569E-2</c:v>
                </c:pt>
                <c:pt idx="135">
                  <c:v>5.1504042091933697E-2</c:v>
                </c:pt>
                <c:pt idx="136">
                  <c:v>4.648331186252605E-2</c:v>
                </c:pt>
                <c:pt idx="137">
                  <c:v>4.1198577723669451E-2</c:v>
                </c:pt>
                <c:pt idx="138">
                  <c:v>3.5713247173130423E-2</c:v>
                </c:pt>
                <c:pt idx="139">
                  <c:v>3.0090197372881655E-2</c:v>
                </c:pt>
                <c:pt idx="140">
                  <c:v>2.4391167590914021E-2</c:v>
                </c:pt>
                <c:pt idx="141">
                  <c:v>1.8676187324315953E-2</c:v>
                </c:pt>
                <c:pt idx="142">
                  <c:v>1.3003044395138649E-2</c:v>
                </c:pt>
                <c:pt idx="143">
                  <c:v>7.4267967391770514E-3</c:v>
                </c:pt>
                <c:pt idx="144">
                  <c:v>1.9993310220621464E-3</c:v>
                </c:pt>
                <c:pt idx="145">
                  <c:v>-3.2310293765887843E-3</c:v>
                </c:pt>
                <c:pt idx="146">
                  <c:v>-8.2198650655277913E-3</c:v>
                </c:pt>
                <c:pt idx="147">
                  <c:v>-1.2926948676253961E-2</c:v>
                </c:pt>
                <c:pt idx="148">
                  <c:v>-1.7316479455788548E-2</c:v>
                </c:pt>
                <c:pt idx="149">
                  <c:v>-2.1357264209583865E-2</c:v>
                </c:pt>
                <c:pt idx="150">
                  <c:v>-2.5022844931131535E-2</c:v>
                </c:pt>
                <c:pt idx="151">
                  <c:v>-2.8291573974505983E-2</c:v>
                </c:pt>
                <c:pt idx="152">
                  <c:v>-3.1146638116400397E-2</c:v>
                </c:pt>
                <c:pt idx="153">
                  <c:v>-3.3576033311455034E-2</c:v>
                </c:pt>
                <c:pt idx="154">
                  <c:v>-3.5572492365592935E-2</c:v>
                </c:pt>
                <c:pt idx="155">
                  <c:v>-3.7133368133909397E-2</c:v>
                </c:pt>
                <c:pt idx="156">
                  <c:v>-3.826047519015411E-2</c:v>
                </c:pt>
                <c:pt idx="157">
                  <c:v>-3.8959893212247493E-2</c:v>
                </c:pt>
                <c:pt idx="158">
                  <c:v>-3.9241735581334668E-2</c:v>
                </c:pt>
                <c:pt idx="159">
                  <c:v>-3.9119886899845011E-2</c:v>
                </c:pt>
                <c:pt idx="160">
                  <c:v>-3.8611713296616494E-2</c:v>
                </c:pt>
                <c:pt idx="161">
                  <c:v>-3.7737749504550958E-2</c:v>
                </c:pt>
                <c:pt idx="162">
                  <c:v>-3.6521366769122508E-2</c:v>
                </c:pt>
                <c:pt idx="163">
                  <c:v>-3.498842567541996E-2</c:v>
                </c:pt>
                <c:pt idx="164">
                  <c:v>-3.3166917968711303E-2</c:v>
                </c:pt>
                <c:pt idx="165">
                  <c:v>-3.1086601390583873E-2</c:v>
                </c:pt>
                <c:pt idx="166">
                  <c:v>-2.8778631461675693E-2</c:v>
                </c:pt>
                <c:pt idx="167">
                  <c:v>-2.6275194015307077E-2</c:v>
                </c:pt>
                <c:pt idx="168">
                  <c:v>-2.3609142126640129E-2</c:v>
                </c:pt>
                <c:pt idx="169">
                  <c:v>-2.0813640892253453E-2</c:v>
                </c:pt>
                <c:pt idx="170">
                  <c:v>-1.7921823298319706E-2</c:v>
                </c:pt>
                <c:pt idx="171">
                  <c:v>-1.4966460175160108E-2</c:v>
                </c:pt>
                <c:pt idx="172">
                  <c:v>-1.197964697517529E-2</c:v>
                </c:pt>
                <c:pt idx="173">
                  <c:v>-8.9925098334381094E-3</c:v>
                </c:pt>
                <c:pt idx="174">
                  <c:v>-6.0349330790360357E-3</c:v>
                </c:pt>
                <c:pt idx="175">
                  <c:v>-3.1353100640196842E-3</c:v>
                </c:pt>
                <c:pt idx="176">
                  <c:v>-3.2031886896379067E-4</c:v>
                </c:pt>
                <c:pt idx="177">
                  <c:v>2.3852758669795034E-3</c:v>
                </c:pt>
                <c:pt idx="178">
                  <c:v>4.9587940548152685E-3</c:v>
                </c:pt>
                <c:pt idx="179">
                  <c:v>7.3797835745894481E-3</c:v>
                </c:pt>
                <c:pt idx="180">
                  <c:v>9.6301356778267615E-3</c:v>
                </c:pt>
                <c:pt idx="181">
                  <c:v>1.1694172340156312E-2</c:v>
                </c:pt>
                <c:pt idx="182">
                  <c:v>1.3558705812591113E-2</c:v>
                </c:pt>
                <c:pt idx="183">
                  <c:v>1.5213070888002606E-2</c:v>
                </c:pt>
                <c:pt idx="184">
                  <c:v>1.6649130651517609E-2</c:v>
                </c:pt>
                <c:pt idx="185">
                  <c:v>1.786125671797683E-2</c:v>
                </c:pt>
                <c:pt idx="186">
                  <c:v>1.8846285174597906E-2</c:v>
                </c:pt>
                <c:pt idx="187">
                  <c:v>1.9603449641208155E-2</c:v>
                </c:pt>
                <c:pt idx="188">
                  <c:v>2.0134293032741907E-2</c:v>
                </c:pt>
                <c:pt idx="189">
                  <c:v>2.0442559758286884E-2</c:v>
                </c:pt>
                <c:pt idx="190">
                  <c:v>2.0534070217227186E-2</c:v>
                </c:pt>
                <c:pt idx="191">
                  <c:v>2.0416579555637599E-2</c:v>
                </c:pt>
                <c:pt idx="192">
                  <c:v>2.0099622724955215E-2</c:v>
                </c:pt>
                <c:pt idx="193">
                  <c:v>1.9594347940250566E-2</c:v>
                </c:pt>
                <c:pt idx="194">
                  <c:v>1.8913340667531593E-2</c:v>
                </c:pt>
                <c:pt idx="195">
                  <c:v>1.8070440279046057E-2</c:v>
                </c:pt>
                <c:pt idx="196">
                  <c:v>1.7080551503309477E-2</c:v>
                </c:pt>
                <c:pt idx="197">
                  <c:v>1.5959452763569262E-2</c:v>
                </c:pt>
                <c:pt idx="198">
                  <c:v>1.4723603445782959E-2</c:v>
                </c:pt>
                <c:pt idx="199">
                  <c:v>1.3389952066250276E-2</c:v>
                </c:pt>
                <c:pt idx="200">
                  <c:v>1.1975747221236394E-2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B79-A17E-908279BAF7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Sheet3!$F$6:$F$206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0.97050000000000003</c:v>
                </c:pt>
                <c:pt idx="3">
                  <c:v>0.942075</c:v>
                </c:pt>
                <c:pt idx="4">
                  <c:v>0.90536625000000004</c:v>
                </c:pt>
                <c:pt idx="5">
                  <c:v>0.86107218750000003</c:v>
                </c:pt>
                <c:pt idx="6">
                  <c:v>0.80993916562500001</c:v>
                </c:pt>
                <c:pt idx="7">
                  <c:v>0.75275207296875002</c:v>
                </c:pt>
                <c:pt idx="8">
                  <c:v>0.69032494328906258</c:v>
                </c:pt>
                <c:pt idx="9">
                  <c:v>0.62349164936367196</c:v>
                </c:pt>
                <c:pt idx="10">
                  <c:v>0.5530967707016603</c:v>
                </c:pt>
                <c:pt idx="11">
                  <c:v>0.47998671947911248</c:v>
                </c:pt>
                <c:pt idx="12">
                  <c:v>0.40500120311067533</c:v>
                </c:pt>
                <c:pt idx="13">
                  <c:v>0.32896509536586893</c:v>
                </c:pt>
                <c:pt idx="14">
                  <c:v>0.2526807809771961</c:v>
                </c:pt>
                <c:pt idx="15">
                  <c:v>0.17692103135429821</c:v>
                </c:pt>
                <c:pt idx="16">
                  <c:v>0.10242246140277327</c:v>
                </c:pt>
                <c:pt idx="17">
                  <c:v>2.9879609635281593E-2</c:v>
                </c:pt>
                <c:pt idx="18">
                  <c:v>-4.0060324157863231E-2</c:v>
                </c:pt>
                <c:pt idx="19">
                  <c:v>-0.10680205735770362</c:v>
                </c:pt>
                <c:pt idx="20">
                  <c:v>-0.16980610065597324</c:v>
                </c:pt>
                <c:pt idx="21">
                  <c:v>-0.22859192121575245</c:v>
                </c:pt>
                <c:pt idx="22">
                  <c:v>-0.28274038974098298</c:v>
                </c:pt>
                <c:pt idx="23">
                  <c:v>-0.33189551562779446</c:v>
                </c:pt>
                <c:pt idx="24">
                  <c:v>-0.37576548132285553</c:v>
                </c:pt>
                <c:pt idx="25">
                  <c:v>-0.41412299357688559</c:v>
                </c:pt>
                <c:pt idx="26">
                  <c:v>-0.44680497540498559</c:v>
                </c:pt>
                <c:pt idx="27">
                  <c:v>-0.47371162820591173</c:v>
                </c:pt>
                <c:pt idx="28">
                  <c:v>-0.49480489861274168</c:v>
                </c:pt>
                <c:pt idx="29">
                  <c:v>-0.510106389217171</c:v>
                </c:pt>
                <c:pt idx="30">
                  <c:v>-0.51969475630525142</c:v>
                </c:pt>
                <c:pt idx="31">
                  <c:v>-0.52370264114675613</c:v>
                </c:pt>
                <c:pt idx="32">
                  <c:v>-0.52231318418313311</c:v>
                </c:pt>
                <c:pt idx="33">
                  <c:v>-0.51575617365622362</c:v>
                </c:pt>
                <c:pt idx="34">
                  <c:v>-0.50430388181382824</c:v>
                </c:pt>
                <c:pt idx="35">
                  <c:v>-0.48826664282699039</c:v>
                </c:pt>
                <c:pt idx="36">
                  <c:v>-0.46798822697135617</c:v>
                </c:pt>
                <c:pt idx="37">
                  <c:v>-0.44384106548023372</c:v>
                </c:pt>
                <c:pt idx="38">
                  <c:v>-0.41622137979395385</c:v>
                </c:pt>
                <c:pt idx="39">
                  <c:v>-0.38554426773718564</c:v>
                </c:pt>
                <c:pt idx="40">
                  <c:v>-0.35223879748531645</c:v>
                </c:pt>
                <c:pt idx="41">
                  <c:v>-0.31674315806866887</c:v>
                </c:pt>
                <c:pt idx="42">
                  <c:v>-0.27949991264800056</c:v>
                </c:pt>
                <c:pt idx="43">
                  <c:v>-0.24095139791767894</c:v>
                </c:pt>
                <c:pt idx="44">
                  <c:v>-0.20153530979739342</c:v>
                </c:pt>
                <c:pt idx="45">
                  <c:v>-0.16168051210394541</c:v>
                </c:pt>
                <c:pt idx="46">
                  <c:v>-0.12180310119719587</c:v>
                </c:pt>
                <c:pt idx="47">
                  <c:v>-8.2302755714744352E-2</c:v>
                </c:pt>
                <c:pt idx="48">
                  <c:v>-4.3559396494443459E-2</c:v>
                </c:pt>
                <c:pt idx="49">
                  <c:v>-5.9301776780101637E-3</c:v>
                </c:pt>
                <c:pt idx="50">
                  <c:v>3.0253174162545908E-2</c:v>
                </c:pt>
                <c:pt idx="51">
                  <c:v>6.4686660187854281E-2</c:v>
                </c:pt>
                <c:pt idx="52">
                  <c:v>9.7095940170271788E-2</c:v>
                </c:pt>
                <c:pt idx="53">
                  <c:v>0.12723788955168988</c:v>
                </c:pt>
                <c:pt idx="54">
                  <c:v>0.15490178206233438</c:v>
                </c:pt>
                <c:pt idx="55">
                  <c:v>0.17991010105192975</c:v>
                </c:pt>
                <c:pt idx="56">
                  <c:v>0.20211898627142205</c:v>
                </c:pt>
                <c:pt idx="57">
                  <c:v>0.22141832621942042</c:v>
                </c:pt>
                <c:pt idx="58">
                  <c:v>0.23773150930730469</c:v>
                </c:pt>
                <c:pt idx="59">
                  <c:v>0.25101484997860057</c:v>
                </c:pt>
                <c:pt idx="60">
                  <c:v>0.26125670852325861</c:v>
                </c:pt>
                <c:pt idx="61">
                  <c:v>0.26847632564089779</c:v>
                </c:pt>
                <c:pt idx="62">
                  <c:v>0.27272239481742244</c:v>
                </c:pt>
                <c:pt idx="63">
                  <c:v>0.27407139727871188</c:v>
                </c:pt>
                <c:pt idx="64">
                  <c:v>0.27262572566876264</c:v>
                </c:pt>
                <c:pt idx="65">
                  <c:v>0.26851162366652376</c:v>
                </c:pt>
                <c:pt idx="66">
                  <c:v>0.26187696950770922</c:v>
                </c:pt>
                <c:pt idx="67">
                  <c:v>0.25288893182017019</c:v>
                </c:pt>
                <c:pt idx="68">
                  <c:v>0.24173152632193104</c:v>
                </c:pt>
                <c:pt idx="69">
                  <c:v>0.22860310178040216</c:v>
                </c:pt>
                <c:pt idx="70">
                  <c:v>0.21371378320273043</c:v>
                </c:pt>
                <c:pt idx="71">
                  <c:v>0.19728289953613828</c:v>
                </c:pt>
                <c:pt idx="72">
                  <c:v>0.17953642222084845</c:v>
                </c:pt>
                <c:pt idx="73">
                  <c:v>0.16070443977596174</c:v>
                </c:pt>
                <c:pt idx="74">
                  <c:v>0.14101869223111088</c:v>
                </c:pt>
                <c:pt idx="75">
                  <c:v>0.12071018766574296</c:v>
                </c:pt>
                <c:pt idx="76">
                  <c:v>0.10000692140633233</c:v>
                </c:pt>
                <c:pt idx="77">
                  <c:v>7.9131716583234812E-2</c:v>
                </c:pt>
                <c:pt idx="78">
                  <c:v>5.8300202787228847E-2</c:v>
                </c:pt>
                <c:pt idx="79">
                  <c:v>3.7718947515190837E-2</c:v>
                </c:pt>
                <c:pt idx="80">
                  <c:v>1.7583752978882435E-2</c:v>
                </c:pt>
                <c:pt idx="81">
                  <c:v>-1.9218713057624591E-3</c:v>
                </c:pt>
                <c:pt idx="82">
                  <c:v>-2.0628051905963934E-2</c:v>
                </c:pt>
                <c:pt idx="83">
                  <c:v>-3.8379704763097711E-2</c:v>
                </c:pt>
                <c:pt idx="84">
                  <c:v>-5.503749445831517E-2</c:v>
                </c:pt>
                <c:pt idx="85">
                  <c:v>-7.0478597621140782E-2</c:v>
                </c:pt>
                <c:pt idx="86">
                  <c:v>-8.4597270681241968E-2</c:v>
                </c:pt>
                <c:pt idx="87">
                  <c:v>-9.7305224112126693E-2</c:v>
                </c:pt>
                <c:pt idx="88">
                  <c:v>-0.10853180716465477</c:v>
                </c:pt>
                <c:pt idx="89">
                  <c:v>-0.11822400882343519</c:v>
                </c:pt>
                <c:pt idx="90">
                  <c:v>-0.12634628232763004</c:v>
                </c:pt>
                <c:pt idx="91">
                  <c:v>-0.1328802020683808</c:v>
                </c:pt>
                <c:pt idx="92">
                  <c:v>-0.13782396299881775</c:v>
                </c:pt>
                <c:pt idx="93">
                  <c:v>-0.14119173386204906</c:v>
                </c:pt>
                <c:pt idx="94">
                  <c:v>-0.14301287655213063</c:v>
                </c:pt>
                <c:pt idx="95">
                  <c:v>-0.14333104476908765</c:v>
                </c:pt>
                <c:pt idx="96">
                  <c:v>-0.14220317580967551</c:v>
                </c:pt>
                <c:pt idx="97">
                  <c:v>-0.13969838985054311</c:v>
                </c:pt>
                <c:pt idx="98">
                  <c:v>-0.13589681143127061</c:v>
                </c:pt>
                <c:pt idx="99">
                  <c:v>-0.1308883280344563</c:v>
                </c:pt>
                <c:pt idx="100">
                  <c:v>-0.12477130069317</c:v>
                </c:pt>
                <c:pt idx="101">
                  <c:v>-0.11765124143860346</c:v>
                </c:pt>
                <c:pt idx="102">
                  <c:v>-0.10963947213983356</c:v>
                </c:pt>
                <c:pt idx="103">
                  <c:v>-0.10085177889161613</c:v>
                </c:pt>
                <c:pt idx="104">
                  <c:v>-9.1407075584411246E-2</c:v>
                </c:pt>
                <c:pt idx="105">
                  <c:v>-8.1426089653650446E-2</c:v>
                </c:pt>
                <c:pt idx="106">
                  <c:v>-7.103008226358358E-2</c:v>
                </c:pt>
                <c:pt idx="107">
                  <c:v>-6.033961434648355E-2</c:v>
                </c:pt>
                <c:pt idx="108">
                  <c:v>-4.9473369002602692E-2</c:v>
                </c:pt>
                <c:pt idx="109">
                  <c:v>-3.854703978245104E-2</c:v>
                </c:pt>
                <c:pt idx="110">
                  <c:v>-2.7672293333280945E-2</c:v>
                </c:pt>
                <c:pt idx="111">
                  <c:v>-1.6955813808744849E-2</c:v>
                </c:pt>
                <c:pt idx="112">
                  <c:v>-6.4984353271027463E-3</c:v>
                </c:pt>
                <c:pt idx="113">
                  <c:v>3.6056323685447027E-3</c:v>
                </c:pt>
                <c:pt idx="114">
                  <c:v>1.3269481032680807E-2</c:v>
                </c:pt>
                <c:pt idx="115">
                  <c:v>2.2414080939924662E-2</c:v>
                </c:pt>
                <c:pt idx="116">
                  <c:v>3.0968756041479518E-2</c:v>
                </c:pt>
                <c:pt idx="117">
                  <c:v>3.8871556578557391E-2</c:v>
                </c:pt>
                <c:pt idx="118">
                  <c:v>4.6069529528366578E-2</c:v>
                </c:pt>
                <c:pt idx="119">
                  <c:v>5.2518888264899734E-2</c:v>
                </c:pt>
                <c:pt idx="120">
                  <c:v>5.8185083769322569E-2</c:v>
                </c:pt>
                <c:pt idx="121">
                  <c:v>6.3042780615875274E-2</c:v>
                </c:pt>
                <c:pt idx="122">
                  <c:v>6.7075741782407119E-2</c:v>
                </c:pt>
                <c:pt idx="123">
                  <c:v>7.0276627084453633E-2</c:v>
                </c:pt>
                <c:pt idx="124">
                  <c:v>7.2646710703573744E-2</c:v>
                </c:pt>
                <c:pt idx="125">
                  <c:v>7.4195523870893329E-2</c:v>
                </c:pt>
                <c:pt idx="126">
                  <c:v>7.4940429272811193E-2</c:v>
                </c:pt>
                <c:pt idx="127">
                  <c:v>7.4906134165924246E-2</c:v>
                </c:pt>
                <c:pt idx="128">
                  <c:v>7.412414952165354E-2</c:v>
                </c:pt>
                <c:pt idx="129">
                  <c:v>7.2632202767937123E-2</c:v>
                </c:pt>
                <c:pt idx="130">
                  <c:v>7.0473611856690002E-2</c:v>
                </c:pt>
                <c:pt idx="131">
                  <c:v>6.7696628463325872E-2</c:v>
                </c:pt>
                <c:pt idx="132">
                  <c:v>6.4353758121063045E-2</c:v>
                </c:pt>
                <c:pt idx="133">
                  <c:v>6.0501065011280108E-2</c:v>
                </c:pt>
                <c:pt idx="134">
                  <c:v>5.619746897577569E-2</c:v>
                </c:pt>
                <c:pt idx="135">
                  <c:v>5.1504042091933697E-2</c:v>
                </c:pt>
                <c:pt idx="136">
                  <c:v>4.648331186252605E-2</c:v>
                </c:pt>
                <c:pt idx="137">
                  <c:v>4.1198577723669451E-2</c:v>
                </c:pt>
                <c:pt idx="138">
                  <c:v>3.5713247173130423E-2</c:v>
                </c:pt>
                <c:pt idx="139">
                  <c:v>3.0090197372881655E-2</c:v>
                </c:pt>
                <c:pt idx="140">
                  <c:v>2.4391167590914021E-2</c:v>
                </c:pt>
                <c:pt idx="141">
                  <c:v>1.8676187324315953E-2</c:v>
                </c:pt>
                <c:pt idx="142">
                  <c:v>1.3003044395138649E-2</c:v>
                </c:pt>
                <c:pt idx="143">
                  <c:v>7.4267967391770514E-3</c:v>
                </c:pt>
                <c:pt idx="144">
                  <c:v>1.9993310220621464E-3</c:v>
                </c:pt>
                <c:pt idx="145">
                  <c:v>-3.2310293765887843E-3</c:v>
                </c:pt>
                <c:pt idx="146">
                  <c:v>-8.2198650655277913E-3</c:v>
                </c:pt>
                <c:pt idx="147">
                  <c:v>-1.2926948676253961E-2</c:v>
                </c:pt>
                <c:pt idx="148">
                  <c:v>-1.7316479455788548E-2</c:v>
                </c:pt>
                <c:pt idx="149">
                  <c:v>-2.1357264209583865E-2</c:v>
                </c:pt>
                <c:pt idx="150">
                  <c:v>-2.5022844931131535E-2</c:v>
                </c:pt>
                <c:pt idx="151">
                  <c:v>-2.8291573974505983E-2</c:v>
                </c:pt>
                <c:pt idx="152">
                  <c:v>-3.1146638116400397E-2</c:v>
                </c:pt>
                <c:pt idx="153">
                  <c:v>-3.3576033311455034E-2</c:v>
                </c:pt>
                <c:pt idx="154">
                  <c:v>-3.5572492365592935E-2</c:v>
                </c:pt>
                <c:pt idx="155">
                  <c:v>-3.7133368133909397E-2</c:v>
                </c:pt>
                <c:pt idx="156">
                  <c:v>-3.826047519015411E-2</c:v>
                </c:pt>
                <c:pt idx="157">
                  <c:v>-3.8959893212247493E-2</c:v>
                </c:pt>
                <c:pt idx="158">
                  <c:v>-3.9241735581334668E-2</c:v>
                </c:pt>
                <c:pt idx="159">
                  <c:v>-3.9119886899845011E-2</c:v>
                </c:pt>
                <c:pt idx="160">
                  <c:v>-3.8611713296616494E-2</c:v>
                </c:pt>
                <c:pt idx="161">
                  <c:v>-3.7737749504550958E-2</c:v>
                </c:pt>
                <c:pt idx="162">
                  <c:v>-3.6521366769122508E-2</c:v>
                </c:pt>
                <c:pt idx="163">
                  <c:v>-3.498842567541996E-2</c:v>
                </c:pt>
                <c:pt idx="164">
                  <c:v>-3.3166917968711303E-2</c:v>
                </c:pt>
                <c:pt idx="165">
                  <c:v>-3.1086601390583873E-2</c:v>
                </c:pt>
                <c:pt idx="166">
                  <c:v>-2.8778631461675693E-2</c:v>
                </c:pt>
                <c:pt idx="167">
                  <c:v>-2.6275194015307077E-2</c:v>
                </c:pt>
                <c:pt idx="168">
                  <c:v>-2.3609142126640129E-2</c:v>
                </c:pt>
                <c:pt idx="169">
                  <c:v>-2.0813640892253453E-2</c:v>
                </c:pt>
                <c:pt idx="170">
                  <c:v>-1.7921823298319706E-2</c:v>
                </c:pt>
                <c:pt idx="171">
                  <c:v>-1.4966460175160108E-2</c:v>
                </c:pt>
                <c:pt idx="172">
                  <c:v>-1.197964697517529E-2</c:v>
                </c:pt>
                <c:pt idx="173">
                  <c:v>-8.9925098334381094E-3</c:v>
                </c:pt>
                <c:pt idx="174">
                  <c:v>-6.0349330790360357E-3</c:v>
                </c:pt>
                <c:pt idx="175">
                  <c:v>-3.1353100640196842E-3</c:v>
                </c:pt>
                <c:pt idx="176">
                  <c:v>-3.2031886896379067E-4</c:v>
                </c:pt>
                <c:pt idx="177">
                  <c:v>2.3852758669795034E-3</c:v>
                </c:pt>
                <c:pt idx="178">
                  <c:v>4.9587940548152685E-3</c:v>
                </c:pt>
                <c:pt idx="179">
                  <c:v>7.3797835745894481E-3</c:v>
                </c:pt>
                <c:pt idx="180">
                  <c:v>9.6301356778267615E-3</c:v>
                </c:pt>
                <c:pt idx="181">
                  <c:v>1.1694172340156312E-2</c:v>
                </c:pt>
                <c:pt idx="182">
                  <c:v>1.3558705812591113E-2</c:v>
                </c:pt>
                <c:pt idx="183">
                  <c:v>1.5213070888002606E-2</c:v>
                </c:pt>
                <c:pt idx="184">
                  <c:v>1.6649130651517609E-2</c:v>
                </c:pt>
                <c:pt idx="185">
                  <c:v>1.786125671797683E-2</c:v>
                </c:pt>
                <c:pt idx="186">
                  <c:v>1.8846285174597906E-2</c:v>
                </c:pt>
                <c:pt idx="187">
                  <c:v>1.9603449641208155E-2</c:v>
                </c:pt>
                <c:pt idx="188">
                  <c:v>2.0134293032741907E-2</c:v>
                </c:pt>
                <c:pt idx="189">
                  <c:v>2.0442559758286884E-2</c:v>
                </c:pt>
                <c:pt idx="190">
                  <c:v>2.0534070217227186E-2</c:v>
                </c:pt>
                <c:pt idx="191">
                  <c:v>2.0416579555637599E-2</c:v>
                </c:pt>
                <c:pt idx="192">
                  <c:v>2.0099622724955215E-2</c:v>
                </c:pt>
                <c:pt idx="193">
                  <c:v>1.9594347940250566E-2</c:v>
                </c:pt>
                <c:pt idx="194">
                  <c:v>1.8913340667531593E-2</c:v>
                </c:pt>
                <c:pt idx="195">
                  <c:v>1.8070440279046057E-2</c:v>
                </c:pt>
                <c:pt idx="196">
                  <c:v>1.7080551503309477E-2</c:v>
                </c:pt>
                <c:pt idx="197">
                  <c:v>1.5959452763569262E-2</c:v>
                </c:pt>
                <c:pt idx="198">
                  <c:v>1.4723603445782959E-2</c:v>
                </c:pt>
                <c:pt idx="199">
                  <c:v>1.3389952066250276E-2</c:v>
                </c:pt>
                <c:pt idx="200">
                  <c:v>1.1975747221236394E-2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0-4B79-A17E-908279BAF7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Sheet3!$A$6:$A$206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Sheet3!$B$6:$B$206</c:f>
              <c:numCache>
                <c:formatCode>General</c:formatCode>
                <c:ptCount val="201"/>
                <c:pt idx="0">
                  <c:v>1</c:v>
                </c:pt>
                <c:pt idx="1">
                  <c:v>0.99500416527802582</c:v>
                </c:pt>
                <c:pt idx="2">
                  <c:v>0.98006657784124163</c:v>
                </c:pt>
                <c:pt idx="3">
                  <c:v>0.95533648912560598</c:v>
                </c:pt>
                <c:pt idx="4">
                  <c:v>0.9210609940028851</c:v>
                </c:pt>
                <c:pt idx="5">
                  <c:v>0.87758256189037276</c:v>
                </c:pt>
                <c:pt idx="6">
                  <c:v>0.82533561490967833</c:v>
                </c:pt>
                <c:pt idx="7">
                  <c:v>0.7648421872844885</c:v>
                </c:pt>
                <c:pt idx="8">
                  <c:v>0.6967067093471655</c:v>
                </c:pt>
                <c:pt idx="9">
                  <c:v>0.6216099682706645</c:v>
                </c:pt>
                <c:pt idx="10">
                  <c:v>0.54030230586813977</c:v>
                </c:pt>
                <c:pt idx="11">
                  <c:v>0.45359612142557748</c:v>
                </c:pt>
                <c:pt idx="12">
                  <c:v>0.36235775447667362</c:v>
                </c:pt>
                <c:pt idx="13">
                  <c:v>0.26749882862458735</c:v>
                </c:pt>
                <c:pt idx="14">
                  <c:v>0.16996714290024081</c:v>
                </c:pt>
                <c:pt idx="15">
                  <c:v>7.0737201667702684E-2</c:v>
                </c:pt>
                <c:pt idx="16">
                  <c:v>-2.9199522301289037E-2</c:v>
                </c:pt>
                <c:pt idx="17">
                  <c:v>-0.12884449429552508</c:v>
                </c:pt>
                <c:pt idx="18">
                  <c:v>-0.22720209469308753</c:v>
                </c:pt>
                <c:pt idx="19">
                  <c:v>-0.32328956686350396</c:v>
                </c:pt>
                <c:pt idx="20">
                  <c:v>-0.4161468365471428</c:v>
                </c:pt>
                <c:pt idx="21">
                  <c:v>-0.5048461045998579</c:v>
                </c:pt>
                <c:pt idx="22">
                  <c:v>-0.58850111725534626</c:v>
                </c:pt>
                <c:pt idx="23">
                  <c:v>-0.66627602127982477</c:v>
                </c:pt>
                <c:pt idx="24">
                  <c:v>-0.737393715541246</c:v>
                </c:pt>
                <c:pt idx="25">
                  <c:v>-0.80114361554693425</c:v>
                </c:pt>
                <c:pt idx="26">
                  <c:v>-0.85688875336894776</c:v>
                </c:pt>
                <c:pt idx="27">
                  <c:v>-0.90407214201706165</c:v>
                </c:pt>
                <c:pt idx="28">
                  <c:v>-0.94222234066865851</c:v>
                </c:pt>
                <c:pt idx="29">
                  <c:v>-0.97095816514959077</c:v>
                </c:pt>
                <c:pt idx="30">
                  <c:v>-0.98999249660044564</c:v>
                </c:pt>
                <c:pt idx="31">
                  <c:v>-0.99913515027327948</c:v>
                </c:pt>
                <c:pt idx="32">
                  <c:v>-0.99829477579475301</c:v>
                </c:pt>
                <c:pt idx="33">
                  <c:v>-0.98747976990886466</c:v>
                </c:pt>
                <c:pt idx="34">
                  <c:v>-0.96679819257946054</c:v>
                </c:pt>
                <c:pt idx="35">
                  <c:v>-0.93645668729079568</c:v>
                </c:pt>
                <c:pt idx="36">
                  <c:v>-0.89675841633414621</c:v>
                </c:pt>
                <c:pt idx="37">
                  <c:v>-0.84810003171040715</c:v>
                </c:pt>
                <c:pt idx="38">
                  <c:v>-0.79096771191441551</c:v>
                </c:pt>
                <c:pt idx="39">
                  <c:v>-0.72593230420013866</c:v>
                </c:pt>
                <c:pt idx="40">
                  <c:v>-0.65364362086361061</c:v>
                </c:pt>
                <c:pt idx="41">
                  <c:v>-0.57482394653326774</c:v>
                </c:pt>
                <c:pt idx="42">
                  <c:v>-0.49026082134069865</c:v>
                </c:pt>
                <c:pt idx="43">
                  <c:v>-0.40079917207997462</c:v>
                </c:pt>
                <c:pt idx="44">
                  <c:v>-0.30733286997841935</c:v>
                </c:pt>
                <c:pt idx="45">
                  <c:v>-0.2107957994307797</c:v>
                </c:pt>
                <c:pt idx="46">
                  <c:v>-0.11215252693505487</c:v>
                </c:pt>
                <c:pt idx="47">
                  <c:v>-1.2388663462891449E-2</c:v>
                </c:pt>
                <c:pt idx="48">
                  <c:v>8.749898343944551E-2</c:v>
                </c:pt>
                <c:pt idx="49">
                  <c:v>0.18651236942257401</c:v>
                </c:pt>
                <c:pt idx="50">
                  <c:v>0.28366218546322458</c:v>
                </c:pt>
                <c:pt idx="51">
                  <c:v>0.37797774271297857</c:v>
                </c:pt>
                <c:pt idx="52">
                  <c:v>0.46851667130037478</c:v>
                </c:pt>
                <c:pt idx="53">
                  <c:v>0.55437433617915854</c:v>
                </c:pt>
                <c:pt idx="54">
                  <c:v>0.63469287594263191</c:v>
                </c:pt>
                <c:pt idx="55">
                  <c:v>0.70866977429125755</c:v>
                </c:pt>
                <c:pt idx="56">
                  <c:v>0.77556587851024728</c:v>
                </c:pt>
                <c:pt idx="57">
                  <c:v>0.83471278483915734</c:v>
                </c:pt>
                <c:pt idx="58">
                  <c:v>0.88551951694131681</c:v>
                </c:pt>
                <c:pt idx="59">
                  <c:v>0.92747843074403391</c:v>
                </c:pt>
                <c:pt idx="60">
                  <c:v>0.96017028665036452</c:v>
                </c:pt>
                <c:pt idx="61">
                  <c:v>0.9832684384425836</c:v>
                </c:pt>
                <c:pt idx="62">
                  <c:v>0.99654209702321694</c:v>
                </c:pt>
                <c:pt idx="63">
                  <c:v>0.99985863638341521</c:v>
                </c:pt>
                <c:pt idx="64">
                  <c:v>0.99318491875819348</c:v>
                </c:pt>
                <c:pt idx="65">
                  <c:v>0.97658762572802504</c:v>
                </c:pt>
                <c:pt idx="66">
                  <c:v>0.95023259195853182</c:v>
                </c:pt>
                <c:pt idx="67">
                  <c:v>0.91438314823532263</c:v>
                </c:pt>
                <c:pt idx="68">
                  <c:v>0.86939749034982916</c:v>
                </c:pt>
                <c:pt idx="69">
                  <c:v>0.81572510012536203</c:v>
                </c:pt>
                <c:pt idx="70">
                  <c:v>0.75390225434331049</c:v>
                </c:pt>
                <c:pt idx="71">
                  <c:v>0.68454666644281303</c:v>
                </c:pt>
                <c:pt idx="72">
                  <c:v>0.60835131453226232</c:v>
                </c:pt>
                <c:pt idx="73">
                  <c:v>0.52607751738111364</c:v>
                </c:pt>
                <c:pt idx="74">
                  <c:v>0.4385473275743999</c:v>
                </c:pt>
                <c:pt idx="75">
                  <c:v>0.34663531783503582</c:v>
                </c:pt>
                <c:pt idx="76">
                  <c:v>0.25125984258226602</c:v>
                </c:pt>
                <c:pt idx="77">
                  <c:v>0.15337386203787576</c:v>
                </c:pt>
                <c:pt idx="78">
                  <c:v>5.3955420562661283E-2</c:v>
                </c:pt>
                <c:pt idx="79">
                  <c:v>-4.6002125639524528E-2</c:v>
                </c:pt>
                <c:pt idx="80">
                  <c:v>-0.14550003380860121</c:v>
                </c:pt>
                <c:pt idx="81">
                  <c:v>-0.24354415373577906</c:v>
                </c:pt>
                <c:pt idx="82">
                  <c:v>-0.33915486098382286</c:v>
                </c:pt>
                <c:pt idx="83">
                  <c:v>-0.43137684497060802</c:v>
                </c:pt>
                <c:pt idx="84">
                  <c:v>-0.51928865411667346</c:v>
                </c:pt>
                <c:pt idx="85">
                  <c:v>-0.60201190268481231</c:v>
                </c:pt>
                <c:pt idx="86">
                  <c:v>-0.67872004732000202</c:v>
                </c:pt>
                <c:pt idx="87">
                  <c:v>-0.74864664559738925</c:v>
                </c:pt>
                <c:pt idx="88">
                  <c:v>-0.81109301406164658</c:v>
                </c:pt>
                <c:pt idx="89">
                  <c:v>-0.86543520924110418</c:v>
                </c:pt>
                <c:pt idx="90">
                  <c:v>-0.91113026188467039</c:v>
                </c:pt>
                <c:pt idx="91">
                  <c:v>-0.94772160213110679</c:v>
                </c:pt>
                <c:pt idx="92">
                  <c:v>-0.97484362140416003</c:v>
                </c:pt>
                <c:pt idx="93">
                  <c:v>-0.99222532545260134</c:v>
                </c:pt>
                <c:pt idx="94">
                  <c:v>-0.99969304203520604</c:v>
                </c:pt>
                <c:pt idx="95">
                  <c:v>-0.99717215619637978</c:v>
                </c:pt>
                <c:pt idx="96">
                  <c:v>-0.9846878557941301</c:v>
                </c:pt>
                <c:pt idx="97">
                  <c:v>-0.96236487983131502</c:v>
                </c:pt>
                <c:pt idx="98">
                  <c:v>-0.93042627210476037</c:v>
                </c:pt>
                <c:pt idx="99">
                  <c:v>-0.88919115262536985</c:v>
                </c:pt>
                <c:pt idx="100">
                  <c:v>-0.8390715290764631</c:v>
                </c:pt>
                <c:pt idx="101">
                  <c:v>-0.78056818016919594</c:v>
                </c:pt>
                <c:pt idx="102">
                  <c:v>-0.71426565202721393</c:v>
                </c:pt>
                <c:pt idx="103">
                  <c:v>-0.64082641759500969</c:v>
                </c:pt>
                <c:pt idx="104">
                  <c:v>-0.56098425742724645</c:v>
                </c:pt>
                <c:pt idx="105">
                  <c:v>-0.47553692799601127</c:v>
                </c:pt>
                <c:pt idx="106">
                  <c:v>-0.38533819077184933</c:v>
                </c:pt>
                <c:pt idx="107">
                  <c:v>-0.29128928172136592</c:v>
                </c:pt>
                <c:pt idx="108">
                  <c:v>-0.19432990645535744</c:v>
                </c:pt>
                <c:pt idx="109">
                  <c:v>-9.5428851000973647E-2</c:v>
                </c:pt>
                <c:pt idx="110">
                  <c:v>4.4256979880276928E-3</c:v>
                </c:pt>
                <c:pt idx="111">
                  <c:v>0.10423602686567392</c:v>
                </c:pt>
                <c:pt idx="112">
                  <c:v>0.20300486381872779</c:v>
                </c:pt>
                <c:pt idx="113">
                  <c:v>0.29974534327699121</c:v>
                </c:pt>
                <c:pt idx="114">
                  <c:v>0.39349086634786806</c:v>
                </c:pt>
                <c:pt idx="115">
                  <c:v>0.48330475875298412</c:v>
                </c:pt>
                <c:pt idx="116">
                  <c:v>0.56828962976795316</c:v>
                </c:pt>
                <c:pt idx="117">
                  <c:v>0.64759633865385702</c:v>
                </c:pt>
                <c:pt idx="118">
                  <c:v>0.72043247899082019</c:v>
                </c:pt>
                <c:pt idx="119">
                  <c:v>0.78607029614102286</c:v>
                </c:pt>
                <c:pt idx="120">
                  <c:v>0.84385395873247782</c:v>
                </c:pt>
                <c:pt idx="121">
                  <c:v>0.89320611150931051</c:v>
                </c:pt>
                <c:pt idx="122">
                  <c:v>0.93363364407462779</c:v>
                </c:pt>
                <c:pt idx="123">
                  <c:v>0.96473261788660225</c:v>
                </c:pt>
                <c:pt idx="124">
                  <c:v>0.9861923022788589</c:v>
                </c:pt>
                <c:pt idx="125">
                  <c:v>0.99779827917857877</c:v>
                </c:pt>
                <c:pt idx="126">
                  <c:v>0.99943458550100572</c:v>
                </c:pt>
                <c:pt idx="127">
                  <c:v>0.99108487181425708</c:v>
                </c:pt>
                <c:pt idx="128">
                  <c:v>0.97283256569744236</c:v>
                </c:pt>
                <c:pt idx="129">
                  <c:v>0.94486003815987052</c:v>
                </c:pt>
                <c:pt idx="130">
                  <c:v>0.90744678145020885</c:v>
                </c:pt>
                <c:pt idx="131">
                  <c:v>0.86096661646232187</c:v>
                </c:pt>
                <c:pt idx="132">
                  <c:v>0.80588395764046861</c:v>
                </c:pt>
                <c:pt idx="133">
                  <c:v>0.7427491727036909</c:v>
                </c:pt>
                <c:pt idx="134">
                  <c:v>0.67219308355349172</c:v>
                </c:pt>
                <c:pt idx="135">
                  <c:v>0.59492066330991777</c:v>
                </c:pt>
                <c:pt idx="136">
                  <c:v>0.51170399245317644</c:v>
                </c:pt>
                <c:pt idx="137">
                  <c:v>0.42337454445069445</c:v>
                </c:pt>
                <c:pt idx="138">
                  <c:v>0.33081487794907882</c:v>
                </c:pt>
                <c:pt idx="139">
                  <c:v>0.23494981853985589</c:v>
                </c:pt>
                <c:pt idx="140">
                  <c:v>0.13673721820786702</c:v>
                </c:pt>
                <c:pt idx="141">
                  <c:v>3.715838479086013E-2</c:v>
                </c:pt>
                <c:pt idx="142">
                  <c:v>-6.2791722924048082E-2</c:v>
                </c:pt>
                <c:pt idx="143">
                  <c:v>-0.16211443649968321</c:v>
                </c:pt>
                <c:pt idx="144">
                  <c:v>-0.25981735621372154</c:v>
                </c:pt>
                <c:pt idx="145">
                  <c:v>-0.35492426678867178</c:v>
                </c:pt>
                <c:pt idx="146">
                  <c:v>-0.44648489141223385</c:v>
                </c:pt>
                <c:pt idx="147">
                  <c:v>-0.53358438658908769</c:v>
                </c:pt>
                <c:pt idx="148">
                  <c:v>-0.61535248295469136</c:v>
                </c:pt>
                <c:pt idx="149">
                  <c:v>-0.69097218071909894</c:v>
                </c:pt>
                <c:pt idx="150">
                  <c:v>-0.759687912858797</c:v>
                </c:pt>
                <c:pt idx="151">
                  <c:v>-0.82081309449264694</c:v>
                </c:pt>
                <c:pt idx="152">
                  <c:v>-0.87373698301106195</c:v>
                </c:pt>
                <c:pt idx="153">
                  <c:v>-0.91793078041427778</c:v>
                </c:pt>
                <c:pt idx="154">
                  <c:v>-0.95295291688716843</c:v>
                </c:pt>
                <c:pt idx="155">
                  <c:v>-0.97845346281887613</c:v>
                </c:pt>
                <c:pt idx="156">
                  <c:v>-0.99417762518381092</c:v>
                </c:pt>
                <c:pt idx="157">
                  <c:v>-0.99996829334933957</c:v>
                </c:pt>
                <c:pt idx="158">
                  <c:v>-0.9957676088732923</c:v>
                </c:pt>
                <c:pt idx="159">
                  <c:v>-0.9816175436063922</c:v>
                </c:pt>
                <c:pt idx="160">
                  <c:v>-0.95765948032339643</c:v>
                </c:pt>
                <c:pt idx="161">
                  <c:v>-0.92413280007314591</c:v>
                </c:pt>
                <c:pt idx="162">
                  <c:v>-0.88137249036225318</c:v>
                </c:pt>
                <c:pt idx="163">
                  <c:v>-0.8298057980706709</c:v>
                </c:pt>
                <c:pt idx="164">
                  <c:v>-0.76994796054209436</c:v>
                </c:pt>
                <c:pt idx="165">
                  <c:v>-0.70239705750273884</c:v>
                </c:pt>
                <c:pt idx="166">
                  <c:v>-0.62782803524641362</c:v>
                </c:pt>
                <c:pt idx="167">
                  <c:v>-0.54698596279426237</c:v>
                </c:pt>
                <c:pt idx="168">
                  <c:v>-0.46067858741139089</c:v>
                </c:pt>
                <c:pt idx="169">
                  <c:v>-0.36976826386319955</c:v>
                </c:pt>
                <c:pt idx="170">
                  <c:v>-0.27516333805162424</c:v>
                </c:pt>
                <c:pt idx="171">
                  <c:v>-0.17780907112314362</c:v>
                </c:pt>
                <c:pt idx="172">
                  <c:v>-7.8678194731864937E-2</c:v>
                </c:pt>
                <c:pt idx="173">
                  <c:v>2.123880817362115E-2</c:v>
                </c:pt>
                <c:pt idx="174">
                  <c:v>0.12094359992845298</c:v>
                </c:pt>
                <c:pt idx="175">
                  <c:v>0.21943996321143852</c:v>
                </c:pt>
                <c:pt idx="176">
                  <c:v>0.31574375491922307</c:v>
                </c:pt>
                <c:pt idx="177">
                  <c:v>0.40889273939886361</c:v>
                </c:pt>
                <c:pt idx="178">
                  <c:v>0.49795620278840003</c:v>
                </c:pt>
                <c:pt idx="179">
                  <c:v>0.58204425240211088</c:v>
                </c:pt>
                <c:pt idx="180">
                  <c:v>0.66031670824406952</c:v>
                </c:pt>
                <c:pt idx="181">
                  <c:v>0.73199149780893702</c:v>
                </c:pt>
                <c:pt idx="182">
                  <c:v>0.79635247029191669</c:v>
                </c:pt>
                <c:pt idx="183">
                  <c:v>0.85275655213086754</c:v>
                </c:pt>
                <c:pt idx="184">
                  <c:v>0.90064017238476535</c:v>
                </c:pt>
                <c:pt idx="185">
                  <c:v>0.93952489374825354</c:v>
                </c:pt>
                <c:pt idx="186">
                  <c:v>0.96902219293904812</c:v>
                </c:pt>
                <c:pt idx="187">
                  <c:v>0.98883734269414536</c:v>
                </c:pt>
                <c:pt idx="188">
                  <c:v>0.99877235658721009</c:v>
                </c:pt>
                <c:pt idx="189">
                  <c:v>0.99872796724350166</c:v>
                </c:pt>
                <c:pt idx="190">
                  <c:v>0.98870461818666922</c:v>
                </c:pt>
                <c:pt idx="191">
                  <c:v>0.9688024594072101</c:v>
                </c:pt>
                <c:pt idx="192">
                  <c:v>0.9392203466968696</c:v>
                </c:pt>
                <c:pt idx="193">
                  <c:v>0.90025385474730291</c:v>
                </c:pt>
                <c:pt idx="194">
                  <c:v>0.85229232386546061</c:v>
                </c:pt>
                <c:pt idx="195">
                  <c:v>0.79581496981393973</c:v>
                </c:pt>
                <c:pt idx="196">
                  <c:v>0.73138609564549184</c:v>
                </c:pt>
                <c:pt idx="197">
                  <c:v>0.65964945337345393</c:v>
                </c:pt>
                <c:pt idx="198">
                  <c:v>0.58132181181442699</c:v>
                </c:pt>
                <c:pt idx="199">
                  <c:v>0.49718579487119297</c:v>
                </c:pt>
                <c:pt idx="200">
                  <c:v>0.40808206181337903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0-4B79-A17E-908279BA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83648"/>
        <c:axId val="378584368"/>
      </c:scatterChart>
      <c:valAx>
        <c:axId val="3785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584368"/>
        <c:crosses val="autoZero"/>
        <c:crossBetween val="midCat"/>
      </c:valAx>
      <c:valAx>
        <c:axId val="3785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5836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Sheet4!$B$6:$B$26</c:f>
              <c:numCache>
                <c:formatCode>General</c:formatCode>
                <c:ptCount val="21"/>
                <c:pt idx="0">
                  <c:v>1</c:v>
                </c:pt>
                <c:pt idx="1">
                  <c:v>0.54030230586813977</c:v>
                </c:pt>
                <c:pt idx="2">
                  <c:v>-0.41614683654714241</c:v>
                </c:pt>
                <c:pt idx="3">
                  <c:v>-0.98999249660044542</c:v>
                </c:pt>
                <c:pt idx="4">
                  <c:v>-0.65364362086361194</c:v>
                </c:pt>
                <c:pt idx="5">
                  <c:v>0.28366218546322625</c:v>
                </c:pt>
                <c:pt idx="6">
                  <c:v>0.96017028665036597</c:v>
                </c:pt>
                <c:pt idx="7">
                  <c:v>0.7539022543433046</c:v>
                </c:pt>
                <c:pt idx="8">
                  <c:v>-0.14550003380861354</c:v>
                </c:pt>
                <c:pt idx="9">
                  <c:v>-0.91113026188467694</c:v>
                </c:pt>
                <c:pt idx="10">
                  <c:v>-0.83907152907645244</c:v>
                </c:pt>
                <c:pt idx="11">
                  <c:v>4.4256979880507854E-3</c:v>
                </c:pt>
                <c:pt idx="12">
                  <c:v>0.84385395873249214</c:v>
                </c:pt>
                <c:pt idx="13">
                  <c:v>0.90744678145019619</c:v>
                </c:pt>
                <c:pt idx="14">
                  <c:v>0.13673721820783361</c:v>
                </c:pt>
                <c:pt idx="15">
                  <c:v>-0.75968791285882131</c:v>
                </c:pt>
                <c:pt idx="16">
                  <c:v>-0.95765948032338466</c:v>
                </c:pt>
                <c:pt idx="17">
                  <c:v>-0.27516333805159693</c:v>
                </c:pt>
                <c:pt idx="18">
                  <c:v>0.66031670824408017</c:v>
                </c:pt>
                <c:pt idx="19">
                  <c:v>0.98870461818666922</c:v>
                </c:pt>
                <c:pt idx="20">
                  <c:v>0.40808206181339196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9-4278-852D-3D1903F76C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Sheet4!$A$6:$A$26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Sheet4!$J$6:$J$26</c:f>
              <c:numCache>
                <c:formatCode>General</c:formatCode>
                <c:ptCount val="21"/>
                <c:pt idx="0">
                  <c:v>1</c:v>
                </c:pt>
                <c:pt idx="1">
                  <c:v>0.54166666666666674</c:v>
                </c:pt>
                <c:pt idx="2">
                  <c:v>-0.40104166666666641</c:v>
                </c:pt>
                <c:pt idx="3">
                  <c:v>-0.96954571759259245</c:v>
                </c:pt>
                <c:pt idx="4">
                  <c:v>-0.65417329764660503</c:v>
                </c:pt>
                <c:pt idx="5">
                  <c:v>0.2490753048241382</c:v>
                </c:pt>
                <c:pt idx="6">
                  <c:v>0.91605485515829932</c:v>
                </c:pt>
                <c:pt idx="7">
                  <c:v>0.7463444117601461</c:v>
                </c:pt>
                <c:pt idx="8">
                  <c:v>-9.6382464664481082E-2</c:v>
                </c:pt>
                <c:pt idx="9">
                  <c:v>-0.84168859069819324</c:v>
                </c:pt>
                <c:pt idx="10">
                  <c:v>-0.81661815659997017</c:v>
                </c:pt>
                <c:pt idx="11">
                  <c:v>-5.3209933352620586E-2</c:v>
                </c:pt>
                <c:pt idx="12">
                  <c:v>0.74904988314817311</c:v>
                </c:pt>
                <c:pt idx="13">
                  <c:v>0.86403399160087013</c:v>
                </c:pt>
                <c:pt idx="14">
                  <c:v>0.196089977860473</c:v>
                </c:pt>
                <c:pt idx="15">
                  <c:v>-0.64110276915965247</c:v>
                </c:pt>
                <c:pt idx="16">
                  <c:v>-0.88823493985804225</c:v>
                </c:pt>
                <c:pt idx="17">
                  <c:v>-0.32894292850620854</c:v>
                </c:pt>
                <c:pt idx="18">
                  <c:v>0.5210855788044304</c:v>
                </c:pt>
                <c:pt idx="19">
                  <c:v>0.88945473523263408</c:v>
                </c:pt>
                <c:pt idx="20">
                  <c:v>0.44882302160667154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9-4278-852D-3D1903F76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109592"/>
        <c:axId val="624110312"/>
      </c:scatterChart>
      <c:valAx>
        <c:axId val="62410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10312"/>
        <c:crosses val="autoZero"/>
        <c:crossBetween val="midCat"/>
      </c:valAx>
      <c:valAx>
        <c:axId val="6241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10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129540</xdr:rowOff>
    </xdr:from>
    <xdr:to>
      <xdr:col>15</xdr:col>
      <xdr:colOff>643890</xdr:colOff>
      <xdr:row>17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D7CC31-7D6C-E441-BF54-39C381282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1052984</xdr:colOff>
      <xdr:row>7</xdr:row>
      <xdr:rowOff>133558</xdr:rowOff>
    </xdr:from>
    <xdr:to>
      <xdr:col>13</xdr:col>
      <xdr:colOff>148633</xdr:colOff>
      <xdr:row>20</xdr:row>
      <xdr:rowOff>46473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9DCAB2-E7EC-A0E1-BF95-628D41949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149678</xdr:colOff>
      <xdr:row>4</xdr:row>
      <xdr:rowOff>174171</xdr:rowOff>
    </xdr:from>
    <xdr:to>
      <xdr:col>13</xdr:col>
      <xdr:colOff>35378</xdr:colOff>
      <xdr:row>17</xdr:row>
      <xdr:rowOff>16329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7F40620-4E6E-FA0A-1481-06ADAA8B7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13</xdr:col>
      <xdr:colOff>548640</xdr:colOff>
      <xdr:row>16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DB13AD5-D783-4125-85D5-502BA07D5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10</xdr:row>
      <xdr:rowOff>185737</xdr:rowOff>
    </xdr:from>
    <xdr:to>
      <xdr:col>14</xdr:col>
      <xdr:colOff>657225</xdr:colOff>
      <xdr:row>23</xdr:row>
      <xdr:rowOff>204787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98A1DA9-3985-4E31-8114-F3C2ADCA4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test.xlsx" TargetMode="External"/><Relationship Id="rId1" Type="http://schemas.openxmlformats.org/officeDocument/2006/relationships/externalLinkPath" Target="/Users/User/Desktop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중력장 포물선 운동"/>
    </sheetNames>
    <sheetDataSet>
      <sheetData sheetId="0">
        <row r="6">
          <cell r="B6">
            <v>0</v>
          </cell>
          <cell r="C6">
            <v>0</v>
          </cell>
          <cell r="H6">
            <v>0</v>
          </cell>
        </row>
        <row r="7">
          <cell r="B7">
            <v>7.0710678118654755</v>
          </cell>
          <cell r="C7">
            <v>7.0220678118654742</v>
          </cell>
          <cell r="H7">
            <v>6.9730678118654739</v>
          </cell>
        </row>
        <row r="8">
          <cell r="B8">
            <v>14.142135623730951</v>
          </cell>
          <cell r="C8">
            <v>13.94613562373095</v>
          </cell>
          <cell r="H8">
            <v>13.848135623730947</v>
          </cell>
        </row>
        <row r="9">
          <cell r="B9">
            <v>21.213203435596427</v>
          </cell>
          <cell r="C9">
            <v>20.772203435596424</v>
          </cell>
          <cell r="H9">
            <v>20.625203435596418</v>
          </cell>
        </row>
        <row r="10">
          <cell r="B10">
            <v>28.284271247461902</v>
          </cell>
          <cell r="C10">
            <v>27.5002712474619</v>
          </cell>
          <cell r="H10">
            <v>27.304271247461894</v>
          </cell>
        </row>
        <row r="11">
          <cell r="B11">
            <v>35.355339059327378</v>
          </cell>
          <cell r="C11">
            <v>34.130339059327369</v>
          </cell>
          <cell r="H11">
            <v>33.885339059327364</v>
          </cell>
        </row>
        <row r="12">
          <cell r="B12">
            <v>42.426406871192853</v>
          </cell>
          <cell r="C12">
            <v>40.662406871192843</v>
          </cell>
          <cell r="H12">
            <v>40.368406871192832</v>
          </cell>
        </row>
        <row r="13">
          <cell r="B13">
            <v>49.497474683058329</v>
          </cell>
          <cell r="C13">
            <v>47.096474683058318</v>
          </cell>
          <cell r="H13">
            <v>46.7534746830583</v>
          </cell>
        </row>
        <row r="14">
          <cell r="B14">
            <v>56.568542494923804</v>
          </cell>
          <cell r="C14">
            <v>53.432542494923794</v>
          </cell>
          <cell r="H14">
            <v>53.040542494923777</v>
          </cell>
        </row>
        <row r="15">
          <cell r="B15">
            <v>63.63961030678928</v>
          </cell>
          <cell r="C15">
            <v>59.670610306789264</v>
          </cell>
          <cell r="H15">
            <v>59.229610306789247</v>
          </cell>
        </row>
        <row r="16">
          <cell r="B16">
            <v>70.710678118654755</v>
          </cell>
          <cell r="C16">
            <v>65.810678118654735</v>
          </cell>
          <cell r="H16">
            <v>65.320678118654712</v>
          </cell>
        </row>
        <row r="17">
          <cell r="B17">
            <v>77.781745930520231</v>
          </cell>
          <cell r="C17">
            <v>71.852745930520214</v>
          </cell>
          <cell r="H17">
            <v>71.313745930520184</v>
          </cell>
        </row>
        <row r="18">
          <cell r="B18">
            <v>84.852813742385706</v>
          </cell>
          <cell r="C18">
            <v>77.796813742385694</v>
          </cell>
          <cell r="H18">
            <v>77.208813742385644</v>
          </cell>
        </row>
        <row r="19">
          <cell r="B19">
            <v>91.923881554251182</v>
          </cell>
          <cell r="C19">
            <v>83.642881554251161</v>
          </cell>
          <cell r="H19">
            <v>83.005881554251118</v>
          </cell>
        </row>
        <row r="20">
          <cell r="B20">
            <v>98.994949366116657</v>
          </cell>
          <cell r="C20">
            <v>89.390949366116629</v>
          </cell>
          <cell r="H20">
            <v>88.70494936611658</v>
          </cell>
        </row>
        <row r="21">
          <cell r="B21">
            <v>106.06601717798213</v>
          </cell>
          <cell r="C21">
            <v>95.041017177982098</v>
          </cell>
          <cell r="H21">
            <v>94.306017177982056</v>
          </cell>
        </row>
        <row r="22">
          <cell r="B22">
            <v>113.13708498984761</v>
          </cell>
          <cell r="C22">
            <v>100.5930849898476</v>
          </cell>
          <cell r="H22">
            <v>99.809084989847534</v>
          </cell>
        </row>
        <row r="23">
          <cell r="B23">
            <v>120.20815280171308</v>
          </cell>
          <cell r="C23">
            <v>106.04715280171305</v>
          </cell>
          <cell r="H23">
            <v>105.214152801713</v>
          </cell>
        </row>
        <row r="24">
          <cell r="B24">
            <v>127.27922061357856</v>
          </cell>
          <cell r="C24">
            <v>111.40322061357853</v>
          </cell>
          <cell r="H24">
            <v>110.52122061357848</v>
          </cell>
        </row>
        <row r="25">
          <cell r="B25">
            <v>134.35028842544403</v>
          </cell>
          <cell r="C25">
            <v>116.66128842544401</v>
          </cell>
          <cell r="H25">
            <v>115.73028842544394</v>
          </cell>
        </row>
        <row r="26">
          <cell r="B26">
            <v>141.42135623730951</v>
          </cell>
          <cell r="C26">
            <v>121.82135623730949</v>
          </cell>
          <cell r="H26">
            <v>120.84135623730943</v>
          </cell>
        </row>
        <row r="27">
          <cell r="B27">
            <v>148.49242404917499</v>
          </cell>
          <cell r="C27">
            <v>126.88342404917495</v>
          </cell>
          <cell r="H27">
            <v>125.8544240491749</v>
          </cell>
        </row>
        <row r="28">
          <cell r="B28">
            <v>155.56349186104046</v>
          </cell>
          <cell r="C28">
            <v>131.84749186104042</v>
          </cell>
          <cell r="H28">
            <v>130.76949186104036</v>
          </cell>
        </row>
        <row r="29">
          <cell r="B29">
            <v>162.63455967290594</v>
          </cell>
          <cell r="C29">
            <v>136.71355967290589</v>
          </cell>
          <cell r="H29">
            <v>135.58655967290582</v>
          </cell>
        </row>
        <row r="30">
          <cell r="B30">
            <v>169.70562748477141</v>
          </cell>
          <cell r="C30">
            <v>141.48162748477139</v>
          </cell>
          <cell r="H30">
            <v>140.30562748477129</v>
          </cell>
        </row>
        <row r="31">
          <cell r="B31">
            <v>176.77669529663689</v>
          </cell>
          <cell r="C31">
            <v>146.15169529663686</v>
          </cell>
          <cell r="H31">
            <v>144.92669529663678</v>
          </cell>
        </row>
        <row r="32">
          <cell r="B32">
            <v>183.84776310850236</v>
          </cell>
          <cell r="C32">
            <v>150.72376310850234</v>
          </cell>
          <cell r="H32">
            <v>149.44976310850225</v>
          </cell>
        </row>
        <row r="33">
          <cell r="B33">
            <v>190.91883092036784</v>
          </cell>
          <cell r="C33">
            <v>155.19783092036781</v>
          </cell>
          <cell r="H33">
            <v>153.87483092036771</v>
          </cell>
        </row>
        <row r="34">
          <cell r="B34">
            <v>197.98989873223331</v>
          </cell>
          <cell r="C34">
            <v>159.57389873223326</v>
          </cell>
          <cell r="H34">
            <v>158.20189873223316</v>
          </cell>
        </row>
        <row r="35">
          <cell r="B35">
            <v>205.06096654409879</v>
          </cell>
          <cell r="C35">
            <v>163.85196654409873</v>
          </cell>
          <cell r="H35">
            <v>162.43096654409862</v>
          </cell>
        </row>
        <row r="36">
          <cell r="B36">
            <v>212.13203435596427</v>
          </cell>
          <cell r="C36">
            <v>168.03203435596421</v>
          </cell>
          <cell r="H36">
            <v>166.5620343559641</v>
          </cell>
        </row>
        <row r="37">
          <cell r="B37">
            <v>219.20310216782974</v>
          </cell>
          <cell r="C37">
            <v>172.11410216782969</v>
          </cell>
          <cell r="H37">
            <v>170.59510216782957</v>
          </cell>
        </row>
        <row r="38">
          <cell r="B38">
            <v>226.27416997969522</v>
          </cell>
          <cell r="C38">
            <v>176.09816997969517</v>
          </cell>
          <cell r="H38">
            <v>174.53016997969505</v>
          </cell>
        </row>
        <row r="39">
          <cell r="B39">
            <v>233.34523779156069</v>
          </cell>
          <cell r="C39">
            <v>179.98423779156064</v>
          </cell>
          <cell r="H39">
            <v>178.36723779156051</v>
          </cell>
        </row>
        <row r="40">
          <cell r="B40">
            <v>240.41630560342617</v>
          </cell>
          <cell r="C40">
            <v>183.7723056034261</v>
          </cell>
          <cell r="H40">
            <v>182.10630560342599</v>
          </cell>
        </row>
        <row r="41">
          <cell r="B41">
            <v>247.48737341529164</v>
          </cell>
          <cell r="C41">
            <v>187.46237341529158</v>
          </cell>
          <cell r="H41">
            <v>185.74737341529146</v>
          </cell>
        </row>
        <row r="42">
          <cell r="B42">
            <v>254.55844122715712</v>
          </cell>
          <cell r="C42">
            <v>191.05444122715704</v>
          </cell>
          <cell r="H42">
            <v>189.29044122715695</v>
          </cell>
        </row>
        <row r="43">
          <cell r="B43">
            <v>261.62950903902259</v>
          </cell>
          <cell r="C43">
            <v>194.54850903902252</v>
          </cell>
          <cell r="H43">
            <v>192.73550903902242</v>
          </cell>
        </row>
        <row r="44">
          <cell r="B44">
            <v>268.70057685088807</v>
          </cell>
          <cell r="C44">
            <v>197.94457685088801</v>
          </cell>
          <cell r="H44">
            <v>196.08257685088788</v>
          </cell>
        </row>
        <row r="45">
          <cell r="B45">
            <v>275.77164466275354</v>
          </cell>
          <cell r="C45">
            <v>201.24264466275349</v>
          </cell>
          <cell r="H45">
            <v>199.33164466275335</v>
          </cell>
        </row>
        <row r="46">
          <cell r="B46">
            <v>282.84271247461902</v>
          </cell>
          <cell r="C46">
            <v>204.44271247461896</v>
          </cell>
          <cell r="H46">
            <v>202.48271247461881</v>
          </cell>
        </row>
        <row r="47">
          <cell r="B47">
            <v>289.9137802864845</v>
          </cell>
          <cell r="C47">
            <v>207.54478028648444</v>
          </cell>
          <cell r="H47">
            <v>205.53578028648425</v>
          </cell>
        </row>
        <row r="48">
          <cell r="B48">
            <v>296.98484809834997</v>
          </cell>
          <cell r="C48">
            <v>210.54884809834991</v>
          </cell>
          <cell r="H48">
            <v>208.49084809834974</v>
          </cell>
        </row>
        <row r="49">
          <cell r="B49">
            <v>304.05591591021545</v>
          </cell>
          <cell r="C49">
            <v>213.45491591021539</v>
          </cell>
          <cell r="H49">
            <v>211.34791591021519</v>
          </cell>
        </row>
        <row r="50">
          <cell r="B50">
            <v>311.12698372208092</v>
          </cell>
          <cell r="C50">
            <v>216.26298372208083</v>
          </cell>
          <cell r="H50">
            <v>214.10698372208068</v>
          </cell>
        </row>
        <row r="51">
          <cell r="B51">
            <v>318.1980515339464</v>
          </cell>
          <cell r="C51">
            <v>218.97305153394632</v>
          </cell>
          <cell r="H51">
            <v>216.76805153394614</v>
          </cell>
        </row>
        <row r="52">
          <cell r="B52">
            <v>325.26911934581187</v>
          </cell>
          <cell r="C52">
            <v>221.58511934581176</v>
          </cell>
          <cell r="H52">
            <v>219.3311193458116</v>
          </cell>
        </row>
        <row r="53">
          <cell r="B53">
            <v>332.34018715767735</v>
          </cell>
          <cell r="C53">
            <v>224.09918715767725</v>
          </cell>
          <cell r="H53">
            <v>221.79618715767708</v>
          </cell>
        </row>
        <row r="54">
          <cell r="B54">
            <v>339.41125496954282</v>
          </cell>
          <cell r="C54">
            <v>226.51525496954275</v>
          </cell>
          <cell r="H54">
            <v>224.16325496954255</v>
          </cell>
        </row>
        <row r="55">
          <cell r="B55">
            <v>346.4823227814083</v>
          </cell>
          <cell r="C55">
            <v>228.83332278140821</v>
          </cell>
          <cell r="H55">
            <v>226.43232278140803</v>
          </cell>
        </row>
        <row r="56">
          <cell r="B56">
            <v>353.55339059327378</v>
          </cell>
          <cell r="C56">
            <v>231.05339059327372</v>
          </cell>
          <cell r="H56">
            <v>228.6033905932735</v>
          </cell>
        </row>
        <row r="57">
          <cell r="B57">
            <v>360.62445840513925</v>
          </cell>
          <cell r="C57">
            <v>233.17545840513912</v>
          </cell>
          <cell r="H57">
            <v>230.67645840513896</v>
          </cell>
        </row>
        <row r="58">
          <cell r="B58">
            <v>367.69552621700473</v>
          </cell>
          <cell r="C58">
            <v>235.19952621700466</v>
          </cell>
          <cell r="H58">
            <v>232.65152621700443</v>
          </cell>
        </row>
        <row r="59">
          <cell r="B59">
            <v>374.7665940288702</v>
          </cell>
          <cell r="C59">
            <v>237.12559402887007</v>
          </cell>
          <cell r="H59">
            <v>234.52859402886989</v>
          </cell>
        </row>
        <row r="60">
          <cell r="B60">
            <v>381.83766184073568</v>
          </cell>
          <cell r="C60">
            <v>238.95366184073561</v>
          </cell>
          <cell r="H60">
            <v>236.30766184073536</v>
          </cell>
        </row>
        <row r="61">
          <cell r="B61">
            <v>388.90872965260115</v>
          </cell>
          <cell r="C61">
            <v>240.68372965260107</v>
          </cell>
          <cell r="H61">
            <v>237.98872965260082</v>
          </cell>
        </row>
        <row r="62">
          <cell r="B62">
            <v>395.97979746446663</v>
          </cell>
          <cell r="C62">
            <v>242.31579746446653</v>
          </cell>
          <cell r="H62">
            <v>239.57179746446627</v>
          </cell>
        </row>
        <row r="63">
          <cell r="B63">
            <v>403.0508652763321</v>
          </cell>
          <cell r="C63">
            <v>243.84986527633203</v>
          </cell>
          <cell r="H63">
            <v>241.05686527633173</v>
          </cell>
        </row>
        <row r="64">
          <cell r="B64">
            <v>410.12193308819758</v>
          </cell>
          <cell r="C64">
            <v>245.28593308819745</v>
          </cell>
          <cell r="H64">
            <v>242.44393308819718</v>
          </cell>
        </row>
        <row r="65">
          <cell r="B65">
            <v>417.19300090006305</v>
          </cell>
          <cell r="C65">
            <v>246.62400090006298</v>
          </cell>
          <cell r="H65">
            <v>243.73300090006265</v>
          </cell>
        </row>
        <row r="66">
          <cell r="B66">
            <v>424.26406871192853</v>
          </cell>
          <cell r="C66">
            <v>247.86406871192841</v>
          </cell>
          <cell r="H66">
            <v>244.9240687119281</v>
          </cell>
        </row>
        <row r="67">
          <cell r="B67">
            <v>431.33513652379401</v>
          </cell>
          <cell r="C67">
            <v>249.00613652379391</v>
          </cell>
          <cell r="H67">
            <v>246.01713652379357</v>
          </cell>
        </row>
        <row r="68">
          <cell r="B68">
            <v>438.40620433565948</v>
          </cell>
          <cell r="C68">
            <v>250.05020433565937</v>
          </cell>
          <cell r="H68">
            <v>247.01220433565905</v>
          </cell>
        </row>
        <row r="69">
          <cell r="B69">
            <v>445.47727214752496</v>
          </cell>
          <cell r="C69">
            <v>250.99627214752485</v>
          </cell>
          <cell r="H69">
            <v>247.90927214752452</v>
          </cell>
        </row>
        <row r="70">
          <cell r="B70">
            <v>452.54833995939043</v>
          </cell>
          <cell r="C70">
            <v>251.84433995939031</v>
          </cell>
          <cell r="H70">
            <v>248.70833995939</v>
          </cell>
        </row>
        <row r="71">
          <cell r="B71">
            <v>459.61940777125591</v>
          </cell>
          <cell r="C71">
            <v>252.59440777125579</v>
          </cell>
          <cell r="H71">
            <v>249.40940777125547</v>
          </cell>
        </row>
        <row r="72">
          <cell r="B72">
            <v>466.69047558312138</v>
          </cell>
          <cell r="C72">
            <v>253.24647558312128</v>
          </cell>
          <cell r="H72">
            <v>250.01247558312093</v>
          </cell>
        </row>
        <row r="73">
          <cell r="B73">
            <v>473.76154339498686</v>
          </cell>
          <cell r="C73">
            <v>253.80054339498679</v>
          </cell>
          <cell r="H73">
            <v>250.5175433949864</v>
          </cell>
        </row>
        <row r="74">
          <cell r="B74">
            <v>480.83261120685233</v>
          </cell>
          <cell r="C74">
            <v>254.25661120685223</v>
          </cell>
          <cell r="H74">
            <v>250.92461120685186</v>
          </cell>
        </row>
        <row r="75">
          <cell r="B75">
            <v>487.90367901871781</v>
          </cell>
          <cell r="C75">
            <v>254.61467901871771</v>
          </cell>
          <cell r="H75">
            <v>251.23367901871734</v>
          </cell>
        </row>
        <row r="76">
          <cell r="B76">
            <v>494.97474683058329</v>
          </cell>
          <cell r="C76">
            <v>254.87474683058315</v>
          </cell>
          <cell r="H76">
            <v>251.4447468305828</v>
          </cell>
        </row>
        <row r="77">
          <cell r="B77">
            <v>502.04581464244876</v>
          </cell>
          <cell r="C77">
            <v>255.03681464244863</v>
          </cell>
          <cell r="H77">
            <v>251.55781464244828</v>
          </cell>
        </row>
        <row r="78">
          <cell r="B78">
            <v>509.11688245431424</v>
          </cell>
          <cell r="C78">
            <v>255.10088245431407</v>
          </cell>
          <cell r="H78">
            <v>251.57288245431374</v>
          </cell>
        </row>
        <row r="79">
          <cell r="B79">
            <v>516.18795026617966</v>
          </cell>
          <cell r="C79">
            <v>255.0669502661795</v>
          </cell>
          <cell r="H79">
            <v>251.48995026617922</v>
          </cell>
        </row>
        <row r="80">
          <cell r="B80">
            <v>523.25901807804519</v>
          </cell>
          <cell r="C80">
            <v>254.935018078045</v>
          </cell>
          <cell r="H80">
            <v>251.30901807804469</v>
          </cell>
        </row>
        <row r="81">
          <cell r="B81">
            <v>530.33008588991061</v>
          </cell>
          <cell r="C81">
            <v>254.70508588991061</v>
          </cell>
          <cell r="H81">
            <v>251.03008588991017</v>
          </cell>
        </row>
        <row r="82">
          <cell r="B82">
            <v>537.40115370177614</v>
          </cell>
          <cell r="C82">
            <v>254.37715370177602</v>
          </cell>
          <cell r="H82">
            <v>250.65315370177564</v>
          </cell>
        </row>
        <row r="83">
          <cell r="B83">
            <v>544.47222151364167</v>
          </cell>
          <cell r="C83">
            <v>253.95122151364149</v>
          </cell>
          <cell r="H83">
            <v>250.17822151364109</v>
          </cell>
        </row>
        <row r="84">
          <cell r="B84">
            <v>551.54328932550709</v>
          </cell>
          <cell r="C84">
            <v>253.42728932550699</v>
          </cell>
          <cell r="H84">
            <v>249.60528932550656</v>
          </cell>
        </row>
        <row r="85">
          <cell r="B85">
            <v>558.61435713737262</v>
          </cell>
          <cell r="C85">
            <v>252.80535713737248</v>
          </cell>
          <cell r="H85">
            <v>248.93435713737202</v>
          </cell>
        </row>
        <row r="86">
          <cell r="B86">
            <v>565.68542494923804</v>
          </cell>
          <cell r="C86">
            <v>252.0854249492379</v>
          </cell>
          <cell r="H86">
            <v>248.16542494923749</v>
          </cell>
        </row>
        <row r="87">
          <cell r="B87">
            <v>572.75649276110346</v>
          </cell>
          <cell r="C87">
            <v>251.26749276110331</v>
          </cell>
          <cell r="H87">
            <v>247.29849276110295</v>
          </cell>
        </row>
        <row r="88">
          <cell r="B88">
            <v>579.82756057296899</v>
          </cell>
          <cell r="C88">
            <v>250.35156057296888</v>
          </cell>
          <cell r="H88">
            <v>246.33356057296842</v>
          </cell>
        </row>
        <row r="89">
          <cell r="B89">
            <v>586.89862838483452</v>
          </cell>
          <cell r="C89">
            <v>249.33762838483432</v>
          </cell>
          <cell r="H89">
            <v>245.27062838483388</v>
          </cell>
        </row>
        <row r="90">
          <cell r="B90">
            <v>593.96969619669994</v>
          </cell>
          <cell r="C90">
            <v>248.2256961966998</v>
          </cell>
          <cell r="H90">
            <v>244.10969619669936</v>
          </cell>
        </row>
        <row r="91">
          <cell r="B91">
            <v>601.04076400856547</v>
          </cell>
          <cell r="C91">
            <v>247.01576400856521</v>
          </cell>
          <cell r="H91">
            <v>242.85076400856482</v>
          </cell>
        </row>
        <row r="92">
          <cell r="B92">
            <v>608.11183182043089</v>
          </cell>
          <cell r="C92">
            <v>245.70783182043078</v>
          </cell>
          <cell r="H92">
            <v>241.4938318204303</v>
          </cell>
        </row>
        <row r="93">
          <cell r="B93">
            <v>615.18289963229631</v>
          </cell>
          <cell r="C93">
            <v>244.30189963229623</v>
          </cell>
          <cell r="H93">
            <v>240.03889963229577</v>
          </cell>
        </row>
        <row r="94">
          <cell r="B94">
            <v>622.25396744416184</v>
          </cell>
          <cell r="C94">
            <v>242.79796744416166</v>
          </cell>
          <cell r="H94">
            <v>238.48596744416122</v>
          </cell>
        </row>
        <row r="95">
          <cell r="B95">
            <v>629.32503525602738</v>
          </cell>
          <cell r="C95">
            <v>241.19603525602719</v>
          </cell>
          <cell r="H95">
            <v>236.83503525602669</v>
          </cell>
        </row>
        <row r="96">
          <cell r="B96">
            <v>636.3961030678928</v>
          </cell>
          <cell r="C96">
            <v>239.49610306789265</v>
          </cell>
          <cell r="H96">
            <v>235.08610306789217</v>
          </cell>
        </row>
        <row r="97">
          <cell r="B97">
            <v>643.46717087975821</v>
          </cell>
          <cell r="C97">
            <v>237.69817087975815</v>
          </cell>
          <cell r="H97">
            <v>233.23917087975764</v>
          </cell>
        </row>
        <row r="98">
          <cell r="B98">
            <v>650.53823869162375</v>
          </cell>
          <cell r="C98">
            <v>235.80223869162353</v>
          </cell>
          <cell r="H98">
            <v>231.29423869162312</v>
          </cell>
        </row>
        <row r="99">
          <cell r="B99">
            <v>657.60930650348928</v>
          </cell>
          <cell r="C99">
            <v>233.80830650348906</v>
          </cell>
          <cell r="H99">
            <v>229.25130650348856</v>
          </cell>
        </row>
        <row r="100">
          <cell r="B100">
            <v>664.6803743153547</v>
          </cell>
          <cell r="C100">
            <v>231.71637431535447</v>
          </cell>
          <cell r="H100">
            <v>227.11037431535405</v>
          </cell>
        </row>
        <row r="101">
          <cell r="B101">
            <v>671.75144212722012</v>
          </cell>
          <cell r="C101">
            <v>229.52644212721998</v>
          </cell>
          <cell r="H101">
            <v>224.87144212721952</v>
          </cell>
        </row>
        <row r="102">
          <cell r="B102">
            <v>678.82250993908565</v>
          </cell>
          <cell r="C102">
            <v>227.23850993908553</v>
          </cell>
          <cell r="H102">
            <v>222.53450993908498</v>
          </cell>
        </row>
        <row r="103">
          <cell r="B103">
            <v>685.89357775095107</v>
          </cell>
          <cell r="C103">
            <v>224.85257775095096</v>
          </cell>
          <cell r="H103">
            <v>220.09957775095046</v>
          </cell>
        </row>
        <row r="104">
          <cell r="B104">
            <v>692.9646455628166</v>
          </cell>
          <cell r="C104">
            <v>222.36864556281637</v>
          </cell>
          <cell r="H104">
            <v>217.56664556281589</v>
          </cell>
        </row>
        <row r="105">
          <cell r="B105">
            <v>700.03571337468213</v>
          </cell>
          <cell r="C105">
            <v>219.78671337468182</v>
          </cell>
          <cell r="H105">
            <v>214.93571337468137</v>
          </cell>
        </row>
        <row r="106">
          <cell r="B106">
            <v>707.10678118654755</v>
          </cell>
          <cell r="C106">
            <v>217.10678118654738</v>
          </cell>
          <cell r="H106">
            <v>212.20678118654683</v>
          </cell>
        </row>
        <row r="107">
          <cell r="B107">
            <v>714.17784899841297</v>
          </cell>
          <cell r="C107">
            <v>214.32884899841287</v>
          </cell>
          <cell r="H107">
            <v>209.37984899841231</v>
          </cell>
        </row>
        <row r="108">
          <cell r="B108">
            <v>721.2489168102785</v>
          </cell>
          <cell r="C108">
            <v>211.45291681027828</v>
          </cell>
          <cell r="H108">
            <v>206.45491681027778</v>
          </cell>
        </row>
        <row r="109">
          <cell r="B109">
            <v>728.31998462214403</v>
          </cell>
          <cell r="C109">
            <v>208.4789846221438</v>
          </cell>
          <cell r="H109">
            <v>203.4319846221432</v>
          </cell>
        </row>
        <row r="110">
          <cell r="B110">
            <v>735.39105243400945</v>
          </cell>
          <cell r="C110">
            <v>205.4070524340093</v>
          </cell>
          <cell r="H110">
            <v>200.31105243400867</v>
          </cell>
        </row>
        <row r="111">
          <cell r="B111">
            <v>742.46212024587498</v>
          </cell>
          <cell r="C111">
            <v>202.23712024587473</v>
          </cell>
          <cell r="H111">
            <v>197.09212024587416</v>
          </cell>
        </row>
        <row r="112">
          <cell r="B112">
            <v>749.5331880577404</v>
          </cell>
          <cell r="C112">
            <v>198.9691880577401</v>
          </cell>
          <cell r="H112">
            <v>193.77518805773963</v>
          </cell>
        </row>
        <row r="113">
          <cell r="B113">
            <v>756.60425586960582</v>
          </cell>
          <cell r="C113">
            <v>195.60325586960573</v>
          </cell>
          <cell r="H113">
            <v>190.36025586960511</v>
          </cell>
        </row>
        <row r="114">
          <cell r="B114">
            <v>763.67532368147135</v>
          </cell>
          <cell r="C114">
            <v>192.13932368147118</v>
          </cell>
          <cell r="H114">
            <v>186.84732368147053</v>
          </cell>
        </row>
        <row r="115">
          <cell r="B115">
            <v>770.74639149333689</v>
          </cell>
          <cell r="C115">
            <v>188.57739149333656</v>
          </cell>
          <cell r="H115">
            <v>183.23639149333601</v>
          </cell>
        </row>
        <row r="116">
          <cell r="B116">
            <v>777.81745930520231</v>
          </cell>
          <cell r="C116">
            <v>184.9174593052021</v>
          </cell>
          <cell r="H116">
            <v>179.52745930520149</v>
          </cell>
        </row>
        <row r="117">
          <cell r="B117">
            <v>784.88852711706772</v>
          </cell>
          <cell r="C117">
            <v>181.15952711706757</v>
          </cell>
          <cell r="H117">
            <v>175.72052711706698</v>
          </cell>
        </row>
        <row r="118">
          <cell r="B118">
            <v>791.95959492893326</v>
          </cell>
          <cell r="C118">
            <v>177.30359492893308</v>
          </cell>
          <cell r="H118">
            <v>171.81559492893246</v>
          </cell>
        </row>
        <row r="119">
          <cell r="B119">
            <v>799.03066274079879</v>
          </cell>
          <cell r="C119">
            <v>173.34966274079852</v>
          </cell>
          <cell r="H119">
            <v>167.81266274079786</v>
          </cell>
        </row>
        <row r="120">
          <cell r="B120">
            <v>806.10173055266421</v>
          </cell>
          <cell r="C120">
            <v>169.29773055266401</v>
          </cell>
          <cell r="H120">
            <v>163.71173055266334</v>
          </cell>
        </row>
        <row r="121">
          <cell r="B121">
            <v>813.17279836452963</v>
          </cell>
          <cell r="C121">
            <v>165.14779836452942</v>
          </cell>
          <cell r="H121">
            <v>159.51279836452883</v>
          </cell>
        </row>
        <row r="122">
          <cell r="B122">
            <v>820.24386617639516</v>
          </cell>
          <cell r="C122">
            <v>160.89986617639488</v>
          </cell>
          <cell r="H122">
            <v>155.21586617639431</v>
          </cell>
        </row>
        <row r="123">
          <cell r="B123">
            <v>827.31493398826058</v>
          </cell>
          <cell r="C123">
            <v>156.5539339882605</v>
          </cell>
          <cell r="H123">
            <v>150.82093398825981</v>
          </cell>
        </row>
        <row r="124">
          <cell r="B124">
            <v>834.38600180012611</v>
          </cell>
          <cell r="C124">
            <v>152.11000180012593</v>
          </cell>
          <cell r="H124">
            <v>146.32800180012521</v>
          </cell>
        </row>
        <row r="125">
          <cell r="B125">
            <v>841.45706961199164</v>
          </cell>
          <cell r="C125">
            <v>147.56806961199129</v>
          </cell>
          <cell r="H125">
            <v>141.73706961199068</v>
          </cell>
        </row>
        <row r="126">
          <cell r="B126">
            <v>848.52813742385706</v>
          </cell>
          <cell r="C126">
            <v>142.92813742385681</v>
          </cell>
          <cell r="H126">
            <v>137.04813742385616</v>
          </cell>
        </row>
        <row r="127">
          <cell r="B127">
            <v>855.59920523572248</v>
          </cell>
          <cell r="C127">
            <v>138.19020523572237</v>
          </cell>
          <cell r="H127">
            <v>132.26120523572163</v>
          </cell>
        </row>
        <row r="128">
          <cell r="B128">
            <v>862.67027304758801</v>
          </cell>
          <cell r="C128">
            <v>133.35427304758787</v>
          </cell>
          <cell r="H128">
            <v>127.37627304758712</v>
          </cell>
        </row>
        <row r="129">
          <cell r="B129">
            <v>869.74134085945354</v>
          </cell>
          <cell r="C129">
            <v>128.42034085945318</v>
          </cell>
          <cell r="H129">
            <v>122.39334085945251</v>
          </cell>
        </row>
        <row r="130">
          <cell r="B130">
            <v>876.81240867131896</v>
          </cell>
          <cell r="C130">
            <v>123.38840867131864</v>
          </cell>
          <cell r="H130">
            <v>117.312408671318</v>
          </cell>
        </row>
        <row r="131">
          <cell r="B131">
            <v>883.8834764831845</v>
          </cell>
          <cell r="C131">
            <v>118.25847648318427</v>
          </cell>
          <cell r="H131">
            <v>112.13347648318349</v>
          </cell>
        </row>
        <row r="132">
          <cell r="B132">
            <v>890.95454429504991</v>
          </cell>
          <cell r="C132">
            <v>113.03054429504971</v>
          </cell>
          <cell r="H132">
            <v>106.85654429504898</v>
          </cell>
        </row>
        <row r="133">
          <cell r="B133">
            <v>898.02561210691533</v>
          </cell>
          <cell r="C133">
            <v>107.70461210691508</v>
          </cell>
          <cell r="H133">
            <v>101.48161210691447</v>
          </cell>
        </row>
        <row r="134">
          <cell r="B134">
            <v>905.09667991878086</v>
          </cell>
          <cell r="C134">
            <v>102.28067991878049</v>
          </cell>
          <cell r="H134">
            <v>96.008679918779862</v>
          </cell>
        </row>
        <row r="135">
          <cell r="B135">
            <v>912.1677477306464</v>
          </cell>
          <cell r="C135">
            <v>96.758747730646178</v>
          </cell>
          <cell r="H135">
            <v>90.437747730645341</v>
          </cell>
        </row>
        <row r="136">
          <cell r="B136">
            <v>919.23881554251182</v>
          </cell>
          <cell r="C136">
            <v>91.138815542511566</v>
          </cell>
          <cell r="H136">
            <v>84.768815542510822</v>
          </cell>
        </row>
        <row r="137">
          <cell r="B137">
            <v>926.30988335437723</v>
          </cell>
          <cell r="C137">
            <v>85.420883354377111</v>
          </cell>
          <cell r="H137">
            <v>79.001883354376304</v>
          </cell>
        </row>
        <row r="138">
          <cell r="B138">
            <v>933.38095116624277</v>
          </cell>
          <cell r="C138">
            <v>79.604951166242586</v>
          </cell>
          <cell r="H138">
            <v>73.136951166241786</v>
          </cell>
        </row>
        <row r="139">
          <cell r="B139">
            <v>940.4520189781083</v>
          </cell>
          <cell r="C139">
            <v>73.691018978107991</v>
          </cell>
          <cell r="H139">
            <v>67.174018978107171</v>
          </cell>
        </row>
        <row r="140">
          <cell r="B140">
            <v>947.52308678997372</v>
          </cell>
          <cell r="C140">
            <v>67.679086789973553</v>
          </cell>
          <cell r="H140">
            <v>61.113086789972655</v>
          </cell>
        </row>
        <row r="141">
          <cell r="B141">
            <v>954.59415460183914</v>
          </cell>
          <cell r="C141">
            <v>61.569154601838932</v>
          </cell>
          <cell r="H141">
            <v>54.954154601838141</v>
          </cell>
        </row>
        <row r="142">
          <cell r="B142">
            <v>961.66522241370467</v>
          </cell>
          <cell r="C142">
            <v>55.361222413704468</v>
          </cell>
          <cell r="H142">
            <v>48.697222413703628</v>
          </cell>
        </row>
        <row r="143">
          <cell r="B143">
            <v>968.73629022557009</v>
          </cell>
          <cell r="C143">
            <v>49.055290225569934</v>
          </cell>
          <cell r="H143">
            <v>42.342290225569116</v>
          </cell>
        </row>
        <row r="144">
          <cell r="B144">
            <v>975.80735803743562</v>
          </cell>
          <cell r="C144">
            <v>42.65135803743533</v>
          </cell>
          <cell r="H144">
            <v>35.889358037434491</v>
          </cell>
        </row>
        <row r="145">
          <cell r="B145">
            <v>982.87842584930115</v>
          </cell>
          <cell r="C145">
            <v>36.149425849300769</v>
          </cell>
          <cell r="H145">
            <v>29.338425849299981</v>
          </cell>
        </row>
        <row r="146">
          <cell r="B146">
            <v>989.94949366116657</v>
          </cell>
          <cell r="C146">
            <v>29.549493661166252</v>
          </cell>
          <cell r="H146">
            <v>22.689493661165471</v>
          </cell>
        </row>
        <row r="147">
          <cell r="B147">
            <v>997.02056147303199</v>
          </cell>
          <cell r="C147">
            <v>22.851561473031779</v>
          </cell>
          <cell r="H147">
            <v>15.942561473030963</v>
          </cell>
        </row>
        <row r="148">
          <cell r="B148">
            <v>1004.0916292848975</v>
          </cell>
          <cell r="C148">
            <v>16.055629284897236</v>
          </cell>
          <cell r="H148">
            <v>9.0976292848964562</v>
          </cell>
        </row>
        <row r="149">
          <cell r="B149">
            <v>1011.1626970967631</v>
          </cell>
          <cell r="C149">
            <v>9.1616970967627367</v>
          </cell>
          <cell r="H149">
            <v>2.1546970967618249</v>
          </cell>
        </row>
        <row r="150">
          <cell r="B150">
            <v>1018.2337649086285</v>
          </cell>
          <cell r="C150">
            <v>2.1697649086280535</v>
          </cell>
          <cell r="H150">
            <v>-4.886235091372682</v>
          </cell>
        </row>
        <row r="151">
          <cell r="B151">
            <v>1025.304832720494</v>
          </cell>
          <cell r="C151">
            <v>-4.9201672795063587</v>
          </cell>
          <cell r="H151">
            <v>-12.025167279507187</v>
          </cell>
        </row>
        <row r="152">
          <cell r="B152">
            <v>1032.3759005323593</v>
          </cell>
          <cell r="C152">
            <v>-12.108099467641068</v>
          </cell>
          <cell r="H152">
            <v>-19.26209946764169</v>
          </cell>
        </row>
        <row r="153">
          <cell r="B153">
            <v>1039.4469683442248</v>
          </cell>
          <cell r="C153">
            <v>-19.394031655775279</v>
          </cell>
          <cell r="H153">
            <v>-26.597031655776192</v>
          </cell>
        </row>
        <row r="154">
          <cell r="B154">
            <v>1046.5180361560904</v>
          </cell>
          <cell r="C154">
            <v>-26.777963843910129</v>
          </cell>
          <cell r="H154">
            <v>-34.029963843910828</v>
          </cell>
        </row>
        <row r="155">
          <cell r="B155">
            <v>1053.5891039679559</v>
          </cell>
          <cell r="C155">
            <v>-34.25989603204448</v>
          </cell>
          <cell r="H155">
            <v>-41.560896032045328</v>
          </cell>
        </row>
        <row r="156">
          <cell r="B156">
            <v>1060.6601717798212</v>
          </cell>
          <cell r="C156">
            <v>-41.839828220178788</v>
          </cell>
          <cell r="H156">
            <v>-49.189828220179827</v>
          </cell>
        </row>
        <row r="157">
          <cell r="B157">
            <v>1067.7312395916867</v>
          </cell>
          <cell r="C157">
            <v>-49.517760408313507</v>
          </cell>
          <cell r="H157">
            <v>-56.916760408314325</v>
          </cell>
        </row>
        <row r="158">
          <cell r="B158">
            <v>1074.8023074035523</v>
          </cell>
          <cell r="C158">
            <v>-57.293692596447954</v>
          </cell>
          <cell r="H158">
            <v>-64.741692596448829</v>
          </cell>
        </row>
        <row r="159">
          <cell r="B159">
            <v>1081.8733752154178</v>
          </cell>
          <cell r="C159">
            <v>-65.167624784582586</v>
          </cell>
          <cell r="H159">
            <v>-72.664624784583467</v>
          </cell>
        </row>
        <row r="160">
          <cell r="B160">
            <v>1088.9444430272833</v>
          </cell>
          <cell r="C160">
            <v>-73.139556972717173</v>
          </cell>
          <cell r="H160">
            <v>-80.685556972717961</v>
          </cell>
        </row>
        <row r="161">
          <cell r="B161">
            <v>1096.0155108391486</v>
          </cell>
          <cell r="C161">
            <v>-81.209489160851717</v>
          </cell>
          <cell r="H161">
            <v>-88.804489160852455</v>
          </cell>
        </row>
        <row r="162">
          <cell r="B162">
            <v>1103.0865786510142</v>
          </cell>
          <cell r="C162">
            <v>-89.37742134898599</v>
          </cell>
          <cell r="H162">
            <v>-97.021421348986948</v>
          </cell>
        </row>
        <row r="163">
          <cell r="B163">
            <v>1110.1576464628797</v>
          </cell>
          <cell r="C163">
            <v>-97.643353537120447</v>
          </cell>
          <cell r="H163">
            <v>-105.33635353712144</v>
          </cell>
        </row>
        <row r="164">
          <cell r="B164">
            <v>1117.2287142747452</v>
          </cell>
          <cell r="C164">
            <v>-106.00728572525509</v>
          </cell>
          <cell r="H164">
            <v>-113.74928572525609</v>
          </cell>
        </row>
        <row r="165">
          <cell r="B165">
            <v>1124.2997820866105</v>
          </cell>
          <cell r="C165">
            <v>-114.46921791338968</v>
          </cell>
          <cell r="H165">
            <v>-122.26021791339058</v>
          </cell>
        </row>
        <row r="166">
          <cell r="B166">
            <v>1131.3708498984761</v>
          </cell>
          <cell r="C166">
            <v>-123.02915010152424</v>
          </cell>
          <cell r="H166">
            <v>-130.86915010152507</v>
          </cell>
        </row>
        <row r="167">
          <cell r="B167">
            <v>1138.4419177103416</v>
          </cell>
          <cell r="C167">
            <v>-131.68708228965897</v>
          </cell>
          <cell r="H167">
            <v>-139.57608228965972</v>
          </cell>
        </row>
        <row r="168">
          <cell r="B168">
            <v>1145.5129855222069</v>
          </cell>
          <cell r="C168">
            <v>-140.44301447779344</v>
          </cell>
          <cell r="H168">
            <v>-148.38101447779405</v>
          </cell>
        </row>
        <row r="169">
          <cell r="B169">
            <v>1152.5840533340725</v>
          </cell>
          <cell r="C169">
            <v>-149.29694666592786</v>
          </cell>
          <cell r="H169">
            <v>-157.28394666592871</v>
          </cell>
        </row>
        <row r="170">
          <cell r="B170">
            <v>1159.655121145938</v>
          </cell>
          <cell r="C170">
            <v>-158.24887885406224</v>
          </cell>
          <cell r="H170">
            <v>-166.28487885406304</v>
          </cell>
        </row>
        <row r="171">
          <cell r="B171">
            <v>1166.7261889578035</v>
          </cell>
          <cell r="C171">
            <v>-167.2988110421968</v>
          </cell>
          <cell r="H171">
            <v>-175.38381104219769</v>
          </cell>
        </row>
        <row r="172">
          <cell r="B172">
            <v>1173.797256769669</v>
          </cell>
          <cell r="C172">
            <v>-176.44674323033155</v>
          </cell>
          <cell r="H172">
            <v>-184.58074323033236</v>
          </cell>
        </row>
        <row r="173">
          <cell r="B173">
            <v>1180.8683245815344</v>
          </cell>
          <cell r="C173">
            <v>-185.6926754184658</v>
          </cell>
          <cell r="H173">
            <v>-193.8756754184667</v>
          </cell>
        </row>
        <row r="174">
          <cell r="B174">
            <v>1187.9393923933999</v>
          </cell>
          <cell r="C174">
            <v>-195.03660760660046</v>
          </cell>
          <cell r="H174">
            <v>-203.26860760660136</v>
          </cell>
        </row>
        <row r="175">
          <cell r="B175">
            <v>1195.0104602052652</v>
          </cell>
          <cell r="C175">
            <v>-204.47853979473484</v>
          </cell>
          <cell r="H175">
            <v>-212.75953979473567</v>
          </cell>
        </row>
        <row r="176">
          <cell r="B176">
            <v>1202.0815280171309</v>
          </cell>
          <cell r="C176">
            <v>-214.01847198286964</v>
          </cell>
          <cell r="H176">
            <v>-222.34847198287034</v>
          </cell>
        </row>
        <row r="177">
          <cell r="B177">
            <v>1209.1525958289965</v>
          </cell>
          <cell r="C177">
            <v>-223.65640417100394</v>
          </cell>
          <cell r="H177">
            <v>-232.03540417100501</v>
          </cell>
        </row>
        <row r="178">
          <cell r="B178">
            <v>1216.2236636408618</v>
          </cell>
          <cell r="C178">
            <v>-233.39233635913843</v>
          </cell>
          <cell r="H178">
            <v>-241.82033635913933</v>
          </cell>
        </row>
        <row r="179">
          <cell r="B179">
            <v>1223.2947314527273</v>
          </cell>
          <cell r="C179">
            <v>-243.22626854727309</v>
          </cell>
          <cell r="H179">
            <v>-251.70326854727401</v>
          </cell>
        </row>
        <row r="180">
          <cell r="B180">
            <v>1230.3657992645926</v>
          </cell>
          <cell r="C180">
            <v>-253.15820073540749</v>
          </cell>
          <cell r="H180">
            <v>-261.6842007354083</v>
          </cell>
        </row>
        <row r="181">
          <cell r="B181">
            <v>1237.4368670764582</v>
          </cell>
          <cell r="C181">
            <v>-263.18813292354207</v>
          </cell>
          <cell r="H181">
            <v>-271.76313292354297</v>
          </cell>
        </row>
        <row r="182">
          <cell r="B182">
            <v>1244.5079348883237</v>
          </cell>
          <cell r="C182">
            <v>-273.31606511167683</v>
          </cell>
          <cell r="H182">
            <v>-281.94006511167765</v>
          </cell>
        </row>
        <row r="183">
          <cell r="B183">
            <v>1251.5790027001892</v>
          </cell>
          <cell r="C183">
            <v>-283.5419972998111</v>
          </cell>
          <cell r="H183">
            <v>-292.21499729981196</v>
          </cell>
        </row>
        <row r="184">
          <cell r="B184">
            <v>1258.6500705120548</v>
          </cell>
          <cell r="C184">
            <v>-293.86592948794578</v>
          </cell>
          <cell r="H184">
            <v>-302.58792948794661</v>
          </cell>
        </row>
        <row r="185">
          <cell r="B185">
            <v>1265.7211383239201</v>
          </cell>
          <cell r="C185">
            <v>-304.28786167608018</v>
          </cell>
          <cell r="H185">
            <v>-313.05886167608094</v>
          </cell>
        </row>
        <row r="186">
          <cell r="B186">
            <v>1272.7922061357856</v>
          </cell>
          <cell r="C186">
            <v>-314.80779386421477</v>
          </cell>
          <cell r="H186">
            <v>-323.62779386421562</v>
          </cell>
        </row>
        <row r="187">
          <cell r="B187">
            <v>1279.8632739476511</v>
          </cell>
          <cell r="C187">
            <v>-325.42572605234955</v>
          </cell>
          <cell r="H187">
            <v>-334.29472605235031</v>
          </cell>
        </row>
        <row r="188">
          <cell r="B188">
            <v>1286.9343417595164</v>
          </cell>
          <cell r="C188">
            <v>-336.14165824048359</v>
          </cell>
          <cell r="H188">
            <v>-345.05965824048462</v>
          </cell>
        </row>
        <row r="189">
          <cell r="B189">
            <v>1294.005409571382</v>
          </cell>
          <cell r="C189">
            <v>-346.95559042861851</v>
          </cell>
          <cell r="H189">
            <v>-355.92259042861929</v>
          </cell>
        </row>
        <row r="190">
          <cell r="B190">
            <v>1301.0764773832475</v>
          </cell>
          <cell r="C190">
            <v>-357.86752261675292</v>
          </cell>
          <cell r="H190">
            <v>-366.88352261675357</v>
          </cell>
        </row>
        <row r="191">
          <cell r="B191">
            <v>1308.147545195113</v>
          </cell>
          <cell r="C191">
            <v>-368.87745480488729</v>
          </cell>
          <cell r="H191">
            <v>-377.94245480488826</v>
          </cell>
        </row>
        <row r="192">
          <cell r="B192">
            <v>1315.2186130069786</v>
          </cell>
          <cell r="C192">
            <v>-379.98538699302208</v>
          </cell>
          <cell r="H192">
            <v>-389.09938699302296</v>
          </cell>
        </row>
        <row r="193">
          <cell r="B193">
            <v>1322.2896808188439</v>
          </cell>
          <cell r="C193">
            <v>-391.19131918115659</v>
          </cell>
          <cell r="H193">
            <v>-400.35431918115722</v>
          </cell>
        </row>
        <row r="194">
          <cell r="B194">
            <v>1329.3607486307094</v>
          </cell>
          <cell r="C194">
            <v>-402.49525136929128</v>
          </cell>
          <cell r="H194">
            <v>-411.7072513692919</v>
          </cell>
        </row>
        <row r="195">
          <cell r="B195">
            <v>1336.4318164425747</v>
          </cell>
          <cell r="C195">
            <v>-413.89718355742525</v>
          </cell>
          <cell r="H195">
            <v>-423.15818355742618</v>
          </cell>
        </row>
        <row r="196">
          <cell r="B196">
            <v>1343.5028842544402</v>
          </cell>
          <cell r="C196">
            <v>-425.39711574556009</v>
          </cell>
          <cell r="H196">
            <v>-434.70711574556088</v>
          </cell>
        </row>
        <row r="197">
          <cell r="B197">
            <v>1350.573952066306</v>
          </cell>
          <cell r="C197">
            <v>-436.99504793369488</v>
          </cell>
          <cell r="H197">
            <v>-446.3540479336956</v>
          </cell>
        </row>
        <row r="198">
          <cell r="B198">
            <v>1357.6450198781713</v>
          </cell>
          <cell r="C198">
            <v>-448.69098012182894</v>
          </cell>
          <cell r="H198">
            <v>-458.09898012182987</v>
          </cell>
        </row>
        <row r="199">
          <cell r="B199">
            <v>1364.7160876900368</v>
          </cell>
          <cell r="C199">
            <v>-460.48491230996365</v>
          </cell>
          <cell r="H199">
            <v>-469.94191230996455</v>
          </cell>
        </row>
        <row r="200">
          <cell r="B200">
            <v>1371.7871555019021</v>
          </cell>
          <cell r="C200">
            <v>-472.37684449809808</v>
          </cell>
          <cell r="H200">
            <v>-481.88284449809885</v>
          </cell>
        </row>
        <row r="201">
          <cell r="B201">
            <v>1378.8582233137677</v>
          </cell>
          <cell r="C201">
            <v>-484.3667766862327</v>
          </cell>
          <cell r="H201">
            <v>-493.92177668623356</v>
          </cell>
        </row>
        <row r="202">
          <cell r="B202">
            <v>1385.9292911256332</v>
          </cell>
          <cell r="C202">
            <v>-496.4547088743675</v>
          </cell>
          <cell r="H202">
            <v>-506.05870887436828</v>
          </cell>
        </row>
        <row r="203">
          <cell r="B203">
            <v>1393.0003589374987</v>
          </cell>
          <cell r="C203">
            <v>-508.6406410625018</v>
          </cell>
          <cell r="H203">
            <v>-518.2936410625025</v>
          </cell>
        </row>
        <row r="204">
          <cell r="B204">
            <v>1400.0714267493643</v>
          </cell>
          <cell r="C204">
            <v>-520.92457325063651</v>
          </cell>
          <cell r="H204">
            <v>-530.62657325063719</v>
          </cell>
        </row>
        <row r="205">
          <cell r="B205">
            <v>1407.1424945612296</v>
          </cell>
          <cell r="C205">
            <v>-533.3065054387705</v>
          </cell>
          <cell r="H205">
            <v>-543.0575054387715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zoomScale="111" zoomScaleNormal="115" workbookViewId="0">
      <selection activeCell="J32" sqref="J32"/>
    </sheetView>
  </sheetViews>
  <sheetFormatPr defaultRowHeight="16.5" x14ac:dyDescent="0.3"/>
  <cols>
    <col min="2" max="2" width="29.625" customWidth="1"/>
    <col min="3" max="3" width="20.25" customWidth="1"/>
  </cols>
  <sheetData>
    <row r="1" spans="1:9" x14ac:dyDescent="0.3">
      <c r="A1" t="s">
        <v>0</v>
      </c>
      <c r="C1" t="s">
        <v>9</v>
      </c>
    </row>
    <row r="2" spans="1:9" x14ac:dyDescent="0.3">
      <c r="A2" s="1" t="s">
        <v>1</v>
      </c>
      <c r="B2" s="1">
        <v>100</v>
      </c>
    </row>
    <row r="3" spans="1:9" x14ac:dyDescent="0.3">
      <c r="A3" s="1" t="s">
        <v>2</v>
      </c>
      <c r="B3" s="1">
        <v>45</v>
      </c>
      <c r="G3" t="s">
        <v>10</v>
      </c>
    </row>
    <row r="4" spans="1:9" x14ac:dyDescent="0.3">
      <c r="H4" t="s">
        <v>11</v>
      </c>
    </row>
    <row r="5" spans="1:9" x14ac:dyDescent="0.3">
      <c r="A5" t="s">
        <v>3</v>
      </c>
      <c r="B5" t="s">
        <v>4</v>
      </c>
      <c r="C5" t="s">
        <v>5</v>
      </c>
      <c r="F5" t="s">
        <v>6</v>
      </c>
      <c r="G5" t="s">
        <v>7</v>
      </c>
      <c r="H5" t="s">
        <v>8</v>
      </c>
    </row>
    <row r="6" spans="1:9" x14ac:dyDescent="0.3">
      <c r="A6">
        <v>0</v>
      </c>
      <c r="B6">
        <f>B$2*COS(B$3*PI()/180)*A6</f>
        <v>0</v>
      </c>
      <c r="C6">
        <f>B$2*SIN(B$3*PI()/180)*A6-1/2*9.8*A6^2</f>
        <v>0</v>
      </c>
      <c r="F6">
        <v>-9.8000000000000007</v>
      </c>
      <c r="G6" s="1">
        <f>$B$2*SIN($B$3*PI()/180)</f>
        <v>70.710678118654741</v>
      </c>
      <c r="H6" s="1">
        <v>0</v>
      </c>
      <c r="I6" s="1" t="s">
        <v>12</v>
      </c>
    </row>
    <row r="7" spans="1:9" x14ac:dyDescent="0.3">
      <c r="A7">
        <v>1</v>
      </c>
      <c r="B7">
        <f t="shared" ref="B7:B26" si="0">B$2*COS(B$3*PI()/180)*A7</f>
        <v>70.710678118654755</v>
      </c>
      <c r="C7">
        <f t="shared" ref="C7:C26" si="1">B$2*SIN(B$3*PI()/180)*A7-1/2*9.8*A7^2</f>
        <v>65.810678118654735</v>
      </c>
      <c r="F7">
        <v>-9.8000000000000007</v>
      </c>
      <c r="G7">
        <f>G6+F7*(A7-A6)</f>
        <v>60.910678118654744</v>
      </c>
      <c r="H7">
        <f>H6+(G6+G7)/2*(A7-A6)</f>
        <v>65.810678118654749</v>
      </c>
    </row>
    <row r="8" spans="1:9" x14ac:dyDescent="0.3">
      <c r="A8">
        <v>2</v>
      </c>
      <c r="B8">
        <f>B$2*COS(B$3*PI()/180)*A8</f>
        <v>141.42135623730951</v>
      </c>
      <c r="C8">
        <f t="shared" si="1"/>
        <v>121.82135623730949</v>
      </c>
      <c r="F8">
        <v>-9.8000000000000007</v>
      </c>
      <c r="G8">
        <f t="shared" ref="G8:G26" si="2">G7+F8*(A8-A7)</f>
        <v>51.110678118654747</v>
      </c>
      <c r="H8">
        <f t="shared" ref="H8:H26" si="3">H7+(G7+G8)/2*(A8-A7)</f>
        <v>121.82135623730949</v>
      </c>
    </row>
    <row r="9" spans="1:9" x14ac:dyDescent="0.3">
      <c r="A9">
        <v>3</v>
      </c>
      <c r="B9">
        <f t="shared" si="0"/>
        <v>212.13203435596427</v>
      </c>
      <c r="C9">
        <f t="shared" si="1"/>
        <v>168.03203435596421</v>
      </c>
      <c r="F9">
        <v>-9.8000000000000007</v>
      </c>
      <c r="G9">
        <f t="shared" si="2"/>
        <v>41.310678118654749</v>
      </c>
      <c r="H9">
        <f t="shared" si="3"/>
        <v>168.03203435596424</v>
      </c>
    </row>
    <row r="10" spans="1:9" x14ac:dyDescent="0.3">
      <c r="A10">
        <v>4</v>
      </c>
      <c r="B10">
        <f t="shared" si="0"/>
        <v>282.84271247461902</v>
      </c>
      <c r="C10">
        <f t="shared" si="1"/>
        <v>204.44271247461896</v>
      </c>
      <c r="F10">
        <v>-9.8000000000000007</v>
      </c>
      <c r="G10">
        <f t="shared" si="2"/>
        <v>31.510678118654749</v>
      </c>
      <c r="H10">
        <f t="shared" si="3"/>
        <v>204.44271247461899</v>
      </c>
    </row>
    <row r="11" spans="1:9" x14ac:dyDescent="0.3">
      <c r="A11">
        <v>5</v>
      </c>
      <c r="B11">
        <f t="shared" si="0"/>
        <v>353.55339059327378</v>
      </c>
      <c r="C11">
        <f t="shared" si="1"/>
        <v>231.05339059327372</v>
      </c>
      <c r="F11">
        <v>-9.8000000000000007</v>
      </c>
      <c r="G11">
        <f t="shared" si="2"/>
        <v>21.710678118654748</v>
      </c>
      <c r="H11">
        <f t="shared" si="3"/>
        <v>231.05339059327372</v>
      </c>
    </row>
    <row r="12" spans="1:9" x14ac:dyDescent="0.3">
      <c r="A12">
        <v>6</v>
      </c>
      <c r="B12">
        <f t="shared" si="0"/>
        <v>424.26406871192853</v>
      </c>
      <c r="C12">
        <f t="shared" si="1"/>
        <v>247.86406871192841</v>
      </c>
      <c r="F12">
        <v>-9.8000000000000007</v>
      </c>
      <c r="G12">
        <f t="shared" si="2"/>
        <v>11.910678118654747</v>
      </c>
      <c r="H12">
        <f t="shared" si="3"/>
        <v>247.86406871192847</v>
      </c>
    </row>
    <row r="13" spans="1:9" x14ac:dyDescent="0.3">
      <c r="A13">
        <v>7</v>
      </c>
      <c r="B13">
        <f t="shared" si="0"/>
        <v>494.97474683058329</v>
      </c>
      <c r="C13">
        <f t="shared" si="1"/>
        <v>254.87474683058315</v>
      </c>
      <c r="F13">
        <v>-9.8000000000000007</v>
      </c>
      <c r="G13">
        <f t="shared" si="2"/>
        <v>2.1106781186547465</v>
      </c>
      <c r="H13">
        <f t="shared" si="3"/>
        <v>254.87474683058321</v>
      </c>
    </row>
    <row r="14" spans="1:9" x14ac:dyDescent="0.3">
      <c r="A14">
        <v>8</v>
      </c>
      <c r="B14">
        <f t="shared" si="0"/>
        <v>565.68542494923804</v>
      </c>
      <c r="C14">
        <f t="shared" si="1"/>
        <v>252.0854249492379</v>
      </c>
      <c r="F14">
        <v>-9.8000000000000007</v>
      </c>
      <c r="G14">
        <f t="shared" si="2"/>
        <v>-7.6893218813452542</v>
      </c>
      <c r="H14">
        <f t="shared" si="3"/>
        <v>252.08542494923796</v>
      </c>
    </row>
    <row r="15" spans="1:9" x14ac:dyDescent="0.3">
      <c r="A15">
        <v>9</v>
      </c>
      <c r="B15">
        <f t="shared" si="0"/>
        <v>636.3961030678928</v>
      </c>
      <c r="C15">
        <f t="shared" si="1"/>
        <v>239.49610306789265</v>
      </c>
      <c r="F15">
        <v>-9.8000000000000007</v>
      </c>
      <c r="G15">
        <f t="shared" si="2"/>
        <v>-17.489321881345255</v>
      </c>
      <c r="H15">
        <f t="shared" si="3"/>
        <v>239.4961030678927</v>
      </c>
    </row>
    <row r="16" spans="1:9" x14ac:dyDescent="0.3">
      <c r="A16">
        <v>10</v>
      </c>
      <c r="B16">
        <f t="shared" si="0"/>
        <v>707.10678118654755</v>
      </c>
      <c r="C16">
        <f t="shared" si="1"/>
        <v>217.10678118654738</v>
      </c>
      <c r="F16">
        <v>-9.8000000000000007</v>
      </c>
      <c r="G16">
        <f t="shared" si="2"/>
        <v>-27.289321881345256</v>
      </c>
      <c r="H16">
        <f t="shared" si="3"/>
        <v>217.10678118654744</v>
      </c>
    </row>
    <row r="17" spans="1:11" x14ac:dyDescent="0.3">
      <c r="A17">
        <v>11</v>
      </c>
      <c r="B17">
        <f t="shared" si="0"/>
        <v>777.81745930520231</v>
      </c>
      <c r="C17">
        <f t="shared" si="1"/>
        <v>184.9174593052021</v>
      </c>
      <c r="F17">
        <v>-9.8000000000000007</v>
      </c>
      <c r="G17">
        <f t="shared" si="2"/>
        <v>-37.089321881345256</v>
      </c>
      <c r="H17">
        <f t="shared" si="3"/>
        <v>184.91745930520219</v>
      </c>
    </row>
    <row r="18" spans="1:11" x14ac:dyDescent="0.3">
      <c r="A18">
        <v>12</v>
      </c>
      <c r="B18">
        <f t="shared" si="0"/>
        <v>848.52813742385706</v>
      </c>
      <c r="C18">
        <f t="shared" si="1"/>
        <v>142.92813742385681</v>
      </c>
      <c r="F18">
        <v>-9.8000000000000007</v>
      </c>
      <c r="G18">
        <f t="shared" si="2"/>
        <v>-46.889321881345253</v>
      </c>
      <c r="H18">
        <f t="shared" si="3"/>
        <v>142.92813742385692</v>
      </c>
    </row>
    <row r="19" spans="1:11" x14ac:dyDescent="0.3">
      <c r="A19">
        <v>13</v>
      </c>
      <c r="B19">
        <f t="shared" si="0"/>
        <v>919.23881554251182</v>
      </c>
      <c r="C19">
        <f t="shared" si="1"/>
        <v>91.138815542511566</v>
      </c>
      <c r="F19">
        <v>-9.8000000000000007</v>
      </c>
      <c r="G19">
        <f t="shared" si="2"/>
        <v>-56.689321881345251</v>
      </c>
      <c r="H19">
        <f t="shared" si="3"/>
        <v>91.138815542511679</v>
      </c>
    </row>
    <row r="20" spans="1:11" x14ac:dyDescent="0.3">
      <c r="A20">
        <v>14</v>
      </c>
      <c r="B20">
        <f t="shared" si="0"/>
        <v>989.94949366116657</v>
      </c>
      <c r="C20">
        <f t="shared" si="1"/>
        <v>29.549493661166252</v>
      </c>
      <c r="F20">
        <v>-9.8000000000000007</v>
      </c>
      <c r="G20">
        <f t="shared" si="2"/>
        <v>-66.489321881345248</v>
      </c>
      <c r="H20">
        <f t="shared" si="3"/>
        <v>29.54949366116643</v>
      </c>
    </row>
    <row r="21" spans="1:11" x14ac:dyDescent="0.3">
      <c r="A21">
        <v>15</v>
      </c>
      <c r="B21">
        <f t="shared" si="0"/>
        <v>1060.6601717798212</v>
      </c>
      <c r="C21">
        <f t="shared" si="1"/>
        <v>-41.839828220178788</v>
      </c>
      <c r="F21">
        <v>-9.8000000000000007</v>
      </c>
      <c r="G21">
        <f t="shared" si="2"/>
        <v>-76.289321881345245</v>
      </c>
      <c r="H21">
        <f t="shared" si="3"/>
        <v>-41.839828220178809</v>
      </c>
      <c r="K21" t="s">
        <v>13</v>
      </c>
    </row>
    <row r="22" spans="1:11" x14ac:dyDescent="0.3">
      <c r="A22">
        <v>16</v>
      </c>
      <c r="B22">
        <f t="shared" si="0"/>
        <v>1131.3708498984761</v>
      </c>
      <c r="C22">
        <f t="shared" si="1"/>
        <v>-123.02915010152424</v>
      </c>
      <c r="F22">
        <v>-9.8000000000000007</v>
      </c>
      <c r="G22">
        <f t="shared" si="2"/>
        <v>-86.089321881345242</v>
      </c>
      <c r="H22">
        <f t="shared" si="3"/>
        <v>-123.02915010152407</v>
      </c>
      <c r="K22" t="s">
        <v>14</v>
      </c>
    </row>
    <row r="23" spans="1:11" x14ac:dyDescent="0.3">
      <c r="A23">
        <v>17</v>
      </c>
      <c r="B23">
        <f t="shared" si="0"/>
        <v>1202.0815280171309</v>
      </c>
      <c r="C23">
        <f t="shared" si="1"/>
        <v>-214.01847198286964</v>
      </c>
      <c r="F23">
        <v>-9.8000000000000007</v>
      </c>
      <c r="G23">
        <f t="shared" si="2"/>
        <v>-95.889321881345239</v>
      </c>
      <c r="H23">
        <f t="shared" si="3"/>
        <v>-214.0184719828693</v>
      </c>
      <c r="K23" t="s">
        <v>15</v>
      </c>
    </row>
    <row r="24" spans="1:11" x14ac:dyDescent="0.3">
      <c r="A24">
        <v>18</v>
      </c>
      <c r="B24">
        <f t="shared" si="0"/>
        <v>1272.7922061357856</v>
      </c>
      <c r="C24">
        <f t="shared" si="1"/>
        <v>-314.80779386421477</v>
      </c>
      <c r="F24">
        <v>-9.8000000000000007</v>
      </c>
      <c r="G24">
        <f t="shared" si="2"/>
        <v>-105.68932188134524</v>
      </c>
      <c r="H24">
        <f t="shared" si="3"/>
        <v>-314.80779386421455</v>
      </c>
      <c r="K24" t="s">
        <v>16</v>
      </c>
    </row>
    <row r="25" spans="1:11" x14ac:dyDescent="0.3">
      <c r="A25">
        <v>19</v>
      </c>
      <c r="B25">
        <f t="shared" si="0"/>
        <v>1343.5028842544402</v>
      </c>
      <c r="C25">
        <f t="shared" si="1"/>
        <v>-425.39711574556009</v>
      </c>
      <c r="F25">
        <v>-9.8000000000000007</v>
      </c>
      <c r="G25">
        <f t="shared" si="2"/>
        <v>-115.48932188134523</v>
      </c>
      <c r="H25">
        <f t="shared" si="3"/>
        <v>-425.39711574555974</v>
      </c>
      <c r="K25" t="s">
        <v>17</v>
      </c>
    </row>
    <row r="26" spans="1:11" x14ac:dyDescent="0.3">
      <c r="A26">
        <v>20</v>
      </c>
      <c r="B26">
        <f t="shared" si="0"/>
        <v>1414.2135623730951</v>
      </c>
      <c r="C26">
        <f t="shared" si="1"/>
        <v>-545.78643762690535</v>
      </c>
      <c r="F26">
        <v>-9.8000000000000007</v>
      </c>
      <c r="G26">
        <f t="shared" si="2"/>
        <v>-125.28932188134523</v>
      </c>
      <c r="H26">
        <f t="shared" si="3"/>
        <v>-545.78643762690501</v>
      </c>
      <c r="K26" t="s">
        <v>52</v>
      </c>
    </row>
    <row r="27" spans="1:11" x14ac:dyDescent="0.3">
      <c r="H27" t="s">
        <v>53</v>
      </c>
    </row>
    <row r="28" spans="1:11" x14ac:dyDescent="0.3">
      <c r="H28" t="s">
        <v>54</v>
      </c>
    </row>
    <row r="29" spans="1:11" x14ac:dyDescent="0.3">
      <c r="H29" t="s">
        <v>55</v>
      </c>
      <c r="K29" t="s">
        <v>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1DEF-C42F-45BA-91CE-B3A07EB26BF9}">
  <sheetPr codeName="Sheet3"/>
  <dimension ref="A1:O206"/>
  <sheetViews>
    <sheetView zoomScale="91" workbookViewId="0">
      <selection activeCell="F7" sqref="F7"/>
    </sheetView>
  </sheetViews>
  <sheetFormatPr defaultRowHeight="16.5" x14ac:dyDescent="0.3"/>
  <cols>
    <col min="6" max="6" width="28.5" customWidth="1"/>
    <col min="9" max="9" width="33.375" customWidth="1"/>
    <col min="10" max="10" width="11.5" customWidth="1"/>
  </cols>
  <sheetData>
    <row r="1" spans="1:15" x14ac:dyDescent="0.3">
      <c r="A1" t="s">
        <v>19</v>
      </c>
      <c r="D1" t="s">
        <v>18</v>
      </c>
    </row>
    <row r="2" spans="1:15" x14ac:dyDescent="0.3">
      <c r="C2" s="1" t="s">
        <v>21</v>
      </c>
      <c r="D2" s="1">
        <v>100</v>
      </c>
      <c r="F2" t="s">
        <v>24</v>
      </c>
    </row>
    <row r="3" spans="1:15" x14ac:dyDescent="0.3">
      <c r="A3" t="s">
        <v>20</v>
      </c>
      <c r="C3" s="1" t="s">
        <v>22</v>
      </c>
      <c r="D3" s="1">
        <v>0.01</v>
      </c>
    </row>
    <row r="4" spans="1:15" x14ac:dyDescent="0.3">
      <c r="C4" s="1" t="s">
        <v>23</v>
      </c>
      <c r="D4" s="1">
        <v>45</v>
      </c>
    </row>
    <row r="5" spans="1:15" x14ac:dyDescent="0.3">
      <c r="A5" t="s">
        <v>3</v>
      </c>
      <c r="B5" t="s">
        <v>28</v>
      </c>
      <c r="C5" t="s">
        <v>5</v>
      </c>
      <c r="F5" t="s">
        <v>25</v>
      </c>
      <c r="G5" t="s">
        <v>26</v>
      </c>
      <c r="H5" t="s">
        <v>27</v>
      </c>
      <c r="I5" t="s">
        <v>29</v>
      </c>
      <c r="J5" t="s">
        <v>7</v>
      </c>
      <c r="K5" t="s">
        <v>8</v>
      </c>
    </row>
    <row r="6" spans="1:15" x14ac:dyDescent="0.3">
      <c r="A6">
        <v>0</v>
      </c>
      <c r="B6">
        <f>D$2*COS(D$4*PI()/180)*A6</f>
        <v>0</v>
      </c>
      <c r="C6">
        <f>D$2*SIN(D$4*PI()/180)*A6-(1/2)*9.8*A6^2</f>
        <v>0</v>
      </c>
      <c r="G6" s="1">
        <f>$D$2*COS($D$4*PI()/180)</f>
        <v>70.710678118654755</v>
      </c>
      <c r="H6" s="1">
        <v>0</v>
      </c>
      <c r="J6" s="1">
        <f>$D$2*SIN($D$4*PI()/180)</f>
        <v>70.710678118654741</v>
      </c>
      <c r="K6" s="1">
        <v>0</v>
      </c>
      <c r="M6">
        <v>-9.8000000000000007</v>
      </c>
      <c r="N6">
        <f>$D$2*SIN($D$4*PI()/180)</f>
        <v>70.710678118654741</v>
      </c>
      <c r="O6">
        <v>0</v>
      </c>
    </row>
    <row r="7" spans="1:15" x14ac:dyDescent="0.3">
      <c r="A7">
        <f>A6+0.1</f>
        <v>0.1</v>
      </c>
      <c r="B7">
        <f t="shared" ref="B7:B70" si="0">D$2*COS(D$4*PI()/180)*A7</f>
        <v>7.0710678118654755</v>
      </c>
      <c r="C7">
        <f t="shared" ref="C7" si="1">D$2*SIN(D$4*PI()/180)*A7-(1/2)*9.8*A7^2</f>
        <v>7.0220678118654742</v>
      </c>
      <c r="F7">
        <f>-1*$D$3*(G6^2+J6^2)^(1/2)*G6</f>
        <v>-70.710678118654741</v>
      </c>
      <c r="G7">
        <f>G6+F7*(A7-A6)</f>
        <v>63.63961030678928</v>
      </c>
      <c r="H7">
        <f>H6+G7*(A7-A6)</f>
        <v>6.3639610306789285</v>
      </c>
      <c r="I7">
        <f>-9.8-($D$3*((G6^2+J6^2)^(1/2))*J6)</f>
        <v>-80.510678118654724</v>
      </c>
      <c r="J7">
        <f>J6+I7*(A7-A6)</f>
        <v>62.659610306789268</v>
      </c>
      <c r="K7">
        <f>K6+J7*(A7-A6)</f>
        <v>6.2659610306789268</v>
      </c>
      <c r="M7">
        <v>-9.8000000000000007</v>
      </c>
      <c r="N7">
        <f>N6+M7*(A7-A6)</f>
        <v>69.730678118654737</v>
      </c>
      <c r="O7">
        <f>O6+N7*(A7-A6)</f>
        <v>6.9730678118654739</v>
      </c>
    </row>
    <row r="8" spans="1:15" x14ac:dyDescent="0.3">
      <c r="A8">
        <f t="shared" ref="A8:A71" si="2">A7+0.1</f>
        <v>0.2</v>
      </c>
      <c r="B8">
        <f t="shared" si="0"/>
        <v>14.142135623730951</v>
      </c>
      <c r="C8">
        <f t="shared" ref="C8:C71" si="3">D$2*SIN(D$4*PI()/180)*A8-(1/2)*9.8*A8^2</f>
        <v>13.94613562373095</v>
      </c>
      <c r="F8">
        <f t="shared" ref="F8:F71" si="4">-1*$D$3*(G7^2+J7^2)^(1/2)*G7</f>
        <v>-56.836360187282146</v>
      </c>
      <c r="G8">
        <f t="shared" ref="G8:G71" si="5">G7+F8*(A8-A7)</f>
        <v>57.955974288061064</v>
      </c>
      <c r="H8">
        <f t="shared" ref="H8:H71" si="6">H7+G8*(A8-A7)</f>
        <v>12.159558459485035</v>
      </c>
      <c r="I8">
        <f t="shared" ref="I8:I71" si="7">-9.8-($D$3*((G7^2+J7^2)^(1/2))*J7)</f>
        <v>-65.761124894120798</v>
      </c>
      <c r="J8">
        <f t="shared" ref="J8:J71" si="8">J7+I8*(A8-A7)</f>
        <v>56.083497817377186</v>
      </c>
      <c r="K8">
        <f t="shared" ref="K8:K71" si="9">K7+J8*(A8-A7)</f>
        <v>11.874310812416645</v>
      </c>
      <c r="M8">
        <v>-9.8000000000000007</v>
      </c>
      <c r="N8">
        <f t="shared" ref="N8:N71" si="10">N7+M8*(A8-A7)</f>
        <v>68.750678118654733</v>
      </c>
      <c r="O8">
        <f t="shared" ref="O8:O71" si="11">O7+N8*(A8-A7)</f>
        <v>13.848135623730947</v>
      </c>
    </row>
    <row r="9" spans="1:15" x14ac:dyDescent="0.3">
      <c r="A9">
        <f t="shared" si="2"/>
        <v>0.30000000000000004</v>
      </c>
      <c r="B9">
        <f t="shared" si="0"/>
        <v>21.21320343559643</v>
      </c>
      <c r="C9">
        <f t="shared" si="3"/>
        <v>20.772203435596428</v>
      </c>
      <c r="F9">
        <f t="shared" si="4"/>
        <v>-46.740886691045233</v>
      </c>
      <c r="G9">
        <f t="shared" si="5"/>
        <v>53.281885618956537</v>
      </c>
      <c r="H9">
        <f t="shared" si="6"/>
        <v>17.487747021380692</v>
      </c>
      <c r="I9">
        <f t="shared" si="7"/>
        <v>-55.030754014940555</v>
      </c>
      <c r="J9">
        <f t="shared" si="8"/>
        <v>50.580422415883127</v>
      </c>
      <c r="K9">
        <f t="shared" si="9"/>
        <v>16.93235305400496</v>
      </c>
      <c r="M9">
        <v>-9.8000000000000007</v>
      </c>
      <c r="N9">
        <f t="shared" si="10"/>
        <v>67.770678118654729</v>
      </c>
      <c r="O9">
        <f t="shared" si="11"/>
        <v>20.625203435596422</v>
      </c>
    </row>
    <row r="10" spans="1:15" x14ac:dyDescent="0.3">
      <c r="A10">
        <f t="shared" si="2"/>
        <v>0.4</v>
      </c>
      <c r="B10">
        <f t="shared" si="0"/>
        <v>28.284271247461902</v>
      </c>
      <c r="C10">
        <f t="shared" si="3"/>
        <v>27.5002712474619</v>
      </c>
      <c r="F10">
        <f t="shared" si="4"/>
        <v>-39.144379450066431</v>
      </c>
      <c r="G10">
        <f t="shared" si="5"/>
        <v>49.367447673949897</v>
      </c>
      <c r="H10">
        <f t="shared" si="6"/>
        <v>22.424491788775679</v>
      </c>
      <c r="I10">
        <f t="shared" si="7"/>
        <v>-46.959706808265722</v>
      </c>
      <c r="J10">
        <f t="shared" si="8"/>
        <v>45.884451735056558</v>
      </c>
      <c r="K10">
        <f t="shared" si="9"/>
        <v>21.520798227510614</v>
      </c>
      <c r="M10">
        <v>-9.8000000000000007</v>
      </c>
      <c r="N10">
        <f t="shared" si="10"/>
        <v>66.790678118654725</v>
      </c>
      <c r="O10">
        <f t="shared" si="11"/>
        <v>27.304271247461891</v>
      </c>
    </row>
    <row r="11" spans="1:15" x14ac:dyDescent="0.3">
      <c r="A11">
        <f t="shared" si="2"/>
        <v>0.5</v>
      </c>
      <c r="B11">
        <f t="shared" si="0"/>
        <v>35.355339059327378</v>
      </c>
      <c r="C11">
        <f t="shared" si="3"/>
        <v>34.130339059327369</v>
      </c>
      <c r="F11">
        <f t="shared" si="4"/>
        <v>-33.272809344628179</v>
      </c>
      <c r="G11">
        <f t="shared" si="5"/>
        <v>46.040166739487077</v>
      </c>
      <c r="H11">
        <f t="shared" si="6"/>
        <v>27.028508462724385</v>
      </c>
      <c r="I11">
        <f t="shared" si="7"/>
        <v>-40.725330078770483</v>
      </c>
      <c r="J11">
        <f t="shared" si="8"/>
        <v>41.81191872717951</v>
      </c>
      <c r="K11">
        <f t="shared" si="9"/>
        <v>25.701990100228564</v>
      </c>
      <c r="M11">
        <v>-9.8000000000000007</v>
      </c>
      <c r="N11">
        <f t="shared" si="10"/>
        <v>65.810678118654721</v>
      </c>
      <c r="O11">
        <f t="shared" si="11"/>
        <v>33.885339059327364</v>
      </c>
    </row>
    <row r="12" spans="1:15" x14ac:dyDescent="0.3">
      <c r="A12">
        <f t="shared" si="2"/>
        <v>0.6</v>
      </c>
      <c r="B12">
        <f t="shared" si="0"/>
        <v>42.426406871192853</v>
      </c>
      <c r="C12">
        <f t="shared" si="3"/>
        <v>40.662406871192843</v>
      </c>
      <c r="F12">
        <f t="shared" si="4"/>
        <v>-28.633628582707498</v>
      </c>
      <c r="G12">
        <f t="shared" si="5"/>
        <v>43.17680388121633</v>
      </c>
      <c r="H12">
        <f t="shared" si="6"/>
        <v>31.346188850846019</v>
      </c>
      <c r="I12">
        <f t="shared" si="7"/>
        <v>-35.80396644822725</v>
      </c>
      <c r="J12">
        <f t="shared" si="8"/>
        <v>38.231522082356783</v>
      </c>
      <c r="K12">
        <f t="shared" si="9"/>
        <v>29.52514230846424</v>
      </c>
      <c r="M12">
        <v>-9.8000000000000007</v>
      </c>
      <c r="N12">
        <f t="shared" si="10"/>
        <v>64.830678118654717</v>
      </c>
      <c r="O12">
        <f t="shared" si="11"/>
        <v>40.368406871192832</v>
      </c>
    </row>
    <row r="13" spans="1:15" x14ac:dyDescent="0.3">
      <c r="A13">
        <f t="shared" si="2"/>
        <v>0.7</v>
      </c>
      <c r="B13">
        <f t="shared" si="0"/>
        <v>49.497474683058329</v>
      </c>
      <c r="C13">
        <f t="shared" si="3"/>
        <v>47.096474683058318</v>
      </c>
      <c r="F13">
        <f t="shared" si="4"/>
        <v>-24.900275327779656</v>
      </c>
      <c r="G13">
        <f t="shared" si="5"/>
        <v>40.686776348438364</v>
      </c>
      <c r="H13">
        <f t="shared" si="6"/>
        <v>35.414866485689856</v>
      </c>
      <c r="I13">
        <f t="shared" si="7"/>
        <v>-31.848306972182346</v>
      </c>
      <c r="J13">
        <f t="shared" si="8"/>
        <v>35.046691385138551</v>
      </c>
      <c r="K13">
        <f t="shared" si="9"/>
        <v>33.029811446978094</v>
      </c>
      <c r="M13">
        <v>-9.8000000000000007</v>
      </c>
      <c r="N13">
        <f t="shared" si="10"/>
        <v>63.85067811865472</v>
      </c>
      <c r="O13">
        <f t="shared" si="11"/>
        <v>46.7534746830583</v>
      </c>
    </row>
    <row r="14" spans="1:15" x14ac:dyDescent="0.3">
      <c r="A14">
        <f t="shared" si="2"/>
        <v>0.79999999999999993</v>
      </c>
      <c r="B14">
        <f t="shared" si="0"/>
        <v>56.568542494923797</v>
      </c>
      <c r="C14">
        <f t="shared" si="3"/>
        <v>53.432542494923787</v>
      </c>
      <c r="F14">
        <f t="shared" si="4"/>
        <v>-21.848777482373553</v>
      </c>
      <c r="G14">
        <f t="shared" si="5"/>
        <v>38.50189860020101</v>
      </c>
      <c r="H14">
        <f t="shared" si="6"/>
        <v>39.265056345709958</v>
      </c>
      <c r="I14">
        <f t="shared" si="7"/>
        <v>-28.620054825913986</v>
      </c>
      <c r="J14">
        <f t="shared" si="8"/>
        <v>32.184685902547152</v>
      </c>
      <c r="K14">
        <f t="shared" si="9"/>
        <v>36.24828003723281</v>
      </c>
      <c r="M14">
        <v>-9.8000000000000007</v>
      </c>
      <c r="N14">
        <f t="shared" si="10"/>
        <v>62.870678118654723</v>
      </c>
      <c r="O14">
        <f t="shared" si="11"/>
        <v>53.04054249492377</v>
      </c>
    </row>
    <row r="15" spans="1:15" x14ac:dyDescent="0.3">
      <c r="A15">
        <f t="shared" si="2"/>
        <v>0.89999999999999991</v>
      </c>
      <c r="B15">
        <f t="shared" si="0"/>
        <v>63.639610306789272</v>
      </c>
      <c r="C15">
        <f t="shared" si="3"/>
        <v>59.670610306789257</v>
      </c>
      <c r="F15">
        <f t="shared" si="4"/>
        <v>-19.321088272296201</v>
      </c>
      <c r="G15">
        <f t="shared" si="5"/>
        <v>36.56978977297139</v>
      </c>
      <c r="H15">
        <f t="shared" si="6"/>
        <v>42.922035323007094</v>
      </c>
      <c r="I15">
        <f t="shared" si="7"/>
        <v>-25.950973846676593</v>
      </c>
      <c r="J15">
        <f t="shared" si="8"/>
        <v>29.589588517879491</v>
      </c>
      <c r="K15">
        <f t="shared" si="9"/>
        <v>39.207238889020758</v>
      </c>
      <c r="M15">
        <v>-9.8000000000000007</v>
      </c>
      <c r="N15">
        <f t="shared" si="10"/>
        <v>61.890678118654726</v>
      </c>
      <c r="O15">
        <f t="shared" si="11"/>
        <v>59.22961030678924</v>
      </c>
    </row>
    <row r="16" spans="1:15" x14ac:dyDescent="0.3">
      <c r="A16">
        <f t="shared" si="2"/>
        <v>0.99999999999999989</v>
      </c>
      <c r="B16">
        <f t="shared" si="0"/>
        <v>70.710678118654741</v>
      </c>
      <c r="C16">
        <f t="shared" si="3"/>
        <v>65.810678118654721</v>
      </c>
      <c r="F16">
        <f t="shared" si="4"/>
        <v>-17.202940925873161</v>
      </c>
      <c r="G16">
        <f t="shared" si="5"/>
        <v>34.849495680384074</v>
      </c>
      <c r="H16">
        <f t="shared" si="6"/>
        <v>46.406984891045504</v>
      </c>
      <c r="I16">
        <f t="shared" si="7"/>
        <v>-23.719356563274438</v>
      </c>
      <c r="J16">
        <f t="shared" si="8"/>
        <v>27.217652861552047</v>
      </c>
      <c r="K16">
        <f t="shared" si="9"/>
        <v>41.929004175175962</v>
      </c>
      <c r="M16">
        <v>-9.8000000000000007</v>
      </c>
      <c r="N16">
        <f t="shared" si="10"/>
        <v>60.910678118654729</v>
      </c>
      <c r="O16">
        <f t="shared" si="11"/>
        <v>65.320678118654712</v>
      </c>
    </row>
    <row r="17" spans="1:15" x14ac:dyDescent="0.3">
      <c r="A17">
        <f t="shared" si="2"/>
        <v>1.0999999999999999</v>
      </c>
      <c r="B17">
        <f t="shared" si="0"/>
        <v>77.781745930520216</v>
      </c>
      <c r="C17">
        <f t="shared" si="3"/>
        <v>71.8527459305202</v>
      </c>
      <c r="F17">
        <f t="shared" si="4"/>
        <v>-15.409972457534703</v>
      </c>
      <c r="G17">
        <f t="shared" si="5"/>
        <v>33.308498434630607</v>
      </c>
      <c r="H17">
        <f t="shared" si="6"/>
        <v>49.737834734508567</v>
      </c>
      <c r="I17">
        <f t="shared" si="7"/>
        <v>-21.83527548294883</v>
      </c>
      <c r="J17">
        <f t="shared" si="8"/>
        <v>25.034125313257164</v>
      </c>
      <c r="K17">
        <f t="shared" si="9"/>
        <v>44.432416706501677</v>
      </c>
      <c r="M17">
        <v>-9.8000000000000007</v>
      </c>
      <c r="N17">
        <f t="shared" si="10"/>
        <v>59.930678118654733</v>
      </c>
      <c r="O17">
        <f t="shared" si="11"/>
        <v>71.313745930520184</v>
      </c>
    </row>
    <row r="18" spans="1:15" x14ac:dyDescent="0.3">
      <c r="A18">
        <f t="shared" si="2"/>
        <v>1.2</v>
      </c>
      <c r="B18">
        <f t="shared" si="0"/>
        <v>84.852813742385706</v>
      </c>
      <c r="C18">
        <f t="shared" si="3"/>
        <v>77.796813742385694</v>
      </c>
      <c r="F18">
        <f t="shared" si="4"/>
        <v>-13.878750404960735</v>
      </c>
      <c r="G18">
        <f t="shared" si="5"/>
        <v>31.920623394134534</v>
      </c>
      <c r="H18">
        <f t="shared" si="6"/>
        <v>52.929897073922021</v>
      </c>
      <c r="I18">
        <f t="shared" si="7"/>
        <v>-20.2310429217059</v>
      </c>
      <c r="J18">
        <f t="shared" si="8"/>
        <v>23.01102102108657</v>
      </c>
      <c r="K18">
        <f t="shared" si="9"/>
        <v>46.733518808610334</v>
      </c>
      <c r="M18">
        <v>-9.8000000000000007</v>
      </c>
      <c r="N18">
        <f t="shared" si="10"/>
        <v>58.950678118654729</v>
      </c>
      <c r="O18">
        <f t="shared" si="11"/>
        <v>77.208813742385658</v>
      </c>
    </row>
    <row r="19" spans="1:15" x14ac:dyDescent="0.3">
      <c r="A19">
        <f t="shared" si="2"/>
        <v>1.3</v>
      </c>
      <c r="B19">
        <f t="shared" si="0"/>
        <v>91.923881554251182</v>
      </c>
      <c r="C19">
        <f t="shared" si="3"/>
        <v>83.642881554251161</v>
      </c>
      <c r="F19">
        <f t="shared" si="4"/>
        <v>-12.560809054628544</v>
      </c>
      <c r="G19">
        <f t="shared" si="5"/>
        <v>30.664542488671678</v>
      </c>
      <c r="H19">
        <f t="shared" si="6"/>
        <v>55.996351322789195</v>
      </c>
      <c r="I19">
        <f t="shared" si="7"/>
        <v>-18.854868309715499</v>
      </c>
      <c r="J19">
        <f t="shared" si="8"/>
        <v>21.125534190115019</v>
      </c>
      <c r="K19">
        <f t="shared" si="9"/>
        <v>48.846072227621839</v>
      </c>
      <c r="M19">
        <v>-9.8000000000000007</v>
      </c>
      <c r="N19">
        <f t="shared" si="10"/>
        <v>57.970678118654725</v>
      </c>
      <c r="O19">
        <f t="shared" si="11"/>
        <v>83.005881554251133</v>
      </c>
    </row>
    <row r="20" spans="1:15" x14ac:dyDescent="0.3">
      <c r="A20">
        <f t="shared" si="2"/>
        <v>1.4000000000000001</v>
      </c>
      <c r="B20">
        <f t="shared" si="0"/>
        <v>98.994949366116671</v>
      </c>
      <c r="C20">
        <f t="shared" si="3"/>
        <v>89.390949366116644</v>
      </c>
      <c r="F20">
        <f t="shared" si="4"/>
        <v>-11.418589416289452</v>
      </c>
      <c r="G20">
        <f t="shared" si="5"/>
        <v>29.522683547042732</v>
      </c>
      <c r="H20">
        <f t="shared" si="6"/>
        <v>58.948619677493468</v>
      </c>
      <c r="I20">
        <f t="shared" si="7"/>
        <v>-17.666538403624415</v>
      </c>
      <c r="J20">
        <f t="shared" si="8"/>
        <v>19.358880349752575</v>
      </c>
      <c r="K20">
        <f t="shared" si="9"/>
        <v>50.781960262597096</v>
      </c>
      <c r="M20">
        <v>-9.8000000000000007</v>
      </c>
      <c r="N20">
        <f t="shared" si="10"/>
        <v>56.990678118654721</v>
      </c>
      <c r="O20">
        <f t="shared" si="11"/>
        <v>88.704949366116608</v>
      </c>
    </row>
    <row r="21" spans="1:15" x14ac:dyDescent="0.3">
      <c r="A21">
        <f t="shared" si="2"/>
        <v>1.5000000000000002</v>
      </c>
      <c r="B21">
        <f t="shared" si="0"/>
        <v>106.06601717798215</v>
      </c>
      <c r="C21">
        <f t="shared" si="3"/>
        <v>95.041017177982127</v>
      </c>
      <c r="F21">
        <f t="shared" si="4"/>
        <v>-10.422615764822481</v>
      </c>
      <c r="G21">
        <f t="shared" si="5"/>
        <v>28.480421970560482</v>
      </c>
      <c r="H21">
        <f t="shared" si="6"/>
        <v>61.796661874549521</v>
      </c>
      <c r="I21">
        <f t="shared" si="7"/>
        <v>-16.634411621190669</v>
      </c>
      <c r="J21">
        <f t="shared" si="8"/>
        <v>17.695439187633507</v>
      </c>
      <c r="K21">
        <f t="shared" si="9"/>
        <v>52.55150418136045</v>
      </c>
      <c r="M21">
        <v>-9.8000000000000007</v>
      </c>
      <c r="N21">
        <f t="shared" si="10"/>
        <v>56.010678118654717</v>
      </c>
      <c r="O21">
        <f t="shared" si="11"/>
        <v>94.306017177982085</v>
      </c>
    </row>
    <row r="22" spans="1:15" x14ac:dyDescent="0.3">
      <c r="A22">
        <f t="shared" si="2"/>
        <v>1.6000000000000003</v>
      </c>
      <c r="B22">
        <f t="shared" si="0"/>
        <v>113.13708498984764</v>
      </c>
      <c r="C22">
        <f t="shared" si="3"/>
        <v>100.5930849898476</v>
      </c>
      <c r="F22">
        <f t="shared" si="4"/>
        <v>-9.5494944210000803</v>
      </c>
      <c r="G22">
        <f t="shared" si="5"/>
        <v>27.525472528460472</v>
      </c>
      <c r="H22">
        <f t="shared" si="6"/>
        <v>64.549209127395571</v>
      </c>
      <c r="I22">
        <f t="shared" si="7"/>
        <v>-15.733286310649662</v>
      </c>
      <c r="J22">
        <f t="shared" si="8"/>
        <v>16.12211055656854</v>
      </c>
      <c r="K22">
        <f t="shared" si="9"/>
        <v>54.163715237017307</v>
      </c>
      <c r="M22">
        <v>-9.8000000000000007</v>
      </c>
      <c r="N22">
        <f t="shared" si="10"/>
        <v>55.030678118654713</v>
      </c>
      <c r="O22">
        <f t="shared" si="11"/>
        <v>99.809084989847562</v>
      </c>
    </row>
    <row r="23" spans="1:15" x14ac:dyDescent="0.3">
      <c r="A23">
        <f t="shared" si="2"/>
        <v>1.7000000000000004</v>
      </c>
      <c r="B23">
        <f t="shared" si="0"/>
        <v>120.20815280171311</v>
      </c>
      <c r="C23">
        <f t="shared" si="3"/>
        <v>106.04715280171308</v>
      </c>
      <c r="F23">
        <f t="shared" si="4"/>
        <v>-8.7804707931761126</v>
      </c>
      <c r="G23">
        <f t="shared" si="5"/>
        <v>26.647425449142862</v>
      </c>
      <c r="H23">
        <f t="shared" si="6"/>
        <v>67.213951672309861</v>
      </c>
      <c r="I23">
        <f t="shared" si="7"/>
        <v>-14.942862514710258</v>
      </c>
      <c r="J23">
        <f t="shared" si="8"/>
        <v>14.627824305097512</v>
      </c>
      <c r="K23">
        <f t="shared" si="9"/>
        <v>55.626497667527062</v>
      </c>
      <c r="M23">
        <v>-9.8000000000000007</v>
      </c>
      <c r="N23">
        <f t="shared" si="10"/>
        <v>54.050678118654709</v>
      </c>
      <c r="O23">
        <f t="shared" si="11"/>
        <v>105.21415280171304</v>
      </c>
    </row>
    <row r="24" spans="1:15" x14ac:dyDescent="0.3">
      <c r="A24">
        <f t="shared" si="2"/>
        <v>1.8000000000000005</v>
      </c>
      <c r="B24">
        <f t="shared" si="0"/>
        <v>127.27922061357859</v>
      </c>
      <c r="C24">
        <f t="shared" si="3"/>
        <v>111.40322061357857</v>
      </c>
      <c r="F24">
        <f t="shared" si="4"/>
        <v>-8.1003725883037649</v>
      </c>
      <c r="G24">
        <f t="shared" si="5"/>
        <v>25.837388190312485</v>
      </c>
      <c r="H24">
        <f t="shared" si="6"/>
        <v>69.797690491341115</v>
      </c>
      <c r="I24">
        <f t="shared" si="7"/>
        <v>-14.246614448877157</v>
      </c>
      <c r="J24">
        <f t="shared" si="8"/>
        <v>13.203162860209796</v>
      </c>
      <c r="K24">
        <f t="shared" si="9"/>
        <v>56.946813953548045</v>
      </c>
      <c r="M24">
        <v>-9.8000000000000007</v>
      </c>
      <c r="N24">
        <f t="shared" si="10"/>
        <v>53.070678118654705</v>
      </c>
      <c r="O24">
        <f t="shared" si="11"/>
        <v>110.52122061357852</v>
      </c>
    </row>
    <row r="25" spans="1:15" x14ac:dyDescent="0.3">
      <c r="A25">
        <f t="shared" si="2"/>
        <v>1.9000000000000006</v>
      </c>
      <c r="B25">
        <f t="shared" si="0"/>
        <v>134.35028842544406</v>
      </c>
      <c r="C25">
        <f t="shared" si="3"/>
        <v>116.66128842544403</v>
      </c>
      <c r="F25">
        <f t="shared" si="4"/>
        <v>-7.4968246534067502</v>
      </c>
      <c r="G25">
        <f t="shared" si="5"/>
        <v>25.087705724971809</v>
      </c>
      <c r="H25">
        <f t="shared" si="6"/>
        <v>72.306461063838299</v>
      </c>
      <c r="I25">
        <f t="shared" si="7"/>
        <v>-13.630952111114606</v>
      </c>
      <c r="J25">
        <f t="shared" si="8"/>
        <v>11.840067649098334</v>
      </c>
      <c r="K25">
        <f t="shared" si="9"/>
        <v>58.130820718457876</v>
      </c>
      <c r="M25">
        <v>-9.8000000000000007</v>
      </c>
      <c r="N25">
        <f t="shared" si="10"/>
        <v>52.090678118654701</v>
      </c>
      <c r="O25">
        <f t="shared" si="11"/>
        <v>115.730288425444</v>
      </c>
    </row>
    <row r="26" spans="1:15" x14ac:dyDescent="0.3">
      <c r="A26">
        <f t="shared" si="2"/>
        <v>2.0000000000000004</v>
      </c>
      <c r="B26">
        <f t="shared" si="0"/>
        <v>141.42135623730954</v>
      </c>
      <c r="C26">
        <f t="shared" si="3"/>
        <v>121.8213562373095</v>
      </c>
      <c r="F26">
        <f t="shared" si="4"/>
        <v>-6.9596577647075897</v>
      </c>
      <c r="G26">
        <f t="shared" si="5"/>
        <v>24.391739948501051</v>
      </c>
      <c r="H26">
        <f t="shared" si="6"/>
        <v>74.745635058688407</v>
      </c>
      <c r="I26">
        <f t="shared" si="7"/>
        <v>-13.084589657263408</v>
      </c>
      <c r="J26">
        <f t="shared" si="8"/>
        <v>10.531608683371994</v>
      </c>
      <c r="K26">
        <f t="shared" si="9"/>
        <v>59.183981586795078</v>
      </c>
      <c r="M26">
        <v>-9.8000000000000007</v>
      </c>
      <c r="N26">
        <f t="shared" si="10"/>
        <v>51.110678118654704</v>
      </c>
      <c r="O26">
        <f t="shared" si="11"/>
        <v>120.84135623730947</v>
      </c>
    </row>
    <row r="27" spans="1:15" x14ac:dyDescent="0.3">
      <c r="A27">
        <f t="shared" si="2"/>
        <v>2.1000000000000005</v>
      </c>
      <c r="B27">
        <f t="shared" si="0"/>
        <v>148.49242404917501</v>
      </c>
      <c r="C27">
        <f t="shared" si="3"/>
        <v>126.88342404917498</v>
      </c>
      <c r="F27">
        <f t="shared" si="4"/>
        <v>-6.4804577654154087</v>
      </c>
      <c r="G27">
        <f t="shared" si="5"/>
        <v>23.743694171959511</v>
      </c>
      <c r="H27">
        <f t="shared" si="6"/>
        <v>77.120004475884357</v>
      </c>
      <c r="I27">
        <f t="shared" si="7"/>
        <v>-12.598063828926175</v>
      </c>
      <c r="J27">
        <f t="shared" si="8"/>
        <v>9.2718023004793757</v>
      </c>
      <c r="K27">
        <f t="shared" si="9"/>
        <v>60.111161816843016</v>
      </c>
      <c r="M27">
        <v>-9.8000000000000007</v>
      </c>
      <c r="N27">
        <f t="shared" si="10"/>
        <v>50.1306781186547</v>
      </c>
      <c r="O27">
        <f t="shared" si="11"/>
        <v>125.85442404917494</v>
      </c>
    </row>
    <row r="28" spans="1:15" x14ac:dyDescent="0.3">
      <c r="A28">
        <f t="shared" si="2"/>
        <v>2.2000000000000006</v>
      </c>
      <c r="B28">
        <f t="shared" si="0"/>
        <v>155.56349186104052</v>
      </c>
      <c r="C28">
        <f t="shared" si="3"/>
        <v>131.84749186104045</v>
      </c>
      <c r="F28">
        <f t="shared" si="4"/>
        <v>-6.0522174873274501</v>
      </c>
      <c r="G28">
        <f t="shared" si="5"/>
        <v>23.138472423226766</v>
      </c>
      <c r="H28">
        <f t="shared" si="6"/>
        <v>79.433851718207038</v>
      </c>
      <c r="I28">
        <f t="shared" si="7"/>
        <v>-12.163362820275626</v>
      </c>
      <c r="J28">
        <f t="shared" si="8"/>
        <v>8.0554660184518116</v>
      </c>
      <c r="K28">
        <f t="shared" si="9"/>
        <v>60.916708418688195</v>
      </c>
      <c r="M28">
        <v>-9.8000000000000007</v>
      </c>
      <c r="N28">
        <f t="shared" si="10"/>
        <v>49.150678118654696</v>
      </c>
      <c r="O28">
        <f t="shared" si="11"/>
        <v>130.76949186104042</v>
      </c>
    </row>
    <row r="29" spans="1:15" x14ac:dyDescent="0.3">
      <c r="A29">
        <f t="shared" si="2"/>
        <v>2.3000000000000007</v>
      </c>
      <c r="B29">
        <f t="shared" si="0"/>
        <v>162.63455967290599</v>
      </c>
      <c r="C29">
        <f t="shared" si="3"/>
        <v>136.71355967290594</v>
      </c>
      <c r="F29">
        <f t="shared" si="4"/>
        <v>-5.669064756298642</v>
      </c>
      <c r="G29">
        <f t="shared" si="5"/>
        <v>22.571565947596902</v>
      </c>
      <c r="H29">
        <f t="shared" si="6"/>
        <v>81.69100831296673</v>
      </c>
      <c r="I29">
        <f t="shared" si="7"/>
        <v>-11.773637570599748</v>
      </c>
      <c r="J29">
        <f t="shared" si="8"/>
        <v>6.8781022613918363</v>
      </c>
      <c r="K29">
        <f t="shared" si="9"/>
        <v>61.60451864482738</v>
      </c>
      <c r="M29">
        <v>-9.8000000000000007</v>
      </c>
      <c r="N29">
        <f t="shared" si="10"/>
        <v>48.170678118654692</v>
      </c>
      <c r="O29">
        <f t="shared" si="11"/>
        <v>135.58655967290591</v>
      </c>
    </row>
    <row r="30" spans="1:15" x14ac:dyDescent="0.3">
      <c r="A30">
        <f t="shared" si="2"/>
        <v>2.4000000000000008</v>
      </c>
      <c r="B30">
        <f t="shared" si="0"/>
        <v>169.70562748477147</v>
      </c>
      <c r="C30">
        <f t="shared" si="3"/>
        <v>141.48162748477142</v>
      </c>
      <c r="F30">
        <f t="shared" si="4"/>
        <v>-5.3260472717905962</v>
      </c>
      <c r="G30">
        <f t="shared" si="5"/>
        <v>22.038961220417843</v>
      </c>
      <c r="H30">
        <f t="shared" si="6"/>
        <v>83.894904435008513</v>
      </c>
      <c r="I30">
        <f t="shared" si="7"/>
        <v>-11.422975466984953</v>
      </c>
      <c r="J30">
        <f t="shared" si="8"/>
        <v>5.73580471469334</v>
      </c>
      <c r="K30">
        <f t="shared" si="9"/>
        <v>62.178099116296714</v>
      </c>
      <c r="M30">
        <v>-9.8000000000000007</v>
      </c>
      <c r="N30">
        <f t="shared" si="10"/>
        <v>47.190678118654688</v>
      </c>
      <c r="O30">
        <f t="shared" si="11"/>
        <v>140.30562748477138</v>
      </c>
    </row>
    <row r="31" spans="1:15" x14ac:dyDescent="0.3">
      <c r="A31">
        <f t="shared" si="2"/>
        <v>2.5000000000000009</v>
      </c>
      <c r="B31">
        <f t="shared" si="0"/>
        <v>176.77669529663694</v>
      </c>
      <c r="C31">
        <f t="shared" si="3"/>
        <v>146.15169529663689</v>
      </c>
      <c r="F31">
        <f t="shared" si="4"/>
        <v>-5.0189604058247737</v>
      </c>
      <c r="G31">
        <f t="shared" si="5"/>
        <v>21.537065179835366</v>
      </c>
      <c r="H31">
        <f t="shared" si="6"/>
        <v>86.04861095299205</v>
      </c>
      <c r="I31">
        <f t="shared" si="7"/>
        <v>-11.106222034272591</v>
      </c>
      <c r="J31">
        <f t="shared" si="8"/>
        <v>4.6251825112660798</v>
      </c>
      <c r="K31">
        <f t="shared" si="9"/>
        <v>62.640617367423324</v>
      </c>
      <c r="M31">
        <v>-9.8000000000000007</v>
      </c>
      <c r="N31">
        <f t="shared" si="10"/>
        <v>46.210678118654684</v>
      </c>
      <c r="O31">
        <f t="shared" si="11"/>
        <v>144.92669529663686</v>
      </c>
    </row>
    <row r="32" spans="1:15" x14ac:dyDescent="0.3">
      <c r="A32">
        <f t="shared" si="2"/>
        <v>2.600000000000001</v>
      </c>
      <c r="B32">
        <f t="shared" si="0"/>
        <v>183.84776310850242</v>
      </c>
      <c r="C32">
        <f t="shared" si="3"/>
        <v>150.72376310850237</v>
      </c>
      <c r="F32">
        <f t="shared" si="4"/>
        <v>-4.7442077224834023</v>
      </c>
      <c r="G32">
        <f t="shared" si="5"/>
        <v>21.062644407587026</v>
      </c>
      <c r="H32">
        <f t="shared" si="6"/>
        <v>88.154875393750757</v>
      </c>
      <c r="I32">
        <f t="shared" si="7"/>
        <v>-10.818840143938843</v>
      </c>
      <c r="J32">
        <f t="shared" si="8"/>
        <v>3.5432984968721946</v>
      </c>
      <c r="K32">
        <f t="shared" si="9"/>
        <v>62.994947217110543</v>
      </c>
      <c r="M32">
        <v>-9.8000000000000007</v>
      </c>
      <c r="N32">
        <f t="shared" si="10"/>
        <v>45.23067811865468</v>
      </c>
      <c r="O32">
        <f t="shared" si="11"/>
        <v>149.44976310850234</v>
      </c>
    </row>
    <row r="33" spans="1:15" x14ac:dyDescent="0.3">
      <c r="A33">
        <f t="shared" si="2"/>
        <v>2.7000000000000011</v>
      </c>
      <c r="B33">
        <f t="shared" si="0"/>
        <v>190.91883092036792</v>
      </c>
      <c r="C33">
        <f t="shared" si="3"/>
        <v>155.19783092036784</v>
      </c>
      <c r="F33">
        <f t="shared" si="4"/>
        <v>-4.4986867559650872</v>
      </c>
      <c r="G33">
        <f t="shared" si="5"/>
        <v>20.612775731990517</v>
      </c>
      <c r="H33">
        <f t="shared" si="6"/>
        <v>90.216152966949807</v>
      </c>
      <c r="I33">
        <f t="shared" si="7"/>
        <v>-10.556799085235856</v>
      </c>
      <c r="J33">
        <f t="shared" si="8"/>
        <v>2.4876185883486084</v>
      </c>
      <c r="K33">
        <f t="shared" si="9"/>
        <v>63.243709075945404</v>
      </c>
      <c r="M33">
        <v>-9.8000000000000007</v>
      </c>
      <c r="N33">
        <f t="shared" si="10"/>
        <v>44.250678118654676</v>
      </c>
      <c r="O33">
        <f t="shared" si="11"/>
        <v>153.8748309203678</v>
      </c>
    </row>
    <row r="34" spans="1:15" x14ac:dyDescent="0.3">
      <c r="A34">
        <f t="shared" si="2"/>
        <v>2.8000000000000012</v>
      </c>
      <c r="B34">
        <f t="shared" si="0"/>
        <v>197.9898987322334</v>
      </c>
      <c r="C34">
        <f t="shared" si="3"/>
        <v>159.57389873223332</v>
      </c>
      <c r="F34">
        <f t="shared" si="4"/>
        <v>-4.2796946173630577</v>
      </c>
      <c r="G34">
        <f t="shared" si="5"/>
        <v>20.18480627025421</v>
      </c>
      <c r="H34">
        <f t="shared" si="6"/>
        <v>92.234633593975232</v>
      </c>
      <c r="I34">
        <f t="shared" si="7"/>
        <v>-10.31648783361501</v>
      </c>
      <c r="J34">
        <f t="shared" si="8"/>
        <v>1.4559698049871064</v>
      </c>
      <c r="K34">
        <f t="shared" si="9"/>
        <v>63.389306056444113</v>
      </c>
      <c r="M34">
        <v>-9.8000000000000007</v>
      </c>
      <c r="N34">
        <f t="shared" si="10"/>
        <v>43.270678118654672</v>
      </c>
      <c r="O34">
        <f t="shared" si="11"/>
        <v>158.20189873223327</v>
      </c>
    </row>
    <row r="35" spans="1:15" x14ac:dyDescent="0.3">
      <c r="A35">
        <f t="shared" si="2"/>
        <v>2.9000000000000012</v>
      </c>
      <c r="B35">
        <f t="shared" si="0"/>
        <v>205.06096654409887</v>
      </c>
      <c r="C35">
        <f t="shared" si="3"/>
        <v>163.85196654409881</v>
      </c>
      <c r="F35">
        <f t="shared" si="4"/>
        <v>-4.0848495307758279</v>
      </c>
      <c r="G35">
        <f t="shared" si="5"/>
        <v>19.776321317176627</v>
      </c>
      <c r="H35">
        <f t="shared" si="6"/>
        <v>94.212265725692902</v>
      </c>
      <c r="I35">
        <f t="shared" si="7"/>
        <v>-10.094648236653622</v>
      </c>
      <c r="J35">
        <f t="shared" si="8"/>
        <v>0.44650498132174321</v>
      </c>
      <c r="K35">
        <f t="shared" si="9"/>
        <v>63.433956554576284</v>
      </c>
      <c r="M35">
        <v>-9.8000000000000007</v>
      </c>
      <c r="N35">
        <f t="shared" si="10"/>
        <v>42.290678118654668</v>
      </c>
      <c r="O35">
        <f t="shared" si="11"/>
        <v>162.43096654409874</v>
      </c>
    </row>
    <row r="36" spans="1:15" x14ac:dyDescent="0.3">
      <c r="A36">
        <f t="shared" si="2"/>
        <v>3.0000000000000013</v>
      </c>
      <c r="B36">
        <f t="shared" si="0"/>
        <v>212.13203435596435</v>
      </c>
      <c r="C36">
        <f t="shared" si="3"/>
        <v>168.0320343559643</v>
      </c>
      <c r="F36">
        <f t="shared" si="4"/>
        <v>-3.9120255548909966</v>
      </c>
      <c r="G36">
        <f t="shared" si="5"/>
        <v>19.385118761687526</v>
      </c>
      <c r="H36">
        <f t="shared" si="6"/>
        <v>96.150777601861662</v>
      </c>
      <c r="I36">
        <f t="shared" si="7"/>
        <v>-9.888324763200508</v>
      </c>
      <c r="J36">
        <f t="shared" si="8"/>
        <v>-0.54232749499830846</v>
      </c>
      <c r="K36">
        <f t="shared" si="9"/>
        <v>63.379723805076452</v>
      </c>
      <c r="M36">
        <v>-9.8000000000000007</v>
      </c>
      <c r="N36">
        <f t="shared" si="10"/>
        <v>41.310678118654664</v>
      </c>
      <c r="O36">
        <f t="shared" si="11"/>
        <v>166.56203435596422</v>
      </c>
    </row>
    <row r="37" spans="1:15" x14ac:dyDescent="0.3">
      <c r="A37">
        <f t="shared" si="2"/>
        <v>3.1000000000000014</v>
      </c>
      <c r="B37">
        <f t="shared" si="0"/>
        <v>219.20310216782985</v>
      </c>
      <c r="C37">
        <f t="shared" si="3"/>
        <v>172.11410216782974</v>
      </c>
      <c r="F37">
        <f t="shared" si="4"/>
        <v>-3.759298601966198</v>
      </c>
      <c r="G37">
        <f t="shared" si="5"/>
        <v>19.009188901490905</v>
      </c>
      <c r="H37">
        <f t="shared" si="6"/>
        <v>98.051696492010748</v>
      </c>
      <c r="I37">
        <f t="shared" si="7"/>
        <v>-9.6948280369690405</v>
      </c>
      <c r="J37">
        <f t="shared" si="8"/>
        <v>-1.5118102986952133</v>
      </c>
      <c r="K37">
        <f t="shared" si="9"/>
        <v>63.228542775206932</v>
      </c>
      <c r="M37">
        <v>-9.8000000000000007</v>
      </c>
      <c r="N37">
        <f t="shared" si="10"/>
        <v>40.33067811865466</v>
      </c>
      <c r="O37">
        <f t="shared" si="11"/>
        <v>170.59510216782968</v>
      </c>
    </row>
    <row r="38" spans="1:15" x14ac:dyDescent="0.3">
      <c r="A38">
        <f t="shared" si="2"/>
        <v>3.2000000000000015</v>
      </c>
      <c r="B38">
        <f t="shared" si="0"/>
        <v>226.27416997969533</v>
      </c>
      <c r="C38">
        <f t="shared" si="3"/>
        <v>176.09816997969523</v>
      </c>
      <c r="F38">
        <f t="shared" si="4"/>
        <v>-3.624902465168284</v>
      </c>
      <c r="G38">
        <f t="shared" si="5"/>
        <v>18.646698654974077</v>
      </c>
      <c r="H38">
        <f t="shared" si="6"/>
        <v>99.916366357508153</v>
      </c>
      <c r="I38">
        <f t="shared" si="7"/>
        <v>-9.5117096943480188</v>
      </c>
      <c r="J38">
        <f t="shared" si="8"/>
        <v>-2.4629812681300161</v>
      </c>
      <c r="K38">
        <f t="shared" si="9"/>
        <v>62.98224464839393</v>
      </c>
      <c r="M38">
        <v>-9.8000000000000007</v>
      </c>
      <c r="N38">
        <f t="shared" si="10"/>
        <v>39.350678118654656</v>
      </c>
      <c r="O38">
        <f t="shared" si="11"/>
        <v>174.53016997969516</v>
      </c>
    </row>
    <row r="39" spans="1:15" x14ac:dyDescent="0.3">
      <c r="A39">
        <f t="shared" si="2"/>
        <v>3.3000000000000016</v>
      </c>
      <c r="B39">
        <f t="shared" si="0"/>
        <v>233.34523779156081</v>
      </c>
      <c r="C39">
        <f t="shared" si="3"/>
        <v>179.9842377915607</v>
      </c>
      <c r="F39">
        <f t="shared" si="4"/>
        <v>-3.5071939354180701</v>
      </c>
      <c r="G39">
        <f t="shared" si="5"/>
        <v>18.295979261432269</v>
      </c>
      <c r="H39">
        <f t="shared" si="6"/>
        <v>101.74596428365138</v>
      </c>
      <c r="I39">
        <f t="shared" si="7"/>
        <v>-9.3367462559207706</v>
      </c>
      <c r="J39">
        <f t="shared" si="8"/>
        <v>-3.3966558937220941</v>
      </c>
      <c r="K39">
        <f t="shared" si="9"/>
        <v>62.64257905902172</v>
      </c>
      <c r="M39">
        <v>-9.8000000000000007</v>
      </c>
      <c r="N39">
        <f t="shared" si="10"/>
        <v>38.370678118654652</v>
      </c>
      <c r="O39">
        <f t="shared" si="11"/>
        <v>178.36723779156063</v>
      </c>
    </row>
    <row r="40" spans="1:15" x14ac:dyDescent="0.3">
      <c r="A40">
        <f t="shared" si="2"/>
        <v>3.4000000000000017</v>
      </c>
      <c r="B40">
        <f t="shared" si="0"/>
        <v>240.41630560342628</v>
      </c>
      <c r="C40">
        <f t="shared" si="3"/>
        <v>183.77230560342616</v>
      </c>
      <c r="F40">
        <f t="shared" si="4"/>
        <v>-3.4046262577259903</v>
      </c>
      <c r="G40">
        <f t="shared" si="5"/>
        <v>17.95551663565967</v>
      </c>
      <c r="H40">
        <f t="shared" si="6"/>
        <v>103.54151594721735</v>
      </c>
      <c r="I40">
        <f t="shared" si="7"/>
        <v>-9.1679297686676176</v>
      </c>
      <c r="J40">
        <f t="shared" si="8"/>
        <v>-4.3134488705888563</v>
      </c>
      <c r="K40">
        <f t="shared" si="9"/>
        <v>62.211234171962836</v>
      </c>
      <c r="M40">
        <v>-9.8000000000000007</v>
      </c>
      <c r="N40">
        <f t="shared" si="10"/>
        <v>37.390678118654648</v>
      </c>
      <c r="O40">
        <f t="shared" si="11"/>
        <v>182.10630560342611</v>
      </c>
    </row>
    <row r="41" spans="1:15" x14ac:dyDescent="0.3">
      <c r="A41">
        <f t="shared" si="2"/>
        <v>3.5000000000000018</v>
      </c>
      <c r="B41">
        <f t="shared" si="0"/>
        <v>247.48737341529176</v>
      </c>
      <c r="C41">
        <f t="shared" si="3"/>
        <v>187.46237341529167</v>
      </c>
      <c r="F41">
        <f t="shared" si="4"/>
        <v>-3.3157301821578957</v>
      </c>
      <c r="G41">
        <f t="shared" si="5"/>
        <v>17.623943617443881</v>
      </c>
      <c r="H41">
        <f t="shared" si="6"/>
        <v>105.30391030896173</v>
      </c>
      <c r="I41">
        <f t="shared" si="7"/>
        <v>-9.0034630414921004</v>
      </c>
      <c r="J41">
        <f t="shared" si="8"/>
        <v>-5.2137951747380669</v>
      </c>
      <c r="K41">
        <f t="shared" si="9"/>
        <v>61.689854654489032</v>
      </c>
      <c r="M41">
        <v>-9.8000000000000007</v>
      </c>
      <c r="N41">
        <f t="shared" si="10"/>
        <v>36.410678118654644</v>
      </c>
      <c r="O41">
        <f t="shared" si="11"/>
        <v>185.74737341529158</v>
      </c>
    </row>
    <row r="42" spans="1:15" x14ac:dyDescent="0.3">
      <c r="A42">
        <f t="shared" si="2"/>
        <v>3.6000000000000019</v>
      </c>
      <c r="B42">
        <f t="shared" si="0"/>
        <v>254.55844122715726</v>
      </c>
      <c r="C42">
        <f t="shared" si="3"/>
        <v>191.05444122715713</v>
      </c>
      <c r="F42">
        <f t="shared" si="4"/>
        <v>-3.2391017578782941</v>
      </c>
      <c r="G42">
        <f t="shared" si="5"/>
        <v>17.300033441656051</v>
      </c>
      <c r="H42">
        <f t="shared" si="6"/>
        <v>107.03391365312734</v>
      </c>
      <c r="I42">
        <f t="shared" si="7"/>
        <v>-8.8417574248821378</v>
      </c>
      <c r="J42">
        <f t="shared" si="8"/>
        <v>-6.0979709172262817</v>
      </c>
      <c r="K42">
        <f t="shared" si="9"/>
        <v>61.080057562766406</v>
      </c>
      <c r="M42">
        <v>-9.8000000000000007</v>
      </c>
      <c r="N42">
        <f t="shared" si="10"/>
        <v>35.43067811865464</v>
      </c>
      <c r="O42">
        <f t="shared" si="11"/>
        <v>189.29044122715703</v>
      </c>
    </row>
    <row r="43" spans="1:15" x14ac:dyDescent="0.3">
      <c r="A43">
        <f t="shared" si="2"/>
        <v>3.700000000000002</v>
      </c>
      <c r="B43">
        <f t="shared" si="0"/>
        <v>261.62950903902271</v>
      </c>
      <c r="C43">
        <f t="shared" si="3"/>
        <v>194.54850903902263</v>
      </c>
      <c r="F43">
        <f t="shared" si="4"/>
        <v>-3.1733958624685266</v>
      </c>
      <c r="G43">
        <f t="shared" si="5"/>
        <v>16.982693855409199</v>
      </c>
      <c r="H43">
        <f t="shared" si="6"/>
        <v>108.73218303866827</v>
      </c>
      <c r="I43">
        <f t="shared" si="7"/>
        <v>-8.6814313137924852</v>
      </c>
      <c r="J43">
        <f t="shared" si="8"/>
        <v>-6.9661140486055313</v>
      </c>
      <c r="K43">
        <f t="shared" si="9"/>
        <v>60.383446157905851</v>
      </c>
      <c r="M43">
        <v>-9.8000000000000007</v>
      </c>
      <c r="N43">
        <f t="shared" si="10"/>
        <v>34.450678118654636</v>
      </c>
      <c r="O43">
        <f t="shared" si="11"/>
        <v>192.7355090390225</v>
      </c>
    </row>
    <row r="44" spans="1:15" x14ac:dyDescent="0.3">
      <c r="A44">
        <f t="shared" si="2"/>
        <v>3.800000000000002</v>
      </c>
      <c r="B44">
        <f t="shared" si="0"/>
        <v>268.70057685088824</v>
      </c>
      <c r="C44">
        <f t="shared" si="3"/>
        <v>197.9445768508881</v>
      </c>
      <c r="F44">
        <f t="shared" si="4"/>
        <v>-3.11732431555239</v>
      </c>
      <c r="G44">
        <f t="shared" si="5"/>
        <v>16.67096142385396</v>
      </c>
      <c r="H44">
        <f t="shared" si="6"/>
        <v>110.39927918105367</v>
      </c>
      <c r="I44">
        <f t="shared" si="7"/>
        <v>-8.5213078859269196</v>
      </c>
      <c r="J44">
        <f t="shared" si="8"/>
        <v>-7.8182448371982236</v>
      </c>
      <c r="K44">
        <f t="shared" si="9"/>
        <v>59.601621674186028</v>
      </c>
      <c r="M44">
        <v>-9.8000000000000007</v>
      </c>
      <c r="N44">
        <f t="shared" si="10"/>
        <v>33.470678118654632</v>
      </c>
      <c r="O44">
        <f t="shared" si="11"/>
        <v>196.08257685088796</v>
      </c>
    </row>
    <row r="45" spans="1:15" x14ac:dyDescent="0.3">
      <c r="A45">
        <f t="shared" si="2"/>
        <v>3.9000000000000021</v>
      </c>
      <c r="B45">
        <f t="shared" si="0"/>
        <v>275.77164466275372</v>
      </c>
      <c r="C45">
        <f t="shared" si="3"/>
        <v>201.24264466275358</v>
      </c>
      <c r="F45">
        <f t="shared" si="4"/>
        <v>-3.0696573461726966</v>
      </c>
      <c r="G45">
        <f t="shared" si="5"/>
        <v>16.363995689236692</v>
      </c>
      <c r="H45">
        <f t="shared" si="6"/>
        <v>112.03567874997734</v>
      </c>
      <c r="I45">
        <f t="shared" si="7"/>
        <v>-8.3604109991915418</v>
      </c>
      <c r="J45">
        <f t="shared" si="8"/>
        <v>-8.654285937117379</v>
      </c>
      <c r="K45">
        <f t="shared" si="9"/>
        <v>58.736193080474287</v>
      </c>
      <c r="M45">
        <v>-9.8000000000000007</v>
      </c>
      <c r="N45">
        <f t="shared" si="10"/>
        <v>32.490678118654628</v>
      </c>
      <c r="O45">
        <f t="shared" si="11"/>
        <v>199.33164466275343</v>
      </c>
    </row>
    <row r="46" spans="1:15" x14ac:dyDescent="0.3">
      <c r="A46">
        <f t="shared" si="2"/>
        <v>4.0000000000000018</v>
      </c>
      <c r="B46">
        <f t="shared" si="0"/>
        <v>282.84271247461913</v>
      </c>
      <c r="C46">
        <f t="shared" si="3"/>
        <v>204.44271247461899</v>
      </c>
      <c r="F46">
        <f t="shared" si="4"/>
        <v>-3.0292271957924535</v>
      </c>
      <c r="G46">
        <f t="shared" si="5"/>
        <v>16.061072969657449</v>
      </c>
      <c r="H46">
        <f t="shared" si="6"/>
        <v>113.64178604694308</v>
      </c>
      <c r="I46">
        <f t="shared" si="7"/>
        <v>-8.1979586148312542</v>
      </c>
      <c r="J46">
        <f t="shared" si="8"/>
        <v>-9.4740817986005013</v>
      </c>
      <c r="K46">
        <f t="shared" si="9"/>
        <v>57.788784900614239</v>
      </c>
      <c r="M46">
        <v>-9.8000000000000007</v>
      </c>
      <c r="N46">
        <f t="shared" si="10"/>
        <v>31.510678118654631</v>
      </c>
      <c r="O46">
        <f t="shared" si="11"/>
        <v>202.48271247461889</v>
      </c>
    </row>
    <row r="47" spans="1:15" x14ac:dyDescent="0.3">
      <c r="A47">
        <f t="shared" si="2"/>
        <v>4.1000000000000014</v>
      </c>
      <c r="B47">
        <f t="shared" si="0"/>
        <v>289.91378028648461</v>
      </c>
      <c r="C47">
        <f t="shared" si="3"/>
        <v>207.54478028648447</v>
      </c>
      <c r="F47">
        <f t="shared" si="4"/>
        <v>-2.9949327461235784</v>
      </c>
      <c r="G47">
        <f t="shared" si="5"/>
        <v>15.761579695045093</v>
      </c>
      <c r="H47">
        <f t="shared" si="6"/>
        <v>115.21794401644759</v>
      </c>
      <c r="I47">
        <f t="shared" si="7"/>
        <v>-8.0333535329995343</v>
      </c>
      <c r="J47">
        <f t="shared" si="8"/>
        <v>-10.277417151900451</v>
      </c>
      <c r="K47">
        <f t="shared" si="9"/>
        <v>56.761043185424199</v>
      </c>
      <c r="M47">
        <v>-9.8000000000000007</v>
      </c>
      <c r="N47">
        <f t="shared" si="10"/>
        <v>30.530678118654635</v>
      </c>
      <c r="O47">
        <f t="shared" si="11"/>
        <v>205.53578028648434</v>
      </c>
    </row>
    <row r="48" spans="1:15" x14ac:dyDescent="0.3">
      <c r="A48">
        <f t="shared" si="2"/>
        <v>4.2000000000000011</v>
      </c>
      <c r="B48">
        <f t="shared" si="0"/>
        <v>296.98484809835003</v>
      </c>
      <c r="C48">
        <f t="shared" si="3"/>
        <v>210.54884809834994</v>
      </c>
      <c r="F48">
        <f t="shared" si="4"/>
        <v>-2.9657442442595272</v>
      </c>
      <c r="G48">
        <f t="shared" si="5"/>
        <v>15.465005270619141</v>
      </c>
      <c r="H48">
        <f t="shared" si="6"/>
        <v>116.7644445435095</v>
      </c>
      <c r="I48">
        <f t="shared" si="7"/>
        <v>-7.8661715796364735</v>
      </c>
      <c r="J48">
        <f t="shared" si="8"/>
        <v>-11.064034309864095</v>
      </c>
      <c r="K48">
        <f t="shared" si="9"/>
        <v>55.654639754437795</v>
      </c>
      <c r="M48">
        <v>-9.8000000000000007</v>
      </c>
      <c r="N48">
        <f t="shared" si="10"/>
        <v>29.550678118654638</v>
      </c>
      <c r="O48">
        <f t="shared" si="11"/>
        <v>208.4908480983498</v>
      </c>
    </row>
    <row r="49" spans="1:15" x14ac:dyDescent="0.3">
      <c r="A49">
        <f t="shared" si="2"/>
        <v>4.3000000000000007</v>
      </c>
      <c r="B49">
        <f t="shared" si="0"/>
        <v>304.0559159102155</v>
      </c>
      <c r="C49">
        <f t="shared" si="3"/>
        <v>213.45491591021542</v>
      </c>
      <c r="F49">
        <f t="shared" si="4"/>
        <v>-2.9407074248631928</v>
      </c>
      <c r="G49">
        <f t="shared" si="5"/>
        <v>15.170934528132822</v>
      </c>
      <c r="H49">
        <f t="shared" si="6"/>
        <v>118.28153799632277</v>
      </c>
      <c r="I49">
        <f t="shared" si="7"/>
        <v>-7.696147639485682</v>
      </c>
      <c r="J49">
        <f t="shared" si="8"/>
        <v>-11.83364907381266</v>
      </c>
      <c r="K49">
        <f t="shared" si="9"/>
        <v>54.471274847056534</v>
      </c>
      <c r="M49">
        <v>-9.8000000000000007</v>
      </c>
      <c r="N49">
        <f t="shared" si="10"/>
        <v>28.570678118654641</v>
      </c>
      <c r="O49">
        <f t="shared" si="11"/>
        <v>211.34791591021525</v>
      </c>
    </row>
    <row r="50" spans="1:15" x14ac:dyDescent="0.3">
      <c r="A50">
        <f t="shared" si="2"/>
        <v>4.4000000000000004</v>
      </c>
      <c r="B50">
        <f t="shared" si="0"/>
        <v>311.12698372208092</v>
      </c>
      <c r="C50">
        <f t="shared" si="3"/>
        <v>216.26298372208083</v>
      </c>
      <c r="F50">
        <f t="shared" si="4"/>
        <v>-2.9189465657815066</v>
      </c>
      <c r="G50">
        <f t="shared" si="5"/>
        <v>14.879039871554673</v>
      </c>
      <c r="H50">
        <f t="shared" si="6"/>
        <v>119.76944198347823</v>
      </c>
      <c r="I50">
        <f t="shared" si="7"/>
        <v>-7.5231600821547921</v>
      </c>
      <c r="J50">
        <f t="shared" si="8"/>
        <v>-12.585965082028137</v>
      </c>
      <c r="K50">
        <f t="shared" si="9"/>
        <v>53.212678338853728</v>
      </c>
      <c r="M50">
        <v>-9.8000000000000007</v>
      </c>
      <c r="N50">
        <f t="shared" si="10"/>
        <v>27.590678118654644</v>
      </c>
      <c r="O50">
        <f t="shared" si="11"/>
        <v>214.10698372208071</v>
      </c>
    </row>
    <row r="51" spans="1:15" x14ac:dyDescent="0.3">
      <c r="A51">
        <f t="shared" si="2"/>
        <v>4.5</v>
      </c>
      <c r="B51">
        <f t="shared" si="0"/>
        <v>318.1980515339464</v>
      </c>
      <c r="C51">
        <f t="shared" si="3"/>
        <v>218.97305153394632</v>
      </c>
      <c r="F51">
        <f t="shared" si="4"/>
        <v>-2.8996662303629996</v>
      </c>
      <c r="G51">
        <f t="shared" si="5"/>
        <v>14.589073248518373</v>
      </c>
      <c r="H51">
        <f t="shared" si="6"/>
        <v>121.22834930833007</v>
      </c>
      <c r="I51">
        <f t="shared" si="7"/>
        <v>-7.3472141858659068</v>
      </c>
      <c r="J51">
        <f t="shared" si="8"/>
        <v>-13.320686500614725</v>
      </c>
      <c r="K51">
        <f t="shared" si="9"/>
        <v>51.880609688792262</v>
      </c>
      <c r="M51">
        <v>-9.8000000000000007</v>
      </c>
      <c r="N51">
        <f t="shared" si="10"/>
        <v>26.610678118654647</v>
      </c>
      <c r="O51">
        <f t="shared" si="11"/>
        <v>216.76805153394616</v>
      </c>
    </row>
    <row r="52" spans="1:15" x14ac:dyDescent="0.3">
      <c r="A52">
        <f t="shared" si="2"/>
        <v>4.5999999999999996</v>
      </c>
      <c r="B52">
        <f t="shared" si="0"/>
        <v>325.26911934581187</v>
      </c>
      <c r="C52">
        <f t="shared" si="3"/>
        <v>221.58511934581176</v>
      </c>
      <c r="F52">
        <f t="shared" si="4"/>
        <v>-2.8821516280082715</v>
      </c>
      <c r="G52">
        <f t="shared" si="5"/>
        <v>14.300858085717547</v>
      </c>
      <c r="H52">
        <f t="shared" si="6"/>
        <v>122.65843511690181</v>
      </c>
      <c r="I52">
        <f t="shared" si="7"/>
        <v>-7.1684251473729805</v>
      </c>
      <c r="J52">
        <f t="shared" si="8"/>
        <v>-14.037529015352021</v>
      </c>
      <c r="K52">
        <f t="shared" si="9"/>
        <v>50.476856787257063</v>
      </c>
      <c r="M52">
        <v>-9.8000000000000007</v>
      </c>
      <c r="N52">
        <f t="shared" si="10"/>
        <v>25.63067811865465</v>
      </c>
      <c r="O52">
        <f t="shared" si="11"/>
        <v>219.33111934581163</v>
      </c>
    </row>
    <row r="53" spans="1:15" x14ac:dyDescent="0.3">
      <c r="A53">
        <f t="shared" si="2"/>
        <v>4.6999999999999993</v>
      </c>
      <c r="B53">
        <f t="shared" si="0"/>
        <v>332.34018715767729</v>
      </c>
      <c r="C53">
        <f t="shared" si="3"/>
        <v>224.09918715767725</v>
      </c>
      <c r="F53">
        <f t="shared" si="4"/>
        <v>-2.8657676559818492</v>
      </c>
      <c r="G53">
        <f t="shared" si="5"/>
        <v>14.014281320119363</v>
      </c>
      <c r="H53">
        <f t="shared" si="6"/>
        <v>124.05986324891374</v>
      </c>
      <c r="I53">
        <f t="shared" si="7"/>
        <v>-6.9870012008384954</v>
      </c>
      <c r="J53">
        <f t="shared" si="8"/>
        <v>-14.736229135435869</v>
      </c>
      <c r="K53">
        <f t="shared" si="9"/>
        <v>49.003233873713484</v>
      </c>
      <c r="M53">
        <v>-9.8000000000000007</v>
      </c>
      <c r="N53">
        <f t="shared" si="10"/>
        <v>24.650678118654653</v>
      </c>
      <c r="O53">
        <f t="shared" si="11"/>
        <v>221.79618715767708</v>
      </c>
    </row>
    <row r="54" spans="1:15" x14ac:dyDescent="0.3">
      <c r="A54">
        <f t="shared" si="2"/>
        <v>4.7999999999999989</v>
      </c>
      <c r="B54">
        <f t="shared" si="0"/>
        <v>339.41125496954277</v>
      </c>
      <c r="C54">
        <f t="shared" si="3"/>
        <v>226.5152549695427</v>
      </c>
      <c r="F54">
        <f t="shared" si="4"/>
        <v>-2.849956771020977</v>
      </c>
      <c r="G54">
        <f t="shared" si="5"/>
        <v>13.729285643017265</v>
      </c>
      <c r="H54">
        <f t="shared" si="6"/>
        <v>125.43279181321546</v>
      </c>
      <c r="I54">
        <f t="shared" si="7"/>
        <v>-6.8032272761958268</v>
      </c>
      <c r="J54">
        <f t="shared" si="8"/>
        <v>-15.416551863055449</v>
      </c>
      <c r="K54">
        <f t="shared" si="9"/>
        <v>47.461578687407943</v>
      </c>
      <c r="M54">
        <v>-9.8000000000000007</v>
      </c>
      <c r="N54">
        <f t="shared" si="10"/>
        <v>23.670678118654656</v>
      </c>
      <c r="O54">
        <f t="shared" si="11"/>
        <v>224.16325496954255</v>
      </c>
    </row>
    <row r="55" spans="1:15" x14ac:dyDescent="0.3">
      <c r="A55">
        <f t="shared" si="2"/>
        <v>4.8999999999999986</v>
      </c>
      <c r="B55">
        <f t="shared" si="0"/>
        <v>346.48232278140819</v>
      </c>
      <c r="C55">
        <f t="shared" si="3"/>
        <v>228.83332278140819</v>
      </c>
      <c r="F55">
        <f t="shared" si="4"/>
        <v>-2.8342358852808376</v>
      </c>
      <c r="G55">
        <f t="shared" si="5"/>
        <v>13.445862054489183</v>
      </c>
      <c r="H55">
        <f t="shared" si="6"/>
        <v>126.77737801866438</v>
      </c>
      <c r="I55">
        <f t="shared" si="7"/>
        <v>-6.6174495269688123</v>
      </c>
      <c r="J55">
        <f t="shared" si="8"/>
        <v>-16.078296815752328</v>
      </c>
      <c r="K55">
        <f t="shared" si="9"/>
        <v>45.853749005832718</v>
      </c>
      <c r="M55">
        <v>-9.8000000000000007</v>
      </c>
      <c r="N55">
        <f t="shared" si="10"/>
        <v>22.69067811865466</v>
      </c>
      <c r="O55">
        <f t="shared" si="11"/>
        <v>226.432322781408</v>
      </c>
    </row>
    <row r="56" spans="1:15" x14ac:dyDescent="0.3">
      <c r="A56">
        <f t="shared" si="2"/>
        <v>4.9999999999999982</v>
      </c>
      <c r="B56">
        <f t="shared" si="0"/>
        <v>353.55339059327366</v>
      </c>
      <c r="C56">
        <f t="shared" si="3"/>
        <v>231.05339059327369</v>
      </c>
      <c r="F56">
        <f t="shared" si="4"/>
        <v>-2.8181924967692016</v>
      </c>
      <c r="G56">
        <f t="shared" si="5"/>
        <v>13.164042804812263</v>
      </c>
      <c r="H56">
        <f t="shared" si="6"/>
        <v>128.0937822991456</v>
      </c>
      <c r="I56">
        <f t="shared" si="7"/>
        <v>-6.430060961256622</v>
      </c>
      <c r="J56">
        <f t="shared" si="8"/>
        <v>-16.721302911877988</v>
      </c>
      <c r="K56">
        <f t="shared" si="9"/>
        <v>44.181618714644927</v>
      </c>
      <c r="M56">
        <v>-9.8000000000000007</v>
      </c>
      <c r="N56">
        <f t="shared" si="10"/>
        <v>21.710678118654663</v>
      </c>
      <c r="O56">
        <f t="shared" si="11"/>
        <v>228.60339059327347</v>
      </c>
    </row>
    <row r="57" spans="1:15" x14ac:dyDescent="0.3">
      <c r="A57">
        <f t="shared" si="2"/>
        <v>5.0999999999999979</v>
      </c>
      <c r="B57">
        <f t="shared" si="0"/>
        <v>360.62445840513908</v>
      </c>
      <c r="C57">
        <f t="shared" si="3"/>
        <v>233.17545840513912</v>
      </c>
      <c r="F57">
        <f t="shared" si="4"/>
        <v>-2.8014802590124939</v>
      </c>
      <c r="G57">
        <f t="shared" si="5"/>
        <v>12.883894778911015</v>
      </c>
      <c r="H57">
        <f t="shared" si="6"/>
        <v>129.38217177703669</v>
      </c>
      <c r="I57">
        <f t="shared" si="7"/>
        <v>-6.2414883248883228</v>
      </c>
      <c r="J57">
        <f t="shared" si="8"/>
        <v>-17.345451744366819</v>
      </c>
      <c r="K57">
        <f t="shared" si="9"/>
        <v>42.447073540208251</v>
      </c>
      <c r="M57">
        <v>-9.8000000000000007</v>
      </c>
      <c r="N57">
        <f t="shared" si="10"/>
        <v>20.730678118654666</v>
      </c>
      <c r="O57">
        <f t="shared" si="11"/>
        <v>230.67645840513893</v>
      </c>
    </row>
    <row r="58" spans="1:15" x14ac:dyDescent="0.3">
      <c r="A58">
        <f t="shared" si="2"/>
        <v>5.1999999999999975</v>
      </c>
      <c r="B58">
        <f t="shared" si="0"/>
        <v>367.69552621700456</v>
      </c>
      <c r="C58">
        <f t="shared" si="3"/>
        <v>235.1995262170046</v>
      </c>
      <c r="F58">
        <f t="shared" si="4"/>
        <v>-2.783814176435635</v>
      </c>
      <c r="G58">
        <f t="shared" si="5"/>
        <v>12.605513361267453</v>
      </c>
      <c r="H58">
        <f t="shared" si="6"/>
        <v>130.64272311316344</v>
      </c>
      <c r="I58">
        <f t="shared" si="7"/>
        <v>-6.0521803157158445</v>
      </c>
      <c r="J58">
        <f t="shared" si="8"/>
        <v>-17.950669775938401</v>
      </c>
      <c r="K58">
        <f t="shared" si="9"/>
        <v>40.652006562614417</v>
      </c>
      <c r="M58">
        <v>-9.8000000000000007</v>
      </c>
      <c r="N58">
        <f t="shared" si="10"/>
        <v>19.750678118654669</v>
      </c>
      <c r="O58">
        <f t="shared" si="11"/>
        <v>232.6515262170044</v>
      </c>
    </row>
    <row r="59" spans="1:15" x14ac:dyDescent="0.3">
      <c r="A59">
        <f t="shared" si="2"/>
        <v>5.2999999999999972</v>
      </c>
      <c r="B59">
        <f t="shared" si="0"/>
        <v>374.76659402886997</v>
      </c>
      <c r="C59">
        <f t="shared" si="3"/>
        <v>237.12559402887004</v>
      </c>
      <c r="F59">
        <f t="shared" si="4"/>
        <v>-2.7649655871849133</v>
      </c>
      <c r="G59">
        <f t="shared" si="5"/>
        <v>12.329016802548963</v>
      </c>
      <c r="H59">
        <f t="shared" si="6"/>
        <v>131.87562479341832</v>
      </c>
      <c r="I59">
        <f t="shared" si="7"/>
        <v>-5.8625971529334446</v>
      </c>
      <c r="J59">
        <f t="shared" si="8"/>
        <v>-18.536929491231742</v>
      </c>
      <c r="K59">
        <f t="shared" si="9"/>
        <v>38.798313613491253</v>
      </c>
      <c r="M59">
        <v>-9.8000000000000007</v>
      </c>
      <c r="N59">
        <f t="shared" si="10"/>
        <v>18.770678118654672</v>
      </c>
      <c r="O59">
        <f t="shared" si="11"/>
        <v>234.52859402886986</v>
      </c>
    </row>
    <row r="60" spans="1:15" x14ac:dyDescent="0.3">
      <c r="A60">
        <f t="shared" si="2"/>
        <v>5.3999999999999968</v>
      </c>
      <c r="B60">
        <f t="shared" si="0"/>
        <v>381.83766184073545</v>
      </c>
      <c r="C60">
        <f t="shared" si="3"/>
        <v>238.95366184073555</v>
      </c>
      <c r="F60">
        <f t="shared" si="4"/>
        <v>-2.7447570683454443</v>
      </c>
      <c r="G60">
        <f t="shared" si="5"/>
        <v>12.05454109571442</v>
      </c>
      <c r="H60">
        <f t="shared" si="6"/>
        <v>133.08107890298976</v>
      </c>
      <c r="I60">
        <f t="shared" si="7"/>
        <v>-5.6732014838392972</v>
      </c>
      <c r="J60">
        <f t="shared" si="8"/>
        <v>-19.10424963961567</v>
      </c>
      <c r="K60">
        <f t="shared" si="9"/>
        <v>36.887888649529692</v>
      </c>
      <c r="M60">
        <v>-9.8000000000000007</v>
      </c>
      <c r="N60">
        <f t="shared" si="10"/>
        <v>17.790678118654675</v>
      </c>
      <c r="O60">
        <f t="shared" si="11"/>
        <v>236.30766184073534</v>
      </c>
    </row>
    <row r="61" spans="1:15" x14ac:dyDescent="0.3">
      <c r="A61">
        <f t="shared" si="2"/>
        <v>5.4999999999999964</v>
      </c>
      <c r="B61">
        <f t="shared" si="0"/>
        <v>388.90872965260093</v>
      </c>
      <c r="C61">
        <f t="shared" si="3"/>
        <v>240.68372965260099</v>
      </c>
      <c r="F61">
        <f t="shared" si="4"/>
        <v>-2.7230573725367018</v>
      </c>
      <c r="G61">
        <f t="shared" si="5"/>
        <v>11.782235358460751</v>
      </c>
      <c r="H61">
        <f t="shared" si="6"/>
        <v>134.25930243883582</v>
      </c>
      <c r="I61">
        <f t="shared" si="7"/>
        <v>-5.4844505805010106</v>
      </c>
      <c r="J61">
        <f t="shared" si="8"/>
        <v>-19.652694697665769</v>
      </c>
      <c r="K61">
        <f t="shared" si="9"/>
        <v>34.922619179763124</v>
      </c>
      <c r="M61">
        <v>-9.8000000000000007</v>
      </c>
      <c r="N61">
        <f t="shared" si="10"/>
        <v>16.810678118654678</v>
      </c>
      <c r="O61">
        <f t="shared" si="11"/>
        <v>237.9887296526008</v>
      </c>
    </row>
    <row r="62" spans="1:15" x14ac:dyDescent="0.3">
      <c r="A62">
        <f t="shared" si="2"/>
        <v>5.5999999999999961</v>
      </c>
      <c r="B62">
        <f t="shared" si="0"/>
        <v>395.97979746446634</v>
      </c>
      <c r="C62">
        <f t="shared" si="3"/>
        <v>242.3157974644665</v>
      </c>
      <c r="F62">
        <f t="shared" si="4"/>
        <v>-2.6997764812852085</v>
      </c>
      <c r="G62">
        <f t="shared" si="5"/>
        <v>11.51225771033223</v>
      </c>
      <c r="H62">
        <f t="shared" si="6"/>
        <v>135.41052820986903</v>
      </c>
      <c r="I62">
        <f t="shared" si="7"/>
        <v>-5.2967897581051107</v>
      </c>
      <c r="J62">
        <f t="shared" si="8"/>
        <v>-20.182373673476278</v>
      </c>
      <c r="K62">
        <f t="shared" si="9"/>
        <v>32.904381812415501</v>
      </c>
      <c r="M62">
        <v>-9.8000000000000007</v>
      </c>
      <c r="N62">
        <f t="shared" si="10"/>
        <v>15.830678118654681</v>
      </c>
      <c r="O62">
        <f t="shared" si="11"/>
        <v>239.57179746446627</v>
      </c>
    </row>
    <row r="63" spans="1:15" x14ac:dyDescent="0.3">
      <c r="A63">
        <f t="shared" si="2"/>
        <v>5.6999999999999957</v>
      </c>
      <c r="B63">
        <f t="shared" si="0"/>
        <v>403.05086527633182</v>
      </c>
      <c r="C63">
        <f t="shared" si="3"/>
        <v>243.84986527633194</v>
      </c>
      <c r="F63">
        <f t="shared" si="4"/>
        <v>-2.6748608400651266</v>
      </c>
      <c r="G63">
        <f t="shared" si="5"/>
        <v>11.244771626325718</v>
      </c>
      <c r="H63">
        <f t="shared" si="6"/>
        <v>136.53500537250159</v>
      </c>
      <c r="I63">
        <f t="shared" si="7"/>
        <v>-5.1106469332864597</v>
      </c>
      <c r="J63">
        <f t="shared" si="8"/>
        <v>-20.693438366804923</v>
      </c>
      <c r="K63">
        <f t="shared" si="9"/>
        <v>30.835037975735016</v>
      </c>
      <c r="M63">
        <v>-9.8000000000000007</v>
      </c>
      <c r="N63">
        <f t="shared" si="10"/>
        <v>14.850678118654685</v>
      </c>
      <c r="O63">
        <f t="shared" si="11"/>
        <v>241.05686527633173</v>
      </c>
    </row>
    <row r="64" spans="1:15" x14ac:dyDescent="0.3">
      <c r="A64">
        <f t="shared" si="2"/>
        <v>5.7999999999999954</v>
      </c>
      <c r="B64">
        <f t="shared" si="0"/>
        <v>410.12193308819724</v>
      </c>
      <c r="C64">
        <f t="shared" si="3"/>
        <v>245.28593308819745</v>
      </c>
      <c r="F64">
        <f t="shared" si="4"/>
        <v>-2.6482888225950174</v>
      </c>
      <c r="G64">
        <f t="shared" si="5"/>
        <v>10.979942744066218</v>
      </c>
      <c r="H64">
        <f t="shared" si="6"/>
        <v>137.63299964690822</v>
      </c>
      <c r="I64">
        <f t="shared" si="7"/>
        <v>-4.9264282326936657</v>
      </c>
      <c r="J64">
        <f t="shared" si="8"/>
        <v>-21.186081190074287</v>
      </c>
      <c r="K64">
        <f t="shared" si="9"/>
        <v>28.716429856727594</v>
      </c>
      <c r="M64">
        <v>-9.8000000000000007</v>
      </c>
      <c r="N64">
        <f t="shared" si="10"/>
        <v>13.870678118654688</v>
      </c>
      <c r="O64">
        <f t="shared" si="11"/>
        <v>242.44393308819718</v>
      </c>
    </row>
    <row r="65" spans="1:15" x14ac:dyDescent="0.3">
      <c r="A65">
        <f t="shared" si="2"/>
        <v>5.899999999999995</v>
      </c>
      <c r="B65">
        <f t="shared" si="0"/>
        <v>417.19300090006271</v>
      </c>
      <c r="C65">
        <f t="shared" si="3"/>
        <v>246.6240009000629</v>
      </c>
      <c r="F65">
        <f t="shared" si="4"/>
        <v>-2.6200664576921167</v>
      </c>
      <c r="G65">
        <f t="shared" si="5"/>
        <v>10.717936098297008</v>
      </c>
      <c r="H65">
        <f t="shared" si="6"/>
        <v>138.7047932567379</v>
      </c>
      <c r="I65">
        <f t="shared" si="7"/>
        <v>-4.7445145580514385</v>
      </c>
      <c r="J65">
        <f t="shared" si="8"/>
        <v>-21.660532645879428</v>
      </c>
      <c r="K65">
        <f t="shared" si="9"/>
        <v>26.55037659213966</v>
      </c>
      <c r="M65">
        <v>-9.8000000000000007</v>
      </c>
      <c r="N65">
        <f t="shared" si="10"/>
        <v>12.890678118654691</v>
      </c>
      <c r="O65">
        <f t="shared" si="11"/>
        <v>243.73300090006265</v>
      </c>
    </row>
    <row r="66" spans="1:15" x14ac:dyDescent="0.3">
      <c r="A66">
        <f t="shared" si="2"/>
        <v>5.9999999999999947</v>
      </c>
      <c r="B66">
        <f t="shared" si="0"/>
        <v>424.26406871192813</v>
      </c>
      <c r="C66">
        <f t="shared" si="3"/>
        <v>247.86406871192838</v>
      </c>
      <c r="F66">
        <f t="shared" si="4"/>
        <v>-2.5902234403698747</v>
      </c>
      <c r="G66">
        <f t="shared" si="5"/>
        <v>10.458913754260021</v>
      </c>
      <c r="H66">
        <f t="shared" si="6"/>
        <v>139.75068463216391</v>
      </c>
      <c r="I66">
        <f t="shared" si="7"/>
        <v>-4.565259012957867</v>
      </c>
      <c r="J66">
        <f t="shared" si="8"/>
        <v>-22.117058547175212</v>
      </c>
      <c r="K66">
        <f t="shared" si="9"/>
        <v>24.338670737422145</v>
      </c>
      <c r="M66">
        <v>-9.8000000000000007</v>
      </c>
      <c r="N66">
        <f t="shared" si="10"/>
        <v>11.910678118654694</v>
      </c>
      <c r="O66">
        <f t="shared" si="11"/>
        <v>244.9240687119281</v>
      </c>
    </row>
    <row r="67" spans="1:15" x14ac:dyDescent="0.3">
      <c r="A67">
        <f t="shared" si="2"/>
        <v>6.0999999999999943</v>
      </c>
      <c r="B67">
        <f t="shared" si="0"/>
        <v>431.33513652379361</v>
      </c>
      <c r="C67">
        <f t="shared" si="3"/>
        <v>249.00613652379383</v>
      </c>
      <c r="F67">
        <f t="shared" si="4"/>
        <v>-2.5588094395281145</v>
      </c>
      <c r="G67">
        <f t="shared" si="5"/>
        <v>10.20303281030721</v>
      </c>
      <c r="H67">
        <f t="shared" si="6"/>
        <v>140.77098791319463</v>
      </c>
      <c r="I67">
        <f t="shared" si="7"/>
        <v>-4.3889850978016858</v>
      </c>
      <c r="J67">
        <f t="shared" si="8"/>
        <v>-22.555957056955378</v>
      </c>
      <c r="K67">
        <f t="shared" si="9"/>
        <v>22.083075031726615</v>
      </c>
      <c r="M67">
        <v>-9.8000000000000007</v>
      </c>
      <c r="N67">
        <f t="shared" si="10"/>
        <v>10.930678118654697</v>
      </c>
      <c r="O67">
        <f t="shared" si="11"/>
        <v>246.01713652379357</v>
      </c>
    </row>
    <row r="68" spans="1:15" x14ac:dyDescent="0.3">
      <c r="A68">
        <f t="shared" si="2"/>
        <v>6.199999999999994</v>
      </c>
      <c r="B68">
        <f t="shared" si="0"/>
        <v>438.40620433565903</v>
      </c>
      <c r="C68">
        <f t="shared" si="3"/>
        <v>250.05020433565932</v>
      </c>
      <c r="F68">
        <f t="shared" si="4"/>
        <v>-2.5258907071479979</v>
      </c>
      <c r="G68">
        <f t="shared" si="5"/>
        <v>9.9504437395924104</v>
      </c>
      <c r="H68">
        <f t="shared" si="6"/>
        <v>141.76603228715388</v>
      </c>
      <c r="I68">
        <f t="shared" si="7"/>
        <v>-4.2159855819107745</v>
      </c>
      <c r="J68">
        <f t="shared" si="8"/>
        <v>-22.977555615146454</v>
      </c>
      <c r="K68">
        <f t="shared" si="9"/>
        <v>19.785319470211977</v>
      </c>
      <c r="M68">
        <v>-9.8000000000000007</v>
      </c>
      <c r="N68">
        <f t="shared" si="10"/>
        <v>9.9506781186547002</v>
      </c>
      <c r="O68">
        <f t="shared" si="11"/>
        <v>247.01220433565902</v>
      </c>
    </row>
    <row r="69" spans="1:15" x14ac:dyDescent="0.3">
      <c r="A69">
        <f t="shared" si="2"/>
        <v>6.2999999999999936</v>
      </c>
      <c r="B69">
        <f t="shared" si="0"/>
        <v>445.4772721475245</v>
      </c>
      <c r="C69">
        <f t="shared" si="3"/>
        <v>250.99627214752476</v>
      </c>
      <c r="F69">
        <f t="shared" si="4"/>
        <v>-2.4915469880280039</v>
      </c>
      <c r="G69">
        <f t="shared" si="5"/>
        <v>9.7012890407896109</v>
      </c>
      <c r="H69">
        <f t="shared" si="6"/>
        <v>142.73616119123284</v>
      </c>
      <c r="I69">
        <f t="shared" si="7"/>
        <v>-4.0465219659129348</v>
      </c>
      <c r="J69">
        <f t="shared" si="8"/>
        <v>-23.382207811737747</v>
      </c>
      <c r="K69">
        <f t="shared" si="9"/>
        <v>17.44709868903821</v>
      </c>
      <c r="M69">
        <v>-9.8000000000000007</v>
      </c>
      <c r="N69">
        <f t="shared" si="10"/>
        <v>8.9706781186547033</v>
      </c>
      <c r="O69">
        <f t="shared" si="11"/>
        <v>247.90927214752449</v>
      </c>
    </row>
    <row r="70" spans="1:15" x14ac:dyDescent="0.3">
      <c r="A70">
        <f t="shared" si="2"/>
        <v>6.3999999999999932</v>
      </c>
      <c r="B70">
        <f t="shared" si="0"/>
        <v>452.54833995938998</v>
      </c>
      <c r="C70">
        <f t="shared" si="3"/>
        <v>251.84433995939025</v>
      </c>
      <c r="F70">
        <f t="shared" si="4"/>
        <v>-2.4558687244964772</v>
      </c>
      <c r="G70">
        <f t="shared" si="5"/>
        <v>9.4557021683399647</v>
      </c>
      <c r="H70">
        <f t="shared" si="6"/>
        <v>143.68173140806684</v>
      </c>
      <c r="I70">
        <f t="shared" si="7"/>
        <v>-3.8808244519792083</v>
      </c>
      <c r="J70">
        <f t="shared" si="8"/>
        <v>-23.770290256935667</v>
      </c>
      <c r="K70">
        <f t="shared" si="9"/>
        <v>15.070069663344652</v>
      </c>
      <c r="M70">
        <v>-9.8000000000000007</v>
      </c>
      <c r="N70">
        <f t="shared" si="10"/>
        <v>7.9906781186547065</v>
      </c>
      <c r="O70">
        <f t="shared" si="11"/>
        <v>248.70833995938995</v>
      </c>
    </row>
    <row r="71" spans="1:15" x14ac:dyDescent="0.3">
      <c r="A71">
        <f t="shared" si="2"/>
        <v>6.4999999999999929</v>
      </c>
      <c r="B71">
        <f t="shared" ref="B71:B134" si="12">D$2*COS(D$4*PI()/180)*A71</f>
        <v>459.6194077712554</v>
      </c>
      <c r="C71">
        <f t="shared" si="3"/>
        <v>252.59440777125579</v>
      </c>
      <c r="F71">
        <f t="shared" si="4"/>
        <v>-2.4189545469769893</v>
      </c>
      <c r="G71">
        <f t="shared" si="5"/>
        <v>9.213806713642267</v>
      </c>
      <c r="H71">
        <f t="shared" si="6"/>
        <v>144.60311207943107</v>
      </c>
      <c r="I71">
        <f t="shared" si="7"/>
        <v>-3.7190923448816839</v>
      </c>
      <c r="J71">
        <f t="shared" si="8"/>
        <v>-24.142199491423835</v>
      </c>
      <c r="K71">
        <f t="shared" si="9"/>
        <v>12.655849714202278</v>
      </c>
      <c r="M71">
        <v>-9.8000000000000007</v>
      </c>
      <c r="N71">
        <f t="shared" si="10"/>
        <v>7.0106781186547096</v>
      </c>
      <c r="O71">
        <f t="shared" si="11"/>
        <v>249.40940777125542</v>
      </c>
    </row>
    <row r="72" spans="1:15" x14ac:dyDescent="0.3">
      <c r="A72">
        <f t="shared" ref="A72:A135" si="13">A71+0.1</f>
        <v>6.5999999999999925</v>
      </c>
      <c r="B72">
        <f t="shared" si="12"/>
        <v>466.69047558312087</v>
      </c>
      <c r="C72">
        <f t="shared" ref="C72:C135" si="14">D$2*SIN(D$4*PI()/180)*A72-(1/2)*9.8*A72^2</f>
        <v>253.24647558312122</v>
      </c>
      <c r="F72">
        <f t="shared" ref="F72:F135" si="15">-1*$D$3*(G71^2+J71^2)^(1/2)*G71</f>
        <v>-2.3809090385765126</v>
      </c>
      <c r="G72">
        <f t="shared" ref="G72:G135" si="16">G71+F72*(A72-A71)</f>
        <v>8.9757158097846172</v>
      </c>
      <c r="H72">
        <f t="shared" ref="H72:H135" si="17">H71+G72*(A72-A71)</f>
        <v>145.50068366040952</v>
      </c>
      <c r="I72">
        <f t="shared" ref="I72:I135" si="18">-9.8-($D$3*((G71^2+J71^2)^(1/2))*J71)</f>
        <v>-3.5614948124382799</v>
      </c>
      <c r="J72">
        <f t="shared" ref="J72:J135" si="19">J71+I72*(A72-A71)</f>
        <v>-24.49834897266766</v>
      </c>
      <c r="K72">
        <f t="shared" ref="K72:K135" si="20">K71+J72*(A72-A71)</f>
        <v>10.20601481693552</v>
      </c>
      <c r="M72">
        <v>-9.8000000000000007</v>
      </c>
      <c r="N72">
        <f t="shared" ref="N72:N135" si="21">N71+M72*(A72-A71)</f>
        <v>6.0306781186547127</v>
      </c>
      <c r="O72">
        <f t="shared" ref="O72:O135" si="22">O71+N72*(A72-A71)</f>
        <v>250.01247558312087</v>
      </c>
    </row>
    <row r="73" spans="1:15" x14ac:dyDescent="0.3">
      <c r="A73">
        <f t="shared" si="13"/>
        <v>6.6999999999999922</v>
      </c>
      <c r="B73">
        <f t="shared" si="12"/>
        <v>473.76154339498629</v>
      </c>
      <c r="C73">
        <f t="shared" si="14"/>
        <v>253.80054339498673</v>
      </c>
      <c r="F73">
        <f t="shared" si="15"/>
        <v>-2.3418407598629538</v>
      </c>
      <c r="G73">
        <f t="shared" si="16"/>
        <v>8.7415317337983218</v>
      </c>
      <c r="H73">
        <f t="shared" si="17"/>
        <v>146.37483683378935</v>
      </c>
      <c r="I73">
        <f t="shared" si="18"/>
        <v>-3.4081719397801953</v>
      </c>
      <c r="J73">
        <f t="shared" si="19"/>
        <v>-24.839166166645679</v>
      </c>
      <c r="K73">
        <f t="shared" si="20"/>
        <v>7.7220982002709606</v>
      </c>
      <c r="M73">
        <v>-9.8000000000000007</v>
      </c>
      <c r="N73">
        <f t="shared" si="21"/>
        <v>5.0506781186547158</v>
      </c>
      <c r="O73">
        <f t="shared" si="22"/>
        <v>250.51754339498635</v>
      </c>
    </row>
    <row r="74" spans="1:15" x14ac:dyDescent="0.3">
      <c r="A74">
        <f t="shared" si="13"/>
        <v>6.7999999999999918</v>
      </c>
      <c r="B74">
        <f t="shared" si="12"/>
        <v>480.83261120685177</v>
      </c>
      <c r="C74">
        <f t="shared" si="14"/>
        <v>254.25661120685217</v>
      </c>
      <c r="F74">
        <f t="shared" si="15"/>
        <v>-2.3018605185775365</v>
      </c>
      <c r="G74">
        <f t="shared" si="16"/>
        <v>8.5113456819405684</v>
      </c>
      <c r="H74">
        <f t="shared" si="17"/>
        <v>147.2259714019834</v>
      </c>
      <c r="I74">
        <f t="shared" si="18"/>
        <v>-3.2592360178340636</v>
      </c>
      <c r="J74">
        <f t="shared" si="19"/>
        <v>-25.165089768429084</v>
      </c>
      <c r="K74">
        <f t="shared" si="20"/>
        <v>5.2055892234280616</v>
      </c>
      <c r="M74">
        <v>-9.8000000000000007</v>
      </c>
      <c r="N74">
        <f t="shared" si="21"/>
        <v>4.070678118654719</v>
      </c>
      <c r="O74">
        <f t="shared" si="22"/>
        <v>250.92461120685181</v>
      </c>
    </row>
    <row r="75" spans="1:15" x14ac:dyDescent="0.3">
      <c r="A75">
        <f t="shared" si="13"/>
        <v>6.8999999999999915</v>
      </c>
      <c r="B75">
        <f t="shared" si="12"/>
        <v>487.90367901871718</v>
      </c>
      <c r="C75">
        <f t="shared" si="14"/>
        <v>254.61467901871768</v>
      </c>
      <c r="F75">
        <f t="shared" si="15"/>
        <v>-2.261079868091644</v>
      </c>
      <c r="G75">
        <f t="shared" si="16"/>
        <v>8.2852376951314053</v>
      </c>
      <c r="H75">
        <f t="shared" si="17"/>
        <v>148.05449517149654</v>
      </c>
      <c r="I75">
        <f t="shared" si="18"/>
        <v>-3.1147730123515718</v>
      </c>
      <c r="J75">
        <f t="shared" si="19"/>
        <v>-25.476567069664242</v>
      </c>
      <c r="K75">
        <f t="shared" si="20"/>
        <v>2.6579325164616465</v>
      </c>
      <c r="M75">
        <v>-9.8000000000000007</v>
      </c>
      <c r="N75">
        <f t="shared" si="21"/>
        <v>3.0906781186547225</v>
      </c>
      <c r="O75">
        <f t="shared" si="22"/>
        <v>251.23367901871728</v>
      </c>
    </row>
    <row r="76" spans="1:15" x14ac:dyDescent="0.3">
      <c r="A76">
        <f t="shared" si="13"/>
        <v>6.9999999999999911</v>
      </c>
      <c r="B76">
        <f t="shared" si="12"/>
        <v>494.97474683058266</v>
      </c>
      <c r="C76">
        <f t="shared" si="14"/>
        <v>254.87474683058315</v>
      </c>
      <c r="F76">
        <f t="shared" si="15"/>
        <v>-2.2196098178868264</v>
      </c>
      <c r="G76">
        <f t="shared" si="16"/>
        <v>8.0632767133427237</v>
      </c>
      <c r="H76">
        <f t="shared" si="17"/>
        <v>148.8608228428308</v>
      </c>
      <c r="I76">
        <f t="shared" si="18"/>
        <v>-2.9748441656528604</v>
      </c>
      <c r="J76">
        <f t="shared" si="19"/>
        <v>-25.774051486229528</v>
      </c>
      <c r="K76">
        <f t="shared" si="20"/>
        <v>8.0527367838703068E-2</v>
      </c>
      <c r="M76">
        <v>-9.8000000000000007</v>
      </c>
      <c r="N76">
        <f t="shared" si="21"/>
        <v>2.1106781186547261</v>
      </c>
      <c r="O76">
        <f t="shared" si="22"/>
        <v>251.44474683058274</v>
      </c>
    </row>
    <row r="77" spans="1:15" x14ac:dyDescent="0.3">
      <c r="A77">
        <f t="shared" si="13"/>
        <v>7.0999999999999908</v>
      </c>
      <c r="B77">
        <f t="shared" si="12"/>
        <v>502.04581464244814</v>
      </c>
      <c r="C77">
        <f t="shared" si="14"/>
        <v>255.03681464244866</v>
      </c>
      <c r="F77">
        <f t="shared" si="15"/>
        <v>-2.1775597391437467</v>
      </c>
      <c r="G77">
        <f t="shared" si="16"/>
        <v>7.8455207394283502</v>
      </c>
      <c r="H77">
        <f t="shared" si="17"/>
        <v>149.64537491677362</v>
      </c>
      <c r="I77">
        <f t="shared" si="18"/>
        <v>-2.8394876888995668</v>
      </c>
      <c r="J77">
        <f t="shared" si="19"/>
        <v>-26.058000255119484</v>
      </c>
      <c r="K77">
        <f t="shared" si="20"/>
        <v>-2.5252726576732361</v>
      </c>
      <c r="M77">
        <v>-9.8000000000000007</v>
      </c>
      <c r="N77">
        <f t="shared" si="21"/>
        <v>1.1306781186547297</v>
      </c>
      <c r="O77">
        <f t="shared" si="22"/>
        <v>251.55781464244822</v>
      </c>
    </row>
    <row r="78" spans="1:15" x14ac:dyDescent="0.3">
      <c r="A78">
        <f t="shared" si="13"/>
        <v>7.1999999999999904</v>
      </c>
      <c r="B78">
        <f t="shared" si="12"/>
        <v>509.11688245431355</v>
      </c>
      <c r="C78">
        <f t="shared" si="14"/>
        <v>255.1008824543141</v>
      </c>
      <c r="F78">
        <f t="shared" si="15"/>
        <v>-2.1350364486134019</v>
      </c>
      <c r="G78">
        <f t="shared" si="16"/>
        <v>7.6320170945670105</v>
      </c>
      <c r="H78">
        <f t="shared" si="17"/>
        <v>150.40857662623031</v>
      </c>
      <c r="I78">
        <f t="shared" si="18"/>
        <v>-2.7087205081161825</v>
      </c>
      <c r="J78">
        <f t="shared" si="19"/>
        <v>-26.328872305931103</v>
      </c>
      <c r="K78">
        <f t="shared" si="20"/>
        <v>-5.1581598882663364</v>
      </c>
      <c r="M78">
        <v>-9.8000000000000007</v>
      </c>
      <c r="N78">
        <f t="shared" si="21"/>
        <v>0.15067811865473313</v>
      </c>
      <c r="O78">
        <f t="shared" si="22"/>
        <v>251.57288245431369</v>
      </c>
    </row>
    <row r="79" spans="1:15" x14ac:dyDescent="0.3">
      <c r="A79">
        <f t="shared" si="13"/>
        <v>7.2999999999999901</v>
      </c>
      <c r="B79">
        <f t="shared" si="12"/>
        <v>516.18795026617897</v>
      </c>
      <c r="C79">
        <f t="shared" si="14"/>
        <v>255.06695026617956</v>
      </c>
      <c r="F79">
        <f t="shared" si="15"/>
        <v>-2.0921434542621311</v>
      </c>
      <c r="G79">
        <f t="shared" si="16"/>
        <v>7.4228027491407982</v>
      </c>
      <c r="H79">
        <f t="shared" si="17"/>
        <v>151.15085690114438</v>
      </c>
      <c r="I79">
        <f t="shared" si="18"/>
        <v>-2.582540032284566</v>
      </c>
      <c r="J79">
        <f t="shared" si="19"/>
        <v>-26.587126309159558</v>
      </c>
      <c r="K79">
        <f t="shared" si="20"/>
        <v>-7.816872519182283</v>
      </c>
      <c r="M79">
        <v>-9.8000000000000007</v>
      </c>
      <c r="N79">
        <f t="shared" si="21"/>
        <v>-0.82932188134526341</v>
      </c>
      <c r="O79">
        <f t="shared" si="22"/>
        <v>251.48995026617916</v>
      </c>
    </row>
    <row r="80" spans="1:15" x14ac:dyDescent="0.3">
      <c r="A80">
        <f t="shared" si="13"/>
        <v>7.3999999999999897</v>
      </c>
      <c r="B80">
        <f t="shared" si="12"/>
        <v>523.25901807804451</v>
      </c>
      <c r="C80">
        <f t="shared" si="14"/>
        <v>254.93501807804512</v>
      </c>
      <c r="F80">
        <f t="shared" si="15"/>
        <v>-2.04898034668678</v>
      </c>
      <c r="G80">
        <f t="shared" si="16"/>
        <v>7.2179047144721213</v>
      </c>
      <c r="H80">
        <f t="shared" si="17"/>
        <v>151.87264737259159</v>
      </c>
      <c r="I80">
        <f t="shared" si="18"/>
        <v>-2.4609259166084261</v>
      </c>
      <c r="J80">
        <f t="shared" si="19"/>
        <v>-26.833218900820398</v>
      </c>
      <c r="K80">
        <f t="shared" si="20"/>
        <v>-10.500194409264314</v>
      </c>
      <c r="M80">
        <v>-9.8000000000000007</v>
      </c>
      <c r="N80">
        <f t="shared" si="21"/>
        <v>-1.8093218813452601</v>
      </c>
      <c r="O80">
        <f t="shared" si="22"/>
        <v>251.30901807804463</v>
      </c>
    </row>
    <row r="81" spans="1:15" x14ac:dyDescent="0.3">
      <c r="A81">
        <f t="shared" si="13"/>
        <v>7.4999999999999893</v>
      </c>
      <c r="B81">
        <f t="shared" si="12"/>
        <v>530.33008588990992</v>
      </c>
      <c r="C81">
        <f t="shared" si="14"/>
        <v>254.70508588991055</v>
      </c>
      <c r="F81">
        <f t="shared" si="15"/>
        <v>-2.0056423209489904</v>
      </c>
      <c r="G81">
        <f t="shared" si="16"/>
        <v>7.0173404823772234</v>
      </c>
      <c r="H81">
        <f t="shared" si="17"/>
        <v>152.5743814208293</v>
      </c>
      <c r="I81">
        <f t="shared" si="18"/>
        <v>-2.3438417984560935</v>
      </c>
      <c r="J81">
        <f t="shared" si="19"/>
        <v>-27.067603080666007</v>
      </c>
      <c r="K81">
        <f t="shared" si="20"/>
        <v>-13.206954717330905</v>
      </c>
      <c r="M81">
        <v>-9.8000000000000007</v>
      </c>
      <c r="N81">
        <f t="shared" si="21"/>
        <v>-2.7893218813452565</v>
      </c>
      <c r="O81">
        <f t="shared" si="22"/>
        <v>251.03008588991011</v>
      </c>
    </row>
    <row r="82" spans="1:15" x14ac:dyDescent="0.3">
      <c r="A82">
        <f t="shared" si="13"/>
        <v>7.599999999999989</v>
      </c>
      <c r="B82">
        <f t="shared" si="12"/>
        <v>537.40115370177534</v>
      </c>
      <c r="C82">
        <f t="shared" si="14"/>
        <v>254.37715370177602</v>
      </c>
      <c r="F82">
        <f t="shared" si="15"/>
        <v>-1.9622198142434135</v>
      </c>
      <c r="G82">
        <f t="shared" si="16"/>
        <v>6.821118500952883</v>
      </c>
      <c r="H82">
        <f t="shared" si="17"/>
        <v>153.25649327092458</v>
      </c>
      <c r="I82">
        <f t="shared" si="18"/>
        <v>-2.2312369875251861</v>
      </c>
      <c r="J82">
        <f t="shared" si="19"/>
        <v>-27.290726779418524</v>
      </c>
      <c r="K82">
        <f t="shared" si="20"/>
        <v>-15.936027395272749</v>
      </c>
      <c r="M82">
        <v>-9.8000000000000007</v>
      </c>
      <c r="N82">
        <f t="shared" si="21"/>
        <v>-3.7693218813452529</v>
      </c>
      <c r="O82">
        <f t="shared" si="22"/>
        <v>250.65315370177558</v>
      </c>
    </row>
    <row r="83" spans="1:15" x14ac:dyDescent="0.3">
      <c r="A83">
        <f t="shared" si="13"/>
        <v>7.6999999999999886</v>
      </c>
      <c r="B83">
        <f t="shared" si="12"/>
        <v>544.47222151364076</v>
      </c>
      <c r="C83">
        <f t="shared" si="14"/>
        <v>253.95122151364149</v>
      </c>
      <c r="F83">
        <f t="shared" si="15"/>
        <v>-1.9187982456630923</v>
      </c>
      <c r="G83">
        <f t="shared" si="16"/>
        <v>6.6292386763865743</v>
      </c>
      <c r="H83">
        <f t="shared" si="17"/>
        <v>153.91941713856323</v>
      </c>
      <c r="I83">
        <f t="shared" si="18"/>
        <v>-2.1230480954254354</v>
      </c>
      <c r="J83">
        <f t="shared" si="19"/>
        <v>-27.503031588961065</v>
      </c>
      <c r="K83">
        <f t="shared" si="20"/>
        <v>-18.686330554168848</v>
      </c>
      <c r="M83">
        <v>-9.8000000000000007</v>
      </c>
      <c r="N83">
        <f t="shared" si="21"/>
        <v>-4.7493218813452494</v>
      </c>
      <c r="O83">
        <f t="shared" si="22"/>
        <v>250.17822151364106</v>
      </c>
    </row>
    <row r="84" spans="1:15" x14ac:dyDescent="0.3">
      <c r="A84">
        <f t="shared" si="13"/>
        <v>7.7999999999999883</v>
      </c>
      <c r="B84">
        <f t="shared" si="12"/>
        <v>551.54328932550629</v>
      </c>
      <c r="C84">
        <f t="shared" si="14"/>
        <v>253.42728932550705</v>
      </c>
      <c r="F84">
        <f t="shared" si="15"/>
        <v>-1.8754578452295152</v>
      </c>
      <c r="G84">
        <f t="shared" si="16"/>
        <v>6.4416928918636236</v>
      </c>
      <c r="H84">
        <f t="shared" si="17"/>
        <v>154.56358642774958</v>
      </c>
      <c r="I84">
        <f t="shared" si="18"/>
        <v>-2.0192005931475165</v>
      </c>
      <c r="J84">
        <f t="shared" si="19"/>
        <v>-27.704951648275816</v>
      </c>
      <c r="K84">
        <f t="shared" si="20"/>
        <v>-21.45682571899642</v>
      </c>
      <c r="M84">
        <v>-9.8000000000000007</v>
      </c>
      <c r="N84">
        <f t="shared" si="21"/>
        <v>-5.7293218813452462</v>
      </c>
      <c r="O84">
        <f t="shared" si="22"/>
        <v>249.60528932550653</v>
      </c>
    </row>
    <row r="85" spans="1:15" x14ac:dyDescent="0.3">
      <c r="A85">
        <f t="shared" si="13"/>
        <v>7.8999999999999879</v>
      </c>
      <c r="B85">
        <f t="shared" si="12"/>
        <v>558.61435713737171</v>
      </c>
      <c r="C85">
        <f t="shared" si="14"/>
        <v>252.80535713737248</v>
      </c>
      <c r="F85">
        <f t="shared" si="15"/>
        <v>-1.8322735602915419</v>
      </c>
      <c r="G85">
        <f t="shared" si="16"/>
        <v>6.2584655358344703</v>
      </c>
      <c r="H85">
        <f t="shared" si="17"/>
        <v>155.18943298133303</v>
      </c>
      <c r="I85">
        <f t="shared" si="18"/>
        <v>-1.9196102877848826</v>
      </c>
      <c r="J85">
        <f t="shared" si="19"/>
        <v>-27.896912677054303</v>
      </c>
      <c r="K85">
        <f t="shared" si="20"/>
        <v>-24.246516986701842</v>
      </c>
      <c r="M85">
        <v>-9.8000000000000007</v>
      </c>
      <c r="N85">
        <f t="shared" si="21"/>
        <v>-6.7093218813452431</v>
      </c>
      <c r="O85">
        <f t="shared" si="22"/>
        <v>248.93435713737202</v>
      </c>
    </row>
    <row r="86" spans="1:15" x14ac:dyDescent="0.3">
      <c r="A86">
        <f t="shared" si="13"/>
        <v>7.9999999999999876</v>
      </c>
      <c r="B86">
        <f t="shared" si="12"/>
        <v>565.68542494923713</v>
      </c>
      <c r="C86">
        <f t="shared" si="14"/>
        <v>252.08542494923796</v>
      </c>
      <c r="F86">
        <f t="shared" si="15"/>
        <v>-1.7893150283464923</v>
      </c>
      <c r="G86">
        <f t="shared" si="16"/>
        <v>6.0795340329998213</v>
      </c>
      <c r="H86">
        <f t="shared" si="17"/>
        <v>155.797386384633</v>
      </c>
      <c r="I86">
        <f t="shared" si="18"/>
        <v>-1.8241847124164989</v>
      </c>
      <c r="J86">
        <f t="shared" si="19"/>
        <v>-28.079331148295953</v>
      </c>
      <c r="K86">
        <f t="shared" si="20"/>
        <v>-27.054450101531426</v>
      </c>
      <c r="M86">
        <v>-9.8000000000000007</v>
      </c>
      <c r="N86">
        <f t="shared" si="21"/>
        <v>-7.68932188134524</v>
      </c>
      <c r="O86">
        <f t="shared" si="22"/>
        <v>248.16542494923749</v>
      </c>
    </row>
    <row r="87" spans="1:15" x14ac:dyDescent="0.3">
      <c r="A87">
        <f t="shared" si="13"/>
        <v>8.0999999999999872</v>
      </c>
      <c r="B87">
        <f t="shared" si="12"/>
        <v>572.75649276110266</v>
      </c>
      <c r="C87">
        <f t="shared" si="14"/>
        <v>251.2674927611036</v>
      </c>
      <c r="F87">
        <f t="shared" si="15"/>
        <v>-1.7466466062813293</v>
      </c>
      <c r="G87">
        <f t="shared" si="16"/>
        <v>5.9048693723716887</v>
      </c>
      <c r="H87">
        <f t="shared" si="17"/>
        <v>156.38787332187016</v>
      </c>
      <c r="I87">
        <f t="shared" si="18"/>
        <v>-1.7328244252593379</v>
      </c>
      <c r="J87">
        <f t="shared" si="19"/>
        <v>-28.252613590821888</v>
      </c>
      <c r="K87">
        <f t="shared" si="20"/>
        <v>-29.879711460613606</v>
      </c>
      <c r="M87">
        <v>-9.8000000000000007</v>
      </c>
      <c r="N87">
        <f t="shared" si="21"/>
        <v>-8.6693218813452368</v>
      </c>
      <c r="O87">
        <f t="shared" si="22"/>
        <v>247.29849276110298</v>
      </c>
    </row>
    <row r="88" spans="1:15" x14ac:dyDescent="0.3">
      <c r="A88">
        <f t="shared" si="13"/>
        <v>8.1999999999999869</v>
      </c>
      <c r="B88">
        <f t="shared" si="12"/>
        <v>579.82756057296808</v>
      </c>
      <c r="C88">
        <f t="shared" si="14"/>
        <v>250.35156057296899</v>
      </c>
      <c r="F88">
        <f t="shared" si="15"/>
        <v>-1.704327446958023</v>
      </c>
      <c r="G88">
        <f t="shared" si="16"/>
        <v>5.7344366276758869</v>
      </c>
      <c r="H88">
        <f t="shared" si="17"/>
        <v>156.96131698463773</v>
      </c>
      <c r="I88">
        <f t="shared" si="18"/>
        <v>-1.6454242160827199</v>
      </c>
      <c r="J88">
        <f t="shared" si="19"/>
        <v>-28.417156012430159</v>
      </c>
      <c r="K88">
        <f t="shared" si="20"/>
        <v>-32.721427061856609</v>
      </c>
      <c r="M88">
        <v>-9.8000000000000007</v>
      </c>
      <c r="N88">
        <f t="shared" si="21"/>
        <v>-9.6493218813452337</v>
      </c>
      <c r="O88">
        <f t="shared" si="22"/>
        <v>246.33356057296845</v>
      </c>
    </row>
    <row r="89" spans="1:15" x14ac:dyDescent="0.3">
      <c r="A89">
        <f t="shared" si="13"/>
        <v>8.2999999999999865</v>
      </c>
      <c r="B89">
        <f t="shared" si="12"/>
        <v>586.8986283848335</v>
      </c>
      <c r="C89">
        <f t="shared" si="14"/>
        <v>249.33762838483449</v>
      </c>
      <c r="F89">
        <f t="shared" si="15"/>
        <v>-1.6624116149636285</v>
      </c>
      <c r="G89">
        <f t="shared" si="16"/>
        <v>5.5681954661795245</v>
      </c>
      <c r="H89">
        <f t="shared" si="17"/>
        <v>157.51813653125569</v>
      </c>
      <c r="I89">
        <f t="shared" si="18"/>
        <v>-1.5618742194656114</v>
      </c>
      <c r="J89">
        <f t="shared" si="19"/>
        <v>-28.573343434376721</v>
      </c>
      <c r="K89">
        <f t="shared" si="20"/>
        <v>-35.578761405294273</v>
      </c>
      <c r="M89">
        <v>-9.8000000000000007</v>
      </c>
      <c r="N89">
        <f t="shared" si="21"/>
        <v>-10.629321881345231</v>
      </c>
      <c r="O89">
        <f t="shared" si="22"/>
        <v>245.27062838483394</v>
      </c>
    </row>
    <row r="90" spans="1:15" x14ac:dyDescent="0.3">
      <c r="A90">
        <f t="shared" si="13"/>
        <v>8.3999999999999861</v>
      </c>
      <c r="B90">
        <f t="shared" si="12"/>
        <v>593.96969619669892</v>
      </c>
      <c r="C90">
        <f t="shared" si="14"/>
        <v>248.22569619669997</v>
      </c>
      <c r="F90">
        <f t="shared" si="15"/>
        <v>-1.6209482342035255</v>
      </c>
      <c r="G90">
        <f t="shared" si="16"/>
        <v>5.4061006427591725</v>
      </c>
      <c r="H90">
        <f t="shared" si="17"/>
        <v>158.0587465955316</v>
      </c>
      <c r="I90">
        <f t="shared" si="18"/>
        <v>-1.4820609357985912</v>
      </c>
      <c r="J90">
        <f t="shared" si="19"/>
        <v>-28.721549527956579</v>
      </c>
      <c r="K90">
        <f t="shared" si="20"/>
        <v>-38.45091635808992</v>
      </c>
      <c r="M90">
        <v>-9.8000000000000007</v>
      </c>
      <c r="N90">
        <f t="shared" si="21"/>
        <v>-11.609321881345227</v>
      </c>
      <c r="O90">
        <f t="shared" si="22"/>
        <v>244.10969619669942</v>
      </c>
    </row>
    <row r="91" spans="1:15" x14ac:dyDescent="0.3">
      <c r="A91">
        <f t="shared" si="13"/>
        <v>8.4999999999999858</v>
      </c>
      <c r="B91">
        <f t="shared" si="12"/>
        <v>601.04076400856445</v>
      </c>
      <c r="C91">
        <f t="shared" si="14"/>
        <v>247.0157640085655</v>
      </c>
      <c r="F91">
        <f t="shared" si="15"/>
        <v>-1.5799816608290222</v>
      </c>
      <c r="G91">
        <f t="shared" si="16"/>
        <v>5.2481024766762712</v>
      </c>
      <c r="H91">
        <f t="shared" si="17"/>
        <v>158.58355684319923</v>
      </c>
      <c r="I91">
        <f t="shared" si="18"/>
        <v>-1.4058681620098383</v>
      </c>
      <c r="J91">
        <f t="shared" si="19"/>
        <v>-28.862136344157562</v>
      </c>
      <c r="K91">
        <f t="shared" si="20"/>
        <v>-41.337129992505666</v>
      </c>
      <c r="M91">
        <v>-9.8000000000000007</v>
      </c>
      <c r="N91">
        <f t="shared" si="21"/>
        <v>-12.589321881345224</v>
      </c>
      <c r="O91">
        <f t="shared" si="22"/>
        <v>242.85076400856491</v>
      </c>
    </row>
    <row r="92" spans="1:15" x14ac:dyDescent="0.3">
      <c r="A92">
        <f t="shared" si="13"/>
        <v>8.5999999999999854</v>
      </c>
      <c r="B92">
        <f t="shared" si="12"/>
        <v>608.11183182042987</v>
      </c>
      <c r="C92">
        <f t="shared" si="14"/>
        <v>245.70783182043095</v>
      </c>
      <c r="F92">
        <f t="shared" si="15"/>
        <v>-1.5395516757535237</v>
      </c>
      <c r="G92">
        <f t="shared" si="16"/>
        <v>5.0941473091009195</v>
      </c>
      <c r="H92">
        <f t="shared" si="17"/>
        <v>159.09297157410933</v>
      </c>
      <c r="I92">
        <f t="shared" si="18"/>
        <v>-1.3331778348551087</v>
      </c>
      <c r="J92">
        <f t="shared" si="19"/>
        <v>-28.995454127643072</v>
      </c>
      <c r="K92">
        <f t="shared" si="20"/>
        <v>-44.236675405269963</v>
      </c>
      <c r="M92">
        <v>-9.8000000000000007</v>
      </c>
      <c r="N92">
        <f t="shared" si="21"/>
        <v>-13.569321881345221</v>
      </c>
      <c r="O92">
        <f t="shared" si="22"/>
        <v>241.49383182043039</v>
      </c>
    </row>
    <row r="93" spans="1:15" x14ac:dyDescent="0.3">
      <c r="A93">
        <f t="shared" si="13"/>
        <v>8.6999999999999851</v>
      </c>
      <c r="B93">
        <f t="shared" si="12"/>
        <v>615.18289963229529</v>
      </c>
      <c r="C93">
        <f t="shared" si="14"/>
        <v>244.3018996322964</v>
      </c>
      <c r="F93">
        <f t="shared" si="15"/>
        <v>-1.4996936917216994</v>
      </c>
      <c r="G93">
        <f t="shared" si="16"/>
        <v>4.9441779399287498</v>
      </c>
      <c r="H93">
        <f t="shared" si="17"/>
        <v>159.58738936810221</v>
      </c>
      <c r="I93">
        <f t="shared" si="18"/>
        <v>-1.2638707902801318</v>
      </c>
      <c r="J93">
        <f t="shared" si="19"/>
        <v>-29.121841206671085</v>
      </c>
      <c r="K93">
        <f t="shared" si="20"/>
        <v>-47.148859525937063</v>
      </c>
      <c r="M93">
        <v>-9.8000000000000007</v>
      </c>
      <c r="N93">
        <f t="shared" si="21"/>
        <v>-14.549321881345218</v>
      </c>
      <c r="O93">
        <f t="shared" si="22"/>
        <v>240.03889963229588</v>
      </c>
    </row>
    <row r="94" spans="1:15" x14ac:dyDescent="0.3">
      <c r="A94">
        <f t="shared" si="13"/>
        <v>8.7999999999999847</v>
      </c>
      <c r="B94">
        <f t="shared" si="12"/>
        <v>622.25396744416071</v>
      </c>
      <c r="C94">
        <f t="shared" si="14"/>
        <v>242.79796744416188</v>
      </c>
      <c r="F94">
        <f t="shared" si="15"/>
        <v>-1.4604389705520544</v>
      </c>
      <c r="G94">
        <f t="shared" si="16"/>
        <v>4.7981340428735448</v>
      </c>
      <c r="H94">
        <f t="shared" si="17"/>
        <v>160.06720277238955</v>
      </c>
      <c r="I94">
        <f t="shared" si="18"/>
        <v>-1.1978274428642379</v>
      </c>
      <c r="J94">
        <f t="shared" si="19"/>
        <v>-29.241623950957507</v>
      </c>
      <c r="K94">
        <f t="shared" si="20"/>
        <v>-50.073021921032804</v>
      </c>
      <c r="M94">
        <v>-9.8000000000000007</v>
      </c>
      <c r="N94">
        <f t="shared" si="21"/>
        <v>-15.529321881345215</v>
      </c>
      <c r="O94">
        <f t="shared" si="22"/>
        <v>238.48596744416136</v>
      </c>
    </row>
    <row r="95" spans="1:15" x14ac:dyDescent="0.3">
      <c r="A95">
        <f t="shared" si="13"/>
        <v>8.8999999999999844</v>
      </c>
      <c r="B95">
        <f t="shared" si="12"/>
        <v>629.32503525602624</v>
      </c>
      <c r="C95">
        <f t="shared" si="14"/>
        <v>241.19603525602747</v>
      </c>
      <c r="F95">
        <f t="shared" si="15"/>
        <v>-1.4218148467747553</v>
      </c>
      <c r="G95">
        <f t="shared" si="16"/>
        <v>4.6559525581960699</v>
      </c>
      <c r="H95">
        <f t="shared" si="17"/>
        <v>160.53279802820916</v>
      </c>
      <c r="I95">
        <f t="shared" si="18"/>
        <v>-1.1349283897087226</v>
      </c>
      <c r="J95">
        <f t="shared" si="19"/>
        <v>-29.355116789928378</v>
      </c>
      <c r="K95">
        <f t="shared" si="20"/>
        <v>-53.008533600025629</v>
      </c>
      <c r="M95">
        <v>-9.8000000000000007</v>
      </c>
      <c r="N95">
        <f t="shared" si="21"/>
        <v>-16.509321881345212</v>
      </c>
      <c r="O95">
        <f t="shared" si="22"/>
        <v>236.83503525602686</v>
      </c>
    </row>
    <row r="96" spans="1:15" x14ac:dyDescent="0.3">
      <c r="A96">
        <f t="shared" si="13"/>
        <v>8.999999999999984</v>
      </c>
      <c r="B96">
        <f t="shared" si="12"/>
        <v>636.39610306789166</v>
      </c>
      <c r="C96">
        <f t="shared" si="14"/>
        <v>239.49610306789293</v>
      </c>
      <c r="F96">
        <f t="shared" si="15"/>
        <v>-1.3838449544341052</v>
      </c>
      <c r="G96">
        <f t="shared" si="16"/>
        <v>4.5175680627526598</v>
      </c>
      <c r="H96">
        <f t="shared" si="17"/>
        <v>160.98455483448441</v>
      </c>
      <c r="I96">
        <f t="shared" si="18"/>
        <v>-1.0750549433636287</v>
      </c>
      <c r="J96">
        <f t="shared" si="19"/>
        <v>-29.462622284264739</v>
      </c>
      <c r="K96">
        <f t="shared" si="20"/>
        <v>-55.954795828452092</v>
      </c>
      <c r="M96">
        <v>-9.8000000000000007</v>
      </c>
      <c r="N96">
        <f t="shared" si="21"/>
        <v>-17.489321881345209</v>
      </c>
      <c r="O96">
        <f t="shared" si="22"/>
        <v>235.08610306789234</v>
      </c>
    </row>
    <row r="97" spans="1:15" x14ac:dyDescent="0.3">
      <c r="A97">
        <f t="shared" si="13"/>
        <v>9.0999999999999837</v>
      </c>
      <c r="B97">
        <f t="shared" si="12"/>
        <v>643.46717087975708</v>
      </c>
      <c r="C97">
        <f t="shared" si="14"/>
        <v>237.69817087975838</v>
      </c>
      <c r="F97">
        <f t="shared" si="15"/>
        <v>-1.346549454320255</v>
      </c>
      <c r="G97">
        <f t="shared" si="16"/>
        <v>4.3829131173206344</v>
      </c>
      <c r="H97">
        <f t="shared" si="17"/>
        <v>161.42284614621647</v>
      </c>
      <c r="I97">
        <f t="shared" si="18"/>
        <v>-1.0180895985113612</v>
      </c>
      <c r="J97">
        <f t="shared" si="19"/>
        <v>-29.564431244115877</v>
      </c>
      <c r="K97">
        <f t="shared" si="20"/>
        <v>-58.91123895286367</v>
      </c>
      <c r="M97">
        <v>-9.8000000000000007</v>
      </c>
      <c r="N97">
        <f t="shared" si="21"/>
        <v>-18.469321881345206</v>
      </c>
      <c r="O97">
        <f t="shared" si="22"/>
        <v>233.23917087975784</v>
      </c>
    </row>
    <row r="98" spans="1:15" x14ac:dyDescent="0.3">
      <c r="A98">
        <f t="shared" si="13"/>
        <v>9.1999999999999833</v>
      </c>
      <c r="B98">
        <f t="shared" si="12"/>
        <v>650.53823869162261</v>
      </c>
      <c r="C98">
        <f t="shared" si="14"/>
        <v>235.80223869162387</v>
      </c>
      <c r="F98">
        <f t="shared" si="15"/>
        <v>-1.3099452593396295</v>
      </c>
      <c r="G98">
        <f t="shared" si="16"/>
        <v>4.2519185913866719</v>
      </c>
      <c r="H98">
        <f t="shared" si="17"/>
        <v>161.84803800535514</v>
      </c>
      <c r="I98">
        <f t="shared" si="18"/>
        <v>-0.96391643716243358</v>
      </c>
      <c r="J98">
        <f t="shared" si="19"/>
        <v>-29.660822887832119</v>
      </c>
      <c r="K98">
        <f t="shared" si="20"/>
        <v>-61.877321241646868</v>
      </c>
      <c r="M98">
        <v>-9.8000000000000007</v>
      </c>
      <c r="N98">
        <f t="shared" si="21"/>
        <v>-19.449321881345202</v>
      </c>
      <c r="O98">
        <f t="shared" si="22"/>
        <v>231.29423869162332</v>
      </c>
    </row>
    <row r="99" spans="1:15" x14ac:dyDescent="0.3">
      <c r="A99">
        <f t="shared" si="13"/>
        <v>9.2999999999999829</v>
      </c>
      <c r="B99">
        <f t="shared" si="12"/>
        <v>657.60930650348803</v>
      </c>
      <c r="C99">
        <f t="shared" si="14"/>
        <v>233.80830650348946</v>
      </c>
      <c r="F99">
        <f t="shared" si="15"/>
        <v>-1.2740462561307131</v>
      </c>
      <c r="G99">
        <f t="shared" si="16"/>
        <v>4.124513965773601</v>
      </c>
      <c r="H99">
        <f t="shared" si="17"/>
        <v>162.26048940193249</v>
      </c>
      <c r="I99">
        <f t="shared" si="18"/>
        <v>-0.91242147708323884</v>
      </c>
      <c r="J99">
        <f t="shared" si="19"/>
        <v>-29.752065035540443</v>
      </c>
      <c r="K99">
        <f t="shared" si="20"/>
        <v>-64.852527745200902</v>
      </c>
      <c r="M99">
        <v>-9.8000000000000007</v>
      </c>
      <c r="N99">
        <f t="shared" si="21"/>
        <v>-20.429321881345199</v>
      </c>
      <c r="O99">
        <f t="shared" si="22"/>
        <v>229.25130650348882</v>
      </c>
    </row>
    <row r="100" spans="1:15" x14ac:dyDescent="0.3">
      <c r="A100">
        <f t="shared" si="13"/>
        <v>9.3999999999999826</v>
      </c>
      <c r="B100">
        <f t="shared" si="12"/>
        <v>664.68037431535345</v>
      </c>
      <c r="C100">
        <f t="shared" si="14"/>
        <v>231.71637431535493</v>
      </c>
      <c r="F100">
        <f t="shared" si="15"/>
        <v>-1.2388635213841226</v>
      </c>
      <c r="G100">
        <f t="shared" si="16"/>
        <v>4.0006276136351895</v>
      </c>
      <c r="H100">
        <f t="shared" si="17"/>
        <v>162.66055216329602</v>
      </c>
      <c r="I100">
        <f t="shared" si="18"/>
        <v>-0.86349296808217524</v>
      </c>
      <c r="J100">
        <f t="shared" si="19"/>
        <v>-29.838414332348659</v>
      </c>
      <c r="K100">
        <f t="shared" si="20"/>
        <v>-67.83636917843576</v>
      </c>
      <c r="M100">
        <v>-9.8000000000000007</v>
      </c>
      <c r="N100">
        <f t="shared" si="21"/>
        <v>-21.409321881345196</v>
      </c>
      <c r="O100">
        <f t="shared" si="22"/>
        <v>227.11037431535431</v>
      </c>
    </row>
    <row r="101" spans="1:15" x14ac:dyDescent="0.3">
      <c r="A101">
        <f t="shared" si="13"/>
        <v>9.4999999999999822</v>
      </c>
      <c r="B101">
        <f t="shared" si="12"/>
        <v>671.75144212721887</v>
      </c>
      <c r="C101">
        <f t="shared" si="14"/>
        <v>229.52644212722038</v>
      </c>
      <c r="F101">
        <f t="shared" si="15"/>
        <v>-1.2044055316364148</v>
      </c>
      <c r="G101">
        <f t="shared" si="16"/>
        <v>3.8801870604715485</v>
      </c>
      <c r="H101">
        <f t="shared" si="17"/>
        <v>163.04857086934317</v>
      </c>
      <c r="I101">
        <f t="shared" si="18"/>
        <v>-0.81702164064073557</v>
      </c>
      <c r="J101">
        <f t="shared" si="19"/>
        <v>-29.920116496412732</v>
      </c>
      <c r="K101">
        <f t="shared" si="20"/>
        <v>-70.828380828077016</v>
      </c>
      <c r="M101">
        <v>-9.8000000000000007</v>
      </c>
      <c r="N101">
        <f t="shared" si="21"/>
        <v>-22.389321881345193</v>
      </c>
      <c r="O101">
        <f t="shared" si="22"/>
        <v>224.87144212721981</v>
      </c>
    </row>
    <row r="102" spans="1:15" x14ac:dyDescent="0.3">
      <c r="A102">
        <f t="shared" si="13"/>
        <v>9.5999999999999819</v>
      </c>
      <c r="B102">
        <f t="shared" si="12"/>
        <v>678.8225099390844</v>
      </c>
      <c r="C102">
        <f t="shared" si="14"/>
        <v>227.23850993908593</v>
      </c>
      <c r="F102">
        <f t="shared" si="15"/>
        <v>-1.170678365578923</v>
      </c>
      <c r="G102">
        <f t="shared" si="16"/>
        <v>3.7631192239136566</v>
      </c>
      <c r="H102">
        <f t="shared" si="17"/>
        <v>163.42488279173452</v>
      </c>
      <c r="I102">
        <f t="shared" si="18"/>
        <v>-0.77290091120124593</v>
      </c>
      <c r="J102">
        <f t="shared" si="19"/>
        <v>-29.997406587532854</v>
      </c>
      <c r="K102">
        <f t="shared" si="20"/>
        <v>-73.828121486830284</v>
      </c>
      <c r="M102">
        <v>-9.8000000000000007</v>
      </c>
      <c r="N102">
        <f t="shared" si="21"/>
        <v>-23.36932188134519</v>
      </c>
      <c r="O102">
        <f t="shared" si="22"/>
        <v>222.5345099390853</v>
      </c>
    </row>
    <row r="103" spans="1:15" x14ac:dyDescent="0.3">
      <c r="A103">
        <f t="shared" si="13"/>
        <v>9.6999999999999815</v>
      </c>
      <c r="B103">
        <f t="shared" si="12"/>
        <v>685.89357775094982</v>
      </c>
      <c r="C103">
        <f t="shared" si="14"/>
        <v>224.85257775095141</v>
      </c>
      <c r="F103">
        <f t="shared" si="15"/>
        <v>-1.1376858981593887</v>
      </c>
      <c r="G103">
        <f t="shared" si="16"/>
        <v>3.649350634097718</v>
      </c>
      <c r="H103">
        <f t="shared" si="17"/>
        <v>163.78981785514429</v>
      </c>
      <c r="I103">
        <f t="shared" si="18"/>
        <v>-0.73102704822176001</v>
      </c>
      <c r="J103">
        <f t="shared" si="19"/>
        <v>-30.07050929235503</v>
      </c>
      <c r="K103">
        <f t="shared" si="20"/>
        <v>-76.835172416065774</v>
      </c>
      <c r="M103">
        <v>-9.8000000000000007</v>
      </c>
      <c r="N103">
        <f t="shared" si="21"/>
        <v>-24.349321881345187</v>
      </c>
      <c r="O103">
        <f t="shared" si="22"/>
        <v>220.0995777509508</v>
      </c>
    </row>
    <row r="104" spans="1:15" x14ac:dyDescent="0.3">
      <c r="A104">
        <f t="shared" si="13"/>
        <v>9.7999999999999812</v>
      </c>
      <c r="B104">
        <f t="shared" si="12"/>
        <v>692.96464556281524</v>
      </c>
      <c r="C104">
        <f t="shared" si="14"/>
        <v>222.36864556281688</v>
      </c>
      <c r="F104">
        <f t="shared" si="15"/>
        <v>-1.1054299859583188</v>
      </c>
      <c r="G104">
        <f t="shared" si="16"/>
        <v>3.5388076355018865</v>
      </c>
      <c r="H104">
        <f t="shared" si="17"/>
        <v>164.14369861869449</v>
      </c>
      <c r="I104">
        <f t="shared" si="18"/>
        <v>-0.69129930288923092</v>
      </c>
      <c r="J104">
        <f t="shared" si="19"/>
        <v>-30.139639222643954</v>
      </c>
      <c r="K104">
        <f t="shared" si="20"/>
        <v>-79.849136338330155</v>
      </c>
      <c r="M104">
        <v>-9.8000000000000007</v>
      </c>
      <c r="N104">
        <f t="shared" si="21"/>
        <v>-25.329321881345184</v>
      </c>
      <c r="O104">
        <f t="shared" si="22"/>
        <v>217.56664556281629</v>
      </c>
    </row>
    <row r="105" spans="1:15" x14ac:dyDescent="0.3">
      <c r="A105">
        <f t="shared" si="13"/>
        <v>9.8999999999999808</v>
      </c>
      <c r="B105">
        <f t="shared" si="12"/>
        <v>700.03571337468077</v>
      </c>
      <c r="C105">
        <f t="shared" si="14"/>
        <v>219.78671337468234</v>
      </c>
      <c r="F105">
        <f t="shared" si="15"/>
        <v>-1.0739106434969918</v>
      </c>
      <c r="G105">
        <f t="shared" si="16"/>
        <v>3.4314165711521878</v>
      </c>
      <c r="H105">
        <f t="shared" si="17"/>
        <v>164.4868402758097</v>
      </c>
      <c r="I105">
        <f t="shared" si="18"/>
        <v>-0.65362000815105326</v>
      </c>
      <c r="J105">
        <f t="shared" si="19"/>
        <v>-30.20500122345906</v>
      </c>
      <c r="K105">
        <f t="shared" si="20"/>
        <v>-82.869636460676048</v>
      </c>
      <c r="M105">
        <v>-9.8000000000000007</v>
      </c>
      <c r="N105">
        <f t="shared" si="21"/>
        <v>-26.309321881345181</v>
      </c>
      <c r="O105">
        <f t="shared" si="22"/>
        <v>214.93571337468177</v>
      </c>
    </row>
    <row r="106" spans="1:15" x14ac:dyDescent="0.3">
      <c r="A106">
        <f t="shared" si="13"/>
        <v>9.9999999999999805</v>
      </c>
      <c r="B106">
        <f t="shared" si="12"/>
        <v>707.10678118654619</v>
      </c>
      <c r="C106">
        <f t="shared" si="14"/>
        <v>217.10678118654801</v>
      </c>
      <c r="F106">
        <f t="shared" si="15"/>
        <v>-1.0431262102827501</v>
      </c>
      <c r="G106">
        <f t="shared" si="16"/>
        <v>3.327103950123913</v>
      </c>
      <c r="H106">
        <f t="shared" si="17"/>
        <v>164.81955067082208</v>
      </c>
      <c r="I106">
        <f t="shared" si="18"/>
        <v>-0.61789464948781436</v>
      </c>
      <c r="J106">
        <f t="shared" si="19"/>
        <v>-30.266790688407841</v>
      </c>
      <c r="K106">
        <f t="shared" si="20"/>
        <v>-85.896315529516826</v>
      </c>
      <c r="M106">
        <v>-9.8000000000000007</v>
      </c>
      <c r="N106">
        <f t="shared" si="21"/>
        <v>-27.289321881345177</v>
      </c>
      <c r="O106">
        <f t="shared" si="22"/>
        <v>212.20678118654726</v>
      </c>
    </row>
    <row r="107" spans="1:15" x14ac:dyDescent="0.3">
      <c r="A107">
        <f t="shared" si="13"/>
        <v>10.09999999999998</v>
      </c>
      <c r="B107">
        <f t="shared" si="12"/>
        <v>714.1778489984116</v>
      </c>
      <c r="C107">
        <f t="shared" si="14"/>
        <v>214.32884899841343</v>
      </c>
      <c r="F107">
        <f t="shared" si="15"/>
        <v>-1.0130735085224731</v>
      </c>
      <c r="G107">
        <f t="shared" si="16"/>
        <v>3.225796599271666</v>
      </c>
      <c r="H107">
        <f t="shared" si="17"/>
        <v>165.14213033074924</v>
      </c>
      <c r="I107">
        <f t="shared" si="18"/>
        <v>-0.58403191061142756</v>
      </c>
      <c r="J107">
        <f t="shared" si="19"/>
        <v>-30.325193879468983</v>
      </c>
      <c r="K107">
        <f t="shared" si="20"/>
        <v>-88.928834917463718</v>
      </c>
      <c r="M107">
        <v>-9.8000000000000007</v>
      </c>
      <c r="N107">
        <f t="shared" si="21"/>
        <v>-28.269321881345174</v>
      </c>
      <c r="O107">
        <f t="shared" si="22"/>
        <v>209.37984899841274</v>
      </c>
    </row>
    <row r="108" spans="1:15" x14ac:dyDescent="0.3">
      <c r="A108">
        <f t="shared" si="13"/>
        <v>10.19999999999998</v>
      </c>
      <c r="B108">
        <f t="shared" si="12"/>
        <v>721.24891681027702</v>
      </c>
      <c r="C108">
        <f t="shared" si="14"/>
        <v>211.45291681027891</v>
      </c>
      <c r="F108">
        <f t="shared" si="15"/>
        <v>-0.98374799153952142</v>
      </c>
      <c r="G108">
        <f t="shared" si="16"/>
        <v>3.1274218001177143</v>
      </c>
      <c r="H108">
        <f t="shared" si="17"/>
        <v>165.45487251076102</v>
      </c>
      <c r="I108">
        <f t="shared" si="18"/>
        <v>-0.55194369703599122</v>
      </c>
      <c r="J108">
        <f t="shared" si="19"/>
        <v>-30.380388249172583</v>
      </c>
      <c r="K108">
        <f t="shared" si="20"/>
        <v>-91.966873742380969</v>
      </c>
      <c r="M108">
        <v>-9.8000000000000007</v>
      </c>
      <c r="N108">
        <f t="shared" si="21"/>
        <v>-29.249321881345171</v>
      </c>
      <c r="O108">
        <f t="shared" si="22"/>
        <v>206.45491681027823</v>
      </c>
    </row>
    <row r="109" spans="1:15" x14ac:dyDescent="0.3">
      <c r="A109">
        <f t="shared" si="13"/>
        <v>10.299999999999979</v>
      </c>
      <c r="B109">
        <f t="shared" si="12"/>
        <v>728.31998462214256</v>
      </c>
      <c r="C109">
        <f t="shared" si="14"/>
        <v>208.47898462214437</v>
      </c>
      <c r="F109">
        <f t="shared" si="15"/>
        <v>-0.95514388301540021</v>
      </c>
      <c r="G109">
        <f t="shared" si="16"/>
        <v>3.0319074118161744</v>
      </c>
      <c r="H109">
        <f t="shared" si="17"/>
        <v>165.75806325194264</v>
      </c>
      <c r="I109">
        <f t="shared" si="18"/>
        <v>-0.52154514023726151</v>
      </c>
      <c r="J109">
        <f t="shared" si="19"/>
        <v>-30.432542763196309</v>
      </c>
      <c r="K109">
        <f t="shared" si="20"/>
        <v>-95.010128018700584</v>
      </c>
      <c r="M109">
        <v>-9.8000000000000007</v>
      </c>
      <c r="N109">
        <f t="shared" si="21"/>
        <v>-30.229321881345168</v>
      </c>
      <c r="O109">
        <f t="shared" si="22"/>
        <v>203.43198462214372</v>
      </c>
    </row>
    <row r="110" spans="1:15" x14ac:dyDescent="0.3">
      <c r="A110">
        <f t="shared" si="13"/>
        <v>10.399999999999979</v>
      </c>
      <c r="B110">
        <f t="shared" si="12"/>
        <v>735.39105243400797</v>
      </c>
      <c r="C110">
        <f t="shared" si="14"/>
        <v>205.40705243400998</v>
      </c>
      <c r="F110">
        <f t="shared" si="15"/>
        <v>-0.92725430724718039</v>
      </c>
      <c r="G110">
        <f t="shared" si="16"/>
        <v>2.9391819810914566</v>
      </c>
      <c r="H110">
        <f t="shared" si="17"/>
        <v>166.05198145005178</v>
      </c>
      <c r="I110">
        <f t="shared" si="18"/>
        <v>-0.49275458489208823</v>
      </c>
      <c r="J110">
        <f t="shared" si="19"/>
        <v>-30.481818221685518</v>
      </c>
      <c r="K110">
        <f t="shared" si="20"/>
        <v>-98.058309840869128</v>
      </c>
      <c r="M110">
        <v>-9.8000000000000007</v>
      </c>
      <c r="N110">
        <f t="shared" si="21"/>
        <v>-31.209321881345165</v>
      </c>
      <c r="O110">
        <f t="shared" si="22"/>
        <v>200.31105243400921</v>
      </c>
    </row>
    <row r="111" spans="1:15" x14ac:dyDescent="0.3">
      <c r="A111">
        <f t="shared" si="13"/>
        <v>10.499999999999979</v>
      </c>
      <c r="B111">
        <f t="shared" si="12"/>
        <v>742.46212024587339</v>
      </c>
      <c r="C111">
        <f t="shared" si="14"/>
        <v>202.23712024587542</v>
      </c>
      <c r="F111">
        <f t="shared" si="15"/>
        <v>-0.90007141066734231</v>
      </c>
      <c r="G111">
        <f t="shared" si="16"/>
        <v>2.8491748400247228</v>
      </c>
      <c r="H111">
        <f t="shared" si="17"/>
        <v>166.33689893405426</v>
      </c>
      <c r="I111">
        <f t="shared" si="18"/>
        <v>-0.46549356147393972</v>
      </c>
      <c r="J111">
        <f t="shared" si="19"/>
        <v>-30.528367577832913</v>
      </c>
      <c r="K111">
        <f t="shared" si="20"/>
        <v>-101.11114659865241</v>
      </c>
      <c r="M111">
        <v>-9.8000000000000007</v>
      </c>
      <c r="N111">
        <f t="shared" si="21"/>
        <v>-32.189321881345158</v>
      </c>
      <c r="O111">
        <f t="shared" si="22"/>
        <v>197.0921202458747</v>
      </c>
    </row>
    <row r="112" spans="1:15" x14ac:dyDescent="0.3">
      <c r="A112">
        <f t="shared" si="13"/>
        <v>10.599999999999978</v>
      </c>
      <c r="B112">
        <f t="shared" si="12"/>
        <v>749.53318805773893</v>
      </c>
      <c r="C112">
        <f t="shared" si="14"/>
        <v>198.96918805774089</v>
      </c>
      <c r="F112">
        <f t="shared" si="15"/>
        <v>-0.87358647491608943</v>
      </c>
      <c r="G112">
        <f t="shared" si="16"/>
        <v>2.7618161925331139</v>
      </c>
      <c r="H112">
        <f t="shared" si="17"/>
        <v>166.61308055330758</v>
      </c>
      <c r="I112">
        <f t="shared" si="18"/>
        <v>-0.43968674627553739</v>
      </c>
      <c r="J112">
        <f t="shared" si="19"/>
        <v>-30.572336252460467</v>
      </c>
      <c r="K112">
        <f t="shared" si="20"/>
        <v>-104.16838022389845</v>
      </c>
      <c r="M112">
        <v>-9.8000000000000007</v>
      </c>
      <c r="N112">
        <f t="shared" si="21"/>
        <v>-33.169321881345155</v>
      </c>
      <c r="O112">
        <f t="shared" si="22"/>
        <v>193.77518805774019</v>
      </c>
    </row>
    <row r="113" spans="1:15" x14ac:dyDescent="0.3">
      <c r="A113">
        <f t="shared" si="13"/>
        <v>10.699999999999978</v>
      </c>
      <c r="B113">
        <f t="shared" si="12"/>
        <v>756.60425586960434</v>
      </c>
      <c r="C113">
        <f t="shared" si="14"/>
        <v>195.60325586960641</v>
      </c>
      <c r="F113">
        <f t="shared" si="15"/>
        <v>-0.84779002178895579</v>
      </c>
      <c r="G113">
        <f t="shared" si="16"/>
        <v>2.6770371903542185</v>
      </c>
      <c r="H113">
        <f t="shared" si="17"/>
        <v>166.88078427234299</v>
      </c>
      <c r="I113">
        <f t="shared" si="18"/>
        <v>-0.41526191073558394</v>
      </c>
      <c r="J113">
        <f t="shared" si="19"/>
        <v>-30.613862443534025</v>
      </c>
      <c r="K113">
        <f t="shared" si="20"/>
        <v>-107.22976646825184</v>
      </c>
      <c r="M113">
        <v>-9.8000000000000007</v>
      </c>
      <c r="N113">
        <f t="shared" si="21"/>
        <v>-34.149321881345152</v>
      </c>
      <c r="O113">
        <f t="shared" si="22"/>
        <v>190.36025586960568</v>
      </c>
    </row>
    <row r="114" spans="1:15" x14ac:dyDescent="0.3">
      <c r="A114">
        <f t="shared" si="13"/>
        <v>10.799999999999978</v>
      </c>
      <c r="B114">
        <f t="shared" si="12"/>
        <v>763.67532368146976</v>
      </c>
      <c r="C114">
        <f t="shared" si="14"/>
        <v>192.13932368147198</v>
      </c>
      <c r="F114">
        <f t="shared" si="15"/>
        <v>-0.82267191040624266</v>
      </c>
      <c r="G114">
        <f t="shared" si="16"/>
        <v>2.5947699993135944</v>
      </c>
      <c r="H114">
        <f t="shared" si="17"/>
        <v>167.14026127227436</v>
      </c>
      <c r="I114">
        <f t="shared" si="18"/>
        <v>-0.39214986176429534</v>
      </c>
      <c r="J114">
        <f t="shared" si="19"/>
        <v>-30.653077429710454</v>
      </c>
      <c r="K114">
        <f t="shared" si="20"/>
        <v>-110.29507421122287</v>
      </c>
      <c r="M114">
        <v>-9.8000000000000007</v>
      </c>
      <c r="N114">
        <f t="shared" si="21"/>
        <v>-35.129321881345149</v>
      </c>
      <c r="O114">
        <f t="shared" si="22"/>
        <v>186.84732368147118</v>
      </c>
    </row>
    <row r="115" spans="1:15" x14ac:dyDescent="0.3">
      <c r="A115">
        <f t="shared" si="13"/>
        <v>10.899999999999977</v>
      </c>
      <c r="B115">
        <f t="shared" si="12"/>
        <v>770.74639149333518</v>
      </c>
      <c r="C115">
        <f t="shared" si="14"/>
        <v>188.57739149333747</v>
      </c>
      <c r="F115">
        <f t="shared" si="15"/>
        <v>-0.79822142696681309</v>
      </c>
      <c r="G115">
        <f t="shared" si="16"/>
        <v>2.5149478566169132</v>
      </c>
      <c r="H115">
        <f t="shared" si="17"/>
        <v>167.39175605793605</v>
      </c>
      <c r="I115">
        <f t="shared" si="18"/>
        <v>-0.37028437459185426</v>
      </c>
      <c r="J115">
        <f t="shared" si="19"/>
        <v>-30.690105867169638</v>
      </c>
      <c r="K115">
        <f t="shared" si="20"/>
        <v>-113.36408479793982</v>
      </c>
      <c r="M115">
        <v>-9.8000000000000007</v>
      </c>
      <c r="N115">
        <f t="shared" si="21"/>
        <v>-36.109321881345146</v>
      </c>
      <c r="O115">
        <f t="shared" si="22"/>
        <v>183.23639149333667</v>
      </c>
    </row>
    <row r="116" spans="1:15" x14ac:dyDescent="0.3">
      <c r="A116">
        <f t="shared" si="13"/>
        <v>10.999999999999977</v>
      </c>
      <c r="B116">
        <f t="shared" si="12"/>
        <v>777.81745930520071</v>
      </c>
      <c r="C116">
        <f t="shared" si="14"/>
        <v>184.9174593052029</v>
      </c>
      <c r="F116">
        <f t="shared" si="15"/>
        <v>-0.77442736745825314</v>
      </c>
      <c r="G116">
        <f t="shared" si="16"/>
        <v>2.437505119871088</v>
      </c>
      <c r="H116">
        <f t="shared" si="17"/>
        <v>167.63550656992317</v>
      </c>
      <c r="I116">
        <f t="shared" si="18"/>
        <v>-0.3496021195052581</v>
      </c>
      <c r="J116">
        <f t="shared" si="19"/>
        <v>-30.725066079120165</v>
      </c>
      <c r="K116">
        <f t="shared" si="20"/>
        <v>-116.43659140585183</v>
      </c>
      <c r="M116">
        <v>-9.8000000000000007</v>
      </c>
      <c r="N116">
        <f t="shared" si="21"/>
        <v>-37.089321881345143</v>
      </c>
      <c r="O116">
        <f t="shared" si="22"/>
        <v>179.52745930520217</v>
      </c>
    </row>
    <row r="117" spans="1:15" x14ac:dyDescent="0.3">
      <c r="A117">
        <f t="shared" si="13"/>
        <v>11.099999999999977</v>
      </c>
      <c r="B117">
        <f t="shared" si="12"/>
        <v>784.88852711706613</v>
      </c>
      <c r="C117">
        <f t="shared" si="14"/>
        <v>181.15952711706848</v>
      </c>
      <c r="F117">
        <f t="shared" si="15"/>
        <v>-0.75127811369941999</v>
      </c>
      <c r="G117">
        <f t="shared" si="16"/>
        <v>2.3623773085011464</v>
      </c>
      <c r="H117">
        <f t="shared" si="17"/>
        <v>167.87174430077329</v>
      </c>
      <c r="I117">
        <f t="shared" si="18"/>
        <v>-0.33004258369220629</v>
      </c>
      <c r="J117">
        <f t="shared" si="19"/>
        <v>-30.758070337489386</v>
      </c>
      <c r="K117">
        <f t="shared" si="20"/>
        <v>-119.51239843960076</v>
      </c>
      <c r="M117">
        <v>-9.8000000000000007</v>
      </c>
      <c r="N117">
        <f t="shared" si="21"/>
        <v>-38.06932188134514</v>
      </c>
      <c r="O117">
        <f t="shared" si="22"/>
        <v>175.72052711706766</v>
      </c>
    </row>
    <row r="118" spans="1:15" x14ac:dyDescent="0.3">
      <c r="A118">
        <f t="shared" si="13"/>
        <v>11.199999999999976</v>
      </c>
      <c r="B118">
        <f t="shared" si="12"/>
        <v>791.95959492893155</v>
      </c>
      <c r="C118">
        <f t="shared" si="14"/>
        <v>177.30359492893399</v>
      </c>
      <c r="F118">
        <f t="shared" si="15"/>
        <v>-0.72876170309090926</v>
      </c>
      <c r="G118">
        <f t="shared" si="16"/>
        <v>2.2895011381920556</v>
      </c>
      <c r="H118">
        <f t="shared" si="17"/>
        <v>168.10069441459248</v>
      </c>
      <c r="I118">
        <f t="shared" si="18"/>
        <v>-0.3115479892750308</v>
      </c>
      <c r="J118">
        <f t="shared" si="19"/>
        <v>-30.789225136416889</v>
      </c>
      <c r="K118">
        <f t="shared" si="20"/>
        <v>-122.59132095324243</v>
      </c>
      <c r="M118">
        <v>-9.8000000000000007</v>
      </c>
      <c r="N118">
        <f t="shared" si="21"/>
        <v>-39.049321881345136</v>
      </c>
      <c r="O118">
        <f t="shared" si="22"/>
        <v>171.81559492893317</v>
      </c>
    </row>
    <row r="119" spans="1:15" x14ac:dyDescent="0.3">
      <c r="A119">
        <f t="shared" si="13"/>
        <v>11.299999999999976</v>
      </c>
      <c r="B119">
        <f t="shared" si="12"/>
        <v>799.03066274079697</v>
      </c>
      <c r="C119">
        <f t="shared" si="14"/>
        <v>173.34966274079943</v>
      </c>
      <c r="F119">
        <f t="shared" si="15"/>
        <v>-0.70686589244477094</v>
      </c>
      <c r="G119">
        <f t="shared" si="16"/>
        <v>2.2188145489475786</v>
      </c>
      <c r="H119">
        <f t="shared" si="17"/>
        <v>168.32257586948725</v>
      </c>
      <c r="I119">
        <f t="shared" si="18"/>
        <v>-0.2940632084933128</v>
      </c>
      <c r="J119">
        <f t="shared" si="19"/>
        <v>-30.818631457266221</v>
      </c>
      <c r="K119">
        <f t="shared" si="20"/>
        <v>-125.67318409896905</v>
      </c>
      <c r="M119">
        <v>-9.8000000000000007</v>
      </c>
      <c r="N119">
        <f t="shared" si="21"/>
        <v>-40.029321881345133</v>
      </c>
      <c r="O119">
        <f t="shared" si="22"/>
        <v>167.81266274079866</v>
      </c>
    </row>
    <row r="120" spans="1:15" x14ac:dyDescent="0.3">
      <c r="A120">
        <f t="shared" si="13"/>
        <v>11.399999999999975</v>
      </c>
      <c r="B120">
        <f t="shared" si="12"/>
        <v>806.1017305526625</v>
      </c>
      <c r="C120">
        <f t="shared" si="14"/>
        <v>169.29773055266503</v>
      </c>
      <c r="F120">
        <f t="shared" si="15"/>
        <v>-0.68557821625760973</v>
      </c>
      <c r="G120">
        <f t="shared" si="16"/>
        <v>2.1502567273218181</v>
      </c>
      <c r="H120">
        <f t="shared" si="17"/>
        <v>168.53760154221942</v>
      </c>
      <c r="I120">
        <f t="shared" si="18"/>
        <v>-0.27753567687985559</v>
      </c>
      <c r="J120">
        <f t="shared" si="19"/>
        <v>-30.846385024954206</v>
      </c>
      <c r="K120">
        <f t="shared" si="20"/>
        <v>-128.75782260146445</v>
      </c>
      <c r="M120">
        <v>-9.8000000000000007</v>
      </c>
      <c r="N120">
        <f t="shared" si="21"/>
        <v>-41.00932188134513</v>
      </c>
      <c r="O120">
        <f t="shared" si="22"/>
        <v>163.71173055266416</v>
      </c>
    </row>
    <row r="121" spans="1:15" x14ac:dyDescent="0.3">
      <c r="A121">
        <f t="shared" si="13"/>
        <v>11.499999999999975</v>
      </c>
      <c r="B121">
        <f t="shared" si="12"/>
        <v>813.17279836452792</v>
      </c>
      <c r="C121">
        <f t="shared" si="14"/>
        <v>165.14779836453056</v>
      </c>
      <c r="F121">
        <f t="shared" si="15"/>
        <v>-0.66488603978164817</v>
      </c>
      <c r="G121">
        <f t="shared" si="16"/>
        <v>2.0837681233436536</v>
      </c>
      <c r="H121">
        <f t="shared" si="17"/>
        <v>168.74597835455378</v>
      </c>
      <c r="I121">
        <f t="shared" si="18"/>
        <v>-0.26191530517080963</v>
      </c>
      <c r="J121">
        <f t="shared" si="19"/>
        <v>-30.872576555471287</v>
      </c>
      <c r="K121">
        <f t="shared" si="20"/>
        <v>-131.84508025701157</v>
      </c>
      <c r="M121">
        <v>-9.8000000000000007</v>
      </c>
      <c r="N121">
        <f t="shared" si="21"/>
        <v>-41.989321881345127</v>
      </c>
      <c r="O121">
        <f t="shared" si="22"/>
        <v>159.51279836452966</v>
      </c>
    </row>
    <row r="122" spans="1:15" x14ac:dyDescent="0.3">
      <c r="A122">
        <f t="shared" si="13"/>
        <v>11.599999999999975</v>
      </c>
      <c r="B122">
        <f t="shared" si="12"/>
        <v>820.24386617639334</v>
      </c>
      <c r="C122">
        <f t="shared" si="14"/>
        <v>160.89986617639613</v>
      </c>
      <c r="F122">
        <f t="shared" si="15"/>
        <v>-0.6447766072369201</v>
      </c>
      <c r="G122">
        <f t="shared" si="16"/>
        <v>2.0192904626199617</v>
      </c>
      <c r="H122">
        <f t="shared" si="17"/>
        <v>168.94790740081578</v>
      </c>
      <c r="I122">
        <f t="shared" si="18"/>
        <v>-0.2471543905962772</v>
      </c>
      <c r="J122">
        <f t="shared" si="19"/>
        <v>-30.897291994530914</v>
      </c>
      <c r="K122">
        <f t="shared" si="20"/>
        <v>-134.93480945646465</v>
      </c>
      <c r="M122">
        <v>-9.8000000000000007</v>
      </c>
      <c r="N122">
        <f t="shared" si="21"/>
        <v>-42.969321881345124</v>
      </c>
      <c r="O122">
        <f t="shared" si="22"/>
        <v>155.21586617639517</v>
      </c>
    </row>
    <row r="123" spans="1:15" x14ac:dyDescent="0.3">
      <c r="A123">
        <f t="shared" si="13"/>
        <v>11.699999999999974</v>
      </c>
      <c r="B123">
        <f t="shared" si="12"/>
        <v>827.31493398825887</v>
      </c>
      <c r="C123">
        <f t="shared" si="14"/>
        <v>156.55393398826163</v>
      </c>
      <c r="F123">
        <f t="shared" si="15"/>
        <v>-0.62523708549496482</v>
      </c>
      <c r="G123">
        <f t="shared" si="16"/>
        <v>1.9567667540704654</v>
      </c>
      <c r="H123">
        <f t="shared" si="17"/>
        <v>169.14358407622282</v>
      </c>
      <c r="I123">
        <f t="shared" si="18"/>
        <v>-0.23320752811223322</v>
      </c>
      <c r="J123">
        <f t="shared" si="19"/>
        <v>-30.920612747342137</v>
      </c>
      <c r="K123">
        <f t="shared" si="20"/>
        <v>-138.02687073119884</v>
      </c>
      <c r="M123">
        <v>-9.8000000000000007</v>
      </c>
      <c r="N123">
        <f t="shared" si="21"/>
        <v>-43.949321881345121</v>
      </c>
      <c r="O123">
        <f t="shared" si="22"/>
        <v>150.82093398826066</v>
      </c>
    </row>
    <row r="124" spans="1:15" x14ac:dyDescent="0.3">
      <c r="A124">
        <f t="shared" si="13"/>
        <v>11.799999999999974</v>
      </c>
      <c r="B124">
        <f t="shared" si="12"/>
        <v>834.38600180012429</v>
      </c>
      <c r="C124">
        <f t="shared" si="14"/>
        <v>152.11000180012707</v>
      </c>
      <c r="F124">
        <f t="shared" si="15"/>
        <v>-0.60625460355059646</v>
      </c>
      <c r="G124">
        <f t="shared" si="16"/>
        <v>1.8961412937154061</v>
      </c>
      <c r="H124">
        <f t="shared" si="17"/>
        <v>169.33319820559436</v>
      </c>
      <c r="I124">
        <f t="shared" si="18"/>
        <v>-0.22003152205724419</v>
      </c>
      <c r="J124">
        <f t="shared" si="19"/>
        <v>-30.94261589954786</v>
      </c>
      <c r="K124">
        <f t="shared" si="20"/>
        <v>-141.12113232115362</v>
      </c>
      <c r="M124">
        <v>-9.8000000000000007</v>
      </c>
      <c r="N124">
        <f t="shared" si="21"/>
        <v>-44.929321881345118</v>
      </c>
      <c r="O124">
        <f t="shared" si="22"/>
        <v>146.32800180012617</v>
      </c>
    </row>
    <row r="125" spans="1:15" x14ac:dyDescent="0.3">
      <c r="A125">
        <f t="shared" si="13"/>
        <v>11.899999999999974</v>
      </c>
      <c r="B125">
        <f t="shared" si="12"/>
        <v>841.45706961198971</v>
      </c>
      <c r="C125">
        <f t="shared" si="14"/>
        <v>147.56806961199254</v>
      </c>
      <c r="F125">
        <f t="shared" si="15"/>
        <v>-0.58781628808384245</v>
      </c>
      <c r="G125">
        <f t="shared" si="16"/>
        <v>1.8373596649070221</v>
      </c>
      <c r="H125">
        <f t="shared" si="17"/>
        <v>169.51693417208506</v>
      </c>
      <c r="I125">
        <f t="shared" si="18"/>
        <v>-0.20758529864797737</v>
      </c>
      <c r="J125">
        <f t="shared" si="19"/>
        <v>-30.963374429412656</v>
      </c>
      <c r="K125">
        <f t="shared" si="20"/>
        <v>-144.21746976409489</v>
      </c>
      <c r="M125">
        <v>-9.8000000000000007</v>
      </c>
      <c r="N125">
        <f t="shared" si="21"/>
        <v>-45.909321881345114</v>
      </c>
      <c r="O125">
        <f t="shared" si="22"/>
        <v>141.73706961199167</v>
      </c>
    </row>
    <row r="126" spans="1:15" x14ac:dyDescent="0.3">
      <c r="A126">
        <f t="shared" si="13"/>
        <v>11.999999999999973</v>
      </c>
      <c r="B126">
        <f t="shared" si="12"/>
        <v>848.52813742385513</v>
      </c>
      <c r="C126">
        <f t="shared" si="14"/>
        <v>142.92813742385806</v>
      </c>
      <c r="F126">
        <f t="shared" si="15"/>
        <v>-0.56990929539926849</v>
      </c>
      <c r="G126">
        <f t="shared" si="16"/>
        <v>1.7803687353670954</v>
      </c>
      <c r="H126">
        <f t="shared" si="17"/>
        <v>169.69497104562177</v>
      </c>
      <c r="I126">
        <f t="shared" si="18"/>
        <v>-0.19582981966502011</v>
      </c>
      <c r="J126">
        <f t="shared" si="19"/>
        <v>-30.982957411379157</v>
      </c>
      <c r="K126">
        <f t="shared" si="20"/>
        <v>-147.3157655052328</v>
      </c>
      <c r="M126">
        <v>-9.8000000000000007</v>
      </c>
      <c r="N126">
        <f t="shared" si="21"/>
        <v>-46.889321881345111</v>
      </c>
      <c r="O126">
        <f t="shared" si="22"/>
        <v>137.04813742385718</v>
      </c>
    </row>
    <row r="127" spans="1:15" x14ac:dyDescent="0.3">
      <c r="A127">
        <f t="shared" si="13"/>
        <v>12.099999999999973</v>
      </c>
      <c r="B127">
        <f t="shared" si="12"/>
        <v>855.59920523572066</v>
      </c>
      <c r="C127">
        <f t="shared" si="14"/>
        <v>138.19020523572362</v>
      </c>
      <c r="F127">
        <f t="shared" si="15"/>
        <v>-0.55252084001485202</v>
      </c>
      <c r="G127">
        <f t="shared" si="16"/>
        <v>1.7251166513656104</v>
      </c>
      <c r="H127">
        <f t="shared" si="17"/>
        <v>169.86748271075834</v>
      </c>
      <c r="I127">
        <f t="shared" si="18"/>
        <v>-0.18472799762467496</v>
      </c>
      <c r="J127">
        <f t="shared" si="19"/>
        <v>-31.001430211141624</v>
      </c>
      <c r="K127">
        <f t="shared" si="20"/>
        <v>-150.41590852634695</v>
      </c>
      <c r="M127">
        <v>-9.8000000000000007</v>
      </c>
      <c r="N127">
        <f t="shared" si="21"/>
        <v>-47.869321881345108</v>
      </c>
      <c r="O127">
        <f t="shared" si="22"/>
        <v>132.26120523572268</v>
      </c>
    </row>
    <row r="128" spans="1:15" x14ac:dyDescent="0.3">
      <c r="A128">
        <f t="shared" si="13"/>
        <v>12.199999999999973</v>
      </c>
      <c r="B128">
        <f t="shared" si="12"/>
        <v>862.67027304758608</v>
      </c>
      <c r="C128">
        <f t="shared" si="14"/>
        <v>133.35427304758912</v>
      </c>
      <c r="F128">
        <f t="shared" si="15"/>
        <v>-0.53563822015752227</v>
      </c>
      <c r="G128">
        <f t="shared" si="16"/>
        <v>1.6715528293498585</v>
      </c>
      <c r="H128">
        <f t="shared" si="17"/>
        <v>170.03463799369334</v>
      </c>
      <c r="I128">
        <f t="shared" si="18"/>
        <v>-0.17424461268256408</v>
      </c>
      <c r="J128">
        <f t="shared" si="19"/>
        <v>-31.01885467240988</v>
      </c>
      <c r="K128">
        <f t="shared" si="20"/>
        <v>-153.51779399358793</v>
      </c>
      <c r="M128">
        <v>-9.8000000000000007</v>
      </c>
      <c r="N128">
        <f t="shared" si="21"/>
        <v>-48.849321881345105</v>
      </c>
      <c r="O128">
        <f t="shared" si="22"/>
        <v>127.37627304758819</v>
      </c>
    </row>
    <row r="129" spans="1:15" x14ac:dyDescent="0.3">
      <c r="A129">
        <f t="shared" si="13"/>
        <v>12.299999999999972</v>
      </c>
      <c r="B129">
        <f t="shared" si="12"/>
        <v>869.7413408594515</v>
      </c>
      <c r="C129">
        <f t="shared" si="14"/>
        <v>128.42034085945477</v>
      </c>
      <c r="F129">
        <f t="shared" si="15"/>
        <v>-0.51924884040760799</v>
      </c>
      <c r="G129">
        <f t="shared" si="16"/>
        <v>1.6196279453090978</v>
      </c>
      <c r="H129">
        <f t="shared" si="17"/>
        <v>170.19660078822426</v>
      </c>
      <c r="I129">
        <f t="shared" si="18"/>
        <v>-0.16434623147060101</v>
      </c>
      <c r="J129">
        <f t="shared" si="19"/>
        <v>-31.035289295556939</v>
      </c>
      <c r="K129">
        <f t="shared" si="20"/>
        <v>-156.62132292314362</v>
      </c>
      <c r="M129">
        <v>-9.8000000000000007</v>
      </c>
      <c r="N129">
        <f t="shared" si="21"/>
        <v>-49.829321881345102</v>
      </c>
      <c r="O129">
        <f t="shared" si="22"/>
        <v>122.39334085945369</v>
      </c>
    </row>
    <row r="130" spans="1:15" x14ac:dyDescent="0.3">
      <c r="A130">
        <f t="shared" si="13"/>
        <v>12.399999999999972</v>
      </c>
      <c r="B130">
        <f t="shared" si="12"/>
        <v>876.81240867131703</v>
      </c>
      <c r="C130">
        <f t="shared" si="14"/>
        <v>123.38840867132012</v>
      </c>
      <c r="F130">
        <f t="shared" si="15"/>
        <v>-0.50334023171984343</v>
      </c>
      <c r="G130">
        <f t="shared" si="16"/>
        <v>1.5692939221371136</v>
      </c>
      <c r="H130">
        <f t="shared" si="17"/>
        <v>170.35353018043796</v>
      </c>
      <c r="I130">
        <f t="shared" si="18"/>
        <v>-0.1550011280295891</v>
      </c>
      <c r="J130">
        <f t="shared" si="19"/>
        <v>-31.050789408359897</v>
      </c>
      <c r="K130">
        <f t="shared" si="20"/>
        <v>-159.72640186397959</v>
      </c>
      <c r="M130">
        <v>-9.8000000000000007</v>
      </c>
      <c r="N130">
        <f t="shared" si="21"/>
        <v>-50.809321881345099</v>
      </c>
      <c r="O130">
        <f t="shared" si="22"/>
        <v>117.31240867131919</v>
      </c>
    </row>
    <row r="131" spans="1:15" x14ac:dyDescent="0.3">
      <c r="A131">
        <f t="shared" si="13"/>
        <v>12.499999999999972</v>
      </c>
      <c r="B131">
        <f t="shared" si="12"/>
        <v>883.88347648318245</v>
      </c>
      <c r="C131">
        <f t="shared" si="14"/>
        <v>118.25847648318563</v>
      </c>
      <c r="F131">
        <f t="shared" si="15"/>
        <v>-0.48790006903437189</v>
      </c>
      <c r="G131">
        <f t="shared" si="16"/>
        <v>1.5205039152336766</v>
      </c>
      <c r="H131">
        <f t="shared" si="17"/>
        <v>170.50558057196133</v>
      </c>
      <c r="I131">
        <f t="shared" si="18"/>
        <v>-0.14617920696511533</v>
      </c>
      <c r="J131">
        <f t="shared" si="19"/>
        <v>-31.065407329056409</v>
      </c>
      <c r="K131">
        <f t="shared" si="20"/>
        <v>-162.83294259688523</v>
      </c>
      <c r="M131">
        <v>-9.8000000000000007</v>
      </c>
      <c r="N131">
        <f t="shared" si="21"/>
        <v>-51.789321881345096</v>
      </c>
      <c r="O131">
        <f t="shared" si="22"/>
        <v>112.13347648318469</v>
      </c>
    </row>
    <row r="132" spans="1:15" x14ac:dyDescent="0.3">
      <c r="A132">
        <f t="shared" si="13"/>
        <v>12.599999999999971</v>
      </c>
      <c r="B132">
        <f t="shared" si="12"/>
        <v>890.95454429504787</v>
      </c>
      <c r="C132">
        <f t="shared" si="14"/>
        <v>113.03054429505119</v>
      </c>
      <c r="F132">
        <f t="shared" si="15"/>
        <v>-0.47291618667744295</v>
      </c>
      <c r="G132">
        <f t="shared" si="16"/>
        <v>1.4732122965659324</v>
      </c>
      <c r="H132">
        <f t="shared" si="17"/>
        <v>170.65290180161793</v>
      </c>
      <c r="I132">
        <f t="shared" si="18"/>
        <v>-0.1378519289238227</v>
      </c>
      <c r="J132">
        <f t="shared" si="19"/>
        <v>-31.079192521948791</v>
      </c>
      <c r="K132">
        <f t="shared" si="20"/>
        <v>-165.94086184908011</v>
      </c>
      <c r="M132">
        <v>-9.8000000000000007</v>
      </c>
      <c r="N132">
        <f t="shared" si="21"/>
        <v>-52.769321881345093</v>
      </c>
      <c r="O132">
        <f t="shared" si="22"/>
        <v>106.8565442950502</v>
      </c>
    </row>
    <row r="133" spans="1:15" x14ac:dyDescent="0.3">
      <c r="A133">
        <f t="shared" si="13"/>
        <v>12.699999999999971</v>
      </c>
      <c r="B133">
        <f t="shared" si="12"/>
        <v>898.02561210691329</v>
      </c>
      <c r="C133">
        <f t="shared" si="14"/>
        <v>107.70461210691678</v>
      </c>
      <c r="F133">
        <f t="shared" si="15"/>
        <v>-0.45837659173825612</v>
      </c>
      <c r="G133">
        <f t="shared" si="16"/>
        <v>1.427374637392107</v>
      </c>
      <c r="H133">
        <f t="shared" si="17"/>
        <v>170.79563926535715</v>
      </c>
      <c r="I133">
        <f t="shared" si="18"/>
        <v>-0.12999223846050967</v>
      </c>
      <c r="J133">
        <f t="shared" si="19"/>
        <v>-31.092191745794842</v>
      </c>
      <c r="K133">
        <f t="shared" si="20"/>
        <v>-169.05008102365957</v>
      </c>
      <c r="M133">
        <v>-9.8000000000000007</v>
      </c>
      <c r="N133">
        <f t="shared" si="21"/>
        <v>-53.749321881345089</v>
      </c>
      <c r="O133">
        <f t="shared" si="22"/>
        <v>101.4816121069157</v>
      </c>
    </row>
    <row r="134" spans="1:15" x14ac:dyDescent="0.3">
      <c r="A134">
        <f t="shared" si="13"/>
        <v>12.799999999999971</v>
      </c>
      <c r="B134">
        <f t="shared" si="12"/>
        <v>905.09667991877882</v>
      </c>
      <c r="C134">
        <f t="shared" si="14"/>
        <v>102.28067991878231</v>
      </c>
      <c r="F134">
        <f t="shared" si="15"/>
        <v>-0.44426947559572949</v>
      </c>
      <c r="G134">
        <f t="shared" si="16"/>
        <v>1.3829476898325341</v>
      </c>
      <c r="H134">
        <f t="shared" si="17"/>
        <v>170.93393403434041</v>
      </c>
      <c r="I134">
        <f t="shared" si="18"/>
        <v>-0.12257449434310175</v>
      </c>
      <c r="J134">
        <f t="shared" si="19"/>
        <v>-31.104449195229151</v>
      </c>
      <c r="K134">
        <f t="shared" si="20"/>
        <v>-172.16052594318248</v>
      </c>
      <c r="M134">
        <v>-9.8000000000000007</v>
      </c>
      <c r="N134">
        <f t="shared" si="21"/>
        <v>-54.729321881345086</v>
      </c>
      <c r="O134">
        <f t="shared" si="22"/>
        <v>96.008679918781212</v>
      </c>
    </row>
    <row r="135" spans="1:15" x14ac:dyDescent="0.3">
      <c r="A135">
        <f t="shared" si="13"/>
        <v>12.89999999999997</v>
      </c>
      <c r="B135">
        <f t="shared" ref="B135:B198" si="23">D$2*COS(D$4*PI()/180)*A135</f>
        <v>912.16774773064424</v>
      </c>
      <c r="C135">
        <f t="shared" si="14"/>
        <v>96.758747730647769</v>
      </c>
      <c r="F135">
        <f t="shared" si="15"/>
        <v>-0.43058322375686359</v>
      </c>
      <c r="G135">
        <f t="shared" si="16"/>
        <v>1.3398893674568479</v>
      </c>
      <c r="H135">
        <f t="shared" si="17"/>
        <v>171.06792297108609</v>
      </c>
      <c r="I135">
        <f t="shared" si="18"/>
        <v>-0.1155744023223626</v>
      </c>
      <c r="J135">
        <f t="shared" si="19"/>
        <v>-31.116006635461385</v>
      </c>
      <c r="K135">
        <f t="shared" si="20"/>
        <v>-175.27212660672859</v>
      </c>
      <c r="M135">
        <v>-9.8000000000000007</v>
      </c>
      <c r="N135">
        <f t="shared" si="21"/>
        <v>-55.709321881345083</v>
      </c>
      <c r="O135">
        <f t="shared" si="22"/>
        <v>90.43774773064672</v>
      </c>
    </row>
    <row r="136" spans="1:15" x14ac:dyDescent="0.3">
      <c r="A136">
        <f t="shared" ref="A136:A199" si="24">A135+0.1</f>
        <v>12.99999999999997</v>
      </c>
      <c r="B136">
        <f t="shared" si="23"/>
        <v>919.23881554250966</v>
      </c>
      <c r="C136">
        <f t="shared" ref="C136:C199" si="25">D$2*SIN(D$4*PI()/180)*A136-(1/2)*9.8*A136^2</f>
        <v>91.138815542513385</v>
      </c>
      <c r="F136">
        <f t="shared" ref="F136:F199" si="26">-1*$D$3*(G135^2+J135^2)^(1/2)*G135</f>
        <v>-0.41730642415687313</v>
      </c>
      <c r="G136">
        <f t="shared" ref="G136:G199" si="27">G135+F136*(A136-A135)</f>
        <v>1.2981587250411608</v>
      </c>
      <c r="H136">
        <f t="shared" ref="H136:H199" si="28">H135+G136*(A136-A135)</f>
        <v>171.1977388435902</v>
      </c>
      <c r="I136">
        <f t="shared" ref="I136:I199" si="29">-9.8-($D$3*((G135^2+J135^2)^(1/2))*J135)</f>
        <v>-0.10896895037558707</v>
      </c>
      <c r="J136">
        <f t="shared" ref="J136:J199" si="30">J135+I136*(A136-A135)</f>
        <v>-31.126903530498943</v>
      </c>
      <c r="K136">
        <f t="shared" ref="K136:K199" si="31">K135+J136*(A136-A135)</f>
        <v>-178.38481695977848</v>
      </c>
      <c r="M136">
        <v>-9.8000000000000007</v>
      </c>
      <c r="N136">
        <f t="shared" ref="N136:N199" si="32">N135+M136*(A136-A135)</f>
        <v>-56.68932188134508</v>
      </c>
      <c r="O136">
        <f t="shared" ref="O136:O199" si="33">O135+N136*(A136-A135)</f>
        <v>84.768815542512229</v>
      </c>
    </row>
    <row r="137" spans="1:15" x14ac:dyDescent="0.3">
      <c r="A137">
        <f t="shared" si="24"/>
        <v>13.099999999999969</v>
      </c>
      <c r="B137">
        <f t="shared" si="23"/>
        <v>926.30988335437507</v>
      </c>
      <c r="C137">
        <f t="shared" si="25"/>
        <v>85.420883354378816</v>
      </c>
      <c r="F137">
        <f t="shared" si="26"/>
        <v>-0.40442787406034536</v>
      </c>
      <c r="G137">
        <f t="shared" si="27"/>
        <v>1.2577159376351263</v>
      </c>
      <c r="H137">
        <f t="shared" si="28"/>
        <v>171.32351043735372</v>
      </c>
      <c r="I137">
        <f t="shared" si="29"/>
        <v>-0.10273634641865748</v>
      </c>
      <c r="J137">
        <f t="shared" si="30"/>
        <v>-31.137177165140809</v>
      </c>
      <c r="K137">
        <f t="shared" si="31"/>
        <v>-181.49853467629254</v>
      </c>
      <c r="M137">
        <v>-9.8000000000000007</v>
      </c>
      <c r="N137">
        <f t="shared" si="32"/>
        <v>-57.669321881345077</v>
      </c>
      <c r="O137">
        <f t="shared" si="33"/>
        <v>79.001883354377739</v>
      </c>
    </row>
    <row r="138" spans="1:15" x14ac:dyDescent="0.3">
      <c r="A138">
        <f t="shared" si="24"/>
        <v>13.199999999999969</v>
      </c>
      <c r="B138">
        <f t="shared" si="23"/>
        <v>933.38095116624061</v>
      </c>
      <c r="C138">
        <f t="shared" si="25"/>
        <v>79.604951166244291</v>
      </c>
      <c r="F138">
        <f t="shared" si="26"/>
        <v>-0.39193658569239209</v>
      </c>
      <c r="G138">
        <f t="shared" si="27"/>
        <v>1.2185222790658872</v>
      </c>
      <c r="H138">
        <f t="shared" si="28"/>
        <v>171.44536266526032</v>
      </c>
      <c r="I138">
        <f t="shared" si="29"/>
        <v>-9.6855958467765291E-2</v>
      </c>
      <c r="J138">
        <f t="shared" si="30"/>
        <v>-31.146862760987585</v>
      </c>
      <c r="K138">
        <f t="shared" si="31"/>
        <v>-184.61322095239129</v>
      </c>
      <c r="M138">
        <v>-9.8000000000000007</v>
      </c>
      <c r="N138">
        <f t="shared" si="32"/>
        <v>-58.649321881345074</v>
      </c>
      <c r="O138">
        <f t="shared" si="33"/>
        <v>73.13695116624325</v>
      </c>
    </row>
    <row r="139" spans="1:15" x14ac:dyDescent="0.3">
      <c r="A139">
        <f t="shared" si="24"/>
        <v>13.299999999999969</v>
      </c>
      <c r="B139">
        <f t="shared" si="23"/>
        <v>940.45201897810603</v>
      </c>
      <c r="C139">
        <f t="shared" si="25"/>
        <v>73.69101897810981</v>
      </c>
      <c r="F139">
        <f t="shared" si="26"/>
        <v>-0.37982179071904537</v>
      </c>
      <c r="G139">
        <f t="shared" si="27"/>
        <v>1.1805400999939828</v>
      </c>
      <c r="H139">
        <f t="shared" si="28"/>
        <v>171.56341667525973</v>
      </c>
      <c r="I139">
        <f t="shared" si="29"/>
        <v>-9.1308257221470512E-2</v>
      </c>
      <c r="J139">
        <f t="shared" si="30"/>
        <v>-31.15599358670973</v>
      </c>
      <c r="K139">
        <f t="shared" si="31"/>
        <v>-187.72882031106224</v>
      </c>
      <c r="M139">
        <v>-9.8000000000000007</v>
      </c>
      <c r="N139">
        <f t="shared" si="32"/>
        <v>-59.629321881345071</v>
      </c>
      <c r="O139">
        <f t="shared" si="33"/>
        <v>67.174018978108762</v>
      </c>
    </row>
    <row r="140" spans="1:15" x14ac:dyDescent="0.3">
      <c r="A140">
        <f t="shared" si="24"/>
        <v>13.399999999999968</v>
      </c>
      <c r="B140">
        <f t="shared" si="23"/>
        <v>947.52308678997144</v>
      </c>
      <c r="C140">
        <f t="shared" si="25"/>
        <v>67.679086789975486</v>
      </c>
      <c r="F140">
        <f t="shared" si="26"/>
        <v>-0.36807294368702453</v>
      </c>
      <c r="G140">
        <f t="shared" si="27"/>
        <v>1.1437328056252805</v>
      </c>
      <c r="H140">
        <f t="shared" si="28"/>
        <v>171.67778995582225</v>
      </c>
      <c r="I140">
        <f t="shared" si="29"/>
        <v>-8.6074761024416802E-2</v>
      </c>
      <c r="J140">
        <f t="shared" si="30"/>
        <v>-31.164601062812171</v>
      </c>
      <c r="K140">
        <f t="shared" si="31"/>
        <v>-190.84528041734345</v>
      </c>
      <c r="M140">
        <v>-9.8000000000000007</v>
      </c>
      <c r="N140">
        <f t="shared" si="32"/>
        <v>-60.609321881345068</v>
      </c>
      <c r="O140">
        <f t="shared" si="33"/>
        <v>61.113086789974275</v>
      </c>
    </row>
    <row r="141" spans="1:15" x14ac:dyDescent="0.3">
      <c r="A141">
        <f t="shared" si="24"/>
        <v>13.499999999999968</v>
      </c>
      <c r="B141">
        <f t="shared" si="23"/>
        <v>954.59415460183698</v>
      </c>
      <c r="C141">
        <f t="shared" si="25"/>
        <v>61.569154601840864</v>
      </c>
      <c r="F141">
        <f t="shared" si="26"/>
        <v>-0.35667972452443775</v>
      </c>
      <c r="G141">
        <f t="shared" si="27"/>
        <v>1.1080648331728369</v>
      </c>
      <c r="H141">
        <f t="shared" si="28"/>
        <v>171.78859643913952</v>
      </c>
      <c r="I141">
        <f t="shared" si="29"/>
        <v>-8.1137983166593486E-2</v>
      </c>
      <c r="J141">
        <f t="shared" si="30"/>
        <v>-31.172714861128831</v>
      </c>
      <c r="K141">
        <f t="shared" si="31"/>
        <v>-193.96255190345633</v>
      </c>
      <c r="M141">
        <v>-9.8000000000000007</v>
      </c>
      <c r="N141">
        <f t="shared" si="32"/>
        <v>-61.589321881345064</v>
      </c>
      <c r="O141">
        <f t="shared" si="33"/>
        <v>54.95415460183979</v>
      </c>
    </row>
    <row r="142" spans="1:15" x14ac:dyDescent="0.3">
      <c r="A142">
        <f t="shared" si="24"/>
        <v>13.599999999999968</v>
      </c>
      <c r="B142">
        <f t="shared" si="23"/>
        <v>961.66522241370239</v>
      </c>
      <c r="C142">
        <f t="shared" si="25"/>
        <v>55.3612224137064</v>
      </c>
      <c r="F142">
        <f t="shared" si="26"/>
        <v>-0.34563204019596949</v>
      </c>
      <c r="G142">
        <f t="shared" si="27"/>
        <v>1.07350162915324</v>
      </c>
      <c r="H142">
        <f t="shared" si="28"/>
        <v>171.89594660205483</v>
      </c>
      <c r="I142">
        <f t="shared" si="29"/>
        <v>-7.6481381465706377E-2</v>
      </c>
      <c r="J142">
        <f t="shared" si="30"/>
        <v>-31.180362999275403</v>
      </c>
      <c r="K142">
        <f t="shared" si="31"/>
        <v>-197.08058820338385</v>
      </c>
      <c r="M142">
        <v>-9.8000000000000007</v>
      </c>
      <c r="N142">
        <f t="shared" si="32"/>
        <v>-62.569321881345061</v>
      </c>
      <c r="O142">
        <f t="shared" si="33"/>
        <v>48.697222413705305</v>
      </c>
    </row>
    <row r="143" spans="1:15" x14ac:dyDescent="0.3">
      <c r="A143">
        <f t="shared" si="24"/>
        <v>13.699999999999967</v>
      </c>
      <c r="B143">
        <f t="shared" si="23"/>
        <v>968.73629022556781</v>
      </c>
      <c r="C143">
        <f t="shared" si="25"/>
        <v>49.055290225571866</v>
      </c>
      <c r="F143">
        <f t="shared" si="26"/>
        <v>-0.33492002559861322</v>
      </c>
      <c r="G143">
        <f t="shared" si="27"/>
        <v>1.0400096265933787</v>
      </c>
      <c r="H143">
        <f t="shared" si="28"/>
        <v>171.99994756471418</v>
      </c>
      <c r="I143">
        <f t="shared" si="29"/>
        <v>-7.2089310075314827E-2</v>
      </c>
      <c r="J143">
        <f t="shared" si="30"/>
        <v>-31.187571930282935</v>
      </c>
      <c r="K143">
        <f t="shared" si="31"/>
        <v>-200.19934539641213</v>
      </c>
      <c r="M143">
        <v>-9.8000000000000007</v>
      </c>
      <c r="N143">
        <f t="shared" si="32"/>
        <v>-63.549321881345058</v>
      </c>
      <c r="O143">
        <f t="shared" si="33"/>
        <v>42.342290225570821</v>
      </c>
    </row>
    <row r="144" spans="1:15" x14ac:dyDescent="0.3">
      <c r="A144">
        <f t="shared" si="24"/>
        <v>13.799999999999967</v>
      </c>
      <c r="B144">
        <f t="shared" si="23"/>
        <v>975.80735803743323</v>
      </c>
      <c r="C144">
        <f t="shared" si="25"/>
        <v>42.65135803743749</v>
      </c>
      <c r="F144">
        <f t="shared" si="26"/>
        <v>-0.32453404377702877</v>
      </c>
      <c r="G144">
        <f t="shared" si="27"/>
        <v>1.007556222215676</v>
      </c>
      <c r="H144">
        <f t="shared" si="28"/>
        <v>172.10070318693573</v>
      </c>
      <c r="I144">
        <f t="shared" si="29"/>
        <v>-6.794697345726064E-2</v>
      </c>
      <c r="J144">
        <f t="shared" si="30"/>
        <v>-31.194366627628661</v>
      </c>
      <c r="K144">
        <f t="shared" si="31"/>
        <v>-203.31878205917499</v>
      </c>
      <c r="M144">
        <v>-9.8000000000000007</v>
      </c>
      <c r="N144">
        <f t="shared" si="32"/>
        <v>-64.529321881345055</v>
      </c>
      <c r="O144">
        <f t="shared" si="33"/>
        <v>35.889358037436338</v>
      </c>
    </row>
    <row r="145" spans="1:15" x14ac:dyDescent="0.3">
      <c r="A145">
        <f t="shared" si="24"/>
        <v>13.899999999999967</v>
      </c>
      <c r="B145">
        <f t="shared" si="23"/>
        <v>982.87842584929876</v>
      </c>
      <c r="C145">
        <f t="shared" si="25"/>
        <v>36.149425849303043</v>
      </c>
      <c r="F145">
        <f t="shared" si="26"/>
        <v>-0.3144646855310948</v>
      </c>
      <c r="G145">
        <f t="shared" si="27"/>
        <v>0.97610975366256658</v>
      </c>
      <c r="H145">
        <f t="shared" si="28"/>
        <v>172.19831416230198</v>
      </c>
      <c r="I145">
        <f t="shared" si="29"/>
        <v>-6.4040382454100708E-2</v>
      </c>
      <c r="J145">
        <f t="shared" si="30"/>
        <v>-31.200770665874071</v>
      </c>
      <c r="K145">
        <f t="shared" si="31"/>
        <v>-206.43885912576238</v>
      </c>
      <c r="M145">
        <v>-9.8000000000000007</v>
      </c>
      <c r="N145">
        <f t="shared" si="32"/>
        <v>-65.509321881345045</v>
      </c>
      <c r="O145">
        <f t="shared" si="33"/>
        <v>29.338425849301856</v>
      </c>
    </row>
    <row r="146" spans="1:15" x14ac:dyDescent="0.3">
      <c r="A146">
        <f t="shared" si="24"/>
        <v>13.999999999999966</v>
      </c>
      <c r="B146">
        <f t="shared" si="23"/>
        <v>989.94949366116418</v>
      </c>
      <c r="C146">
        <f t="shared" si="25"/>
        <v>29.549493661168526</v>
      </c>
      <c r="F146">
        <f t="shared" si="26"/>
        <v>-0.30470276848218042</v>
      </c>
      <c r="G146">
        <f t="shared" si="27"/>
        <v>0.94563947681434868</v>
      </c>
      <c r="H146">
        <f t="shared" si="28"/>
        <v>172.29287810998341</v>
      </c>
      <c r="I146">
        <f t="shared" si="29"/>
        <v>-6.0356312394851841E-2</v>
      </c>
      <c r="J146">
        <f t="shared" si="30"/>
        <v>-31.206806297113555</v>
      </c>
      <c r="K146">
        <f t="shared" si="31"/>
        <v>-209.55953975547374</v>
      </c>
      <c r="M146">
        <v>-9.8000000000000007</v>
      </c>
      <c r="N146">
        <f t="shared" si="32"/>
        <v>-66.489321881345035</v>
      </c>
      <c r="O146">
        <f t="shared" si="33"/>
        <v>22.689493661167376</v>
      </c>
    </row>
    <row r="147" spans="1:15" x14ac:dyDescent="0.3">
      <c r="A147">
        <f t="shared" si="24"/>
        <v>14.099999999999966</v>
      </c>
      <c r="B147">
        <f t="shared" si="23"/>
        <v>997.0205614730296</v>
      </c>
      <c r="C147">
        <f t="shared" si="25"/>
        <v>22.851561473034167</v>
      </c>
      <c r="F147">
        <f t="shared" si="26"/>
        <v>-0.29523933565904609</v>
      </c>
      <c r="G147">
        <f t="shared" si="27"/>
        <v>0.91611554324844413</v>
      </c>
      <c r="H147">
        <f t="shared" si="28"/>
        <v>172.38448966430826</v>
      </c>
      <c r="I147">
        <f t="shared" si="29"/>
        <v>-5.6882263165960012E-2</v>
      </c>
      <c r="J147">
        <f t="shared" si="30"/>
        <v>-31.212494523430152</v>
      </c>
      <c r="K147">
        <f t="shared" si="31"/>
        <v>-212.68078920781673</v>
      </c>
      <c r="M147">
        <v>-9.8000000000000007</v>
      </c>
      <c r="N147">
        <f t="shared" si="32"/>
        <v>-67.469321881345024</v>
      </c>
      <c r="O147">
        <f t="shared" si="33"/>
        <v>15.942561473032896</v>
      </c>
    </row>
    <row r="148" spans="1:15" x14ac:dyDescent="0.3">
      <c r="A148">
        <f t="shared" si="24"/>
        <v>14.199999999999966</v>
      </c>
      <c r="B148">
        <f t="shared" si="23"/>
        <v>1004.0916292848951</v>
      </c>
      <c r="C148">
        <f t="shared" si="25"/>
        <v>16.055629284899624</v>
      </c>
      <c r="F148">
        <f t="shared" si="26"/>
        <v>-0.2860656536590731</v>
      </c>
      <c r="G148">
        <f t="shared" si="27"/>
        <v>0.88750897788253691</v>
      </c>
      <c r="H148">
        <f t="shared" si="28"/>
        <v>172.47324056209652</v>
      </c>
      <c r="I148">
        <f t="shared" si="29"/>
        <v>-5.3606421178413299E-2</v>
      </c>
      <c r="J148">
        <f t="shared" si="30"/>
        <v>-31.217855165547995</v>
      </c>
      <c r="K148">
        <f t="shared" si="31"/>
        <v>-215.80257472437151</v>
      </c>
      <c r="M148">
        <v>-9.8000000000000007</v>
      </c>
      <c r="N148">
        <f t="shared" si="32"/>
        <v>-68.449321881345014</v>
      </c>
      <c r="O148">
        <f t="shared" si="33"/>
        <v>9.097629284898419</v>
      </c>
    </row>
    <row r="149" spans="1:15" x14ac:dyDescent="0.3">
      <c r="A149">
        <f t="shared" si="24"/>
        <v>14.299999999999965</v>
      </c>
      <c r="B149">
        <f t="shared" si="23"/>
        <v>1011.1626970967606</v>
      </c>
      <c r="C149">
        <f t="shared" si="25"/>
        <v>9.1616970967651241</v>
      </c>
      <c r="F149">
        <f t="shared" si="26"/>
        <v>-0.27717321043570031</v>
      </c>
      <c r="G149">
        <f t="shared" si="27"/>
        <v>0.85979165683896697</v>
      </c>
      <c r="H149">
        <f t="shared" si="28"/>
        <v>172.55921972778043</v>
      </c>
      <c r="I149">
        <f t="shared" si="29"/>
        <v>-5.0517623161608682E-2</v>
      </c>
      <c r="J149">
        <f t="shared" si="30"/>
        <v>-31.222906927864155</v>
      </c>
      <c r="K149">
        <f t="shared" si="31"/>
        <v>-218.92486541715792</v>
      </c>
      <c r="M149">
        <v>-9.8000000000000007</v>
      </c>
      <c r="N149">
        <f t="shared" si="32"/>
        <v>-69.429321881345004</v>
      </c>
      <c r="O149">
        <f t="shared" si="33"/>
        <v>2.1546970967639432</v>
      </c>
    </row>
    <row r="150" spans="1:15" x14ac:dyDescent="0.3">
      <c r="A150">
        <f t="shared" si="24"/>
        <v>14.399999999999965</v>
      </c>
      <c r="B150">
        <f t="shared" si="23"/>
        <v>1018.233764908626</v>
      </c>
      <c r="C150">
        <f t="shared" si="25"/>
        <v>2.1697649086306683</v>
      </c>
      <c r="F150">
        <f t="shared" si="26"/>
        <v>-0.26855371275848466</v>
      </c>
      <c r="G150">
        <f t="shared" si="27"/>
        <v>0.83293628556311861</v>
      </c>
      <c r="H150">
        <f t="shared" si="28"/>
        <v>172.64251335633674</v>
      </c>
      <c r="I150">
        <f t="shared" si="29"/>
        <v>-4.7605321714597082E-2</v>
      </c>
      <c r="J150">
        <f t="shared" si="30"/>
        <v>-31.227667460035615</v>
      </c>
      <c r="K150">
        <f t="shared" si="31"/>
        <v>-222.04763216316147</v>
      </c>
      <c r="M150">
        <v>-9.8000000000000007</v>
      </c>
      <c r="N150">
        <f t="shared" si="32"/>
        <v>-70.409321881344994</v>
      </c>
      <c r="O150">
        <f t="shared" si="33"/>
        <v>-4.8862350913705308</v>
      </c>
    </row>
    <row r="151" spans="1:15" x14ac:dyDescent="0.3">
      <c r="A151">
        <f t="shared" si="24"/>
        <v>14.499999999999964</v>
      </c>
      <c r="B151">
        <f t="shared" si="23"/>
        <v>1025.3048327204915</v>
      </c>
      <c r="C151">
        <f t="shared" si="25"/>
        <v>-4.9201672795038576</v>
      </c>
      <c r="F151">
        <f t="shared" si="26"/>
        <v>-0.26019908338808007</v>
      </c>
      <c r="G151">
        <f t="shared" si="27"/>
        <v>0.80691637722431064</v>
      </c>
      <c r="H151">
        <f t="shared" si="28"/>
        <v>172.72320499405916</v>
      </c>
      <c r="I151">
        <f t="shared" si="29"/>
        <v>-4.4859552545799986E-2</v>
      </c>
      <c r="J151">
        <f t="shared" si="30"/>
        <v>-31.232153415290195</v>
      </c>
      <c r="K151">
        <f t="shared" si="31"/>
        <v>-225.17084750469047</v>
      </c>
      <c r="M151">
        <v>-9.8000000000000007</v>
      </c>
      <c r="N151">
        <f t="shared" si="32"/>
        <v>-71.389321881344983</v>
      </c>
      <c r="O151">
        <f t="shared" si="33"/>
        <v>-12.025167279505004</v>
      </c>
    </row>
    <row r="152" spans="1:15" x14ac:dyDescent="0.3">
      <c r="A152">
        <f t="shared" si="24"/>
        <v>14.599999999999964</v>
      </c>
      <c r="B152">
        <f t="shared" si="23"/>
        <v>1032.3759005323568</v>
      </c>
      <c r="C152">
        <f t="shared" si="25"/>
        <v>-12.10809946763834</v>
      </c>
      <c r="F152">
        <f t="shared" si="26"/>
        <v>-0.25210145800462341</v>
      </c>
      <c r="G152">
        <f t="shared" si="27"/>
        <v>0.78170623142384843</v>
      </c>
      <c r="H152">
        <f t="shared" si="28"/>
        <v>172.80137561720156</v>
      </c>
      <c r="I152">
        <f t="shared" si="29"/>
        <v>-4.2270903333054832E-2</v>
      </c>
      <c r="J152">
        <f t="shared" si="30"/>
        <v>-31.236380505623501</v>
      </c>
      <c r="K152">
        <f t="shared" si="31"/>
        <v>-228.29448555525281</v>
      </c>
      <c r="M152">
        <v>-9.8000000000000007</v>
      </c>
      <c r="N152">
        <f t="shared" si="32"/>
        <v>-72.369321881344973</v>
      </c>
      <c r="O152">
        <f t="shared" si="33"/>
        <v>-19.262099467639477</v>
      </c>
    </row>
    <row r="153" spans="1:15" x14ac:dyDescent="0.3">
      <c r="A153">
        <f t="shared" si="24"/>
        <v>14.699999999999964</v>
      </c>
      <c r="B153">
        <f t="shared" si="23"/>
        <v>1039.4469683442223</v>
      </c>
      <c r="C153">
        <f t="shared" si="25"/>
        <v>-19.394031655772778</v>
      </c>
      <c r="F153">
        <f t="shared" si="26"/>
        <v>-0.24425318192450918</v>
      </c>
      <c r="G153">
        <f t="shared" si="27"/>
        <v>0.75728091323139757</v>
      </c>
      <c r="H153">
        <f t="shared" si="28"/>
        <v>172.87710370852469</v>
      </c>
      <c r="I153">
        <f t="shared" si="29"/>
        <v>-3.9830484136929911E-2</v>
      </c>
      <c r="J153">
        <f t="shared" si="30"/>
        <v>-31.240363554037195</v>
      </c>
      <c r="K153">
        <f t="shared" si="31"/>
        <v>-231.41852191065652</v>
      </c>
      <c r="M153">
        <v>-9.8000000000000007</v>
      </c>
      <c r="N153">
        <f t="shared" si="32"/>
        <v>-73.349321881344963</v>
      </c>
      <c r="O153">
        <f t="shared" si="33"/>
        <v>-26.597031655773947</v>
      </c>
    </row>
    <row r="154" spans="1:15" x14ac:dyDescent="0.3">
      <c r="A154">
        <f t="shared" si="24"/>
        <v>14.799999999999963</v>
      </c>
      <c r="B154">
        <f t="shared" si="23"/>
        <v>1046.5180361560879</v>
      </c>
      <c r="C154">
        <f t="shared" si="25"/>
        <v>-26.777963843907173</v>
      </c>
      <c r="F154">
        <f t="shared" si="26"/>
        <v>-0.23664680663730125</v>
      </c>
      <c r="G154">
        <f t="shared" si="27"/>
        <v>0.7336162325676675</v>
      </c>
      <c r="H154">
        <f t="shared" si="28"/>
        <v>172.95046533178146</v>
      </c>
      <c r="I154">
        <f t="shared" si="29"/>
        <v>-3.7529899301421921E-2</v>
      </c>
      <c r="J154">
        <f t="shared" si="30"/>
        <v>-31.244116543967337</v>
      </c>
      <c r="K154">
        <f t="shared" si="31"/>
        <v>-234.54293356505323</v>
      </c>
      <c r="M154">
        <v>-9.8000000000000007</v>
      </c>
      <c r="N154">
        <f t="shared" si="32"/>
        <v>-74.329321881344953</v>
      </c>
      <c r="O154">
        <f t="shared" si="33"/>
        <v>-34.029963843908419</v>
      </c>
    </row>
    <row r="155" spans="1:15" x14ac:dyDescent="0.3">
      <c r="A155">
        <f t="shared" si="24"/>
        <v>14.899999999999963</v>
      </c>
      <c r="B155">
        <f t="shared" si="23"/>
        <v>1053.5891039679532</v>
      </c>
      <c r="C155">
        <f t="shared" si="25"/>
        <v>-34.259896032041752</v>
      </c>
      <c r="F155">
        <f t="shared" si="26"/>
        <v>-0.22927508619155748</v>
      </c>
      <c r="G155">
        <f t="shared" si="27"/>
        <v>0.71068872394851179</v>
      </c>
      <c r="H155">
        <f t="shared" si="28"/>
        <v>173.02153420417631</v>
      </c>
      <c r="I155">
        <f t="shared" si="29"/>
        <v>-3.5361220777746283E-2</v>
      </c>
      <c r="J155">
        <f t="shared" si="30"/>
        <v>-31.247652666045113</v>
      </c>
      <c r="K155">
        <f t="shared" si="31"/>
        <v>-237.66769883165773</v>
      </c>
      <c r="M155">
        <v>-9.8000000000000007</v>
      </c>
      <c r="N155">
        <f t="shared" si="32"/>
        <v>-75.309321881344943</v>
      </c>
      <c r="O155">
        <f t="shared" si="33"/>
        <v>-41.560896032042884</v>
      </c>
    </row>
    <row r="156" spans="1:15" x14ac:dyDescent="0.3">
      <c r="A156">
        <f t="shared" si="24"/>
        <v>14.999999999999963</v>
      </c>
      <c r="B156">
        <f t="shared" si="23"/>
        <v>1060.6601717798187</v>
      </c>
      <c r="C156">
        <f t="shared" si="25"/>
        <v>-41.839828220176059</v>
      </c>
      <c r="F156">
        <f t="shared" si="26"/>
        <v>-0.22213097345560717</v>
      </c>
      <c r="G156">
        <f t="shared" si="27"/>
        <v>0.68847562660295114</v>
      </c>
      <c r="H156">
        <f t="shared" si="28"/>
        <v>173.0903817668366</v>
      </c>
      <c r="I156">
        <f t="shared" si="29"/>
        <v>-3.3316962808363826E-2</v>
      </c>
      <c r="J156">
        <f t="shared" si="30"/>
        <v>-31.250984362325948</v>
      </c>
      <c r="K156">
        <f t="shared" si="31"/>
        <v>-240.79279726789031</v>
      </c>
      <c r="M156">
        <v>-9.8000000000000007</v>
      </c>
      <c r="N156">
        <f t="shared" si="32"/>
        <v>-76.289321881344932</v>
      </c>
      <c r="O156">
        <f t="shared" si="33"/>
        <v>-49.189828220177347</v>
      </c>
    </row>
    <row r="157" spans="1:15" x14ac:dyDescent="0.3">
      <c r="A157">
        <f t="shared" si="24"/>
        <v>15.099999999999962</v>
      </c>
      <c r="B157">
        <f t="shared" si="23"/>
        <v>1067.7312395916842</v>
      </c>
      <c r="C157">
        <f t="shared" si="25"/>
        <v>-49.517760408310551</v>
      </c>
      <c r="F157">
        <f t="shared" si="26"/>
        <v>-0.21520761627681045</v>
      </c>
      <c r="G157">
        <f t="shared" si="27"/>
        <v>0.66695486497527012</v>
      </c>
      <c r="H157">
        <f t="shared" si="28"/>
        <v>173.15707725333414</v>
      </c>
      <c r="I157">
        <f t="shared" si="29"/>
        <v>-3.1390057910268609E-2</v>
      </c>
      <c r="J157">
        <f t="shared" si="30"/>
        <v>-31.254123368116975</v>
      </c>
      <c r="K157">
        <f t="shared" si="31"/>
        <v>-243.91820960470199</v>
      </c>
      <c r="M157">
        <v>-9.8000000000000007</v>
      </c>
      <c r="N157">
        <f t="shared" si="32"/>
        <v>-77.269321881344922</v>
      </c>
      <c r="O157">
        <f t="shared" si="33"/>
        <v>-56.916760408311809</v>
      </c>
    </row>
    <row r="158" spans="1:15" x14ac:dyDescent="0.3">
      <c r="A158">
        <f t="shared" si="24"/>
        <v>15.199999999999962</v>
      </c>
      <c r="B158">
        <f t="shared" si="23"/>
        <v>1074.8023074035495</v>
      </c>
      <c r="C158">
        <f t="shared" si="25"/>
        <v>-57.293692596445226</v>
      </c>
      <c r="F158">
        <f t="shared" si="26"/>
        <v>-0.20849835356052362</v>
      </c>
      <c r="G158">
        <f t="shared" si="27"/>
        <v>0.64610502961921779</v>
      </c>
      <c r="H158">
        <f t="shared" si="28"/>
        <v>173.22168775629606</v>
      </c>
      <c r="I158">
        <f t="shared" si="29"/>
        <v>-2.9573834098208351E-2</v>
      </c>
      <c r="J158">
        <f t="shared" si="30"/>
        <v>-31.257080751526797</v>
      </c>
      <c r="K158">
        <f t="shared" si="31"/>
        <v>-247.04391767985464</v>
      </c>
      <c r="M158">
        <v>-9.8000000000000007</v>
      </c>
      <c r="N158">
        <f t="shared" si="32"/>
        <v>-78.249321881344912</v>
      </c>
      <c r="O158">
        <f t="shared" si="33"/>
        <v>-64.741692596446271</v>
      </c>
    </row>
    <row r="159" spans="1:15" x14ac:dyDescent="0.3">
      <c r="A159">
        <f t="shared" si="24"/>
        <v>15.299999999999962</v>
      </c>
      <c r="B159">
        <f t="shared" si="23"/>
        <v>1081.8733752154151</v>
      </c>
      <c r="C159">
        <f t="shared" si="25"/>
        <v>-65.16762478457963</v>
      </c>
      <c r="F159">
        <f t="shared" si="26"/>
        <v>-0.20199671128787938</v>
      </c>
      <c r="G159">
        <f t="shared" si="27"/>
        <v>0.62590535849042994</v>
      </c>
      <c r="H159">
        <f t="shared" si="28"/>
        <v>173.2842782921451</v>
      </c>
      <c r="I159">
        <f t="shared" si="29"/>
        <v>-2.7861993290555276E-2</v>
      </c>
      <c r="J159">
        <f t="shared" si="30"/>
        <v>-31.259866950855852</v>
      </c>
      <c r="K159">
        <f t="shared" si="31"/>
        <v>-250.16990437494022</v>
      </c>
      <c r="M159">
        <v>-9.8000000000000007</v>
      </c>
      <c r="N159">
        <f t="shared" si="32"/>
        <v>-79.229321881344902</v>
      </c>
      <c r="O159">
        <f t="shared" si="33"/>
        <v>-72.664624784580738</v>
      </c>
    </row>
    <row r="160" spans="1:15" x14ac:dyDescent="0.3">
      <c r="A160">
        <f t="shared" si="24"/>
        <v>15.399999999999961</v>
      </c>
      <c r="B160">
        <f t="shared" si="23"/>
        <v>1088.9444430272804</v>
      </c>
      <c r="C160">
        <f t="shared" si="25"/>
        <v>-73.13955697271399</v>
      </c>
      <c r="F160">
        <f t="shared" si="26"/>
        <v>-0.19569639848955644</v>
      </c>
      <c r="G160">
        <f t="shared" si="27"/>
        <v>0.6063357186414744</v>
      </c>
      <c r="H160">
        <f t="shared" si="28"/>
        <v>173.34491186400925</v>
      </c>
      <c r="I160">
        <f t="shared" si="29"/>
        <v>-2.6248590842287811E-2</v>
      </c>
      <c r="J160">
        <f t="shared" si="30"/>
        <v>-31.26249180994008</v>
      </c>
      <c r="K160">
        <f t="shared" si="31"/>
        <v>-253.29615355593421</v>
      </c>
      <c r="M160">
        <v>-9.8000000000000007</v>
      </c>
      <c r="N160">
        <f t="shared" si="32"/>
        <v>-80.209321881344891</v>
      </c>
      <c r="O160">
        <f t="shared" si="33"/>
        <v>-80.685556972715204</v>
      </c>
    </row>
    <row r="161" spans="1:15" x14ac:dyDescent="0.3">
      <c r="A161">
        <f t="shared" si="24"/>
        <v>15.499999999999961</v>
      </c>
      <c r="B161">
        <f t="shared" si="23"/>
        <v>1096.0155108391459</v>
      </c>
      <c r="C161">
        <f t="shared" si="25"/>
        <v>-81.209489160848307</v>
      </c>
      <c r="F161">
        <f t="shared" si="26"/>
        <v>-0.18959130319093845</v>
      </c>
      <c r="G161">
        <f t="shared" si="27"/>
        <v>0.5873765883223806</v>
      </c>
      <c r="H161">
        <f t="shared" si="28"/>
        <v>173.40364952284148</v>
      </c>
      <c r="I161">
        <f t="shared" si="29"/>
        <v>-2.4728016151620125E-2</v>
      </c>
      <c r="J161">
        <f t="shared" si="30"/>
        <v>-31.264964611555243</v>
      </c>
      <c r="K161">
        <f t="shared" si="31"/>
        <v>-256.42265001708972</v>
      </c>
      <c r="M161">
        <v>-9.8000000000000007</v>
      </c>
      <c r="N161">
        <f t="shared" si="32"/>
        <v>-81.189321881344881</v>
      </c>
      <c r="O161">
        <f t="shared" si="33"/>
        <v>-88.80448916084967</v>
      </c>
    </row>
    <row r="162" spans="1:15" x14ac:dyDescent="0.3">
      <c r="A162">
        <f t="shared" si="24"/>
        <v>15.599999999999961</v>
      </c>
      <c r="B162">
        <f t="shared" si="23"/>
        <v>1103.0865786510115</v>
      </c>
      <c r="C162">
        <f t="shared" si="25"/>
        <v>-89.377421348982807</v>
      </c>
      <c r="F162">
        <f t="shared" si="26"/>
        <v>-0.18367548834244188</v>
      </c>
      <c r="G162">
        <f t="shared" si="27"/>
        <v>0.56900903948813653</v>
      </c>
      <c r="H162">
        <f t="shared" si="28"/>
        <v>173.46055042679029</v>
      </c>
      <c r="I162">
        <f t="shared" si="29"/>
        <v>-2.3294974288704751E-2</v>
      </c>
      <c r="J162">
        <f t="shared" si="30"/>
        <v>-31.267294108984114</v>
      </c>
      <c r="K162">
        <f t="shared" si="31"/>
        <v>-259.54937942798813</v>
      </c>
      <c r="M162">
        <v>-9.8000000000000007</v>
      </c>
      <c r="N162">
        <f t="shared" si="32"/>
        <v>-82.169321881344871</v>
      </c>
      <c r="O162">
        <f t="shared" si="33"/>
        <v>-97.02142134898412</v>
      </c>
    </row>
    <row r="163" spans="1:15" x14ac:dyDescent="0.3">
      <c r="A163">
        <f t="shared" si="24"/>
        <v>15.69999999999996</v>
      </c>
      <c r="B163">
        <f t="shared" si="23"/>
        <v>1110.1576464628768</v>
      </c>
      <c r="C163">
        <f t="shared" si="25"/>
        <v>-97.643353537117491</v>
      </c>
      <c r="F163">
        <f t="shared" si="26"/>
        <v>-0.17794318774731166</v>
      </c>
      <c r="G163">
        <f t="shared" si="27"/>
        <v>0.55121472071340538</v>
      </c>
      <c r="H163">
        <f t="shared" si="28"/>
        <v>173.51567189886163</v>
      </c>
      <c r="I163">
        <f t="shared" si="29"/>
        <v>-2.1944468596840849E-2</v>
      </c>
      <c r="J163">
        <f t="shared" si="30"/>
        <v>-31.269488555843797</v>
      </c>
      <c r="K163">
        <f t="shared" si="31"/>
        <v>-262.6763282835725</v>
      </c>
      <c r="M163">
        <v>-9.8000000000000007</v>
      </c>
      <c r="N163">
        <f t="shared" si="32"/>
        <v>-83.149321881344861</v>
      </c>
      <c r="O163">
        <f t="shared" si="33"/>
        <v>-105.33635353711858</v>
      </c>
    </row>
    <row r="164" spans="1:15" x14ac:dyDescent="0.3">
      <c r="A164">
        <f t="shared" si="24"/>
        <v>15.79999999999996</v>
      </c>
      <c r="B164">
        <f t="shared" si="23"/>
        <v>1117.2287142747423</v>
      </c>
      <c r="C164">
        <f t="shared" si="25"/>
        <v>-106.0072857252519</v>
      </c>
      <c r="F164">
        <f t="shared" si="26"/>
        <v>-0.17238880199782894</v>
      </c>
      <c r="G164">
        <f t="shared" si="27"/>
        <v>0.53397584051362257</v>
      </c>
      <c r="H164">
        <f t="shared" si="28"/>
        <v>173.56906948291299</v>
      </c>
      <c r="I164">
        <f t="shared" si="29"/>
        <v>-2.0671784218484035E-2</v>
      </c>
      <c r="J164">
        <f t="shared" si="30"/>
        <v>-31.271555734265647</v>
      </c>
      <c r="K164">
        <f t="shared" si="31"/>
        <v>-265.80348385699904</v>
      </c>
      <c r="M164">
        <v>-9.8000000000000007</v>
      </c>
      <c r="N164">
        <f t="shared" si="32"/>
        <v>-84.12932188134485</v>
      </c>
      <c r="O164">
        <f t="shared" si="33"/>
        <v>-113.74928572525303</v>
      </c>
    </row>
    <row r="165" spans="1:15" x14ac:dyDescent="0.3">
      <c r="A165">
        <f t="shared" si="24"/>
        <v>15.899999999999959</v>
      </c>
      <c r="B165">
        <f t="shared" si="23"/>
        <v>1124.2997820866078</v>
      </c>
      <c r="C165">
        <f t="shared" si="25"/>
        <v>-114.46921791338627</v>
      </c>
      <c r="F165">
        <f t="shared" si="26"/>
        <v>-0.16700689442964428</v>
      </c>
      <c r="G165">
        <f t="shared" si="27"/>
        <v>0.51727515107065825</v>
      </c>
      <c r="H165">
        <f t="shared" si="28"/>
        <v>173.62079699802007</v>
      </c>
      <c r="I165">
        <f t="shared" si="29"/>
        <v>-1.9472472500366322E-2</v>
      </c>
      <c r="J165">
        <f t="shared" si="30"/>
        <v>-31.273502981515684</v>
      </c>
      <c r="K165">
        <f t="shared" si="31"/>
        <v>-268.93083415515059</v>
      </c>
      <c r="M165">
        <v>-9.8000000000000007</v>
      </c>
      <c r="N165">
        <f t="shared" si="32"/>
        <v>-85.10932188134484</v>
      </c>
      <c r="O165">
        <f t="shared" si="33"/>
        <v>-122.26021791338749</v>
      </c>
    </row>
    <row r="166" spans="1:15" x14ac:dyDescent="0.3">
      <c r="A166">
        <f t="shared" si="24"/>
        <v>15.999999999999959</v>
      </c>
      <c r="B166">
        <f t="shared" si="23"/>
        <v>1131.3708498984731</v>
      </c>
      <c r="C166">
        <f t="shared" si="25"/>
        <v>-123.02915010152083</v>
      </c>
      <c r="F166">
        <f t="shared" si="26"/>
        <v>-0.16179218710282262</v>
      </c>
      <c r="G166">
        <f t="shared" si="27"/>
        <v>0.50109593236037608</v>
      </c>
      <c r="H166">
        <f t="shared" si="28"/>
        <v>173.67090659125611</v>
      </c>
      <c r="I166">
        <f t="shared" si="29"/>
        <v>-1.8342336233908796E-2</v>
      </c>
      <c r="J166">
        <f t="shared" si="30"/>
        <v>-31.275337215139075</v>
      </c>
      <c r="K166">
        <f t="shared" si="31"/>
        <v>-272.05836787666448</v>
      </c>
      <c r="M166">
        <v>-9.8000000000000007</v>
      </c>
      <c r="N166">
        <f t="shared" si="32"/>
        <v>-86.08932188134483</v>
      </c>
      <c r="O166">
        <f t="shared" si="33"/>
        <v>-130.86915010152194</v>
      </c>
    </row>
    <row r="167" spans="1:15" x14ac:dyDescent="0.3">
      <c r="A167">
        <f t="shared" si="24"/>
        <v>16.099999999999959</v>
      </c>
      <c r="B167">
        <f t="shared" si="23"/>
        <v>1138.4419177103387</v>
      </c>
      <c r="C167">
        <f t="shared" si="25"/>
        <v>-131.68708228965511</v>
      </c>
      <c r="F167">
        <f t="shared" si="26"/>
        <v>-0.156739556817165</v>
      </c>
      <c r="G167">
        <f t="shared" si="27"/>
        <v>0.48542197667865966</v>
      </c>
      <c r="H167">
        <f t="shared" si="28"/>
        <v>173.71944878892398</v>
      </c>
      <c r="I167">
        <f t="shared" si="29"/>
        <v>-1.7277415688885966E-2</v>
      </c>
      <c r="J167">
        <f t="shared" si="30"/>
        <v>-31.277064956707964</v>
      </c>
      <c r="K167">
        <f t="shared" si="31"/>
        <v>-275.18607437233527</v>
      </c>
      <c r="M167">
        <v>-9.8000000000000007</v>
      </c>
      <c r="N167">
        <f t="shared" si="32"/>
        <v>-87.06932188134482</v>
      </c>
      <c r="O167">
        <f t="shared" si="33"/>
        <v>-139.5760822896564</v>
      </c>
    </row>
    <row r="168" spans="1:15" x14ac:dyDescent="0.3">
      <c r="A168">
        <f t="shared" si="24"/>
        <v>16.19999999999996</v>
      </c>
      <c r="B168">
        <f t="shared" si="23"/>
        <v>1145.5129855222042</v>
      </c>
      <c r="C168">
        <f t="shared" si="25"/>
        <v>-140.4430144777898</v>
      </c>
      <c r="F168">
        <f t="shared" si="26"/>
        <v>-0.15184403116843928</v>
      </c>
      <c r="G168">
        <f t="shared" si="27"/>
        <v>0.4702375735618155</v>
      </c>
      <c r="H168">
        <f t="shared" si="28"/>
        <v>173.76647254628017</v>
      </c>
      <c r="I168">
        <f t="shared" si="29"/>
        <v>-1.6273975400233454E-2</v>
      </c>
      <c r="J168">
        <f t="shared" si="30"/>
        <v>-31.278692354247987</v>
      </c>
      <c r="K168">
        <f t="shared" si="31"/>
        <v>-278.31394360776011</v>
      </c>
      <c r="M168">
        <v>-9.8000000000000007</v>
      </c>
      <c r="N168">
        <f t="shared" si="32"/>
        <v>-88.049321881344838</v>
      </c>
      <c r="O168">
        <f t="shared" si="33"/>
        <v>-148.38101447779101</v>
      </c>
    </row>
    <row r="169" spans="1:15" x14ac:dyDescent="0.3">
      <c r="A169">
        <f t="shared" si="24"/>
        <v>16.299999999999962</v>
      </c>
      <c r="B169">
        <f t="shared" si="23"/>
        <v>1152.5840533340697</v>
      </c>
      <c r="C169">
        <f t="shared" si="25"/>
        <v>-149.29694666592445</v>
      </c>
      <c r="F169">
        <f t="shared" si="26"/>
        <v>-0.14710078465130688</v>
      </c>
      <c r="G169">
        <f t="shared" si="27"/>
        <v>0.45552749509668461</v>
      </c>
      <c r="H169">
        <f t="shared" si="28"/>
        <v>173.81202529578985</v>
      </c>
      <c r="I169">
        <f t="shared" si="29"/>
        <v>-1.5328491669611921E-2</v>
      </c>
      <c r="J169">
        <f t="shared" si="30"/>
        <v>-31.280225203414947</v>
      </c>
      <c r="K169">
        <f t="shared" si="31"/>
        <v>-281.44196612810163</v>
      </c>
      <c r="M169">
        <v>-9.8000000000000007</v>
      </c>
      <c r="N169">
        <f t="shared" si="32"/>
        <v>-89.029321881344856</v>
      </c>
      <c r="O169">
        <f t="shared" si="33"/>
        <v>-157.28394666592561</v>
      </c>
    </row>
    <row r="170" spans="1:15" x14ac:dyDescent="0.3">
      <c r="A170">
        <f t="shared" si="24"/>
        <v>16.399999999999963</v>
      </c>
      <c r="B170">
        <f t="shared" si="23"/>
        <v>1159.6551211459355</v>
      </c>
      <c r="C170">
        <f t="shared" si="25"/>
        <v>-158.24887885405906</v>
      </c>
      <c r="F170">
        <f t="shared" si="26"/>
        <v>-0.14250513481396471</v>
      </c>
      <c r="G170">
        <f t="shared" si="27"/>
        <v>0.44127698161528794</v>
      </c>
      <c r="H170">
        <f t="shared" si="28"/>
        <v>173.85615299395138</v>
      </c>
      <c r="I170">
        <f t="shared" si="29"/>
        <v>-1.4437640745022406E-2</v>
      </c>
      <c r="J170">
        <f t="shared" si="30"/>
        <v>-31.281668967489448</v>
      </c>
      <c r="K170">
        <f t="shared" si="31"/>
        <v>-284.57013302485063</v>
      </c>
      <c r="M170">
        <v>-9.8000000000000007</v>
      </c>
      <c r="N170">
        <f t="shared" si="32"/>
        <v>-90.009321881344874</v>
      </c>
      <c r="O170">
        <f t="shared" si="33"/>
        <v>-166.28487885406022</v>
      </c>
    </row>
    <row r="171" spans="1:15" x14ac:dyDescent="0.3">
      <c r="A171">
        <f t="shared" si="24"/>
        <v>16.499999999999964</v>
      </c>
      <c r="B171">
        <f t="shared" si="23"/>
        <v>1166.726188957801</v>
      </c>
      <c r="C171">
        <f t="shared" si="25"/>
        <v>-167.29881104219339</v>
      </c>
      <c r="F171">
        <f t="shared" si="26"/>
        <v>-0.1380525384688239</v>
      </c>
      <c r="G171">
        <f t="shared" si="27"/>
        <v>0.42747172776840536</v>
      </c>
      <c r="H171">
        <f t="shared" si="28"/>
        <v>173.89890016672823</v>
      </c>
      <c r="I171">
        <f t="shared" si="29"/>
        <v>-1.3598287643521445E-2</v>
      </c>
      <c r="J171">
        <f t="shared" si="30"/>
        <v>-31.283028796253802</v>
      </c>
      <c r="K171">
        <f t="shared" si="31"/>
        <v>-287.69843590447607</v>
      </c>
      <c r="M171">
        <v>-9.8000000000000007</v>
      </c>
      <c r="N171">
        <f t="shared" si="32"/>
        <v>-90.989321881344893</v>
      </c>
      <c r="O171">
        <f t="shared" si="33"/>
        <v>-175.38381104219485</v>
      </c>
    </row>
    <row r="172" spans="1:15" x14ac:dyDescent="0.3">
      <c r="A172">
        <f t="shared" si="24"/>
        <v>16.599999999999966</v>
      </c>
      <c r="B172">
        <f t="shared" si="23"/>
        <v>1173.7972567696665</v>
      </c>
      <c r="C172">
        <f t="shared" si="25"/>
        <v>-176.44674323032814</v>
      </c>
      <c r="F172">
        <f t="shared" si="26"/>
        <v>-0.13373858796291765</v>
      </c>
      <c r="G172">
        <f t="shared" si="27"/>
        <v>0.41409786897211343</v>
      </c>
      <c r="H172">
        <f t="shared" si="28"/>
        <v>173.94030995362544</v>
      </c>
      <c r="I172">
        <f t="shared" si="29"/>
        <v>-1.2807475583658245E-2</v>
      </c>
      <c r="J172">
        <f t="shared" si="30"/>
        <v>-31.284309543812167</v>
      </c>
      <c r="K172">
        <f t="shared" si="31"/>
        <v>-290.82686685885733</v>
      </c>
      <c r="M172">
        <v>-9.8000000000000007</v>
      </c>
      <c r="N172">
        <f t="shared" si="32"/>
        <v>-91.969321881344911</v>
      </c>
      <c r="O172">
        <f t="shared" si="33"/>
        <v>-184.58074323032946</v>
      </c>
    </row>
    <row r="173" spans="1:15" x14ac:dyDescent="0.3">
      <c r="A173">
        <f t="shared" si="24"/>
        <v>16.699999999999967</v>
      </c>
      <c r="B173">
        <f t="shared" si="23"/>
        <v>1180.8683245815321</v>
      </c>
      <c r="C173">
        <f t="shared" si="25"/>
        <v>-185.69267541846284</v>
      </c>
      <c r="F173">
        <f t="shared" si="26"/>
        <v>-0.12955900751115942</v>
      </c>
      <c r="G173">
        <f t="shared" si="27"/>
        <v>0.40114196822099729</v>
      </c>
      <c r="H173">
        <f t="shared" si="28"/>
        <v>173.98042415044753</v>
      </c>
      <c r="I173">
        <f t="shared" si="29"/>
        <v>-1.2062415995796272E-2</v>
      </c>
      <c r="J173">
        <f t="shared" si="30"/>
        <v>-31.285515785411746</v>
      </c>
      <c r="K173">
        <f t="shared" si="31"/>
        <v>-293.95541843739852</v>
      </c>
      <c r="M173">
        <v>-9.8000000000000007</v>
      </c>
      <c r="N173">
        <f t="shared" si="32"/>
        <v>-92.949321881344929</v>
      </c>
      <c r="O173">
        <f t="shared" si="33"/>
        <v>-193.87567541846408</v>
      </c>
    </row>
    <row r="174" spans="1:15" x14ac:dyDescent="0.3">
      <c r="A174">
        <f t="shared" si="24"/>
        <v>16.799999999999969</v>
      </c>
      <c r="B174">
        <f t="shared" si="23"/>
        <v>1187.9393923933976</v>
      </c>
      <c r="C174">
        <f t="shared" si="25"/>
        <v>-195.0366076065975</v>
      </c>
      <c r="F174">
        <f t="shared" si="26"/>
        <v>-0.12550964959505737</v>
      </c>
      <c r="G174">
        <f t="shared" si="27"/>
        <v>0.38859100326149137</v>
      </c>
      <c r="H174">
        <f t="shared" si="28"/>
        <v>174.0192832507737</v>
      </c>
      <c r="I174">
        <f t="shared" si="29"/>
        <v>-1.1360479080062547E-2</v>
      </c>
      <c r="J174">
        <f t="shared" si="30"/>
        <v>-31.286651833319752</v>
      </c>
      <c r="K174">
        <f t="shared" si="31"/>
        <v>-297.08408362073055</v>
      </c>
      <c r="M174">
        <v>-9.8000000000000007</v>
      </c>
      <c r="N174">
        <f t="shared" si="32"/>
        <v>-93.929321881344947</v>
      </c>
      <c r="O174">
        <f t="shared" si="33"/>
        <v>-203.26860760659872</v>
      </c>
    </row>
    <row r="175" spans="1:15" x14ac:dyDescent="0.3">
      <c r="A175">
        <f t="shared" si="24"/>
        <v>16.89999999999997</v>
      </c>
      <c r="B175">
        <f t="shared" si="23"/>
        <v>1195.0104602052631</v>
      </c>
      <c r="C175">
        <f t="shared" si="25"/>
        <v>-204.47853979473234</v>
      </c>
      <c r="F175">
        <f t="shared" si="26"/>
        <v>-0.12158649142902521</v>
      </c>
      <c r="G175">
        <f t="shared" si="27"/>
        <v>0.37643235411858866</v>
      </c>
      <c r="H175">
        <f t="shared" si="28"/>
        <v>174.05692648618555</v>
      </c>
      <c r="I175">
        <f t="shared" si="29"/>
        <v>-1.0699184883058876E-2</v>
      </c>
      <c r="J175">
        <f t="shared" si="30"/>
        <v>-31.287721751808057</v>
      </c>
      <c r="K175">
        <f t="shared" si="31"/>
        <v>-300.21285579591142</v>
      </c>
      <c r="M175">
        <v>-9.8000000000000007</v>
      </c>
      <c r="N175">
        <f t="shared" si="32"/>
        <v>-94.909321881344965</v>
      </c>
      <c r="O175">
        <f t="shared" si="33"/>
        <v>-212.75953979473334</v>
      </c>
    </row>
    <row r="176" spans="1:15" x14ac:dyDescent="0.3">
      <c r="A176">
        <f t="shared" si="24"/>
        <v>16.999999999999972</v>
      </c>
      <c r="B176">
        <f t="shared" si="23"/>
        <v>1202.0815280171289</v>
      </c>
      <c r="C176">
        <f t="shared" si="25"/>
        <v>-214.01847198286669</v>
      </c>
      <c r="F176">
        <f t="shared" si="26"/>
        <v>-0.11778563149601259</v>
      </c>
      <c r="G176">
        <f t="shared" si="27"/>
        <v>0.36465379096898726</v>
      </c>
      <c r="H176">
        <f t="shared" si="28"/>
        <v>174.09339186528246</v>
      </c>
      <c r="I176">
        <f t="shared" si="29"/>
        <v>-1.0076194865899168E-2</v>
      </c>
      <c r="J176">
        <f t="shared" si="30"/>
        <v>-31.288729371294647</v>
      </c>
      <c r="K176">
        <f t="shared" si="31"/>
        <v>-303.34172873304095</v>
      </c>
      <c r="M176">
        <v>-9.8000000000000007</v>
      </c>
      <c r="N176">
        <f t="shared" si="32"/>
        <v>-95.889321881344983</v>
      </c>
      <c r="O176">
        <f t="shared" si="33"/>
        <v>-222.34847198286798</v>
      </c>
    </row>
    <row r="177" spans="1:15" x14ac:dyDescent="0.3">
      <c r="A177">
        <f t="shared" si="24"/>
        <v>17.099999999999973</v>
      </c>
      <c r="B177">
        <f t="shared" si="23"/>
        <v>1209.1525958289944</v>
      </c>
      <c r="C177">
        <f t="shared" si="25"/>
        <v>-223.65640417100121</v>
      </c>
      <c r="F177">
        <f t="shared" si="26"/>
        <v>-0.11410328615379915</v>
      </c>
      <c r="G177">
        <f t="shared" si="27"/>
        <v>0.35324346235360715</v>
      </c>
      <c r="H177">
        <f t="shared" si="28"/>
        <v>174.12871621151783</v>
      </c>
      <c r="I177">
        <f t="shared" si="29"/>
        <v>-9.4893039374888133E-3</v>
      </c>
      <c r="J177">
        <f t="shared" si="30"/>
        <v>-31.289678301688397</v>
      </c>
      <c r="K177">
        <f t="shared" si="31"/>
        <v>-306.47069656320986</v>
      </c>
      <c r="M177">
        <v>-9.8000000000000007</v>
      </c>
      <c r="N177">
        <f t="shared" si="32"/>
        <v>-96.869321881345002</v>
      </c>
      <c r="O177">
        <f t="shared" si="33"/>
        <v>-232.03540417100263</v>
      </c>
    </row>
    <row r="178" spans="1:15" x14ac:dyDescent="0.3">
      <c r="A178">
        <f t="shared" si="24"/>
        <v>17.199999999999974</v>
      </c>
      <c r="B178">
        <f t="shared" si="23"/>
        <v>1216.22366364086</v>
      </c>
      <c r="C178">
        <f t="shared" si="25"/>
        <v>-233.39233635913615</v>
      </c>
      <c r="F178">
        <f t="shared" si="26"/>
        <v>-0.11053578631296031</v>
      </c>
      <c r="G178">
        <f t="shared" si="27"/>
        <v>0.34218988372231096</v>
      </c>
      <c r="H178">
        <f t="shared" si="28"/>
        <v>174.16293519989006</v>
      </c>
      <c r="I178">
        <f t="shared" si="29"/>
        <v>-8.9364329282073385E-3</v>
      </c>
      <c r="J178">
        <f t="shared" si="30"/>
        <v>-31.290571944981217</v>
      </c>
      <c r="K178">
        <f t="shared" si="31"/>
        <v>-309.59975375770802</v>
      </c>
      <c r="M178">
        <v>-9.8000000000000007</v>
      </c>
      <c r="N178">
        <f t="shared" si="32"/>
        <v>-97.84932188134502</v>
      </c>
      <c r="O178">
        <f t="shared" si="33"/>
        <v>-241.82033635913726</v>
      </c>
    </row>
    <row r="179" spans="1:15" x14ac:dyDescent="0.3">
      <c r="A179">
        <f t="shared" si="24"/>
        <v>17.299999999999976</v>
      </c>
      <c r="B179">
        <f t="shared" si="23"/>
        <v>1223.2947314527255</v>
      </c>
      <c r="C179">
        <f t="shared" si="25"/>
        <v>-243.22626854727082</v>
      </c>
      <c r="F179">
        <f t="shared" si="26"/>
        <v>-0.10707957418720832</v>
      </c>
      <c r="G179">
        <f t="shared" si="27"/>
        <v>0.33148192630358997</v>
      </c>
      <c r="H179">
        <f t="shared" si="28"/>
        <v>174.19608339252042</v>
      </c>
      <c r="I179">
        <f t="shared" si="29"/>
        <v>-8.4156214804682605E-3</v>
      </c>
      <c r="J179">
        <f t="shared" si="30"/>
        <v>-31.291413507129263</v>
      </c>
      <c r="K179">
        <f t="shared" si="31"/>
        <v>-312.728895108421</v>
      </c>
      <c r="M179">
        <v>-9.8000000000000007</v>
      </c>
      <c r="N179">
        <f t="shared" si="32"/>
        <v>-98.829321881345038</v>
      </c>
      <c r="O179">
        <f t="shared" si="33"/>
        <v>-251.7032685472719</v>
      </c>
    </row>
    <row r="180" spans="1:15" x14ac:dyDescent="0.3">
      <c r="A180">
        <f t="shared" si="24"/>
        <v>17.399999999999977</v>
      </c>
      <c r="B180">
        <f t="shared" si="23"/>
        <v>1230.365799264591</v>
      </c>
      <c r="C180">
        <f t="shared" si="25"/>
        <v>-253.15820073540544</v>
      </c>
      <c r="F180">
        <f t="shared" si="26"/>
        <v>-0.10373120011654186</v>
      </c>
      <c r="G180">
        <f t="shared" si="27"/>
        <v>0.32110880629193561</v>
      </c>
      <c r="H180">
        <f t="shared" si="28"/>
        <v>174.22819427314963</v>
      </c>
      <c r="I180">
        <f t="shared" si="29"/>
        <v>-7.925021333711868E-3</v>
      </c>
      <c r="J180">
        <f t="shared" si="30"/>
        <v>-31.292206009262635</v>
      </c>
      <c r="K180">
        <f t="shared" si="31"/>
        <v>-315.85811570934732</v>
      </c>
      <c r="M180">
        <v>-9.8000000000000007</v>
      </c>
      <c r="N180">
        <f t="shared" si="32"/>
        <v>-99.809321881345056</v>
      </c>
      <c r="O180">
        <f t="shared" si="33"/>
        <v>-261.68420073540653</v>
      </c>
    </row>
    <row r="181" spans="1:15" x14ac:dyDescent="0.3">
      <c r="A181">
        <f t="shared" si="24"/>
        <v>17.499999999999979</v>
      </c>
      <c r="B181">
        <f t="shared" si="23"/>
        <v>1237.4368670764568</v>
      </c>
      <c r="C181">
        <f t="shared" si="25"/>
        <v>-263.18813292354002</v>
      </c>
      <c r="F181">
        <f t="shared" si="26"/>
        <v>-0.10048731946339527</v>
      </c>
      <c r="G181">
        <f t="shared" si="27"/>
        <v>0.31106007434559596</v>
      </c>
      <c r="H181">
        <f t="shared" si="28"/>
        <v>174.2593002805842</v>
      </c>
      <c r="I181">
        <f t="shared" si="29"/>
        <v>-7.4628899826514328E-3</v>
      </c>
      <c r="J181">
        <f t="shared" si="30"/>
        <v>-31.2929522982609</v>
      </c>
      <c r="K181">
        <f t="shared" si="31"/>
        <v>-318.98741093917346</v>
      </c>
      <c r="M181">
        <v>-9.8000000000000007</v>
      </c>
      <c r="N181">
        <f t="shared" si="32"/>
        <v>-100.78932188134507</v>
      </c>
      <c r="O181">
        <f t="shared" si="33"/>
        <v>-271.76313292354121</v>
      </c>
    </row>
    <row r="182" spans="1:15" x14ac:dyDescent="0.3">
      <c r="A182">
        <f t="shared" si="24"/>
        <v>17.59999999999998</v>
      </c>
      <c r="B182">
        <f t="shared" si="23"/>
        <v>1244.5079348883223</v>
      </c>
      <c r="C182">
        <f t="shared" si="25"/>
        <v>-273.31606511167456</v>
      </c>
      <c r="F182">
        <f t="shared" si="26"/>
        <v>-9.7344689581763844E-2</v>
      </c>
      <c r="G182">
        <f t="shared" si="27"/>
        <v>0.30132560538741943</v>
      </c>
      <c r="H182">
        <f t="shared" si="28"/>
        <v>174.28943284112293</v>
      </c>
      <c r="I182">
        <f t="shared" si="29"/>
        <v>-7.0275846885472504E-3</v>
      </c>
      <c r="J182">
        <f t="shared" si="30"/>
        <v>-31.293655056729754</v>
      </c>
      <c r="K182">
        <f t="shared" si="31"/>
        <v>-322.11677644484649</v>
      </c>
      <c r="M182">
        <v>-9.8000000000000007</v>
      </c>
      <c r="N182">
        <f t="shared" si="32"/>
        <v>-101.76932188134509</v>
      </c>
      <c r="O182">
        <f t="shared" si="33"/>
        <v>-281.94006511167584</v>
      </c>
    </row>
    <row r="183" spans="1:15" x14ac:dyDescent="0.3">
      <c r="A183">
        <f t="shared" si="24"/>
        <v>17.699999999999982</v>
      </c>
      <c r="B183">
        <f t="shared" si="23"/>
        <v>1251.5790027001879</v>
      </c>
      <c r="C183">
        <f t="shared" si="25"/>
        <v>-283.54199729980928</v>
      </c>
      <c r="F183">
        <f t="shared" si="26"/>
        <v>-9.4300166859089971E-2</v>
      </c>
      <c r="G183">
        <f t="shared" si="27"/>
        <v>0.29189558870151028</v>
      </c>
      <c r="H183">
        <f t="shared" si="28"/>
        <v>174.31862239999307</v>
      </c>
      <c r="I183">
        <f t="shared" si="29"/>
        <v>-6.6175568243735938E-3</v>
      </c>
      <c r="J183">
        <f t="shared" si="30"/>
        <v>-31.294316812412191</v>
      </c>
      <c r="K183">
        <f t="shared" si="31"/>
        <v>-325.24620812608777</v>
      </c>
      <c r="M183">
        <v>-9.8000000000000007</v>
      </c>
      <c r="N183">
        <f t="shared" si="32"/>
        <v>-102.74932188134511</v>
      </c>
      <c r="O183">
        <f t="shared" si="33"/>
        <v>-292.21499729981048</v>
      </c>
    </row>
    <row r="184" spans="1:15" x14ac:dyDescent="0.3">
      <c r="A184">
        <f t="shared" si="24"/>
        <v>17.799999999999983</v>
      </c>
      <c r="B184">
        <f t="shared" si="23"/>
        <v>1258.6500705120534</v>
      </c>
      <c r="C184">
        <f t="shared" si="25"/>
        <v>-293.86592948794396</v>
      </c>
      <c r="F184">
        <f t="shared" si="26"/>
        <v>-9.1350703830526736E-2</v>
      </c>
      <c r="G184">
        <f t="shared" si="27"/>
        <v>0.2827605183184575</v>
      </c>
      <c r="H184">
        <f t="shared" si="28"/>
        <v>174.34689845182493</v>
      </c>
      <c r="I184">
        <f t="shared" si="29"/>
        <v>-6.2313465357686226E-3</v>
      </c>
      <c r="J184">
        <f t="shared" si="30"/>
        <v>-31.294939947065767</v>
      </c>
      <c r="K184">
        <f t="shared" si="31"/>
        <v>-328.37570212079436</v>
      </c>
      <c r="M184">
        <v>-9.8000000000000007</v>
      </c>
      <c r="N184">
        <f t="shared" si="32"/>
        <v>-103.72932188134513</v>
      </c>
      <c r="O184">
        <f t="shared" si="33"/>
        <v>-302.58792948794513</v>
      </c>
    </row>
    <row r="185" spans="1:15" x14ac:dyDescent="0.3">
      <c r="A185">
        <f t="shared" si="24"/>
        <v>17.899999999999984</v>
      </c>
      <c r="B185">
        <f t="shared" si="23"/>
        <v>1265.7211383239189</v>
      </c>
      <c r="C185">
        <f t="shared" si="25"/>
        <v>-304.28786167607882</v>
      </c>
      <c r="F185">
        <f t="shared" si="26"/>
        <v>-8.8493346365045994E-2</v>
      </c>
      <c r="G185">
        <f t="shared" si="27"/>
        <v>0.27391118368195277</v>
      </c>
      <c r="H185">
        <f t="shared" si="28"/>
        <v>174.37428957019313</v>
      </c>
      <c r="I185">
        <f t="shared" si="29"/>
        <v>-5.8675777005401386E-3</v>
      </c>
      <c r="J185">
        <f t="shared" si="30"/>
        <v>-31.295526704835822</v>
      </c>
      <c r="K185">
        <f t="shared" si="31"/>
        <v>-331.50525479127799</v>
      </c>
      <c r="M185">
        <v>-9.8000000000000007</v>
      </c>
      <c r="N185">
        <f t="shared" si="32"/>
        <v>-104.70932188134515</v>
      </c>
      <c r="O185">
        <f t="shared" si="33"/>
        <v>-313.0588616760798</v>
      </c>
    </row>
    <row r="186" spans="1:15" x14ac:dyDescent="0.3">
      <c r="A186">
        <f t="shared" si="24"/>
        <v>17.999999999999986</v>
      </c>
      <c r="B186">
        <f t="shared" si="23"/>
        <v>1272.7922061357847</v>
      </c>
      <c r="C186">
        <f t="shared" si="25"/>
        <v>-314.80779386421341</v>
      </c>
      <c r="F186">
        <f t="shared" si="26"/>
        <v>-8.5725230922728032E-2</v>
      </c>
      <c r="G186">
        <f t="shared" si="27"/>
        <v>0.26533866058967986</v>
      </c>
      <c r="H186">
        <f t="shared" si="28"/>
        <v>174.4008234362521</v>
      </c>
      <c r="I186">
        <f t="shared" si="29"/>
        <v>-5.5249531703740473E-3</v>
      </c>
      <c r="J186">
        <f t="shared" si="30"/>
        <v>-31.29607920015286</v>
      </c>
      <c r="K186">
        <f t="shared" si="31"/>
        <v>-334.63486271129329</v>
      </c>
      <c r="M186">
        <v>-9.8000000000000007</v>
      </c>
      <c r="N186">
        <f t="shared" si="32"/>
        <v>-105.68932188134517</v>
      </c>
      <c r="O186">
        <f t="shared" si="33"/>
        <v>-323.62779386421448</v>
      </c>
    </row>
    <row r="187" spans="1:15" x14ac:dyDescent="0.3">
      <c r="A187">
        <f t="shared" si="24"/>
        <v>18.099999999999987</v>
      </c>
      <c r="B187">
        <f t="shared" si="23"/>
        <v>1279.8632739476502</v>
      </c>
      <c r="C187">
        <f t="shared" si="25"/>
        <v>-325.42572605234795</v>
      </c>
      <c r="F187">
        <f t="shared" si="26"/>
        <v>-8.3043581882454531E-2</v>
      </c>
      <c r="G187">
        <f t="shared" si="27"/>
        <v>0.25703430240143427</v>
      </c>
      <c r="H187">
        <f t="shared" si="28"/>
        <v>174.42652686649225</v>
      </c>
      <c r="I187">
        <f t="shared" si="29"/>
        <v>-5.2022502793942493E-3</v>
      </c>
      <c r="J187">
        <f t="shared" si="30"/>
        <v>-31.296599425180801</v>
      </c>
      <c r="K187">
        <f t="shared" si="31"/>
        <v>-337.76452265381141</v>
      </c>
      <c r="M187">
        <v>-9.8000000000000007</v>
      </c>
      <c r="N187">
        <f t="shared" si="32"/>
        <v>-106.66932188134518</v>
      </c>
      <c r="O187">
        <f t="shared" si="33"/>
        <v>-334.29472605234918</v>
      </c>
    </row>
    <row r="188" spans="1:15" x14ac:dyDescent="0.3">
      <c r="A188">
        <f t="shared" si="24"/>
        <v>18.199999999999989</v>
      </c>
      <c r="B188">
        <f t="shared" si="23"/>
        <v>1286.9343417595157</v>
      </c>
      <c r="C188">
        <f t="shared" si="25"/>
        <v>-336.14165824048268</v>
      </c>
      <c r="F188">
        <f t="shared" si="26"/>
        <v>-8.0445708939128752E-2</v>
      </c>
      <c r="G188">
        <f t="shared" si="27"/>
        <v>0.24898973150752127</v>
      </c>
      <c r="H188">
        <f t="shared" si="28"/>
        <v>174.45142583964301</v>
      </c>
      <c r="I188">
        <f t="shared" si="29"/>
        <v>-4.8983166048035542E-3</v>
      </c>
      <c r="J188">
        <f t="shared" si="30"/>
        <v>-31.297089256841282</v>
      </c>
      <c r="K188">
        <f t="shared" si="31"/>
        <v>-340.89423157949557</v>
      </c>
      <c r="M188">
        <v>-9.8000000000000007</v>
      </c>
      <c r="N188">
        <f t="shared" si="32"/>
        <v>-107.6493218813452</v>
      </c>
      <c r="O188">
        <f t="shared" si="33"/>
        <v>-345.05965824048383</v>
      </c>
    </row>
    <row r="189" spans="1:15" x14ac:dyDescent="0.3">
      <c r="A189">
        <f t="shared" si="24"/>
        <v>18.29999999999999</v>
      </c>
      <c r="B189">
        <f t="shared" si="23"/>
        <v>1294.0054095713813</v>
      </c>
      <c r="C189">
        <f t="shared" si="25"/>
        <v>-346.95559042861737</v>
      </c>
      <c r="F189">
        <f t="shared" si="26"/>
        <v>-7.792900456945992E-2</v>
      </c>
      <c r="G189">
        <f t="shared" si="27"/>
        <v>0.24119683105057516</v>
      </c>
      <c r="H189">
        <f t="shared" si="28"/>
        <v>174.47554552274806</v>
      </c>
      <c r="I189">
        <f t="shared" si="29"/>
        <v>-4.6120659658388519E-3</v>
      </c>
      <c r="J189">
        <f t="shared" si="30"/>
        <v>-31.297550463437865</v>
      </c>
      <c r="K189">
        <f t="shared" si="31"/>
        <v>-344.02398662583937</v>
      </c>
      <c r="M189">
        <v>-9.8000000000000007</v>
      </c>
      <c r="N189">
        <f t="shared" si="32"/>
        <v>-108.62932188134522</v>
      </c>
      <c r="O189">
        <f t="shared" si="33"/>
        <v>-355.92259042861849</v>
      </c>
    </row>
    <row r="190" spans="1:15" x14ac:dyDescent="0.3">
      <c r="A190">
        <f t="shared" si="24"/>
        <v>18.399999999999991</v>
      </c>
      <c r="B190">
        <f t="shared" si="23"/>
        <v>1301.0764773832468</v>
      </c>
      <c r="C190">
        <f t="shared" si="25"/>
        <v>-357.86752261675178</v>
      </c>
      <c r="F190">
        <f t="shared" si="26"/>
        <v>-7.5490941565275735E-2</v>
      </c>
      <c r="G190">
        <f t="shared" si="27"/>
        <v>0.23364773689404747</v>
      </c>
      <c r="H190">
        <f t="shared" si="28"/>
        <v>174.49891029643746</v>
      </c>
      <c r="I190">
        <f t="shared" si="29"/>
        <v>-4.3424746478564202E-3</v>
      </c>
      <c r="J190">
        <f t="shared" si="30"/>
        <v>-31.29798471090265</v>
      </c>
      <c r="K190">
        <f t="shared" si="31"/>
        <v>-347.15378509692965</v>
      </c>
      <c r="M190">
        <v>-9.8000000000000007</v>
      </c>
      <c r="N190">
        <f t="shared" si="32"/>
        <v>-109.60932188134524</v>
      </c>
      <c r="O190">
        <f t="shared" si="33"/>
        <v>-366.88352261675317</v>
      </c>
    </row>
    <row r="191" spans="1:15" x14ac:dyDescent="0.3">
      <c r="A191">
        <f t="shared" si="24"/>
        <v>18.499999999999993</v>
      </c>
      <c r="B191">
        <f t="shared" si="23"/>
        <v>1308.1475451951126</v>
      </c>
      <c r="C191">
        <f t="shared" si="25"/>
        <v>-368.87745480488661</v>
      </c>
      <c r="F191">
        <f t="shared" si="26"/>
        <v>-7.3129070633264653E-2</v>
      </c>
      <c r="G191">
        <f t="shared" si="27"/>
        <v>0.2263348298307209</v>
      </c>
      <c r="H191">
        <f t="shared" si="28"/>
        <v>174.52154377942054</v>
      </c>
      <c r="I191">
        <f t="shared" si="29"/>
        <v>-4.0885778391324124E-3</v>
      </c>
      <c r="J191">
        <f t="shared" si="30"/>
        <v>-31.298393568686564</v>
      </c>
      <c r="K191">
        <f t="shared" si="31"/>
        <v>-350.28362445379838</v>
      </c>
      <c r="M191">
        <v>-9.8000000000000007</v>
      </c>
      <c r="N191">
        <f t="shared" si="32"/>
        <v>-110.58932188134526</v>
      </c>
      <c r="O191">
        <f t="shared" si="33"/>
        <v>-377.94245480488786</v>
      </c>
    </row>
    <row r="192" spans="1:15" x14ac:dyDescent="0.3">
      <c r="A192">
        <f t="shared" si="24"/>
        <v>18.599999999999994</v>
      </c>
      <c r="B192">
        <f t="shared" si="23"/>
        <v>1315.2186130069781</v>
      </c>
      <c r="C192">
        <f t="shared" si="25"/>
        <v>-379.98538699302139</v>
      </c>
      <c r="F192">
        <f t="shared" si="26"/>
        <v>-7.084101805999711E-2</v>
      </c>
      <c r="G192">
        <f t="shared" si="27"/>
        <v>0.21925072802472109</v>
      </c>
      <c r="H192">
        <f t="shared" si="28"/>
        <v>174.54346885222301</v>
      </c>
      <c r="I192">
        <f t="shared" si="29"/>
        <v>-3.8494662685994996E-3</v>
      </c>
      <c r="J192">
        <f t="shared" si="30"/>
        <v>-31.298778515313423</v>
      </c>
      <c r="K192">
        <f t="shared" si="31"/>
        <v>-353.41350230532976</v>
      </c>
      <c r="M192">
        <v>-9.8000000000000007</v>
      </c>
      <c r="N192">
        <f t="shared" si="32"/>
        <v>-111.56932188134527</v>
      </c>
      <c r="O192">
        <f t="shared" si="33"/>
        <v>-389.09938699302256</v>
      </c>
    </row>
    <row r="193" spans="1:15" x14ac:dyDescent="0.3">
      <c r="A193">
        <f t="shared" si="24"/>
        <v>18.699999999999996</v>
      </c>
      <c r="B193">
        <f t="shared" si="23"/>
        <v>1322.2896808188436</v>
      </c>
      <c r="C193">
        <f t="shared" si="25"/>
        <v>-391.1913191811559</v>
      </c>
      <c r="F193">
        <f t="shared" si="26"/>
        <v>-6.8624483441031073E-2</v>
      </c>
      <c r="G193">
        <f t="shared" si="27"/>
        <v>0.21238827968061788</v>
      </c>
      <c r="H193">
        <f t="shared" si="28"/>
        <v>174.56470768019108</v>
      </c>
      <c r="I193">
        <f t="shared" si="29"/>
        <v>-3.6242830334050069E-3</v>
      </c>
      <c r="J193">
        <f t="shared" si="30"/>
        <v>-31.299140943616763</v>
      </c>
      <c r="K193">
        <f t="shared" si="31"/>
        <v>-356.54341639969147</v>
      </c>
      <c r="M193">
        <v>-9.8000000000000007</v>
      </c>
      <c r="N193">
        <f t="shared" si="32"/>
        <v>-112.54932188134529</v>
      </c>
      <c r="O193">
        <f t="shared" si="33"/>
        <v>-400.35431918115728</v>
      </c>
    </row>
    <row r="194" spans="1:15" x14ac:dyDescent="0.3">
      <c r="A194">
        <f t="shared" si="24"/>
        <v>18.799999999999997</v>
      </c>
      <c r="B194">
        <f t="shared" si="23"/>
        <v>1329.3607486307092</v>
      </c>
      <c r="C194">
        <f t="shared" si="25"/>
        <v>-402.4952513692906</v>
      </c>
      <c r="F194">
        <f t="shared" si="26"/>
        <v>-6.6477237472872458E-2</v>
      </c>
      <c r="G194">
        <f t="shared" si="27"/>
        <v>0.20574055593333054</v>
      </c>
      <c r="H194">
        <f t="shared" si="28"/>
        <v>174.58528173578441</v>
      </c>
      <c r="I194">
        <f t="shared" si="29"/>
        <v>-3.4122206057141113E-3</v>
      </c>
      <c r="J194">
        <f t="shared" si="30"/>
        <v>-31.299482165677336</v>
      </c>
      <c r="K194">
        <f t="shared" si="31"/>
        <v>-359.67336461625922</v>
      </c>
      <c r="M194">
        <v>-9.8000000000000007</v>
      </c>
      <c r="N194">
        <f t="shared" si="32"/>
        <v>-113.52932188134531</v>
      </c>
      <c r="O194">
        <f t="shared" si="33"/>
        <v>-411.70725136929195</v>
      </c>
    </row>
    <row r="195" spans="1:15" x14ac:dyDescent="0.3">
      <c r="A195">
        <f t="shared" si="24"/>
        <v>18.899999999999999</v>
      </c>
      <c r="B195">
        <f t="shared" si="23"/>
        <v>1336.4318164425747</v>
      </c>
      <c r="C195">
        <f t="shared" si="25"/>
        <v>-413.89718355742525</v>
      </c>
      <c r="F195">
        <f t="shared" si="26"/>
        <v>-6.4397119806532621E-2</v>
      </c>
      <c r="G195">
        <f t="shared" si="27"/>
        <v>0.19930084395267719</v>
      </c>
      <c r="H195">
        <f t="shared" si="28"/>
        <v>174.60521182017968</v>
      </c>
      <c r="I195">
        <f t="shared" si="29"/>
        <v>-3.2125180088407035E-3</v>
      </c>
      <c r="J195">
        <f t="shared" si="30"/>
        <v>-31.29980341747822</v>
      </c>
      <c r="K195">
        <f t="shared" si="31"/>
        <v>-362.80334495800707</v>
      </c>
      <c r="M195">
        <v>-9.8000000000000007</v>
      </c>
      <c r="N195">
        <f t="shared" si="32"/>
        <v>-114.50932188134533</v>
      </c>
      <c r="O195">
        <f t="shared" si="33"/>
        <v>-423.15818355742664</v>
      </c>
    </row>
    <row r="196" spans="1:15" x14ac:dyDescent="0.3">
      <c r="A196">
        <f t="shared" si="24"/>
        <v>19</v>
      </c>
      <c r="B196">
        <f t="shared" si="23"/>
        <v>1343.5028842544402</v>
      </c>
      <c r="C196">
        <f t="shared" si="25"/>
        <v>-425.39711574556009</v>
      </c>
      <c r="F196">
        <f t="shared" si="26"/>
        <v>-6.2382036961403729E-2</v>
      </c>
      <c r="G196">
        <f t="shared" si="27"/>
        <v>0.19306264025653674</v>
      </c>
      <c r="H196">
        <f t="shared" si="28"/>
        <v>174.62451808420533</v>
      </c>
      <c r="I196">
        <f t="shared" si="29"/>
        <v>-3.0244581532361536E-3</v>
      </c>
      <c r="J196">
        <f t="shared" si="30"/>
        <v>-31.300105863293542</v>
      </c>
      <c r="K196">
        <f t="shared" si="31"/>
        <v>-365.93335554433645</v>
      </c>
      <c r="M196">
        <v>-9.8000000000000007</v>
      </c>
      <c r="N196">
        <f t="shared" si="32"/>
        <v>-115.48932188134535</v>
      </c>
      <c r="O196">
        <f t="shared" si="33"/>
        <v>-434.70711574556134</v>
      </c>
    </row>
    <row r="197" spans="1:15" x14ac:dyDescent="0.3">
      <c r="A197">
        <f t="shared" si="24"/>
        <v>19.100000000000001</v>
      </c>
      <c r="B197">
        <f t="shared" si="23"/>
        <v>1350.573952066306</v>
      </c>
      <c r="C197">
        <f t="shared" si="25"/>
        <v>-436.99504793369488</v>
      </c>
      <c r="F197">
        <f t="shared" si="26"/>
        <v>-6.0429960298157136E-2</v>
      </c>
      <c r="G197">
        <f t="shared" si="27"/>
        <v>0.18701964422672093</v>
      </c>
      <c r="H197">
        <f t="shared" si="28"/>
        <v>174.643220048628</v>
      </c>
      <c r="I197">
        <f t="shared" si="29"/>
        <v>-2.8473653234293295E-3</v>
      </c>
      <c r="J197">
        <f t="shared" si="30"/>
        <v>-31.300390599825885</v>
      </c>
      <c r="K197">
        <f t="shared" si="31"/>
        <v>-369.06339460431906</v>
      </c>
      <c r="M197">
        <v>-9.8000000000000007</v>
      </c>
      <c r="N197">
        <f t="shared" si="32"/>
        <v>-116.46932188134537</v>
      </c>
      <c r="O197">
        <f t="shared" si="33"/>
        <v>-446.35404793369605</v>
      </c>
    </row>
    <row r="198" spans="1:15" x14ac:dyDescent="0.3">
      <c r="A198">
        <f t="shared" si="24"/>
        <v>19.200000000000003</v>
      </c>
      <c r="B198">
        <f t="shared" si="23"/>
        <v>1357.6450198781715</v>
      </c>
      <c r="C198">
        <f t="shared" si="25"/>
        <v>-448.6909801218294</v>
      </c>
      <c r="F198">
        <f t="shared" si="26"/>
        <v>-5.8538924049359516E-2</v>
      </c>
      <c r="G198">
        <f t="shared" si="27"/>
        <v>0.1811657518217849</v>
      </c>
      <c r="H198">
        <f t="shared" si="28"/>
        <v>174.66133662381017</v>
      </c>
      <c r="I198">
        <f t="shared" si="29"/>
        <v>-2.6806028074961574E-3</v>
      </c>
      <c r="J198">
        <f t="shared" si="30"/>
        <v>-31.300658660106635</v>
      </c>
      <c r="K198">
        <f t="shared" si="31"/>
        <v>-372.19346047032974</v>
      </c>
      <c r="M198">
        <v>-9.8000000000000007</v>
      </c>
      <c r="N198">
        <f t="shared" si="32"/>
        <v>-117.44932188134538</v>
      </c>
      <c r="O198">
        <f t="shared" si="33"/>
        <v>-458.09898012183078</v>
      </c>
    </row>
    <row r="199" spans="1:15" x14ac:dyDescent="0.3">
      <c r="A199">
        <f t="shared" si="24"/>
        <v>19.300000000000004</v>
      </c>
      <c r="B199">
        <f t="shared" ref="B199:B206" si="34">D$2*COS(D$4*PI()/180)*A199</f>
        <v>1364.7160876900371</v>
      </c>
      <c r="C199">
        <f t="shared" si="25"/>
        <v>-460.4849123099641</v>
      </c>
      <c r="F199">
        <f t="shared" si="26"/>
        <v>-5.6707023406495631E-2</v>
      </c>
      <c r="G199">
        <f t="shared" si="27"/>
        <v>0.17549504948113526</v>
      </c>
      <c r="H199">
        <f t="shared" si="28"/>
        <v>174.67888612875828</v>
      </c>
      <c r="I199">
        <f t="shared" si="29"/>
        <v>-2.5235706611077546E-3</v>
      </c>
      <c r="J199">
        <f t="shared" si="30"/>
        <v>-31.300911017172744</v>
      </c>
      <c r="K199">
        <f t="shared" si="31"/>
        <v>-375.32355157204705</v>
      </c>
      <c r="M199">
        <v>-9.8000000000000007</v>
      </c>
      <c r="N199">
        <f t="shared" si="32"/>
        <v>-118.4293218813454</v>
      </c>
      <c r="O199">
        <f t="shared" si="33"/>
        <v>-469.94191230996546</v>
      </c>
    </row>
    <row r="200" spans="1:15" x14ac:dyDescent="0.3">
      <c r="A200">
        <f t="shared" ref="A200:A206" si="35">A199+0.1</f>
        <v>19.400000000000006</v>
      </c>
      <c r="B200">
        <f t="shared" si="34"/>
        <v>1371.7871555019026</v>
      </c>
      <c r="C200">
        <f t="shared" ref="C200:C206" si="36">D$2*SIN(D$4*PI()/180)*A200-(1/2)*9.8*A200^2</f>
        <v>-472.37684449809899</v>
      </c>
      <c r="F200">
        <f t="shared" ref="F200:F206" si="37">-1*$D$3*(G199^2+J199^2)^(1/2)*G199</f>
        <v>-5.4932412662085289E-2</v>
      </c>
      <c r="G200">
        <f t="shared" ref="G200:G206" si="38">G199+F200*(A200-A199)</f>
        <v>0.17000180821492666</v>
      </c>
      <c r="H200">
        <f t="shared" ref="H200:H206" si="39">H199+G200*(A200-A199)</f>
        <v>174.69588630957978</v>
      </c>
      <c r="I200">
        <f t="shared" ref="I200:I206" si="40">-9.8-($D$3*((G199^2+J199^2)^(1/2))*J199)</f>
        <v>-2.3757035985525476E-3</v>
      </c>
      <c r="J200">
        <f t="shared" ref="J200:J206" si="41">J199+I200*(A200-A199)</f>
        <v>-31.301148587532598</v>
      </c>
      <c r="K200">
        <f t="shared" ref="K200:K206" si="42">K199+J200*(A200-A199)</f>
        <v>-378.45366643080035</v>
      </c>
      <c r="M200">
        <v>-9.8000000000000007</v>
      </c>
      <c r="N200">
        <f t="shared" ref="N200:N206" si="43">N199+M200*(A200-A199)</f>
        <v>-119.40932188134542</v>
      </c>
      <c r="O200">
        <f t="shared" ref="O200:O206" si="44">O199+N200*(A200-A199)</f>
        <v>-481.88284449810016</v>
      </c>
    </row>
    <row r="201" spans="1:15" x14ac:dyDescent="0.3">
      <c r="A201">
        <f t="shared" si="35"/>
        <v>19.500000000000007</v>
      </c>
      <c r="B201">
        <f t="shared" si="34"/>
        <v>1378.8582233137681</v>
      </c>
      <c r="C201">
        <f t="shared" si="36"/>
        <v>-484.36677668623361</v>
      </c>
      <c r="F201">
        <f t="shared" si="37"/>
        <v>-5.3213303405583959E-2</v>
      </c>
      <c r="G201">
        <f t="shared" si="38"/>
        <v>0.16468047787436818</v>
      </c>
      <c r="H201">
        <f t="shared" si="39"/>
        <v>174.71235435736722</v>
      </c>
      <c r="I201">
        <f t="shared" si="40"/>
        <v>-2.2364690036873469E-3</v>
      </c>
      <c r="J201">
        <f t="shared" si="41"/>
        <v>-31.301372234432968</v>
      </c>
      <c r="K201">
        <f t="shared" si="42"/>
        <v>-381.5838036542437</v>
      </c>
      <c r="M201">
        <v>-9.8000000000000007</v>
      </c>
      <c r="N201">
        <f t="shared" si="43"/>
        <v>-120.38932188134544</v>
      </c>
      <c r="O201">
        <f t="shared" si="44"/>
        <v>-493.92177668623486</v>
      </c>
    </row>
    <row r="202" spans="1:15" x14ac:dyDescent="0.3">
      <c r="A202">
        <f t="shared" si="35"/>
        <v>19.600000000000009</v>
      </c>
      <c r="B202">
        <f t="shared" si="34"/>
        <v>1385.9292911256339</v>
      </c>
      <c r="C202">
        <f t="shared" si="36"/>
        <v>-496.45470887436818</v>
      </c>
      <c r="F202">
        <f t="shared" si="37"/>
        <v>-5.1547962771761831E-2</v>
      </c>
      <c r="G202">
        <f t="shared" si="38"/>
        <v>0.15952568159719194</v>
      </c>
      <c r="H202">
        <f t="shared" si="39"/>
        <v>174.72830692552694</v>
      </c>
      <c r="I202">
        <f t="shared" si="40"/>
        <v>-2.1053650540334701E-3</v>
      </c>
      <c r="J202">
        <f t="shared" si="41"/>
        <v>-31.301582770938371</v>
      </c>
      <c r="K202">
        <f t="shared" si="42"/>
        <v>-384.71396193133756</v>
      </c>
      <c r="M202">
        <v>-9.8000000000000007</v>
      </c>
      <c r="N202">
        <f t="shared" si="43"/>
        <v>-121.36932188134546</v>
      </c>
      <c r="O202">
        <f t="shared" si="44"/>
        <v>-506.05870887436959</v>
      </c>
    </row>
    <row r="203" spans="1:15" x14ac:dyDescent="0.3">
      <c r="A203">
        <f t="shared" si="35"/>
        <v>19.70000000000001</v>
      </c>
      <c r="B203">
        <f t="shared" si="34"/>
        <v>1393.0003589374994</v>
      </c>
      <c r="C203">
        <f t="shared" si="36"/>
        <v>-508.64064106250271</v>
      </c>
      <c r="F203">
        <f t="shared" si="37"/>
        <v>-4.9934711740264544E-2</v>
      </c>
      <c r="G203">
        <f t="shared" si="38"/>
        <v>0.15453221042316542</v>
      </c>
      <c r="H203">
        <f t="shared" si="39"/>
        <v>174.74376014656926</v>
      </c>
      <c r="I203">
        <f t="shared" si="40"/>
        <v>-1.9819189517136238E-3</v>
      </c>
      <c r="J203">
        <f t="shared" si="41"/>
        <v>-31.301780962833543</v>
      </c>
      <c r="K203">
        <f t="shared" si="42"/>
        <v>-387.84414002762094</v>
      </c>
      <c r="M203">
        <v>-9.8000000000000007</v>
      </c>
      <c r="N203">
        <f t="shared" si="43"/>
        <v>-122.34932188134547</v>
      </c>
      <c r="O203">
        <f t="shared" si="44"/>
        <v>-518.29364106250432</v>
      </c>
    </row>
    <row r="204" spans="1:15" x14ac:dyDescent="0.3">
      <c r="A204">
        <f t="shared" si="35"/>
        <v>19.800000000000011</v>
      </c>
      <c r="B204">
        <f t="shared" si="34"/>
        <v>1400.0714267493649</v>
      </c>
      <c r="C204">
        <f t="shared" si="36"/>
        <v>-520.92457325063765</v>
      </c>
      <c r="F204">
        <f t="shared" si="37"/>
        <v>-4.8371923485069537E-2</v>
      </c>
      <c r="G204">
        <f t="shared" si="38"/>
        <v>0.1496950180746584</v>
      </c>
      <c r="H204">
        <f t="shared" si="39"/>
        <v>174.75872964837671</v>
      </c>
      <c r="I204">
        <f t="shared" si="40"/>
        <v>-1.8656852551419689E-3</v>
      </c>
      <c r="J204">
        <f t="shared" si="41"/>
        <v>-31.301967531359058</v>
      </c>
      <c r="K204">
        <f t="shared" si="42"/>
        <v>-390.97433678075691</v>
      </c>
      <c r="M204">
        <v>-9.8000000000000007</v>
      </c>
      <c r="N204">
        <f t="shared" si="43"/>
        <v>-123.32932188134549</v>
      </c>
      <c r="O204">
        <f t="shared" si="44"/>
        <v>-530.62657325063901</v>
      </c>
    </row>
    <row r="205" spans="1:15" x14ac:dyDescent="0.3">
      <c r="A205">
        <f t="shared" si="35"/>
        <v>19.900000000000013</v>
      </c>
      <c r="B205">
        <f t="shared" si="34"/>
        <v>1407.1424945612305</v>
      </c>
      <c r="C205">
        <f t="shared" si="36"/>
        <v>-533.30650543877232</v>
      </c>
      <c r="F205">
        <f t="shared" si="37"/>
        <v>-4.6858021772564935E-2</v>
      </c>
      <c r="G205">
        <f t="shared" si="38"/>
        <v>0.14500921589740184</v>
      </c>
      <c r="H205">
        <f t="shared" si="39"/>
        <v>174.77323056996644</v>
      </c>
      <c r="I205">
        <f t="shared" si="40"/>
        <v>-1.7562443058576349E-3</v>
      </c>
      <c r="J205">
        <f t="shared" si="41"/>
        <v>-31.302143155789643</v>
      </c>
      <c r="K205">
        <f t="shared" si="42"/>
        <v>-394.10455109633591</v>
      </c>
      <c r="M205">
        <v>-9.8000000000000007</v>
      </c>
      <c r="N205">
        <f t="shared" si="43"/>
        <v>-124.30932188134551</v>
      </c>
      <c r="O205">
        <f t="shared" si="44"/>
        <v>-543.05750543877377</v>
      </c>
    </row>
    <row r="206" spans="1:15" x14ac:dyDescent="0.3">
      <c r="A206">
        <f t="shared" si="35"/>
        <v>20.000000000000014</v>
      </c>
      <c r="B206">
        <f t="shared" si="34"/>
        <v>1414.213562373096</v>
      </c>
      <c r="C206">
        <f t="shared" si="36"/>
        <v>-545.78643762690717</v>
      </c>
      <c r="F206">
        <f t="shared" si="37"/>
        <v>-4.5391479406992841E-2</v>
      </c>
      <c r="G206">
        <f t="shared" si="38"/>
        <v>0.1404700679567025</v>
      </c>
      <c r="H206">
        <f t="shared" si="39"/>
        <v>174.78727757676211</v>
      </c>
      <c r="I206">
        <f t="shared" si="40"/>
        <v>-1.6532007451193209E-3</v>
      </c>
      <c r="J206">
        <f t="shared" si="41"/>
        <v>-31.302308475864155</v>
      </c>
      <c r="K206">
        <f t="shared" si="42"/>
        <v>-397.23478194392237</v>
      </c>
      <c r="M206">
        <v>-9.8000000000000007</v>
      </c>
      <c r="N206">
        <f t="shared" si="43"/>
        <v>-125.28932188134553</v>
      </c>
      <c r="O206">
        <f t="shared" si="44"/>
        <v>-555.58643762690849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5656-1831-4639-BBF8-2EADFEEFA484}">
  <sheetPr codeName="Sheet4"/>
  <dimension ref="A1:H106"/>
  <sheetViews>
    <sheetView zoomScale="140" workbookViewId="0">
      <selection activeCell="D7" sqref="D7"/>
    </sheetView>
  </sheetViews>
  <sheetFormatPr defaultRowHeight="16.5" x14ac:dyDescent="0.3"/>
  <sheetData>
    <row r="1" spans="1:7" x14ac:dyDescent="0.3">
      <c r="A1" t="s">
        <v>30</v>
      </c>
      <c r="C1" t="s">
        <v>31</v>
      </c>
      <c r="G1" t="s">
        <v>33</v>
      </c>
    </row>
    <row r="2" spans="1:7" x14ac:dyDescent="0.3">
      <c r="C2" s="1" t="s">
        <v>32</v>
      </c>
      <c r="D2" s="1">
        <v>1</v>
      </c>
    </row>
    <row r="3" spans="1:7" x14ac:dyDescent="0.3">
      <c r="A3" t="s">
        <v>36</v>
      </c>
      <c r="B3" t="s">
        <v>37</v>
      </c>
      <c r="C3" s="1" t="s">
        <v>22</v>
      </c>
      <c r="D3" s="1">
        <v>5</v>
      </c>
      <c r="F3" t="s">
        <v>62</v>
      </c>
    </row>
    <row r="4" spans="1:7" x14ac:dyDescent="0.3">
      <c r="C4" s="2"/>
      <c r="D4" s="2"/>
      <c r="F4" t="s">
        <v>63</v>
      </c>
    </row>
    <row r="5" spans="1:7" x14ac:dyDescent="0.3">
      <c r="A5" t="s">
        <v>3</v>
      </c>
      <c r="B5" t="s">
        <v>34</v>
      </c>
      <c r="D5" t="s">
        <v>35</v>
      </c>
      <c r="E5" t="s">
        <v>26</v>
      </c>
      <c r="F5" t="s">
        <v>27</v>
      </c>
    </row>
    <row r="6" spans="1:7" x14ac:dyDescent="0.3">
      <c r="A6">
        <v>0</v>
      </c>
      <c r="B6">
        <f>$D$2*COS(SQRT($D$3)*A6)</f>
        <v>1</v>
      </c>
      <c r="E6" s="1">
        <v>0</v>
      </c>
      <c r="F6" s="1">
        <v>1</v>
      </c>
    </row>
    <row r="7" spans="1:7" x14ac:dyDescent="0.3">
      <c r="A7">
        <f>A6+0.1</f>
        <v>0.1</v>
      </c>
      <c r="B7">
        <f t="shared" ref="B7:B70" si="0">$D$2*COS(SQRT($D$3)*A7)</f>
        <v>0.97510399321047936</v>
      </c>
      <c r="D7">
        <f>-$D$3*F6</f>
        <v>-5</v>
      </c>
      <c r="E7">
        <f>E6+D7*($A7-$A6)</f>
        <v>-0.5</v>
      </c>
      <c r="F7">
        <f>F6+E7*($A7-$A6)</f>
        <v>0.95</v>
      </c>
    </row>
    <row r="8" spans="1:7" x14ac:dyDescent="0.3">
      <c r="A8">
        <f t="shared" ref="A8:A71" si="1">A7+0.1</f>
        <v>0.2</v>
      </c>
      <c r="B8">
        <f t="shared" si="0"/>
        <v>0.90165559515004523</v>
      </c>
      <c r="D8">
        <f t="shared" ref="D8:D71" si="2">-$D$3*F7</f>
        <v>-4.75</v>
      </c>
      <c r="E8">
        <f t="shared" ref="E8:F8" si="3">E7+D8*($A8-$A7)</f>
        <v>-0.97500000000000009</v>
      </c>
      <c r="F8">
        <f t="shared" si="3"/>
        <v>0.85249999999999992</v>
      </c>
    </row>
    <row r="9" spans="1:7" x14ac:dyDescent="0.3">
      <c r="A9">
        <f t="shared" si="1"/>
        <v>0.30000000000000004</v>
      </c>
      <c r="B9">
        <f t="shared" si="0"/>
        <v>0.78331194945228155</v>
      </c>
      <c r="D9">
        <f t="shared" si="2"/>
        <v>-4.2624999999999993</v>
      </c>
      <c r="E9">
        <f t="shared" ref="E9:F9" si="4">E8+D9*($A9-$A8)</f>
        <v>-1.4012500000000001</v>
      </c>
      <c r="F9">
        <f t="shared" si="4"/>
        <v>0.71237499999999987</v>
      </c>
    </row>
    <row r="10" spans="1:7" x14ac:dyDescent="0.3">
      <c r="A10">
        <f t="shared" si="1"/>
        <v>0.4</v>
      </c>
      <c r="B10">
        <f t="shared" si="0"/>
        <v>0.62596562453076465</v>
      </c>
      <c r="D10">
        <f t="shared" si="2"/>
        <v>-3.5618749999999992</v>
      </c>
      <c r="E10">
        <f t="shared" ref="E10:F10" si="5">E9+D10*($A10-$A9)</f>
        <v>-1.7574375</v>
      </c>
      <c r="F10">
        <f t="shared" si="5"/>
        <v>0.53663124999999989</v>
      </c>
    </row>
    <row r="11" spans="1:7" x14ac:dyDescent="0.3">
      <c r="A11">
        <f t="shared" si="1"/>
        <v>0.5</v>
      </c>
      <c r="B11">
        <f t="shared" si="0"/>
        <v>0.43745121073259891</v>
      </c>
      <c r="D11">
        <f t="shared" si="2"/>
        <v>-2.6831562499999997</v>
      </c>
      <c r="E11">
        <f t="shared" ref="E11:F11" si="6">E10+D11*($A11-$A10)</f>
        <v>-2.025753125</v>
      </c>
      <c r="F11">
        <f t="shared" si="6"/>
        <v>0.33405593749999996</v>
      </c>
    </row>
    <row r="12" spans="1:7" x14ac:dyDescent="0.3">
      <c r="A12">
        <f t="shared" si="1"/>
        <v>0.6</v>
      </c>
      <c r="B12">
        <f t="shared" si="0"/>
        <v>0.22715522030946758</v>
      </c>
      <c r="D12">
        <f t="shared" si="2"/>
        <v>-1.6702796874999999</v>
      </c>
      <c r="E12">
        <f t="shared" ref="E12:F12" si="7">E11+D12*($A12-$A11)</f>
        <v>-2.1927810937499999</v>
      </c>
      <c r="F12">
        <f t="shared" si="7"/>
        <v>0.11477782812500001</v>
      </c>
    </row>
    <row r="13" spans="1:7" x14ac:dyDescent="0.3">
      <c r="A13">
        <f t="shared" si="1"/>
        <v>0.7</v>
      </c>
      <c r="B13">
        <f t="shared" si="0"/>
        <v>5.5487140721371675E-3</v>
      </c>
      <c r="D13">
        <f t="shared" si="2"/>
        <v>-0.57388914062500007</v>
      </c>
      <c r="E13">
        <f t="shared" ref="E13:F13" si="8">E12+D13*($A13-$A12)</f>
        <v>-2.2501700078124998</v>
      </c>
      <c r="F13">
        <f t="shared" si="8"/>
        <v>-0.11023917265624991</v>
      </c>
    </row>
    <row r="14" spans="1:7" x14ac:dyDescent="0.3">
      <c r="A14">
        <f t="shared" si="1"/>
        <v>0.79999999999999993</v>
      </c>
      <c r="B14">
        <f t="shared" si="0"/>
        <v>-0.21633407381161932</v>
      </c>
      <c r="D14">
        <f t="shared" si="2"/>
        <v>0.55119586328124959</v>
      </c>
      <c r="E14">
        <f t="shared" ref="E14:F14" si="9">E13+D14*($A14-$A13)</f>
        <v>-2.1950504214843747</v>
      </c>
      <c r="F14">
        <f t="shared" si="9"/>
        <v>-0.3297442148046873</v>
      </c>
    </row>
    <row r="15" spans="1:7" x14ac:dyDescent="0.3">
      <c r="A15">
        <f t="shared" si="1"/>
        <v>0.89999999999999991</v>
      </c>
      <c r="B15">
        <f t="shared" si="0"/>
        <v>-0.42744515255453835</v>
      </c>
      <c r="D15">
        <f t="shared" si="2"/>
        <v>1.6487210740234364</v>
      </c>
      <c r="E15">
        <f t="shared" ref="E15:F15" si="10">E14+D15*($A15-$A14)</f>
        <v>-2.0301783140820309</v>
      </c>
      <c r="F15">
        <f t="shared" si="10"/>
        <v>-0.53276204621289036</v>
      </c>
    </row>
    <row r="16" spans="1:7" x14ac:dyDescent="0.3">
      <c r="A16">
        <f t="shared" si="1"/>
        <v>0.99999999999999989</v>
      </c>
      <c r="B16">
        <f t="shared" si="0"/>
        <v>-0.61727287645716633</v>
      </c>
      <c r="D16">
        <f t="shared" si="2"/>
        <v>2.6638102310644518</v>
      </c>
      <c r="E16">
        <f t="shared" ref="E16:F16" si="11">E15+D16*($A16-$A15)</f>
        <v>-1.7637972909755857</v>
      </c>
      <c r="F16">
        <f t="shared" si="11"/>
        <v>-0.70914177531044886</v>
      </c>
    </row>
    <row r="17" spans="1:8" x14ac:dyDescent="0.3">
      <c r="A17">
        <f t="shared" si="1"/>
        <v>1.0999999999999999</v>
      </c>
      <c r="B17">
        <f t="shared" si="0"/>
        <v>-0.77636534091326559</v>
      </c>
      <c r="D17">
        <f t="shared" si="2"/>
        <v>3.5457088765522444</v>
      </c>
      <c r="E17">
        <f t="shared" ref="E17:F17" si="12">E16+D17*($A17-$A16)</f>
        <v>-1.4092264033203614</v>
      </c>
      <c r="F17">
        <f t="shared" si="12"/>
        <v>-0.85006441564248503</v>
      </c>
    </row>
    <row r="18" spans="1:8" x14ac:dyDescent="0.3">
      <c r="A18">
        <f t="shared" si="1"/>
        <v>1.2</v>
      </c>
      <c r="B18">
        <f t="shared" si="0"/>
        <v>-0.89680101177231453</v>
      </c>
      <c r="D18">
        <f t="shared" si="2"/>
        <v>4.2503220782124256</v>
      </c>
      <c r="E18">
        <f t="shared" ref="E18:F18" si="13">E17+D18*($A18-$A17)</f>
        <v>-0.98419419549911846</v>
      </c>
      <c r="F18">
        <f t="shared" si="13"/>
        <v>-0.94848383519239698</v>
      </c>
    </row>
    <row r="19" spans="1:8" x14ac:dyDescent="0.3">
      <c r="A19">
        <f t="shared" si="1"/>
        <v>1.3</v>
      </c>
      <c r="B19">
        <f t="shared" si="0"/>
        <v>-0.97258315447549837</v>
      </c>
      <c r="D19">
        <f t="shared" si="2"/>
        <v>4.7424191759619845</v>
      </c>
      <c r="E19">
        <f t="shared" ref="E19:F19" si="14">E18+D19*($A19-$A18)</f>
        <v>-0.50995227790291953</v>
      </c>
      <c r="F19">
        <f t="shared" si="14"/>
        <v>-0.99947906298268896</v>
      </c>
      <c r="H19" t="s">
        <v>57</v>
      </c>
    </row>
    <row r="20" spans="1:8" x14ac:dyDescent="0.3">
      <c r="A20">
        <f t="shared" si="1"/>
        <v>1.4000000000000001</v>
      </c>
      <c r="B20">
        <f t="shared" si="0"/>
        <v>-0.9999384235442913</v>
      </c>
      <c r="D20">
        <f t="shared" si="2"/>
        <v>4.9973953149134447</v>
      </c>
      <c r="E20">
        <f t="shared" ref="E20:F20" si="15">E19+D20*($A20-$A19)</f>
        <v>-1.0212746411574603E-2</v>
      </c>
      <c r="F20">
        <f t="shared" si="15"/>
        <v>-1.0005003376238464</v>
      </c>
      <c r="H20" t="s">
        <v>58</v>
      </c>
    </row>
    <row r="21" spans="1:8" x14ac:dyDescent="0.3">
      <c r="A21">
        <f t="shared" si="1"/>
        <v>1.5000000000000002</v>
      </c>
      <c r="B21">
        <f t="shared" si="0"/>
        <v>-0.97750474504976181</v>
      </c>
      <c r="D21">
        <f t="shared" si="2"/>
        <v>5.0025016881192315</v>
      </c>
      <c r="E21">
        <f t="shared" ref="E21:F21" si="16">E20+D21*($A21-$A20)</f>
        <v>0.49003742240034903</v>
      </c>
      <c r="F21">
        <f t="shared" si="16"/>
        <v>-0.95149659538381148</v>
      </c>
      <c r="H21" t="s">
        <v>59</v>
      </c>
    </row>
    <row r="22" spans="1:8" x14ac:dyDescent="0.3">
      <c r="A22">
        <f t="shared" si="1"/>
        <v>1.6000000000000003</v>
      </c>
      <c r="B22">
        <f t="shared" si="0"/>
        <v>-0.90639913701613728</v>
      </c>
      <c r="D22">
        <f t="shared" si="2"/>
        <v>4.7574829769190572</v>
      </c>
      <c r="E22">
        <f t="shared" ref="E22:F22" si="17">E21+D22*($A22-$A21)</f>
        <v>0.96578572009225516</v>
      </c>
      <c r="F22">
        <f t="shared" si="17"/>
        <v>-0.85491802337458589</v>
      </c>
      <c r="H22" t="s">
        <v>60</v>
      </c>
    </row>
    <row r="23" spans="1:8" x14ac:dyDescent="0.3">
      <c r="A23">
        <f t="shared" si="1"/>
        <v>1.7000000000000004</v>
      </c>
      <c r="B23">
        <f t="shared" si="0"/>
        <v>-0.79016209084417399</v>
      </c>
      <c r="D23">
        <f t="shared" si="2"/>
        <v>4.274590116872929</v>
      </c>
      <c r="E23">
        <f t="shared" ref="E23:F23" si="18">E22+D23*($A23-$A22)</f>
        <v>1.3932447317795484</v>
      </c>
      <c r="F23">
        <f t="shared" si="18"/>
        <v>-0.71559355019663096</v>
      </c>
      <c r="H23" t="s">
        <v>61</v>
      </c>
    </row>
    <row r="24" spans="1:8" x14ac:dyDescent="0.3">
      <c r="A24">
        <f t="shared" si="1"/>
        <v>1.8000000000000005</v>
      </c>
      <c r="B24">
        <f t="shared" si="0"/>
        <v>-0.63458128311525341</v>
      </c>
      <c r="D24">
        <f t="shared" si="2"/>
        <v>3.5779677509831549</v>
      </c>
      <c r="E24">
        <f t="shared" ref="E24:F24" si="19">E23+D24*($A24-$A23)</f>
        <v>1.7510415068778642</v>
      </c>
      <c r="F24">
        <f t="shared" si="19"/>
        <v>-0.54048939950884445</v>
      </c>
    </row>
    <row r="25" spans="1:8" x14ac:dyDescent="0.3">
      <c r="A25">
        <f t="shared" si="1"/>
        <v>1.9000000000000006</v>
      </c>
      <c r="B25">
        <f t="shared" si="0"/>
        <v>-0.44740339552045311</v>
      </c>
      <c r="D25">
        <f t="shared" si="2"/>
        <v>2.7024469975442225</v>
      </c>
      <c r="E25">
        <f t="shared" ref="E25:F25" si="20">E24+D25*($A25-$A24)</f>
        <v>2.0212862066322868</v>
      </c>
      <c r="F25">
        <f t="shared" si="20"/>
        <v>-0.33836077884561561</v>
      </c>
    </row>
    <row r="26" spans="1:8" x14ac:dyDescent="0.3">
      <c r="A26">
        <f t="shared" si="1"/>
        <v>2.0000000000000004</v>
      </c>
      <c r="B26">
        <f t="shared" si="0"/>
        <v>-0.23794839198059001</v>
      </c>
      <c r="D26">
        <f t="shared" si="2"/>
        <v>1.691803894228078</v>
      </c>
      <c r="E26">
        <f t="shared" ref="E26:F26" si="21">E25+D26*($A26-$A25)</f>
        <v>2.1904665960550944</v>
      </c>
      <c r="F26">
        <f t="shared" si="21"/>
        <v>-0.11931411924010646</v>
      </c>
    </row>
    <row r="27" spans="1:8" x14ac:dyDescent="0.3">
      <c r="A27">
        <f t="shared" si="1"/>
        <v>2.1000000000000005</v>
      </c>
      <c r="B27">
        <f t="shared" si="0"/>
        <v>-1.6645458876117562E-2</v>
      </c>
      <c r="D27">
        <f t="shared" si="2"/>
        <v>0.59657059620053232</v>
      </c>
      <c r="E27">
        <f t="shared" ref="E27:F27" si="22">E26+D27*($A27-$A26)</f>
        <v>2.2501236556751478</v>
      </c>
      <c r="F27">
        <f t="shared" si="22"/>
        <v>0.10569824632740851</v>
      </c>
    </row>
    <row r="28" spans="1:8" x14ac:dyDescent="0.3">
      <c r="A28">
        <f t="shared" si="1"/>
        <v>2.2000000000000006</v>
      </c>
      <c r="B28">
        <f t="shared" si="0"/>
        <v>0.20548628514274392</v>
      </c>
      <c r="D28">
        <f t="shared" si="2"/>
        <v>-0.52849123163704259</v>
      </c>
      <c r="E28">
        <f t="shared" ref="E28:F28" si="23">E27+D28*($A28-$A27)</f>
        <v>2.1972745325114436</v>
      </c>
      <c r="F28">
        <f t="shared" si="23"/>
        <v>0.32542569957855305</v>
      </c>
    </row>
    <row r="29" spans="1:8" x14ac:dyDescent="0.3">
      <c r="A29">
        <f t="shared" si="1"/>
        <v>2.3000000000000007</v>
      </c>
      <c r="B29">
        <f t="shared" si="0"/>
        <v>0.41738645326147111</v>
      </c>
      <c r="D29">
        <f t="shared" si="2"/>
        <v>-1.6271284978927651</v>
      </c>
      <c r="E29">
        <f t="shared" ref="E29:F29" si="24">E28+D29*($A29-$A28)</f>
        <v>2.0345616827221669</v>
      </c>
      <c r="F29">
        <f t="shared" si="24"/>
        <v>0.52888186785076996</v>
      </c>
    </row>
    <row r="30" spans="1:8" x14ac:dyDescent="0.3">
      <c r="A30">
        <f t="shared" si="1"/>
        <v>2.4000000000000008</v>
      </c>
      <c r="B30">
        <f t="shared" si="0"/>
        <v>0.60850410943169531</v>
      </c>
      <c r="D30">
        <f t="shared" si="2"/>
        <v>-2.6444093392538499</v>
      </c>
      <c r="E30">
        <f t="shared" ref="E30:F30" si="25">E29+D30*($A30-$A29)</f>
        <v>1.7701207487967816</v>
      </c>
      <c r="F30">
        <f t="shared" si="25"/>
        <v>0.70589394273044825</v>
      </c>
    </row>
    <row r="31" spans="1:8" x14ac:dyDescent="0.3">
      <c r="A31">
        <f t="shared" si="1"/>
        <v>2.5000000000000009</v>
      </c>
      <c r="B31">
        <f t="shared" si="0"/>
        <v>0.769323120722194</v>
      </c>
      <c r="D31">
        <f t="shared" si="2"/>
        <v>-3.529469713652241</v>
      </c>
      <c r="E31">
        <f t="shared" ref="E31:F31" si="26">E30+D31*($A31-$A30)</f>
        <v>1.4171737774315571</v>
      </c>
      <c r="F31">
        <f t="shared" si="26"/>
        <v>0.8476113204736041</v>
      </c>
    </row>
    <row r="32" spans="1:8" x14ac:dyDescent="0.3">
      <c r="A32">
        <f t="shared" si="1"/>
        <v>2.600000000000001</v>
      </c>
      <c r="B32">
        <f t="shared" si="0"/>
        <v>0.89183598473902292</v>
      </c>
      <c r="D32">
        <f t="shared" si="2"/>
        <v>-4.2380566023680206</v>
      </c>
      <c r="E32">
        <f t="shared" ref="E32:F32" si="27">E31+D32*($A32-$A31)</f>
        <v>0.99336811719475471</v>
      </c>
      <c r="F32">
        <f t="shared" si="27"/>
        <v>0.94694813219307972</v>
      </c>
    </row>
    <row r="33" spans="1:6" x14ac:dyDescent="0.3">
      <c r="A33">
        <f t="shared" si="1"/>
        <v>2.7000000000000011</v>
      </c>
      <c r="B33">
        <f t="shared" si="0"/>
        <v>0.96994253929344865</v>
      </c>
      <c r="D33">
        <f t="shared" si="2"/>
        <v>-4.7347406609653984</v>
      </c>
      <c r="E33">
        <f t="shared" ref="E33:F33" si="28">E32+D33*($A33-$A32)</f>
        <v>0.5198940510982144</v>
      </c>
      <c r="F33">
        <f t="shared" si="28"/>
        <v>0.99893753730290125</v>
      </c>
    </row>
    <row r="34" spans="1:6" x14ac:dyDescent="0.3">
      <c r="A34">
        <f t="shared" si="1"/>
        <v>2.8000000000000012</v>
      </c>
      <c r="B34">
        <f t="shared" si="0"/>
        <v>0.99975370176048517</v>
      </c>
      <c r="D34">
        <f t="shared" si="2"/>
        <v>-4.9946876865145065</v>
      </c>
      <c r="E34">
        <f t="shared" ref="E34:F34" si="29">E33+D34*($A34-$A33)</f>
        <v>2.0425282446763338E-2</v>
      </c>
      <c r="F34">
        <f t="shared" si="29"/>
        <v>1.0009800655475776</v>
      </c>
    </row>
    <row r="35" spans="1:6" x14ac:dyDescent="0.3">
      <c r="A35">
        <f t="shared" si="1"/>
        <v>2.9000000000000012</v>
      </c>
      <c r="B35">
        <f t="shared" si="0"/>
        <v>0.9797851143337668</v>
      </c>
      <c r="D35">
        <f t="shared" si="2"/>
        <v>-5.0049003277378876</v>
      </c>
      <c r="E35">
        <f t="shared" ref="E35:F35" si="30">E34+D35*($A35-$A34)</f>
        <v>-0.48006475032702589</v>
      </c>
      <c r="F35">
        <f t="shared" si="30"/>
        <v>0.95297359051487496</v>
      </c>
    </row>
    <row r="36" spans="1:6" x14ac:dyDescent="0.3">
      <c r="A36">
        <f t="shared" si="1"/>
        <v>3.0000000000000013</v>
      </c>
      <c r="B36">
        <f t="shared" si="0"/>
        <v>0.91103105318959909</v>
      </c>
      <c r="D36">
        <f t="shared" si="2"/>
        <v>-4.7648679525743747</v>
      </c>
      <c r="E36">
        <f t="shared" ref="E36:F36" si="31">E35+D36*($A36-$A35)</f>
        <v>-0.95655154558446376</v>
      </c>
      <c r="F36">
        <f t="shared" si="31"/>
        <v>0.85731843595642854</v>
      </c>
    </row>
    <row r="37" spans="1:6" x14ac:dyDescent="0.3">
      <c r="A37">
        <f t="shared" si="1"/>
        <v>3.1000000000000014</v>
      </c>
      <c r="B37">
        <f t="shared" si="0"/>
        <v>0.79691492147408649</v>
      </c>
      <c r="D37">
        <f t="shared" si="2"/>
        <v>-4.2865921797821427</v>
      </c>
      <c r="E37">
        <f t="shared" ref="E37:F37" si="32">E36+D37*($A37-$A36)</f>
        <v>-1.3852107635626785</v>
      </c>
      <c r="F37">
        <f t="shared" si="32"/>
        <v>0.71879735960016056</v>
      </c>
    </row>
    <row r="38" spans="1:6" x14ac:dyDescent="0.3">
      <c r="A38">
        <f t="shared" si="1"/>
        <v>3.2000000000000015</v>
      </c>
      <c r="B38">
        <f t="shared" si="0"/>
        <v>0.6431187911671955</v>
      </c>
      <c r="D38">
        <f t="shared" si="2"/>
        <v>-3.5939867980008029</v>
      </c>
      <c r="E38">
        <f t="shared" ref="E38:F38" si="33">E37+D38*($A38-$A37)</f>
        <v>-1.744609443362759</v>
      </c>
      <c r="F38">
        <f t="shared" si="33"/>
        <v>0.54433641526388454</v>
      </c>
    </row>
    <row r="39" spans="1:6" x14ac:dyDescent="0.3">
      <c r="A39">
        <f t="shared" si="1"/>
        <v>3.3000000000000016</v>
      </c>
      <c r="B39">
        <f t="shared" si="0"/>
        <v>0.45730048127757095</v>
      </c>
      <c r="D39">
        <f t="shared" si="2"/>
        <v>-2.7216820763194227</v>
      </c>
      <c r="E39">
        <f t="shared" ref="E39:F39" si="34">E38+D39*($A39-$A38)</f>
        <v>-2.0167776509947015</v>
      </c>
      <c r="F39">
        <f t="shared" si="34"/>
        <v>0.34265865016441421</v>
      </c>
    </row>
    <row r="40" spans="1:6" x14ac:dyDescent="0.3">
      <c r="A40">
        <f t="shared" si="1"/>
        <v>3.4000000000000017</v>
      </c>
      <c r="B40">
        <f t="shared" si="0"/>
        <v>0.24871225961447146</v>
      </c>
      <c r="D40">
        <f t="shared" si="2"/>
        <v>-1.7132932508220711</v>
      </c>
      <c r="E40">
        <f t="shared" ref="E40:F40" si="35">E39+D40*($A40-$A39)</f>
        <v>-2.188106976076909</v>
      </c>
      <c r="F40">
        <f t="shared" si="35"/>
        <v>0.12384795255672312</v>
      </c>
    </row>
    <row r="41" spans="1:6" x14ac:dyDescent="0.3">
      <c r="A41">
        <f t="shared" si="1"/>
        <v>3.5000000000000018</v>
      </c>
      <c r="B41">
        <f t="shared" si="0"/>
        <v>2.7740153743374157E-2</v>
      </c>
      <c r="D41">
        <f t="shared" si="2"/>
        <v>-0.61923976278361559</v>
      </c>
      <c r="E41">
        <f t="shared" ref="E41:F41" si="36">E40+D41*($A41-$A40)</f>
        <v>-2.2500309523552704</v>
      </c>
      <c r="F41">
        <f t="shared" si="36"/>
        <v>-0.10115514267880413</v>
      </c>
    </row>
    <row r="42" spans="1:6" x14ac:dyDescent="0.3">
      <c r="A42">
        <f t="shared" si="1"/>
        <v>3.6000000000000019</v>
      </c>
      <c r="B42">
        <f t="shared" si="0"/>
        <v>-0.1946131902395988</v>
      </c>
      <c r="D42">
        <f t="shared" si="2"/>
        <v>0.50577571339402061</v>
      </c>
      <c r="E42">
        <f t="shared" ref="E42:F42" si="37">E41+D42*($A42-$A41)</f>
        <v>-2.1994533810158683</v>
      </c>
      <c r="F42">
        <f t="shared" si="37"/>
        <v>-0.32110048078039116</v>
      </c>
    </row>
    <row r="43" spans="1:6" x14ac:dyDescent="0.3">
      <c r="A43">
        <f t="shared" si="1"/>
        <v>3.700000000000002</v>
      </c>
      <c r="B43">
        <f t="shared" si="0"/>
        <v>-0.40727635161149939</v>
      </c>
      <c r="D43">
        <f t="shared" si="2"/>
        <v>1.6055024039019559</v>
      </c>
      <c r="E43">
        <f t="shared" ref="E43:F43" si="38">E42+D43*($A43-$A42)</f>
        <v>-2.0389031406256723</v>
      </c>
      <c r="F43">
        <f t="shared" si="38"/>
        <v>-0.52499079484295863</v>
      </c>
    </row>
    <row r="44" spans="1:6" x14ac:dyDescent="0.3">
      <c r="A44">
        <f t="shared" si="1"/>
        <v>3.800000000000002</v>
      </c>
      <c r="B44">
        <f t="shared" si="0"/>
        <v>-0.59966040335353943</v>
      </c>
      <c r="D44">
        <f t="shared" si="2"/>
        <v>2.6249539742147929</v>
      </c>
      <c r="E44">
        <f t="shared" ref="E44:F44" si="39">E43+D44*($A44-$A43)</f>
        <v>-1.7764077432041927</v>
      </c>
      <c r="F44">
        <f t="shared" si="39"/>
        <v>-0.70263156916337799</v>
      </c>
    </row>
    <row r="45" spans="1:6" x14ac:dyDescent="0.3">
      <c r="A45">
        <f t="shared" si="1"/>
        <v>3.9000000000000021</v>
      </c>
      <c r="B45">
        <f t="shared" si="0"/>
        <v>-0.76218615614898522</v>
      </c>
      <c r="D45">
        <f t="shared" si="2"/>
        <v>3.5131578458168899</v>
      </c>
      <c r="E45">
        <f t="shared" ref="E45:F45" si="40">E44+D45*($A45-$A44)</f>
        <v>-1.4250919586225033</v>
      </c>
      <c r="F45">
        <f t="shared" si="40"/>
        <v>-0.8451407650256284</v>
      </c>
    </row>
    <row r="46" spans="1:6" x14ac:dyDescent="0.3">
      <c r="A46">
        <f t="shared" si="1"/>
        <v>4.0000000000000018</v>
      </c>
      <c r="B46">
        <f t="shared" si="0"/>
        <v>-0.88676112550770381</v>
      </c>
      <c r="D46">
        <f t="shared" si="2"/>
        <v>4.225703825128142</v>
      </c>
      <c r="E46">
        <f t="shared" ref="E46:F46" si="41">E45+D46*($A46-$A45)</f>
        <v>-1.0025215761096906</v>
      </c>
      <c r="F46">
        <f t="shared" si="41"/>
        <v>-0.94539292263659713</v>
      </c>
    </row>
    <row r="47" spans="1:6" x14ac:dyDescent="0.3">
      <c r="A47">
        <f t="shared" si="1"/>
        <v>4.1000000000000014</v>
      </c>
      <c r="B47">
        <f t="shared" si="0"/>
        <v>-0.96718247286377712</v>
      </c>
      <c r="D47">
        <f t="shared" si="2"/>
        <v>4.7269646131829859</v>
      </c>
      <c r="E47">
        <f t="shared" ref="E47:F47" si="42">E46+D47*($A47-$A46)</f>
        <v>-0.52982511479139371</v>
      </c>
      <c r="F47">
        <f t="shared" si="42"/>
        <v>-0.99837543411573626</v>
      </c>
    </row>
    <row r="48" spans="1:6" x14ac:dyDescent="0.3">
      <c r="A48">
        <f t="shared" si="1"/>
        <v>4.2000000000000011</v>
      </c>
      <c r="B48">
        <f t="shared" si="0"/>
        <v>-0.99944585739760694</v>
      </c>
      <c r="D48">
        <f t="shared" si="2"/>
        <v>4.9918771705786815</v>
      </c>
      <c r="E48">
        <f t="shared" ref="E48:F48" si="43">E47+D48*($A48-$A47)</f>
        <v>-3.0637397733527361E-2</v>
      </c>
      <c r="F48">
        <f t="shared" si="43"/>
        <v>-1.0014391738890891</v>
      </c>
    </row>
    <row r="49" spans="1:6" x14ac:dyDescent="0.3">
      <c r="A49">
        <f t="shared" si="1"/>
        <v>4.3000000000000007</v>
      </c>
      <c r="B49">
        <f t="shared" si="0"/>
        <v>-0.98194482022837892</v>
      </c>
      <c r="D49">
        <f t="shared" si="2"/>
        <v>5.0071958694454457</v>
      </c>
      <c r="E49">
        <f t="shared" ref="E49:F49" si="44">E48+D49*($A49-$A48)</f>
        <v>0.47008218921101541</v>
      </c>
      <c r="F49">
        <f t="shared" si="44"/>
        <v>-0.95443095496798769</v>
      </c>
    </row>
    <row r="50" spans="1:6" x14ac:dyDescent="0.3">
      <c r="A50">
        <f t="shared" si="1"/>
        <v>4.4000000000000004</v>
      </c>
      <c r="B50">
        <f t="shared" si="0"/>
        <v>-0.91555077323647061</v>
      </c>
      <c r="D50">
        <f t="shared" si="2"/>
        <v>4.7721547748399384</v>
      </c>
      <c r="E50">
        <f t="shared" ref="E50:F50" si="45">E49+D50*($A50-$A49)</f>
        <v>0.94729766669500748</v>
      </c>
      <c r="F50">
        <f t="shared" si="45"/>
        <v>-0.8597011882984873</v>
      </c>
    </row>
    <row r="51" spans="1:6" x14ac:dyDescent="0.3">
      <c r="A51">
        <f t="shared" si="1"/>
        <v>4.5</v>
      </c>
      <c r="B51">
        <f t="shared" si="0"/>
        <v>-0.80356960971127056</v>
      </c>
      <c r="D51">
        <f t="shared" si="2"/>
        <v>4.2985059414924365</v>
      </c>
      <c r="E51">
        <f t="shared" ref="E51:F51" si="46">E50+D51*($A51-$A50)</f>
        <v>1.3771482608442496</v>
      </c>
      <c r="F51">
        <f t="shared" si="46"/>
        <v>-0.72198636221406276</v>
      </c>
    </row>
    <row r="52" spans="1:6" x14ac:dyDescent="0.3">
      <c r="A52">
        <f t="shared" si="1"/>
        <v>4.5999999999999996</v>
      </c>
      <c r="B52">
        <f t="shared" si="0"/>
        <v>-0.65157709726762225</v>
      </c>
      <c r="D52">
        <f t="shared" si="2"/>
        <v>3.6099318110703136</v>
      </c>
      <c r="E52">
        <f t="shared" ref="E52:F52" si="47">E51+D52*($A52-$A51)</f>
        <v>1.7381414419512797</v>
      </c>
      <c r="F52">
        <f t="shared" si="47"/>
        <v>-0.54817221801893545</v>
      </c>
    </row>
    <row r="53" spans="1:6" x14ac:dyDescent="0.3">
      <c r="A53">
        <f t="shared" si="1"/>
        <v>4.6999999999999993</v>
      </c>
      <c r="B53">
        <f t="shared" si="0"/>
        <v>-0.46714124914903249</v>
      </c>
      <c r="D53">
        <f t="shared" si="2"/>
        <v>2.7408610900946773</v>
      </c>
      <c r="E53">
        <f t="shared" ref="E53:F53" si="48">E52+D53*($A53-$A52)</f>
        <v>2.0122275509607466</v>
      </c>
      <c r="F53">
        <f t="shared" si="48"/>
        <v>-0.34694946292286155</v>
      </c>
    </row>
    <row r="54" spans="1:6" x14ac:dyDescent="0.3">
      <c r="A54">
        <f t="shared" si="1"/>
        <v>4.7999999999999989</v>
      </c>
      <c r="B54">
        <f t="shared" si="0"/>
        <v>-0.25944549760948393</v>
      </c>
      <c r="D54">
        <f t="shared" si="2"/>
        <v>1.7347473146143078</v>
      </c>
      <c r="E54">
        <f t="shared" ref="E54:F54" si="49">E53+D54*($A54-$A53)</f>
        <v>2.1857022824221768</v>
      </c>
      <c r="F54">
        <f t="shared" si="49"/>
        <v>-0.12837923468064466</v>
      </c>
    </row>
    <row r="55" spans="1:6" x14ac:dyDescent="0.3">
      <c r="A55">
        <f t="shared" si="1"/>
        <v>4.8999999999999986</v>
      </c>
      <c r="B55">
        <f t="shared" si="0"/>
        <v>-3.8831432329942968E-2</v>
      </c>
      <c r="D55">
        <f t="shared" si="2"/>
        <v>0.64189617340322336</v>
      </c>
      <c r="E55">
        <f t="shared" ref="E55:F55" si="50">E54+D55*($A55-$A54)</f>
        <v>2.249891899762499</v>
      </c>
      <c r="F55">
        <f t="shared" si="50"/>
        <v>9.6609955295604455E-2</v>
      </c>
    </row>
    <row r="56" spans="1:6" x14ac:dyDescent="0.3">
      <c r="A56">
        <f t="shared" si="1"/>
        <v>4.9999999999999982</v>
      </c>
      <c r="B56">
        <f t="shared" si="0"/>
        <v>0.18371612815546415</v>
      </c>
      <c r="D56">
        <f t="shared" si="2"/>
        <v>-0.48304977647802227</v>
      </c>
      <c r="E56">
        <f t="shared" ref="E56:F56" si="51">E55+D56*($A56-$A55)</f>
        <v>2.2015869221146969</v>
      </c>
      <c r="F56">
        <f t="shared" si="51"/>
        <v>0.31676864750707334</v>
      </c>
    </row>
    <row r="57" spans="1:6" x14ac:dyDescent="0.3">
      <c r="A57">
        <f t="shared" si="1"/>
        <v>5.0999999999999979</v>
      </c>
      <c r="B57">
        <f t="shared" si="0"/>
        <v>0.39711609269306558</v>
      </c>
      <c r="D57">
        <f t="shared" si="2"/>
        <v>-1.5838432375353668</v>
      </c>
      <c r="E57">
        <f t="shared" ref="E57:F57" si="52">E56+D57*($A57-$A56)</f>
        <v>2.0432025983611606</v>
      </c>
      <c r="F57">
        <f t="shared" si="52"/>
        <v>0.52108890734318869</v>
      </c>
    </row>
    <row r="58" spans="1:6" x14ac:dyDescent="0.3">
      <c r="A58">
        <f t="shared" si="1"/>
        <v>5.1999999999999975</v>
      </c>
      <c r="B58">
        <f t="shared" si="0"/>
        <v>0.59074284735083815</v>
      </c>
      <c r="D58">
        <f t="shared" si="2"/>
        <v>-2.6054445367159436</v>
      </c>
      <c r="E58">
        <f t="shared" ref="E58:F58" si="53">E57+D58*($A58-$A57)</f>
        <v>1.7826581446895671</v>
      </c>
      <c r="F58">
        <f t="shared" si="53"/>
        <v>0.69935472181214475</v>
      </c>
    </row>
    <row r="59" spans="1:6" x14ac:dyDescent="0.3">
      <c r="A59">
        <f t="shared" si="1"/>
        <v>5.2999999999999972</v>
      </c>
      <c r="B59">
        <f t="shared" si="0"/>
        <v>0.75495532613159655</v>
      </c>
      <c r="D59">
        <f t="shared" si="2"/>
        <v>-3.4967736090607238</v>
      </c>
      <c r="E59">
        <f t="shared" ref="E59:F59" si="54">E58+D59*($A59-$A58)</f>
        <v>1.432980783783496</v>
      </c>
      <c r="F59">
        <f t="shared" si="54"/>
        <v>0.84265280019049382</v>
      </c>
    </row>
    <row r="60" spans="1:6" x14ac:dyDescent="0.3">
      <c r="A60">
        <f t="shared" si="1"/>
        <v>5.3999999999999968</v>
      </c>
      <c r="B60">
        <f t="shared" si="0"/>
        <v>0.88157705906204131</v>
      </c>
      <c r="D60">
        <f t="shared" si="2"/>
        <v>-4.2132640009524689</v>
      </c>
      <c r="E60">
        <f t="shared" ref="E60:F60" si="55">E59+D60*($A60-$A59)</f>
        <v>1.0116543836882506</v>
      </c>
      <c r="F60">
        <f t="shared" si="55"/>
        <v>0.94381823855931857</v>
      </c>
    </row>
    <row r="61" spans="1:6" x14ac:dyDescent="0.3">
      <c r="A61">
        <f t="shared" si="1"/>
        <v>5.4999999999999964</v>
      </c>
      <c r="B61">
        <f t="shared" si="0"/>
        <v>0.96430329509669788</v>
      </c>
      <c r="D61">
        <f t="shared" si="2"/>
        <v>-4.7190911927965926</v>
      </c>
      <c r="E61">
        <f t="shared" ref="E61:F61" si="56">E60+D61*($A61-$A60)</f>
        <v>0.53974526440859294</v>
      </c>
      <c r="F61">
        <f t="shared" si="56"/>
        <v>0.99779276500017766</v>
      </c>
    </row>
    <row r="62" spans="1:6" x14ac:dyDescent="0.3">
      <c r="A62">
        <f t="shared" si="1"/>
        <v>5.5999999999999961</v>
      </c>
      <c r="B62">
        <f t="shared" si="0"/>
        <v>0.99901492836758565</v>
      </c>
      <c r="D62">
        <f t="shared" si="2"/>
        <v>-4.9889638250008881</v>
      </c>
      <c r="E62">
        <f t="shared" ref="E62:F62" si="57">E61+D62*($A62-$A61)</f>
        <v>4.0848881908505885E-2</v>
      </c>
      <c r="F62">
        <f t="shared" si="57"/>
        <v>1.0018776531910283</v>
      </c>
    </row>
    <row r="63" spans="1:6" x14ac:dyDescent="0.3">
      <c r="A63">
        <f t="shared" si="1"/>
        <v>5.6999999999999957</v>
      </c>
      <c r="B63">
        <f t="shared" si="0"/>
        <v>0.98398359675953062</v>
      </c>
      <c r="D63">
        <f t="shared" si="2"/>
        <v>-5.0093882659551419</v>
      </c>
      <c r="E63">
        <f t="shared" ref="E63:F63" si="58">E62+D63*($A63-$A62)</f>
        <v>-0.46008994468700648</v>
      </c>
      <c r="F63">
        <f t="shared" si="58"/>
        <v>0.95586865872232785</v>
      </c>
    </row>
    <row r="64" spans="1:6" x14ac:dyDescent="0.3">
      <c r="A64">
        <f t="shared" si="1"/>
        <v>5.7999999999999954</v>
      </c>
      <c r="B64">
        <f t="shared" si="0"/>
        <v>0.91995774054007151</v>
      </c>
      <c r="D64">
        <f t="shared" si="2"/>
        <v>-4.7793432936116389</v>
      </c>
      <c r="E64">
        <f t="shared" ref="E64:F64" si="59">E63+D64*($A64-$A63)</f>
        <v>-0.93802427404816868</v>
      </c>
      <c r="F64">
        <f t="shared" si="59"/>
        <v>0.86206623131751137</v>
      </c>
    </row>
    <row r="65" spans="1:6" x14ac:dyDescent="0.3">
      <c r="A65">
        <f t="shared" si="1"/>
        <v>5.899999999999995</v>
      </c>
      <c r="B65">
        <f t="shared" si="0"/>
        <v>0.81012533601149728</v>
      </c>
      <c r="D65">
        <f t="shared" si="2"/>
        <v>-4.3103311565875568</v>
      </c>
      <c r="E65">
        <f t="shared" ref="E65:F65" si="60">E64+D65*($A65-$A64)</f>
        <v>-1.3690573897069229</v>
      </c>
      <c r="F65">
        <f t="shared" si="60"/>
        <v>0.72516049234681956</v>
      </c>
    </row>
    <row r="66" spans="1:6" x14ac:dyDescent="0.3">
      <c r="A66">
        <f t="shared" si="1"/>
        <v>5.9999999999999947</v>
      </c>
      <c r="B66">
        <f t="shared" si="0"/>
        <v>0.65995515975151353</v>
      </c>
      <c r="D66">
        <f t="shared" si="2"/>
        <v>-3.6258024617340978</v>
      </c>
      <c r="E66">
        <f t="shared" ref="E66:F66" si="61">E65+D66*($A66-$A65)</f>
        <v>-1.7316376358803314</v>
      </c>
      <c r="F66">
        <f t="shared" si="61"/>
        <v>0.55199672875878703</v>
      </c>
    </row>
    <row r="67" spans="1:6" x14ac:dyDescent="0.3">
      <c r="A67">
        <f t="shared" si="1"/>
        <v>6.0999999999999943</v>
      </c>
      <c r="B67">
        <f t="shared" si="0"/>
        <v>0.47692448721562436</v>
      </c>
      <c r="D67">
        <f t="shared" si="2"/>
        <v>-2.7599836437939351</v>
      </c>
      <c r="E67">
        <f t="shared" ref="E67:F67" si="62">E66+D67*($A67-$A66)</f>
        <v>-2.007636000259724</v>
      </c>
      <c r="F67">
        <f t="shared" si="62"/>
        <v>0.35123312873281531</v>
      </c>
    </row>
    <row r="68" spans="1:6" x14ac:dyDescent="0.3">
      <c r="A68">
        <f t="shared" si="1"/>
        <v>6.199999999999994</v>
      </c>
      <c r="B68">
        <f t="shared" si="0"/>
        <v>0.27014678413611765</v>
      </c>
      <c r="D68">
        <f t="shared" si="2"/>
        <v>-1.7561656436640765</v>
      </c>
      <c r="E68">
        <f t="shared" ref="E68:F68" si="63">E67+D68*($A68-$A67)</f>
        <v>-2.1832525646261312</v>
      </c>
      <c r="F68">
        <f t="shared" si="63"/>
        <v>0.13290787227020298</v>
      </c>
    </row>
    <row r="69" spans="1:6" x14ac:dyDescent="0.3">
      <c r="A69">
        <f t="shared" si="1"/>
        <v>6.2999999999999936</v>
      </c>
      <c r="B69">
        <f t="shared" si="0"/>
        <v>4.9917928712571155E-2</v>
      </c>
      <c r="D69">
        <f t="shared" si="2"/>
        <v>-0.66453936135101488</v>
      </c>
      <c r="E69">
        <f t="shared" ref="E69:F69" si="64">E68+D69*($A69-$A68)</f>
        <v>-2.2497065007612322</v>
      </c>
      <c r="F69">
        <f t="shared" si="64"/>
        <v>-9.2062777805919455E-2</v>
      </c>
    </row>
    <row r="70" spans="1:6" x14ac:dyDescent="0.3">
      <c r="A70">
        <f t="shared" si="1"/>
        <v>6.3999999999999932</v>
      </c>
      <c r="B70">
        <f t="shared" si="0"/>
        <v>-0.17279644089526927</v>
      </c>
      <c r="D70">
        <f t="shared" si="2"/>
        <v>0.46031388902959725</v>
      </c>
      <c r="E70">
        <f t="shared" ref="E70:F70" si="65">E69+D70*($A70-$A69)</f>
        <v>-2.2036751118582725</v>
      </c>
      <c r="F70">
        <f t="shared" si="65"/>
        <v>-0.31243028899174591</v>
      </c>
    </row>
    <row r="71" spans="1:6" x14ac:dyDescent="0.3">
      <c r="A71">
        <f t="shared" si="1"/>
        <v>6.4999999999999929</v>
      </c>
      <c r="B71">
        <f t="shared" ref="B71:B106" si="66">$D$2*COS(SQRT($D$3)*A71)</f>
        <v>-0.38690692777164254</v>
      </c>
      <c r="D71">
        <f t="shared" si="2"/>
        <v>1.5621514449587295</v>
      </c>
      <c r="E71">
        <f t="shared" ref="E71:F71" si="67">E70+D71*($A71-$A70)</f>
        <v>-2.0474599673623999</v>
      </c>
      <c r="F71">
        <f t="shared" si="67"/>
        <v>-0.51717628572798513</v>
      </c>
    </row>
    <row r="72" spans="1:6" x14ac:dyDescent="0.3">
      <c r="A72">
        <f t="shared" ref="A72:A106" si="68">A71+0.1</f>
        <v>6.5999999999999925</v>
      </c>
      <c r="B72">
        <f t="shared" si="66"/>
        <v>-0.58175253964658513</v>
      </c>
      <c r="D72">
        <f t="shared" ref="D72:D106" si="69">-$D$3*F71</f>
        <v>2.5858814286399259</v>
      </c>
      <c r="E72">
        <f t="shared" ref="E72:F72" si="70">E71+D72*($A72-$A71)</f>
        <v>-1.7888718244984081</v>
      </c>
      <c r="F72">
        <f t="shared" si="70"/>
        <v>-0.69606346817782527</v>
      </c>
    </row>
    <row r="73" spans="1:6" x14ac:dyDescent="0.3">
      <c r="A73">
        <f t="shared" si="68"/>
        <v>6.6999999999999922</v>
      </c>
      <c r="B73">
        <f t="shared" si="66"/>
        <v>-0.74763152116780351</v>
      </c>
      <c r="D73">
        <f t="shared" si="69"/>
        <v>3.4803173408891261</v>
      </c>
      <c r="E73">
        <f t="shared" ref="E73:F73" si="71">E72+D73*($A73-$A72)</f>
        <v>-1.4408400904094967</v>
      </c>
      <c r="F73">
        <f t="shared" si="71"/>
        <v>-0.84014747721877447</v>
      </c>
    </row>
    <row r="74" spans="1:6" x14ac:dyDescent="0.3">
      <c r="A74">
        <f t="shared" si="68"/>
        <v>6.7999999999999918</v>
      </c>
      <c r="B74">
        <f t="shared" si="66"/>
        <v>-0.87628442383491556</v>
      </c>
      <c r="D74">
        <f t="shared" si="69"/>
        <v>4.2007373860938726</v>
      </c>
      <c r="E74">
        <f t="shared" ref="E74:F74" si="72">E73+D74*($A74-$A73)</f>
        <v>-1.0207663518001109</v>
      </c>
      <c r="F74">
        <f t="shared" si="72"/>
        <v>-0.94222411239878523</v>
      </c>
    </row>
    <row r="75" spans="1:6" x14ac:dyDescent="0.3">
      <c r="A75">
        <f t="shared" si="68"/>
        <v>6.8999999999999915</v>
      </c>
      <c r="B75">
        <f t="shared" si="66"/>
        <v>-0.96130536057133742</v>
      </c>
      <c r="D75">
        <f t="shared" si="69"/>
        <v>4.7111205619939263</v>
      </c>
      <c r="E75">
        <f t="shared" ref="E75:F75" si="73">E74+D75*($A75-$A74)</f>
        <v>-0.54965429560071999</v>
      </c>
      <c r="F75">
        <f t="shared" si="73"/>
        <v>-0.99718954195885701</v>
      </c>
    </row>
    <row r="76" spans="1:6" x14ac:dyDescent="0.3">
      <c r="A76">
        <f t="shared" si="68"/>
        <v>6.9999999999999911</v>
      </c>
      <c r="B76">
        <f t="shared" si="66"/>
        <v>-0.99846096774058646</v>
      </c>
      <c r="D76">
        <f t="shared" si="69"/>
        <v>4.985947709794285</v>
      </c>
      <c r="E76">
        <f t="shared" ref="E76:F76" si="74">E75+D76*($A76-$A75)</f>
        <v>-5.1059524621293262E-2</v>
      </c>
      <c r="F76">
        <f t="shared" si="74"/>
        <v>-1.0022954944209863</v>
      </c>
    </row>
    <row r="77" spans="1:6" x14ac:dyDescent="0.3">
      <c r="A77">
        <f t="shared" si="68"/>
        <v>7.0999999999999908</v>
      </c>
      <c r="B77">
        <f t="shared" si="66"/>
        <v>-0.9859011928459539</v>
      </c>
      <c r="D77">
        <f t="shared" si="69"/>
        <v>5.0114774721049313</v>
      </c>
      <c r="E77">
        <f t="shared" ref="E77:F77" si="75">E76+D77*($A77-$A76)</f>
        <v>0.45008822258919812</v>
      </c>
      <c r="F77">
        <f t="shared" si="75"/>
        <v>-0.95728667216206664</v>
      </c>
    </row>
    <row r="78" spans="1:6" x14ac:dyDescent="0.3">
      <c r="A78">
        <f t="shared" si="68"/>
        <v>7.1999999999999904</v>
      </c>
      <c r="B78">
        <f t="shared" si="66"/>
        <v>-0.92425141236954367</v>
      </c>
      <c r="D78">
        <f t="shared" si="69"/>
        <v>4.7864333608103333</v>
      </c>
      <c r="E78">
        <f t="shared" ref="E78:F78" si="76">E77+D78*($A78-$A77)</f>
        <v>0.92873155867022983</v>
      </c>
      <c r="F78">
        <f t="shared" si="76"/>
        <v>-0.86441351629504404</v>
      </c>
    </row>
    <row r="79" spans="1:6" x14ac:dyDescent="0.3">
      <c r="A79">
        <f t="shared" si="68"/>
        <v>7.2999999999999901</v>
      </c>
      <c r="B79">
        <f t="shared" si="66"/>
        <v>-0.81658129301797999</v>
      </c>
      <c r="D79">
        <f t="shared" si="69"/>
        <v>4.3220675814752205</v>
      </c>
      <c r="E79">
        <f t="shared" ref="E79:F79" si="77">E78+D79*($A79-$A78)</f>
        <v>1.3609383168177502</v>
      </c>
      <c r="F79">
        <f t="shared" si="77"/>
        <v>-0.72831968461326946</v>
      </c>
    </row>
    <row r="80" spans="1:6" x14ac:dyDescent="0.3">
      <c r="A80">
        <f t="shared" si="68"/>
        <v>7.3999999999999897</v>
      </c>
      <c r="B80">
        <f t="shared" si="66"/>
        <v>-0.66825194683607636</v>
      </c>
      <c r="D80">
        <f t="shared" si="69"/>
        <v>3.6415984230663474</v>
      </c>
      <c r="E80">
        <f t="shared" ref="E80:F80" si="78">E79+D80*($A80-$A79)</f>
        <v>1.7250981591243837</v>
      </c>
      <c r="F80">
        <f t="shared" si="78"/>
        <v>-0.55580986870083171</v>
      </c>
    </row>
    <row r="81" spans="1:6" x14ac:dyDescent="0.3">
      <c r="A81">
        <f t="shared" si="68"/>
        <v>7.4999999999999893</v>
      </c>
      <c r="B81">
        <f t="shared" si="66"/>
        <v>-0.4866489906430877</v>
      </c>
      <c r="D81">
        <f t="shared" si="69"/>
        <v>2.7790493435041586</v>
      </c>
      <c r="E81">
        <f t="shared" ref="E81:F81" si="79">E80+D81*($A81-$A80)</f>
        <v>2.0030030934747987</v>
      </c>
      <c r="F81">
        <f t="shared" si="79"/>
        <v>-0.35550955935335254</v>
      </c>
    </row>
    <row r="82" spans="1:6" x14ac:dyDescent="0.3">
      <c r="A82">
        <f t="shared" si="68"/>
        <v>7.599999999999989</v>
      </c>
      <c r="B82">
        <f t="shared" si="66"/>
        <v>-0.28081480129977487</v>
      </c>
      <c r="D82">
        <f t="shared" si="69"/>
        <v>1.7775477967667628</v>
      </c>
      <c r="E82">
        <f t="shared" ref="E82:F82" si="80">E81+D82*($A82-$A81)</f>
        <v>2.1807578731514745</v>
      </c>
      <c r="F82">
        <f t="shared" si="80"/>
        <v>-0.13743377203820586</v>
      </c>
    </row>
    <row r="83" spans="1:6" x14ac:dyDescent="0.3">
      <c r="A83">
        <f t="shared" si="68"/>
        <v>7.6999999999999886</v>
      </c>
      <c r="B83">
        <f t="shared" si="66"/>
        <v>-6.0998277556944681E-2</v>
      </c>
      <c r="D83">
        <f t="shared" si="69"/>
        <v>0.6871688601910293</v>
      </c>
      <c r="E83">
        <f t="shared" ref="E83:F83" si="81">E82+D83*($A83-$A82)</f>
        <v>2.2494747591705773</v>
      </c>
      <c r="F83">
        <f t="shared" si="81"/>
        <v>8.7513703878851073E-2</v>
      </c>
    </row>
    <row r="84" spans="1:6" x14ac:dyDescent="0.3">
      <c r="A84">
        <f t="shared" si="68"/>
        <v>7.7999999999999883</v>
      </c>
      <c r="B84">
        <f t="shared" si="66"/>
        <v>0.16185547325029556</v>
      </c>
      <c r="D84">
        <f t="shared" si="69"/>
        <v>-0.43756851939425534</v>
      </c>
      <c r="E84">
        <f t="shared" ref="E84:F84" si="82">E83+D84*($A84-$A83)</f>
        <v>2.2057179072311519</v>
      </c>
      <c r="F84">
        <f t="shared" si="82"/>
        <v>0.30808549460196549</v>
      </c>
    </row>
    <row r="85" spans="1:6" x14ac:dyDescent="0.3">
      <c r="A85">
        <f t="shared" si="68"/>
        <v>7.8999999999999879</v>
      </c>
      <c r="B85">
        <f t="shared" si="66"/>
        <v>0.37665011413561844</v>
      </c>
      <c r="D85">
        <f t="shared" si="69"/>
        <v>-1.5404274730098275</v>
      </c>
      <c r="E85">
        <f t="shared" ref="E85:F85" si="83">E84+D85*($A85-$A84)</f>
        <v>2.0516751599301699</v>
      </c>
      <c r="F85">
        <f t="shared" si="83"/>
        <v>0.51325301059498174</v>
      </c>
    </row>
    <row r="86" spans="1:6" x14ac:dyDescent="0.3">
      <c r="A86">
        <f t="shared" si="68"/>
        <v>7.9999999999999876</v>
      </c>
      <c r="B86">
        <f t="shared" si="66"/>
        <v>0.57269058742334999</v>
      </c>
      <c r="D86">
        <f t="shared" si="69"/>
        <v>-2.5662650529749085</v>
      </c>
      <c r="E86">
        <f t="shared" ref="E86:F86" si="84">E85+D86*($A86-$A85)</f>
        <v>1.79504865463268</v>
      </c>
      <c r="F86">
        <f t="shared" si="84"/>
        <v>0.69275787605824912</v>
      </c>
    </row>
    <row r="87" spans="1:6" x14ac:dyDescent="0.3">
      <c r="A87">
        <f t="shared" si="68"/>
        <v>8.0999999999999872</v>
      </c>
      <c r="B87">
        <f t="shared" si="66"/>
        <v>0.74021564320551214</v>
      </c>
      <c r="D87">
        <f t="shared" si="69"/>
        <v>-3.4637893802912458</v>
      </c>
      <c r="E87">
        <f t="shared" ref="E87:F87" si="85">E86+D87*($A87-$A86)</f>
        <v>1.4486697166035567</v>
      </c>
      <c r="F87">
        <f t="shared" si="85"/>
        <v>0.83762484771860424</v>
      </c>
    </row>
    <row r="88" spans="1:6" x14ac:dyDescent="0.3">
      <c r="A88">
        <f t="shared" si="68"/>
        <v>8.1999999999999869</v>
      </c>
      <c r="B88">
        <f t="shared" si="66"/>
        <v>0.87088387162976455</v>
      </c>
      <c r="D88">
        <f t="shared" si="69"/>
        <v>-4.1881242385930211</v>
      </c>
      <c r="E88">
        <f t="shared" ref="E88:F88" si="86">E87+D88*($A88-$A87)</f>
        <v>1.0298572927442562</v>
      </c>
      <c r="F88">
        <f t="shared" si="86"/>
        <v>0.94061057699302952</v>
      </c>
    </row>
    <row r="89" spans="1:6" x14ac:dyDescent="0.3">
      <c r="A89">
        <f t="shared" si="68"/>
        <v>8.2999999999999865</v>
      </c>
      <c r="B89">
        <f t="shared" si="66"/>
        <v>0.95818903849206172</v>
      </c>
      <c r="D89">
        <f t="shared" si="69"/>
        <v>-4.7030528849651478</v>
      </c>
      <c r="E89">
        <f t="shared" ref="E89:F89" si="87">E88+D89*($A89-$A88)</f>
        <v>0.5595520042477431</v>
      </c>
      <c r="F89">
        <f t="shared" si="87"/>
        <v>0.99656577741780361</v>
      </c>
    </row>
    <row r="90" spans="1:6" x14ac:dyDescent="0.3">
      <c r="A90">
        <f t="shared" si="68"/>
        <v>8.3999999999999861</v>
      </c>
      <c r="B90">
        <f t="shared" si="66"/>
        <v>0.99778404373847307</v>
      </c>
      <c r="D90">
        <f t="shared" si="69"/>
        <v>-4.9828288870890178</v>
      </c>
      <c r="E90">
        <f t="shared" ref="E90:F90" si="88">E89+D90*($A90-$A89)</f>
        <v>6.1269115538843066E-2</v>
      </c>
      <c r="F90">
        <f t="shared" si="88"/>
        <v>1.0026926889716878</v>
      </c>
    </row>
    <row r="91" spans="1:6" x14ac:dyDescent="0.3">
      <c r="A91">
        <f t="shared" si="68"/>
        <v>8.4999999999999858</v>
      </c>
      <c r="B91">
        <f t="shared" si="66"/>
        <v>0.98769737233010813</v>
      </c>
      <c r="D91">
        <f t="shared" si="69"/>
        <v>-5.0134634448584396</v>
      </c>
      <c r="E91">
        <f t="shared" ref="E91:F91" si="89">E90+D91*($A91-$A90)</f>
        <v>-0.44007722894699908</v>
      </c>
      <c r="F91">
        <f t="shared" si="89"/>
        <v>0.95868496607698805</v>
      </c>
    </row>
    <row r="92" spans="1:6" x14ac:dyDescent="0.3">
      <c r="A92">
        <f t="shared" si="68"/>
        <v>8.5999999999999854</v>
      </c>
      <c r="B92">
        <f t="shared" si="66"/>
        <v>0.92843125994670006</v>
      </c>
      <c r="D92">
        <f t="shared" si="69"/>
        <v>-4.7934248303849403</v>
      </c>
      <c r="E92">
        <f t="shared" ref="E92:F92" si="90">E91+D92*($A92-$A91)</f>
        <v>-0.91941971198549144</v>
      </c>
      <c r="F92">
        <f t="shared" si="90"/>
        <v>0.8667429948784392</v>
      </c>
    </row>
    <row r="93" spans="1:6" x14ac:dyDescent="0.3">
      <c r="A93">
        <f t="shared" si="68"/>
        <v>8.6999999999999851</v>
      </c>
      <c r="B93">
        <f t="shared" si="66"/>
        <v>0.82293668566081857</v>
      </c>
      <c r="D93">
        <f t="shared" si="69"/>
        <v>-4.3337149743921959</v>
      </c>
      <c r="E93">
        <f t="shared" ref="E93:F93" si="91">E92+D93*($A93-$A92)</f>
        <v>-1.3527912094247094</v>
      </c>
      <c r="F93">
        <f t="shared" si="91"/>
        <v>0.73146387393596868</v>
      </c>
    </row>
    <row r="94" spans="1:6" x14ac:dyDescent="0.3">
      <c r="A94">
        <f t="shared" si="68"/>
        <v>8.7999999999999847</v>
      </c>
      <c r="B94">
        <f t="shared" si="66"/>
        <v>0.67646643674782458</v>
      </c>
      <c r="D94">
        <f t="shared" si="69"/>
        <v>-3.6573193696798434</v>
      </c>
      <c r="E94">
        <f t="shared" ref="E94:F94" si="92">E93+D94*($A94-$A93)</f>
        <v>-1.7185231463926924</v>
      </c>
      <c r="F94">
        <f t="shared" si="92"/>
        <v>0.55961155929670003</v>
      </c>
    </row>
    <row r="95" spans="1:6" x14ac:dyDescent="0.3">
      <c r="A95">
        <f t="shared" si="68"/>
        <v>8.8999999999999844</v>
      </c>
      <c r="B95">
        <f t="shared" si="66"/>
        <v>0.49631356183051806</v>
      </c>
      <c r="D95">
        <f t="shared" si="69"/>
        <v>-2.7980577964835001</v>
      </c>
      <c r="E95">
        <f t="shared" ref="E95:F95" si="93">E94+D95*($A95-$A94)</f>
        <v>-1.9983289260410415</v>
      </c>
      <c r="F95">
        <f t="shared" si="93"/>
        <v>0.35977866669259662</v>
      </c>
    </row>
    <row r="96" spans="1:6" x14ac:dyDescent="0.3">
      <c r="A96">
        <f t="shared" si="68"/>
        <v>8.999999999999984</v>
      </c>
      <c r="B96">
        <f t="shared" si="66"/>
        <v>0.29144823530308123</v>
      </c>
      <c r="D96">
        <f t="shared" si="69"/>
        <v>-1.7988933334629831</v>
      </c>
      <c r="E96">
        <f t="shared" ref="E96:F96" si="94">E95+D96*($A96-$A95)</f>
        <v>-2.1782182593873394</v>
      </c>
      <c r="F96">
        <f t="shared" si="94"/>
        <v>0.14195684075386344</v>
      </c>
    </row>
    <row r="97" spans="1:6" x14ac:dyDescent="0.3">
      <c r="A97">
        <f t="shared" si="68"/>
        <v>9.0999999999999837</v>
      </c>
      <c r="B97">
        <f t="shared" si="66"/>
        <v>7.2071114285849155E-2</v>
      </c>
      <c r="D97">
        <f t="shared" si="69"/>
        <v>-0.70978420376931717</v>
      </c>
      <c r="E97">
        <f t="shared" ref="E97:F97" si="95">E96+D97*($A97-$A96)</f>
        <v>-2.2491966797642706</v>
      </c>
      <c r="F97">
        <f t="shared" si="95"/>
        <v>-8.2962827222562818E-2</v>
      </c>
    </row>
    <row r="98" spans="1:6" x14ac:dyDescent="0.3">
      <c r="A98">
        <f t="shared" si="68"/>
        <v>9.1999999999999833</v>
      </c>
      <c r="B98">
        <f t="shared" si="66"/>
        <v>-0.15089457263256395</v>
      </c>
      <c r="D98">
        <f t="shared" si="69"/>
        <v>0.41481413611281409</v>
      </c>
      <c r="E98">
        <f t="shared" ref="E98:F98" si="96">E97+D98*($A98-$A97)</f>
        <v>-2.2077152661529893</v>
      </c>
      <c r="F98">
        <f t="shared" si="96"/>
        <v>-0.30373435383786096</v>
      </c>
    </row>
    <row r="99" spans="1:6" x14ac:dyDescent="0.3">
      <c r="A99">
        <f t="shared" si="68"/>
        <v>9.2999999999999829</v>
      </c>
      <c r="B99">
        <f t="shared" si="66"/>
        <v>-0.36634691494144944</v>
      </c>
      <c r="D99">
        <f t="shared" si="69"/>
        <v>1.5186717691893048</v>
      </c>
      <c r="E99">
        <f t="shared" ref="E99:F99" si="97">E98+D99*($A99-$A98)</f>
        <v>-2.0558480892340594</v>
      </c>
      <c r="F99">
        <f t="shared" si="97"/>
        <v>-0.5093191627612661</v>
      </c>
    </row>
    <row r="100" spans="1:6" x14ac:dyDescent="0.3">
      <c r="A100">
        <f t="shared" si="68"/>
        <v>9.3999999999999826</v>
      </c>
      <c r="B100">
        <f t="shared" si="66"/>
        <v>-0.56355810668693374</v>
      </c>
      <c r="D100">
        <f t="shared" si="69"/>
        <v>2.5465958138063307</v>
      </c>
      <c r="E100">
        <f t="shared" ref="E100:F100" si="98">E99+D100*($A100-$A99)</f>
        <v>-1.8011885078534271</v>
      </c>
      <c r="F100">
        <f t="shared" si="98"/>
        <v>-0.68943801354660816</v>
      </c>
    </row>
    <row r="101" spans="1:6" x14ac:dyDescent="0.3">
      <c r="A101">
        <f t="shared" si="68"/>
        <v>9.4999999999999822</v>
      </c>
      <c r="B101">
        <f t="shared" si="66"/>
        <v>-0.73270860553168082</v>
      </c>
      <c r="D101">
        <f t="shared" si="69"/>
        <v>3.4471900677330409</v>
      </c>
      <c r="E101">
        <f t="shared" ref="E101:F101" si="99">E100+D101*($A101-$A100)</f>
        <v>-1.4564695010801243</v>
      </c>
      <c r="F101">
        <f t="shared" si="99"/>
        <v>-0.83508496365462004</v>
      </c>
    </row>
    <row r="102" spans="1:6" x14ac:dyDescent="0.3">
      <c r="A102">
        <f t="shared" si="68"/>
        <v>9.5999999999999819</v>
      </c>
      <c r="B102">
        <f t="shared" si="66"/>
        <v>-0.86537606754031671</v>
      </c>
      <c r="D102">
        <f t="shared" si="69"/>
        <v>4.1754248182731004</v>
      </c>
      <c r="E102">
        <f t="shared" ref="E102:F102" si="100">E101+D102*($A102-$A101)</f>
        <v>-1.0389270192528157</v>
      </c>
      <c r="F102">
        <f t="shared" si="100"/>
        <v>-0.93897766557990126</v>
      </c>
    </row>
    <row r="103" spans="1:6" x14ac:dyDescent="0.3">
      <c r="A103">
        <f t="shared" si="68"/>
        <v>9.6999999999999815</v>
      </c>
      <c r="B103">
        <f t="shared" si="66"/>
        <v>-0.95495471264300635</v>
      </c>
      <c r="D103">
        <f t="shared" si="69"/>
        <v>4.6948883278995064</v>
      </c>
      <c r="E103">
        <f t="shared" ref="E103:F103" si="101">E102+D103*($A103-$A102)</f>
        <v>-0.56943818646286681</v>
      </c>
      <c r="F103">
        <f t="shared" si="101"/>
        <v>-0.99592148422618776</v>
      </c>
    </row>
    <row r="104" spans="1:6" x14ac:dyDescent="0.3">
      <c r="A104">
        <f t="shared" si="68"/>
        <v>9.7999999999999812</v>
      </c>
      <c r="B104">
        <f t="shared" si="66"/>
        <v>-0.99698423972640737</v>
      </c>
      <c r="D104">
        <f t="shared" si="69"/>
        <v>4.9796074211309387</v>
      </c>
      <c r="E104">
        <f t="shared" ref="E104:F104" si="102">E103+D104*($A104-$A103)</f>
        <v>-7.147744434977471E-2</v>
      </c>
      <c r="F104">
        <f t="shared" si="102"/>
        <v>-1.0030692286611651</v>
      </c>
    </row>
    <row r="105" spans="1:6" x14ac:dyDescent="0.3">
      <c r="A105">
        <f t="shared" si="68"/>
        <v>9.8999999999999808</v>
      </c>
      <c r="B105">
        <f t="shared" si="66"/>
        <v>-0.98937191400726099</v>
      </c>
      <c r="D105">
        <f t="shared" si="69"/>
        <v>5.0153461433058251</v>
      </c>
      <c r="E105">
        <f t="shared" ref="E105:F105" si="103">E104+D105*($A105-$A104)</f>
        <v>0.43005716998080606</v>
      </c>
      <c r="F105">
        <f t="shared" si="103"/>
        <v>-0.96006351166308468</v>
      </c>
    </row>
    <row r="106" spans="1:6" x14ac:dyDescent="0.3">
      <c r="A106">
        <f t="shared" si="68"/>
        <v>9.9999999999999805</v>
      </c>
      <c r="B106">
        <f t="shared" si="66"/>
        <v>-0.93249676851114294</v>
      </c>
      <c r="D106">
        <f t="shared" si="69"/>
        <v>4.8003175583154238</v>
      </c>
      <c r="E106">
        <f t="shared" ref="E106:F106" si="104">E105+D106*($A106-$A105)</f>
        <v>0.91008892581234679</v>
      </c>
      <c r="F106">
        <f t="shared" si="104"/>
        <v>-0.86905461908185033</v>
      </c>
    </row>
  </sheetData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5A81-FAA0-48F5-A205-B3E4408CEE69}">
  <sheetPr codeName="Sheet5"/>
  <dimension ref="A1:F206"/>
  <sheetViews>
    <sheetView workbookViewId="0">
      <selection activeCell="J23" sqref="J23"/>
    </sheetView>
  </sheetViews>
  <sheetFormatPr defaultRowHeight="16.5" x14ac:dyDescent="0.3"/>
  <sheetData>
    <row r="1" spans="1:6" x14ac:dyDescent="0.3">
      <c r="A1" t="s">
        <v>39</v>
      </c>
    </row>
    <row r="2" spans="1:6" x14ac:dyDescent="0.3">
      <c r="C2" s="1" t="s">
        <v>32</v>
      </c>
      <c r="D2" s="1">
        <v>1</v>
      </c>
    </row>
    <row r="3" spans="1:6" x14ac:dyDescent="0.3">
      <c r="A3" t="s">
        <v>36</v>
      </c>
      <c r="B3" t="s">
        <v>37</v>
      </c>
      <c r="C3" s="1" t="s">
        <v>22</v>
      </c>
      <c r="D3" s="1">
        <v>1</v>
      </c>
    </row>
    <row r="4" spans="1:6" x14ac:dyDescent="0.3">
      <c r="C4" s="1" t="s">
        <v>38</v>
      </c>
      <c r="D4" s="1">
        <v>0.4</v>
      </c>
    </row>
    <row r="5" spans="1:6" x14ac:dyDescent="0.3">
      <c r="A5" t="s">
        <v>3</v>
      </c>
      <c r="B5" t="s">
        <v>34</v>
      </c>
      <c r="D5" t="s">
        <v>35</v>
      </c>
      <c r="E5" t="s">
        <v>26</v>
      </c>
      <c r="F5" t="s">
        <v>27</v>
      </c>
    </row>
    <row r="6" spans="1:6" x14ac:dyDescent="0.3">
      <c r="A6">
        <v>0</v>
      </c>
      <c r="B6">
        <f>$D$2*COS(SQRT($D$3)*A6)</f>
        <v>1</v>
      </c>
      <c r="E6" s="1">
        <v>0</v>
      </c>
      <c r="F6" s="1">
        <v>1</v>
      </c>
    </row>
    <row r="7" spans="1:6" x14ac:dyDescent="0.3">
      <c r="A7">
        <f>A6+0.1</f>
        <v>0.1</v>
      </c>
      <c r="B7">
        <f t="shared" ref="B7:B70" si="0">$D$2*COS(SQRT($D$3)*A7)</f>
        <v>0.99500416527802582</v>
      </c>
      <c r="D7">
        <f>-$D$3*F6-$D$4*E6</f>
        <v>-1</v>
      </c>
      <c r="E7">
        <f>E6+D7*(A7-A6)</f>
        <v>-0.1</v>
      </c>
      <c r="F7">
        <f>F6+E7*(A7-A6)</f>
        <v>0.99</v>
      </c>
    </row>
    <row r="8" spans="1:6" x14ac:dyDescent="0.3">
      <c r="A8">
        <f t="shared" ref="A8:A71" si="1">A7+0.1</f>
        <v>0.2</v>
      </c>
      <c r="B8">
        <f t="shared" si="0"/>
        <v>0.98006657784124163</v>
      </c>
      <c r="D8">
        <f t="shared" ref="D8:D71" si="2">-$D$3*F7-$D$4*E7</f>
        <v>-0.95</v>
      </c>
      <c r="E8">
        <f t="shared" ref="E8:E71" si="3">E7+D8*(A8-A7)</f>
        <v>-0.19500000000000001</v>
      </c>
      <c r="F8">
        <f t="shared" ref="F8:F71" si="4">F7+E8*(A8-A7)</f>
        <v>0.97050000000000003</v>
      </c>
    </row>
    <row r="9" spans="1:6" x14ac:dyDescent="0.3">
      <c r="A9">
        <f t="shared" si="1"/>
        <v>0.30000000000000004</v>
      </c>
      <c r="B9">
        <f t="shared" si="0"/>
        <v>0.95533648912560598</v>
      </c>
      <c r="D9">
        <f t="shared" si="2"/>
        <v>-0.89250000000000007</v>
      </c>
      <c r="E9">
        <f t="shared" si="3"/>
        <v>-0.28425000000000006</v>
      </c>
      <c r="F9">
        <f t="shared" si="4"/>
        <v>0.942075</v>
      </c>
    </row>
    <row r="10" spans="1:6" x14ac:dyDescent="0.3">
      <c r="A10">
        <f t="shared" si="1"/>
        <v>0.4</v>
      </c>
      <c r="B10">
        <f t="shared" si="0"/>
        <v>0.9210609940028851</v>
      </c>
      <c r="D10">
        <f t="shared" si="2"/>
        <v>-0.82837499999999997</v>
      </c>
      <c r="E10">
        <f t="shared" si="3"/>
        <v>-0.36708750000000001</v>
      </c>
      <c r="F10">
        <f t="shared" si="4"/>
        <v>0.90536625000000004</v>
      </c>
    </row>
    <row r="11" spans="1:6" x14ac:dyDescent="0.3">
      <c r="A11">
        <f t="shared" si="1"/>
        <v>0.5</v>
      </c>
      <c r="B11">
        <f t="shared" si="0"/>
        <v>0.87758256189037276</v>
      </c>
      <c r="D11">
        <f>-$D$3*F10-$D$4*E10</f>
        <v>-0.75853124999999999</v>
      </c>
      <c r="E11">
        <f t="shared" si="3"/>
        <v>-0.44294062499999998</v>
      </c>
      <c r="F11">
        <f t="shared" si="4"/>
        <v>0.86107218750000003</v>
      </c>
    </row>
    <row r="12" spans="1:6" x14ac:dyDescent="0.3">
      <c r="A12">
        <f t="shared" si="1"/>
        <v>0.6</v>
      </c>
      <c r="B12">
        <f t="shared" si="0"/>
        <v>0.82533561490967833</v>
      </c>
      <c r="D12">
        <f t="shared" si="2"/>
        <v>-0.6838959375</v>
      </c>
      <c r="E12">
        <f t="shared" si="3"/>
        <v>-0.51133021874999995</v>
      </c>
      <c r="F12">
        <f t="shared" si="4"/>
        <v>0.80993916562500001</v>
      </c>
    </row>
    <row r="13" spans="1:6" x14ac:dyDescent="0.3">
      <c r="A13">
        <f t="shared" si="1"/>
        <v>0.7</v>
      </c>
      <c r="B13">
        <f t="shared" si="0"/>
        <v>0.7648421872844885</v>
      </c>
      <c r="D13">
        <f t="shared" si="2"/>
        <v>-0.60540707812500005</v>
      </c>
      <c r="E13">
        <f t="shared" si="3"/>
        <v>-0.57187092656249994</v>
      </c>
      <c r="F13">
        <f t="shared" si="4"/>
        <v>0.75275207296875002</v>
      </c>
    </row>
    <row r="14" spans="1:6" x14ac:dyDescent="0.3">
      <c r="A14">
        <f t="shared" si="1"/>
        <v>0.79999999999999993</v>
      </c>
      <c r="B14">
        <f t="shared" si="0"/>
        <v>0.6967067093471655</v>
      </c>
      <c r="D14">
        <f t="shared" si="2"/>
        <v>-0.52400370234375004</v>
      </c>
      <c r="E14">
        <f t="shared" si="3"/>
        <v>-0.62427129679687487</v>
      </c>
      <c r="F14">
        <f t="shared" si="4"/>
        <v>0.69032494328906258</v>
      </c>
    </row>
    <row r="15" spans="1:6" x14ac:dyDescent="0.3">
      <c r="A15">
        <f t="shared" si="1"/>
        <v>0.89999999999999991</v>
      </c>
      <c r="B15">
        <f t="shared" si="0"/>
        <v>0.6216099682706645</v>
      </c>
      <c r="D15">
        <f t="shared" si="2"/>
        <v>-0.44061642457031258</v>
      </c>
      <c r="E15">
        <f t="shared" si="3"/>
        <v>-0.66833293925390613</v>
      </c>
      <c r="F15">
        <f t="shared" si="4"/>
        <v>0.62349164936367196</v>
      </c>
    </row>
    <row r="16" spans="1:6" x14ac:dyDescent="0.3">
      <c r="A16">
        <f t="shared" si="1"/>
        <v>0.99999999999999989</v>
      </c>
      <c r="B16">
        <f t="shared" si="0"/>
        <v>0.54030230586813977</v>
      </c>
      <c r="D16">
        <f t="shared" si="2"/>
        <v>-0.35615847366210951</v>
      </c>
      <c r="E16">
        <f t="shared" si="3"/>
        <v>-0.70394878662011706</v>
      </c>
      <c r="F16">
        <f t="shared" si="4"/>
        <v>0.5530967707016603</v>
      </c>
    </row>
    <row r="17" spans="1:6" x14ac:dyDescent="0.3">
      <c r="A17">
        <f t="shared" si="1"/>
        <v>1.0999999999999999</v>
      </c>
      <c r="B17">
        <f t="shared" si="0"/>
        <v>0.45359612142557748</v>
      </c>
      <c r="D17">
        <f t="shared" si="2"/>
        <v>-0.27151725605361349</v>
      </c>
      <c r="E17">
        <f t="shared" si="3"/>
        <v>-0.73110051222547845</v>
      </c>
      <c r="F17">
        <f t="shared" si="4"/>
        <v>0.47998671947911248</v>
      </c>
    </row>
    <row r="18" spans="1:6" x14ac:dyDescent="0.3">
      <c r="A18">
        <f t="shared" si="1"/>
        <v>1.2</v>
      </c>
      <c r="B18">
        <f t="shared" si="0"/>
        <v>0.36235775447667362</v>
      </c>
      <c r="D18">
        <f t="shared" si="2"/>
        <v>-0.18754651458892108</v>
      </c>
      <c r="E18">
        <f t="shared" si="3"/>
        <v>-0.74985516368437055</v>
      </c>
      <c r="F18">
        <f t="shared" si="4"/>
        <v>0.40500120311067533</v>
      </c>
    </row>
    <row r="19" spans="1:6" x14ac:dyDescent="0.3">
      <c r="A19">
        <f t="shared" si="1"/>
        <v>1.3</v>
      </c>
      <c r="B19">
        <f t="shared" si="0"/>
        <v>0.26749882862458735</v>
      </c>
      <c r="D19">
        <f t="shared" si="2"/>
        <v>-0.10505913763692709</v>
      </c>
      <c r="E19">
        <f t="shared" si="3"/>
        <v>-0.76036107744806325</v>
      </c>
      <c r="F19">
        <f t="shared" si="4"/>
        <v>0.32896509536586893</v>
      </c>
    </row>
    <row r="20" spans="1:6" x14ac:dyDescent="0.3">
      <c r="A20">
        <f t="shared" si="1"/>
        <v>1.4000000000000001</v>
      </c>
      <c r="B20">
        <f t="shared" si="0"/>
        <v>0.16996714290024081</v>
      </c>
      <c r="D20">
        <f t="shared" si="2"/>
        <v>-2.4820664386643598E-2</v>
      </c>
      <c r="E20">
        <f t="shared" si="3"/>
        <v>-0.76284314388672758</v>
      </c>
      <c r="F20">
        <f t="shared" si="4"/>
        <v>0.2526807809771961</v>
      </c>
    </row>
    <row r="21" spans="1:6" x14ac:dyDescent="0.3">
      <c r="A21">
        <f t="shared" si="1"/>
        <v>1.5000000000000002</v>
      </c>
      <c r="B21">
        <f t="shared" si="0"/>
        <v>7.0737201667702684E-2</v>
      </c>
      <c r="D21">
        <f t="shared" si="2"/>
        <v>5.245647657749497E-2</v>
      </c>
      <c r="E21">
        <f t="shared" si="3"/>
        <v>-0.7575974962289781</v>
      </c>
      <c r="F21">
        <f t="shared" si="4"/>
        <v>0.17692103135429821</v>
      </c>
    </row>
    <row r="22" spans="1:6" x14ac:dyDescent="0.3">
      <c r="A22">
        <f t="shared" si="1"/>
        <v>1.6000000000000003</v>
      </c>
      <c r="B22">
        <f t="shared" si="0"/>
        <v>-2.9199522301289037E-2</v>
      </c>
      <c r="D22">
        <f t="shared" si="2"/>
        <v>0.12611796713729306</v>
      </c>
      <c r="E22">
        <f t="shared" si="3"/>
        <v>-0.74498569951524873</v>
      </c>
      <c r="F22">
        <f t="shared" si="4"/>
        <v>0.10242246140277327</v>
      </c>
    </row>
    <row r="23" spans="1:6" x14ac:dyDescent="0.3">
      <c r="A23">
        <f t="shared" si="1"/>
        <v>1.7000000000000004</v>
      </c>
      <c r="B23">
        <f t="shared" si="0"/>
        <v>-0.12884449429552508</v>
      </c>
      <c r="D23">
        <f t="shared" si="2"/>
        <v>0.19557181840332621</v>
      </c>
      <c r="E23">
        <f t="shared" si="3"/>
        <v>-0.72542851767491612</v>
      </c>
      <c r="F23">
        <f t="shared" si="4"/>
        <v>2.9879609635281593E-2</v>
      </c>
    </row>
    <row r="24" spans="1:6" x14ac:dyDescent="0.3">
      <c r="A24">
        <f t="shared" si="1"/>
        <v>1.8000000000000005</v>
      </c>
      <c r="B24">
        <f t="shared" si="0"/>
        <v>-0.22720209469308753</v>
      </c>
      <c r="D24">
        <f t="shared" si="2"/>
        <v>0.26029179743468489</v>
      </c>
      <c r="E24">
        <f t="shared" si="3"/>
        <v>-0.6993993379314476</v>
      </c>
      <c r="F24">
        <f t="shared" si="4"/>
        <v>-4.0060324157863231E-2</v>
      </c>
    </row>
    <row r="25" spans="1:6" x14ac:dyDescent="0.3">
      <c r="A25">
        <f t="shared" si="1"/>
        <v>1.9000000000000006</v>
      </c>
      <c r="B25">
        <f t="shared" si="0"/>
        <v>-0.32328956686350396</v>
      </c>
      <c r="D25">
        <f t="shared" si="2"/>
        <v>0.31982005933044233</v>
      </c>
      <c r="E25">
        <f t="shared" si="3"/>
        <v>-0.66741733199840336</v>
      </c>
      <c r="F25">
        <f t="shared" si="4"/>
        <v>-0.10680205735770362</v>
      </c>
    </row>
    <row r="26" spans="1:6" x14ac:dyDescent="0.3">
      <c r="A26">
        <f t="shared" si="1"/>
        <v>2.0000000000000004</v>
      </c>
      <c r="B26">
        <f t="shared" si="0"/>
        <v>-0.4161468365471428</v>
      </c>
      <c r="D26">
        <f t="shared" si="2"/>
        <v>0.373768990157065</v>
      </c>
      <c r="E26">
        <f t="shared" si="3"/>
        <v>-0.63004043298269696</v>
      </c>
      <c r="F26">
        <f t="shared" si="4"/>
        <v>-0.16980610065597324</v>
      </c>
    </row>
    <row r="27" spans="1:6" x14ac:dyDescent="0.3">
      <c r="A27">
        <f t="shared" si="1"/>
        <v>2.1000000000000005</v>
      </c>
      <c r="B27">
        <f t="shared" si="0"/>
        <v>-0.5048461045998579</v>
      </c>
      <c r="D27">
        <f t="shared" si="2"/>
        <v>0.42182227384905202</v>
      </c>
      <c r="E27">
        <f t="shared" si="3"/>
        <v>-0.58785820559779167</v>
      </c>
      <c r="F27">
        <f t="shared" si="4"/>
        <v>-0.22859192121575245</v>
      </c>
    </row>
    <row r="28" spans="1:6" x14ac:dyDescent="0.3">
      <c r="A28">
        <f t="shared" si="1"/>
        <v>2.2000000000000006</v>
      </c>
      <c r="B28">
        <f t="shared" si="0"/>
        <v>-0.58850111725534626</v>
      </c>
      <c r="D28">
        <f t="shared" si="2"/>
        <v>0.46373520345486913</v>
      </c>
      <c r="E28">
        <f t="shared" si="3"/>
        <v>-0.54148468525230475</v>
      </c>
      <c r="F28">
        <f t="shared" si="4"/>
        <v>-0.28274038974098298</v>
      </c>
    </row>
    <row r="29" spans="1:6" x14ac:dyDescent="0.3">
      <c r="A29">
        <f t="shared" si="1"/>
        <v>2.3000000000000007</v>
      </c>
      <c r="B29">
        <f t="shared" si="0"/>
        <v>-0.66627602127982477</v>
      </c>
      <c r="D29">
        <f t="shared" si="2"/>
        <v>0.49933426384190488</v>
      </c>
      <c r="E29">
        <f t="shared" si="3"/>
        <v>-0.49155125886811424</v>
      </c>
      <c r="F29">
        <f t="shared" si="4"/>
        <v>-0.33189551562779446</v>
      </c>
    </row>
    <row r="30" spans="1:6" x14ac:dyDescent="0.3">
      <c r="A30">
        <f t="shared" si="1"/>
        <v>2.4000000000000008</v>
      </c>
      <c r="B30">
        <f t="shared" si="0"/>
        <v>-0.737393715541246</v>
      </c>
      <c r="D30">
        <f t="shared" si="2"/>
        <v>0.52851601917504021</v>
      </c>
      <c r="E30">
        <f t="shared" si="3"/>
        <v>-0.4386996569506102</v>
      </c>
      <c r="F30">
        <f t="shared" si="4"/>
        <v>-0.37576548132285553</v>
      </c>
    </row>
    <row r="31" spans="1:6" x14ac:dyDescent="0.3">
      <c r="A31">
        <f t="shared" si="1"/>
        <v>2.5000000000000009</v>
      </c>
      <c r="B31">
        <f t="shared" si="0"/>
        <v>-0.80114361554693425</v>
      </c>
      <c r="D31">
        <f t="shared" si="2"/>
        <v>0.55124534410309955</v>
      </c>
      <c r="E31">
        <f t="shared" si="3"/>
        <v>-0.38357512254030018</v>
      </c>
      <c r="F31">
        <f t="shared" si="4"/>
        <v>-0.41412299357688559</v>
      </c>
    </row>
    <row r="32" spans="1:6" x14ac:dyDescent="0.3">
      <c r="A32">
        <f t="shared" si="1"/>
        <v>2.600000000000001</v>
      </c>
      <c r="B32">
        <f t="shared" si="0"/>
        <v>-0.85688875336894776</v>
      </c>
      <c r="D32">
        <f t="shared" si="2"/>
        <v>0.56755304259300565</v>
      </c>
      <c r="E32">
        <f t="shared" si="3"/>
        <v>-0.3268198182809996</v>
      </c>
      <c r="F32">
        <f t="shared" si="4"/>
        <v>-0.44680497540498559</v>
      </c>
    </row>
    <row r="33" spans="1:6" x14ac:dyDescent="0.3">
      <c r="A33">
        <f t="shared" si="1"/>
        <v>2.7000000000000011</v>
      </c>
      <c r="B33">
        <f t="shared" si="0"/>
        <v>-0.90407214201706165</v>
      </c>
      <c r="D33">
        <f t="shared" si="2"/>
        <v>0.57753290271738544</v>
      </c>
      <c r="E33">
        <f t="shared" si="3"/>
        <v>-0.26906652800926101</v>
      </c>
      <c r="F33">
        <f t="shared" si="4"/>
        <v>-0.47371162820591173</v>
      </c>
    </row>
    <row r="34" spans="1:6" x14ac:dyDescent="0.3">
      <c r="A34">
        <f t="shared" si="1"/>
        <v>2.8000000000000012</v>
      </c>
      <c r="B34">
        <f t="shared" si="0"/>
        <v>-0.94222234066865851</v>
      </c>
      <c r="D34">
        <f t="shared" si="2"/>
        <v>0.58133823940961615</v>
      </c>
      <c r="E34">
        <f t="shared" si="3"/>
        <v>-0.21093270406829934</v>
      </c>
      <c r="F34">
        <f t="shared" si="4"/>
        <v>-0.49480489861274168</v>
      </c>
    </row>
    <row r="35" spans="1:6" x14ac:dyDescent="0.3">
      <c r="A35">
        <f t="shared" si="1"/>
        <v>2.9000000000000012</v>
      </c>
      <c r="B35">
        <f t="shared" si="0"/>
        <v>-0.97095816514959077</v>
      </c>
      <c r="D35">
        <f t="shared" si="2"/>
        <v>0.5791779802400614</v>
      </c>
      <c r="E35">
        <f t="shared" si="3"/>
        <v>-0.15301490604429313</v>
      </c>
      <c r="F35">
        <f t="shared" si="4"/>
        <v>-0.510106389217171</v>
      </c>
    </row>
    <row r="36" spans="1:6" x14ac:dyDescent="0.3">
      <c r="A36">
        <f t="shared" si="1"/>
        <v>3.0000000000000013</v>
      </c>
      <c r="B36">
        <f t="shared" si="0"/>
        <v>-0.98999249660044564</v>
      </c>
      <c r="D36">
        <f t="shared" si="2"/>
        <v>0.57131235163488825</v>
      </c>
      <c r="E36">
        <f t="shared" si="3"/>
        <v>-9.5883670880804253E-2</v>
      </c>
      <c r="F36">
        <f t="shared" si="4"/>
        <v>-0.51969475630525142</v>
      </c>
    </row>
    <row r="37" spans="1:6" x14ac:dyDescent="0.3">
      <c r="A37">
        <f t="shared" si="1"/>
        <v>3.1000000000000014</v>
      </c>
      <c r="B37">
        <f t="shared" si="0"/>
        <v>-0.99913515027327948</v>
      </c>
      <c r="D37">
        <f t="shared" si="2"/>
        <v>0.55804822465757309</v>
      </c>
      <c r="E37">
        <f t="shared" si="3"/>
        <v>-4.0078848415046893E-2</v>
      </c>
      <c r="F37">
        <f t="shared" si="4"/>
        <v>-0.52370264114675613</v>
      </c>
    </row>
    <row r="38" spans="1:6" x14ac:dyDescent="0.3">
      <c r="A38">
        <f t="shared" si="1"/>
        <v>3.2000000000000015</v>
      </c>
      <c r="B38">
        <f t="shared" si="0"/>
        <v>-0.99829477579475301</v>
      </c>
      <c r="D38">
        <f t="shared" si="2"/>
        <v>0.53973418051277489</v>
      </c>
      <c r="E38">
        <f t="shared" si="3"/>
        <v>1.3894569636230647E-2</v>
      </c>
      <c r="F38">
        <f t="shared" si="4"/>
        <v>-0.52231318418313311</v>
      </c>
    </row>
    <row r="39" spans="1:6" x14ac:dyDescent="0.3">
      <c r="A39">
        <f t="shared" si="1"/>
        <v>3.3000000000000016</v>
      </c>
      <c r="B39">
        <f t="shared" si="0"/>
        <v>-0.98747976990886466</v>
      </c>
      <c r="D39">
        <f t="shared" si="2"/>
        <v>0.51675535632864089</v>
      </c>
      <c r="E39">
        <f t="shared" si="3"/>
        <v>6.5570105269094792E-2</v>
      </c>
      <c r="F39">
        <f t="shared" si="4"/>
        <v>-0.51575617365622362</v>
      </c>
    </row>
    <row r="40" spans="1:6" x14ac:dyDescent="0.3">
      <c r="A40">
        <f t="shared" si="1"/>
        <v>3.4000000000000017</v>
      </c>
      <c r="B40">
        <f t="shared" si="0"/>
        <v>-0.96679819257946054</v>
      </c>
      <c r="D40">
        <f t="shared" si="2"/>
        <v>0.48952813154858571</v>
      </c>
      <c r="E40">
        <f t="shared" si="3"/>
        <v>0.1145229184239534</v>
      </c>
      <c r="F40">
        <f t="shared" si="4"/>
        <v>-0.50430388181382824</v>
      </c>
    </row>
    <row r="41" spans="1:6" x14ac:dyDescent="0.3">
      <c r="A41">
        <f t="shared" si="1"/>
        <v>3.5000000000000018</v>
      </c>
      <c r="B41">
        <f t="shared" si="0"/>
        <v>-0.93645668729079568</v>
      </c>
      <c r="D41">
        <f t="shared" si="2"/>
        <v>0.45849471444424689</v>
      </c>
      <c r="E41">
        <f t="shared" si="3"/>
        <v>0.16037238986837812</v>
      </c>
      <c r="F41">
        <f t="shared" si="4"/>
        <v>-0.48826664282699039</v>
      </c>
    </row>
    <row r="42" spans="1:6" x14ac:dyDescent="0.3">
      <c r="A42">
        <f t="shared" si="1"/>
        <v>3.6000000000000019</v>
      </c>
      <c r="B42">
        <f t="shared" si="0"/>
        <v>-0.89675841633414621</v>
      </c>
      <c r="D42">
        <f t="shared" si="2"/>
        <v>0.42411768687963913</v>
      </c>
      <c r="E42">
        <f t="shared" si="3"/>
        <v>0.20278415855634208</v>
      </c>
      <c r="F42">
        <f t="shared" si="4"/>
        <v>-0.46798822697135617</v>
      </c>
    </row>
    <row r="43" spans="1:6" x14ac:dyDescent="0.3">
      <c r="A43">
        <f t="shared" si="1"/>
        <v>3.700000000000002</v>
      </c>
      <c r="B43">
        <f t="shared" si="0"/>
        <v>-0.84810003171040715</v>
      </c>
      <c r="D43">
        <f t="shared" si="2"/>
        <v>0.38687456354881933</v>
      </c>
      <c r="E43">
        <f t="shared" si="3"/>
        <v>0.24147161491122404</v>
      </c>
      <c r="F43">
        <f t="shared" si="4"/>
        <v>-0.44384106548023372</v>
      </c>
    </row>
    <row r="44" spans="1:6" x14ac:dyDescent="0.3">
      <c r="A44">
        <f t="shared" si="1"/>
        <v>3.800000000000002</v>
      </c>
      <c r="B44">
        <f t="shared" si="0"/>
        <v>-0.79096771191441551</v>
      </c>
      <c r="D44">
        <f t="shared" si="2"/>
        <v>0.34725241951574409</v>
      </c>
      <c r="E44">
        <f t="shared" si="3"/>
        <v>0.27619685686279849</v>
      </c>
      <c r="F44">
        <f t="shared" si="4"/>
        <v>-0.41622137979395385</v>
      </c>
    </row>
    <row r="45" spans="1:6" x14ac:dyDescent="0.3">
      <c r="A45">
        <f t="shared" si="1"/>
        <v>3.9000000000000021</v>
      </c>
      <c r="B45">
        <f t="shared" si="0"/>
        <v>-0.72593230420013866</v>
      </c>
      <c r="D45">
        <f t="shared" si="2"/>
        <v>0.30574263704883442</v>
      </c>
      <c r="E45">
        <f t="shared" si="3"/>
        <v>0.30677112056768197</v>
      </c>
      <c r="F45">
        <f t="shared" si="4"/>
        <v>-0.38554426773718564</v>
      </c>
    </row>
    <row r="46" spans="1:6" x14ac:dyDescent="0.3">
      <c r="A46">
        <f t="shared" si="1"/>
        <v>4.0000000000000018</v>
      </c>
      <c r="B46">
        <f t="shared" si="0"/>
        <v>-0.65364362086361061</v>
      </c>
      <c r="D46">
        <f t="shared" si="2"/>
        <v>0.26283581951011287</v>
      </c>
      <c r="E46">
        <f t="shared" si="3"/>
        <v>0.33305470251869318</v>
      </c>
      <c r="F46">
        <f t="shared" si="4"/>
        <v>-0.35223879748531645</v>
      </c>
    </row>
    <row r="47" spans="1:6" x14ac:dyDescent="0.3">
      <c r="A47">
        <f t="shared" si="1"/>
        <v>4.1000000000000014</v>
      </c>
      <c r="B47">
        <f t="shared" si="0"/>
        <v>-0.57482394653326774</v>
      </c>
      <c r="D47">
        <f t="shared" si="2"/>
        <v>0.21901691647783916</v>
      </c>
      <c r="E47">
        <f t="shared" si="3"/>
        <v>0.35495639416647701</v>
      </c>
      <c r="F47">
        <f t="shared" si="4"/>
        <v>-0.31674315806866887</v>
      </c>
    </row>
    <row r="48" spans="1:6" x14ac:dyDescent="0.3">
      <c r="A48">
        <f t="shared" si="1"/>
        <v>4.2000000000000011</v>
      </c>
      <c r="B48">
        <f t="shared" si="0"/>
        <v>-0.49026082134069865</v>
      </c>
      <c r="D48">
        <f t="shared" si="2"/>
        <v>0.17476060040207805</v>
      </c>
      <c r="E48">
        <f t="shared" si="3"/>
        <v>0.37243245420668475</v>
      </c>
      <c r="F48">
        <f t="shared" si="4"/>
        <v>-0.27949991264800056</v>
      </c>
    </row>
    <row r="49" spans="1:6" x14ac:dyDescent="0.3">
      <c r="A49">
        <f t="shared" si="1"/>
        <v>4.3000000000000007</v>
      </c>
      <c r="B49">
        <f t="shared" si="0"/>
        <v>-0.40079917207997462</v>
      </c>
      <c r="D49">
        <f t="shared" si="2"/>
        <v>0.13052693096532667</v>
      </c>
      <c r="E49">
        <f t="shared" si="3"/>
        <v>0.38548514730321737</v>
      </c>
      <c r="F49">
        <f t="shared" si="4"/>
        <v>-0.24095139791767894</v>
      </c>
    </row>
    <row r="50" spans="1:6" x14ac:dyDescent="0.3">
      <c r="A50">
        <f t="shared" si="1"/>
        <v>4.4000000000000004</v>
      </c>
      <c r="B50">
        <f t="shared" si="0"/>
        <v>-0.30733286997841935</v>
      </c>
      <c r="D50">
        <f t="shared" si="2"/>
        <v>8.6757338996391986E-2</v>
      </c>
      <c r="E50">
        <f t="shared" si="3"/>
        <v>0.39416088120285653</v>
      </c>
      <c r="F50">
        <f t="shared" si="4"/>
        <v>-0.20153530979739342</v>
      </c>
    </row>
    <row r="51" spans="1:6" x14ac:dyDescent="0.3">
      <c r="A51">
        <f t="shared" si="1"/>
        <v>4.5</v>
      </c>
      <c r="B51">
        <f t="shared" si="0"/>
        <v>-0.2107957994307797</v>
      </c>
      <c r="D51">
        <f t="shared" si="2"/>
        <v>4.3870957316250792E-2</v>
      </c>
      <c r="E51">
        <f t="shared" si="3"/>
        <v>0.39854797693448157</v>
      </c>
      <c r="F51">
        <f t="shared" si="4"/>
        <v>-0.16168051210394541</v>
      </c>
    </row>
    <row r="52" spans="1:6" x14ac:dyDescent="0.3">
      <c r="A52">
        <f t="shared" si="1"/>
        <v>4.5999999999999996</v>
      </c>
      <c r="B52">
        <f t="shared" si="0"/>
        <v>-0.11215252693505487</v>
      </c>
      <c r="D52">
        <f t="shared" si="2"/>
        <v>2.2613213301527768E-3</v>
      </c>
      <c r="E52">
        <f t="shared" si="3"/>
        <v>0.39877410906749683</v>
      </c>
      <c r="F52">
        <f t="shared" si="4"/>
        <v>-0.12180310119719587</v>
      </c>
    </row>
    <row r="53" spans="1:6" x14ac:dyDescent="0.3">
      <c r="A53">
        <f t="shared" si="1"/>
        <v>4.6999999999999993</v>
      </c>
      <c r="B53">
        <f t="shared" si="0"/>
        <v>-1.2388663462891449E-2</v>
      </c>
      <c r="D53">
        <f t="shared" si="2"/>
        <v>-3.770654242980287E-2</v>
      </c>
      <c r="E53">
        <f t="shared" si="3"/>
        <v>0.39500345482451654</v>
      </c>
      <c r="F53">
        <f t="shared" si="4"/>
        <v>-8.2302755714744352E-2</v>
      </c>
    </row>
    <row r="54" spans="1:6" x14ac:dyDescent="0.3">
      <c r="A54">
        <f t="shared" si="1"/>
        <v>4.7999999999999989</v>
      </c>
      <c r="B54">
        <f t="shared" si="0"/>
        <v>8.749898343944551E-2</v>
      </c>
      <c r="D54">
        <f t="shared" si="2"/>
        <v>-7.5698626215062265E-2</v>
      </c>
      <c r="E54">
        <f t="shared" si="3"/>
        <v>0.38743359220301032</v>
      </c>
      <c r="F54">
        <f t="shared" si="4"/>
        <v>-4.3559396494443459E-2</v>
      </c>
    </row>
    <row r="55" spans="1:6" x14ac:dyDescent="0.3">
      <c r="A55">
        <f t="shared" si="1"/>
        <v>4.8999999999999986</v>
      </c>
      <c r="B55">
        <f t="shared" si="0"/>
        <v>0.18651236942257401</v>
      </c>
      <c r="D55">
        <f t="shared" si="2"/>
        <v>-0.11141404038676067</v>
      </c>
      <c r="E55">
        <f t="shared" si="3"/>
        <v>0.3762921881643343</v>
      </c>
      <c r="F55">
        <f t="shared" si="4"/>
        <v>-5.9301776780101637E-3</v>
      </c>
    </row>
    <row r="56" spans="1:6" x14ac:dyDescent="0.3">
      <c r="A56">
        <f t="shared" si="1"/>
        <v>4.9999999999999982</v>
      </c>
      <c r="B56">
        <f t="shared" si="0"/>
        <v>0.28366218546322458</v>
      </c>
      <c r="D56">
        <f t="shared" si="2"/>
        <v>-0.14458669758772358</v>
      </c>
      <c r="E56">
        <f t="shared" si="3"/>
        <v>0.36183351840556199</v>
      </c>
      <c r="F56">
        <f t="shared" si="4"/>
        <v>3.0253174162545908E-2</v>
      </c>
    </row>
    <row r="57" spans="1:6" x14ac:dyDescent="0.3">
      <c r="A57">
        <f t="shared" si="1"/>
        <v>5.0999999999999979</v>
      </c>
      <c r="B57">
        <f t="shared" si="0"/>
        <v>0.37797774271297857</v>
      </c>
      <c r="D57">
        <f t="shared" si="2"/>
        <v>-0.17498658152477073</v>
      </c>
      <c r="E57">
        <f t="shared" si="3"/>
        <v>0.34433486025308496</v>
      </c>
      <c r="F57">
        <f t="shared" si="4"/>
        <v>6.4686660187854281E-2</v>
      </c>
    </row>
    <row r="58" spans="1:6" x14ac:dyDescent="0.3">
      <c r="A58">
        <f t="shared" si="1"/>
        <v>5.1999999999999975</v>
      </c>
      <c r="B58">
        <f t="shared" si="0"/>
        <v>0.46851667130037478</v>
      </c>
      <c r="D58">
        <f t="shared" si="2"/>
        <v>-0.20242060428908826</v>
      </c>
      <c r="E58">
        <f t="shared" si="3"/>
        <v>0.32409279982417621</v>
      </c>
      <c r="F58">
        <f t="shared" si="4"/>
        <v>9.7095940170271788E-2</v>
      </c>
    </row>
    <row r="59" spans="1:6" x14ac:dyDescent="0.3">
      <c r="A59">
        <f t="shared" si="1"/>
        <v>5.2999999999999972</v>
      </c>
      <c r="B59">
        <f t="shared" si="0"/>
        <v>0.55437433617915854</v>
      </c>
      <c r="D59">
        <f t="shared" si="2"/>
        <v>-0.22673306009994229</v>
      </c>
      <c r="E59">
        <f t="shared" si="3"/>
        <v>0.30141949381418209</v>
      </c>
      <c r="F59">
        <f t="shared" si="4"/>
        <v>0.12723788955168988</v>
      </c>
    </row>
    <row r="60" spans="1:6" x14ac:dyDescent="0.3">
      <c r="A60">
        <f t="shared" si="1"/>
        <v>5.3999999999999968</v>
      </c>
      <c r="B60">
        <f t="shared" si="0"/>
        <v>0.63469287594263191</v>
      </c>
      <c r="D60">
        <f t="shared" si="2"/>
        <v>-0.24780568707736272</v>
      </c>
      <c r="E60">
        <f t="shared" si="3"/>
        <v>0.27663892510644589</v>
      </c>
      <c r="F60">
        <f t="shared" si="4"/>
        <v>0.15490178206233438</v>
      </c>
    </row>
    <row r="61" spans="1:6" x14ac:dyDescent="0.3">
      <c r="A61">
        <f t="shared" si="1"/>
        <v>5.4999999999999964</v>
      </c>
      <c r="B61">
        <f t="shared" si="0"/>
        <v>0.70866977429125755</v>
      </c>
      <c r="D61">
        <f t="shared" si="2"/>
        <v>-0.26555735210491271</v>
      </c>
      <c r="E61">
        <f t="shared" si="3"/>
        <v>0.25008318989595468</v>
      </c>
      <c r="F61">
        <f t="shared" si="4"/>
        <v>0.17991010105192975</v>
      </c>
    </row>
    <row r="62" spans="1:6" x14ac:dyDescent="0.3">
      <c r="A62">
        <f t="shared" si="1"/>
        <v>5.5999999999999961</v>
      </c>
      <c r="B62">
        <f t="shared" si="0"/>
        <v>0.77556587851024728</v>
      </c>
      <c r="D62">
        <f t="shared" si="2"/>
        <v>-0.27994337701031163</v>
      </c>
      <c r="E62">
        <f t="shared" si="3"/>
        <v>0.22208885219492361</v>
      </c>
      <c r="F62">
        <f t="shared" si="4"/>
        <v>0.20211898627142205</v>
      </c>
    </row>
    <row r="63" spans="1:6" x14ac:dyDescent="0.3">
      <c r="A63">
        <f t="shared" si="1"/>
        <v>5.6999999999999957</v>
      </c>
      <c r="B63">
        <f t="shared" si="0"/>
        <v>0.83471278483915734</v>
      </c>
      <c r="D63">
        <f t="shared" si="2"/>
        <v>-0.29095452714939152</v>
      </c>
      <c r="E63">
        <f t="shared" si="3"/>
        <v>0.19299339947998456</v>
      </c>
      <c r="F63">
        <f t="shared" si="4"/>
        <v>0.22141832621942042</v>
      </c>
    </row>
    <row r="64" spans="1:6" x14ac:dyDescent="0.3">
      <c r="A64">
        <f t="shared" si="1"/>
        <v>5.7999999999999954</v>
      </c>
      <c r="B64">
        <f t="shared" si="0"/>
        <v>0.88551951694131681</v>
      </c>
      <c r="D64">
        <f t="shared" si="2"/>
        <v>-0.29861568601141425</v>
      </c>
      <c r="E64">
        <f t="shared" si="3"/>
        <v>0.16313183087884325</v>
      </c>
      <c r="F64">
        <f t="shared" si="4"/>
        <v>0.23773150930730469</v>
      </c>
    </row>
    <row r="65" spans="1:6" x14ac:dyDescent="0.3">
      <c r="A65">
        <f t="shared" si="1"/>
        <v>5.899999999999995</v>
      </c>
      <c r="B65">
        <f t="shared" si="0"/>
        <v>0.92747843074403391</v>
      </c>
      <c r="D65">
        <f t="shared" si="2"/>
        <v>-0.30298424165884197</v>
      </c>
      <c r="E65">
        <f t="shared" si="3"/>
        <v>0.13283340671295918</v>
      </c>
      <c r="F65">
        <f t="shared" si="4"/>
        <v>0.25101484997860057</v>
      </c>
    </row>
    <row r="66" spans="1:6" x14ac:dyDescent="0.3">
      <c r="A66">
        <f t="shared" si="1"/>
        <v>5.9999999999999947</v>
      </c>
      <c r="B66">
        <f t="shared" si="0"/>
        <v>0.96017028665036452</v>
      </c>
      <c r="D66">
        <f t="shared" si="2"/>
        <v>-0.30414821266378422</v>
      </c>
      <c r="E66">
        <f t="shared" si="3"/>
        <v>0.10241858544658086</v>
      </c>
      <c r="F66">
        <f t="shared" si="4"/>
        <v>0.26125670852325861</v>
      </c>
    </row>
    <row r="67" spans="1:6" x14ac:dyDescent="0.3">
      <c r="A67">
        <f t="shared" si="1"/>
        <v>6.0999999999999943</v>
      </c>
      <c r="B67">
        <f t="shared" si="0"/>
        <v>0.9832684384425836</v>
      </c>
      <c r="D67">
        <f t="shared" si="2"/>
        <v>-0.30222414270189096</v>
      </c>
      <c r="E67">
        <f t="shared" si="3"/>
        <v>7.2196171176391877E-2</v>
      </c>
      <c r="F67">
        <f t="shared" si="4"/>
        <v>0.26847632564089779</v>
      </c>
    </row>
    <row r="68" spans="1:6" x14ac:dyDescent="0.3">
      <c r="A68">
        <f t="shared" si="1"/>
        <v>6.199999999999994</v>
      </c>
      <c r="B68">
        <f t="shared" si="0"/>
        <v>0.99654209702321694</v>
      </c>
      <c r="D68">
        <f t="shared" si="2"/>
        <v>-0.29735479411145455</v>
      </c>
      <c r="E68">
        <f t="shared" si="3"/>
        <v>4.2460691765246528E-2</v>
      </c>
      <c r="F68">
        <f t="shared" si="4"/>
        <v>0.27272239481742244</v>
      </c>
    </row>
    <row r="69" spans="1:6" x14ac:dyDescent="0.3">
      <c r="A69">
        <f t="shared" si="1"/>
        <v>6.2999999999999936</v>
      </c>
      <c r="B69">
        <f t="shared" si="0"/>
        <v>0.99985863638341521</v>
      </c>
      <c r="D69">
        <f t="shared" si="2"/>
        <v>-0.28970667152352103</v>
      </c>
      <c r="E69">
        <f t="shared" si="3"/>
        <v>1.3490024612894527E-2</v>
      </c>
      <c r="F69">
        <f t="shared" si="4"/>
        <v>0.27407139727871188</v>
      </c>
    </row>
    <row r="70" spans="1:6" x14ac:dyDescent="0.3">
      <c r="A70">
        <f t="shared" si="1"/>
        <v>6.3999999999999932</v>
      </c>
      <c r="B70">
        <f t="shared" si="0"/>
        <v>0.99318491875819348</v>
      </c>
      <c r="D70">
        <f t="shared" si="2"/>
        <v>-0.27946740712386969</v>
      </c>
      <c r="E70">
        <f t="shared" si="3"/>
        <v>-1.4456716099492343E-2</v>
      </c>
      <c r="F70">
        <f t="shared" si="4"/>
        <v>0.27262572566876264</v>
      </c>
    </row>
    <row r="71" spans="1:6" x14ac:dyDescent="0.3">
      <c r="A71">
        <f t="shared" si="1"/>
        <v>6.4999999999999929</v>
      </c>
      <c r="B71">
        <f t="shared" ref="B71:B134" si="5">$D$2*COS(SQRT($D$3)*A71)</f>
        <v>0.97658762572802504</v>
      </c>
      <c r="D71">
        <f t="shared" si="2"/>
        <v>-0.26684303922896568</v>
      </c>
      <c r="E71">
        <f t="shared" si="3"/>
        <v>-4.1141020022388813E-2</v>
      </c>
      <c r="F71">
        <f t="shared" si="4"/>
        <v>0.26851162366652376</v>
      </c>
    </row>
    <row r="72" spans="1:6" x14ac:dyDescent="0.3">
      <c r="A72">
        <f t="shared" ref="A72:A135" si="6">A71+0.1</f>
        <v>6.5999999999999925</v>
      </c>
      <c r="B72">
        <f t="shared" si="5"/>
        <v>0.95023259195853182</v>
      </c>
      <c r="D72">
        <f t="shared" ref="D72:D135" si="7">-$D$3*F71-$D$4*E71</f>
        <v>-0.25205521565756822</v>
      </c>
      <c r="E72">
        <f t="shared" ref="E72:E135" si="8">E71+D72*(A72-A71)</f>
        <v>-6.6346541588145541E-2</v>
      </c>
      <c r="F72">
        <f t="shared" ref="F72:F135" si="9">F71+E72*(A72-A71)</f>
        <v>0.26187696950770922</v>
      </c>
    </row>
    <row r="73" spans="1:6" x14ac:dyDescent="0.3">
      <c r="A73">
        <f t="shared" si="6"/>
        <v>6.6999999999999922</v>
      </c>
      <c r="B73">
        <f t="shared" si="5"/>
        <v>0.91438314823532263</v>
      </c>
      <c r="D73">
        <f t="shared" si="7"/>
        <v>-0.235338352872451</v>
      </c>
      <c r="E73">
        <f t="shared" si="8"/>
        <v>-8.988037687539055E-2</v>
      </c>
      <c r="F73">
        <f t="shared" si="9"/>
        <v>0.25288893182017019</v>
      </c>
    </row>
    <row r="74" spans="1:6" x14ac:dyDescent="0.3">
      <c r="A74">
        <f t="shared" si="6"/>
        <v>6.7999999999999918</v>
      </c>
      <c r="B74">
        <f t="shared" si="5"/>
        <v>0.86939749034982916</v>
      </c>
      <c r="D74">
        <f t="shared" si="7"/>
        <v>-0.21693678107001396</v>
      </c>
      <c r="E74">
        <f t="shared" si="8"/>
        <v>-0.11157405498239187</v>
      </c>
      <c r="F74">
        <f t="shared" si="9"/>
        <v>0.24173152632193104</v>
      </c>
    </row>
    <row r="75" spans="1:6" x14ac:dyDescent="0.3">
      <c r="A75">
        <f t="shared" si="6"/>
        <v>6.8999999999999915</v>
      </c>
      <c r="B75">
        <f t="shared" si="5"/>
        <v>0.81572510012536203</v>
      </c>
      <c r="D75">
        <f t="shared" si="7"/>
        <v>-0.19710190432897429</v>
      </c>
      <c r="E75">
        <f t="shared" si="8"/>
        <v>-0.13128424541528921</v>
      </c>
      <c r="F75">
        <f t="shared" si="9"/>
        <v>0.22860310178040216</v>
      </c>
    </row>
    <row r="76" spans="1:6" x14ac:dyDescent="0.3">
      <c r="A76">
        <f t="shared" si="6"/>
        <v>6.9999999999999911</v>
      </c>
      <c r="B76">
        <f t="shared" si="5"/>
        <v>0.75390225434331049</v>
      </c>
      <c r="D76">
        <f t="shared" si="7"/>
        <v>-0.17608940361428649</v>
      </c>
      <c r="E76">
        <f t="shared" si="8"/>
        <v>-0.14889318577671778</v>
      </c>
      <c r="F76">
        <f t="shared" si="9"/>
        <v>0.21371378320273043</v>
      </c>
    </row>
    <row r="77" spans="1:6" x14ac:dyDescent="0.3">
      <c r="A77">
        <f t="shared" si="6"/>
        <v>7.0999999999999908</v>
      </c>
      <c r="B77">
        <f t="shared" si="5"/>
        <v>0.68454666644281303</v>
      </c>
      <c r="D77">
        <f t="shared" si="7"/>
        <v>-0.15415650889204333</v>
      </c>
      <c r="E77">
        <f t="shared" si="8"/>
        <v>-0.16430883666592205</v>
      </c>
      <c r="F77">
        <f t="shared" si="9"/>
        <v>0.19728289953613828</v>
      </c>
    </row>
    <row r="78" spans="1:6" x14ac:dyDescent="0.3">
      <c r="A78">
        <f t="shared" si="6"/>
        <v>7.1999999999999904</v>
      </c>
      <c r="B78">
        <f t="shared" si="5"/>
        <v>0.60835131453226232</v>
      </c>
      <c r="D78">
        <f t="shared" si="7"/>
        <v>-0.13155936486976946</v>
      </c>
      <c r="E78">
        <f t="shared" si="8"/>
        <v>-0.17746477315289896</v>
      </c>
      <c r="F78">
        <f t="shared" si="9"/>
        <v>0.17953642222084845</v>
      </c>
    </row>
    <row r="79" spans="1:6" x14ac:dyDescent="0.3">
      <c r="A79">
        <f t="shared" si="6"/>
        <v>7.2999999999999901</v>
      </c>
      <c r="B79">
        <f t="shared" si="5"/>
        <v>0.52607751738111364</v>
      </c>
      <c r="D79">
        <f t="shared" si="7"/>
        <v>-0.10855051295968886</v>
      </c>
      <c r="E79">
        <f t="shared" si="8"/>
        <v>-0.1883198244488678</v>
      </c>
      <c r="F79">
        <f t="shared" si="9"/>
        <v>0.16070443977596174</v>
      </c>
    </row>
    <row r="80" spans="1:6" x14ac:dyDescent="0.3">
      <c r="A80">
        <f t="shared" si="6"/>
        <v>7.3999999999999897</v>
      </c>
      <c r="B80">
        <f t="shared" si="5"/>
        <v>0.4385473275743999</v>
      </c>
      <c r="D80">
        <f t="shared" si="7"/>
        <v>-8.5376509996414621E-2</v>
      </c>
      <c r="E80">
        <f t="shared" si="8"/>
        <v>-0.19685747544850923</v>
      </c>
      <c r="F80">
        <f t="shared" si="9"/>
        <v>0.14101869223111088</v>
      </c>
    </row>
    <row r="81" spans="1:6" x14ac:dyDescent="0.3">
      <c r="A81">
        <f t="shared" si="6"/>
        <v>7.4999999999999893</v>
      </c>
      <c r="B81">
        <f t="shared" si="5"/>
        <v>0.34663531783503582</v>
      </c>
      <c r="D81">
        <f t="shared" si="7"/>
        <v>-6.2275702051707182E-2</v>
      </c>
      <c r="E81">
        <f t="shared" si="8"/>
        <v>-0.20308504565367994</v>
      </c>
      <c r="F81">
        <f t="shared" si="9"/>
        <v>0.12071018766574296</v>
      </c>
    </row>
    <row r="82" spans="1:6" x14ac:dyDescent="0.3">
      <c r="A82">
        <f t="shared" si="6"/>
        <v>7.599999999999989</v>
      </c>
      <c r="B82">
        <f t="shared" si="5"/>
        <v>0.25125984258226602</v>
      </c>
      <c r="D82">
        <f t="shared" si="7"/>
        <v>-3.9476169404270983E-2</v>
      </c>
      <c r="E82">
        <f t="shared" si="8"/>
        <v>-0.20703266259410702</v>
      </c>
      <c r="F82">
        <f t="shared" si="9"/>
        <v>0.10000692140633233</v>
      </c>
    </row>
    <row r="83" spans="1:6" x14ac:dyDescent="0.3">
      <c r="A83">
        <f t="shared" si="6"/>
        <v>7.6999999999999886</v>
      </c>
      <c r="B83">
        <f t="shared" si="5"/>
        <v>0.15337386203787576</v>
      </c>
      <c r="D83">
        <f t="shared" si="7"/>
        <v>-1.7193856368689517E-2</v>
      </c>
      <c r="E83">
        <f t="shared" si="8"/>
        <v>-0.20875204823097596</v>
      </c>
      <c r="F83">
        <f t="shared" si="9"/>
        <v>7.9131716583234812E-2</v>
      </c>
    </row>
    <row r="84" spans="1:6" x14ac:dyDescent="0.3">
      <c r="A84">
        <f t="shared" si="6"/>
        <v>7.7999999999999883</v>
      </c>
      <c r="B84">
        <f t="shared" si="5"/>
        <v>5.3955420562661283E-2</v>
      </c>
      <c r="D84">
        <f t="shared" si="7"/>
        <v>4.3691027091555812E-3</v>
      </c>
      <c r="E84">
        <f t="shared" si="8"/>
        <v>-0.2083151379600604</v>
      </c>
      <c r="F84">
        <f t="shared" si="9"/>
        <v>5.8300202787228847E-2</v>
      </c>
    </row>
    <row r="85" spans="1:6" x14ac:dyDescent="0.3">
      <c r="A85">
        <f t="shared" si="6"/>
        <v>7.8999999999999879</v>
      </c>
      <c r="B85">
        <f t="shared" si="5"/>
        <v>-4.6002125639524528E-2</v>
      </c>
      <c r="D85">
        <f t="shared" si="7"/>
        <v>2.502585239679532E-2</v>
      </c>
      <c r="E85">
        <f t="shared" si="8"/>
        <v>-0.20581255272038088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 r="B86">
        <f t="shared" si="5"/>
        <v>-0.14550003380860121</v>
      </c>
      <c r="D86">
        <f t="shared" si="7"/>
        <v>4.4606073572961522E-2</v>
      </c>
      <c r="E86">
        <f t="shared" si="8"/>
        <v>-0.20135194536308473</v>
      </c>
      <c r="F86">
        <f t="shared" si="9"/>
        <v>1.7583752978882435E-2</v>
      </c>
    </row>
    <row r="87" spans="1:6" x14ac:dyDescent="0.3">
      <c r="A87">
        <f t="shared" si="6"/>
        <v>8.0999999999999872</v>
      </c>
      <c r="B87">
        <f t="shared" si="5"/>
        <v>-0.24354415373577906</v>
      </c>
      <c r="D87">
        <f t="shared" si="7"/>
        <v>6.295702516635146E-2</v>
      </c>
      <c r="E87">
        <f t="shared" si="8"/>
        <v>-0.19505624284644962</v>
      </c>
      <c r="F87">
        <f t="shared" si="9"/>
        <v>-1.9218713057624591E-3</v>
      </c>
    </row>
    <row r="88" spans="1:6" x14ac:dyDescent="0.3">
      <c r="A88">
        <f t="shared" si="6"/>
        <v>8.1999999999999869</v>
      </c>
      <c r="B88">
        <f t="shared" si="5"/>
        <v>-0.33915486098382286</v>
      </c>
      <c r="D88">
        <f t="shared" si="7"/>
        <v>7.9944368444342315E-2</v>
      </c>
      <c r="E88">
        <f t="shared" si="8"/>
        <v>-0.18706180600201541</v>
      </c>
      <c r="F88">
        <f t="shared" si="9"/>
        <v>-2.0628051905963934E-2</v>
      </c>
    </row>
    <row r="89" spans="1:6" x14ac:dyDescent="0.3">
      <c r="A89">
        <f t="shared" si="6"/>
        <v>8.2999999999999865</v>
      </c>
      <c r="B89">
        <f t="shared" si="5"/>
        <v>-0.43137684497060802</v>
      </c>
      <c r="D89">
        <f t="shared" si="7"/>
        <v>9.54527743067701E-2</v>
      </c>
      <c r="E89">
        <f t="shared" si="8"/>
        <v>-0.17751652857133843</v>
      </c>
      <c r="F89">
        <f t="shared" si="9"/>
        <v>-3.8379704763097711E-2</v>
      </c>
    </row>
    <row r="90" spans="1:6" x14ac:dyDescent="0.3">
      <c r="A90">
        <f t="shared" si="6"/>
        <v>8.3999999999999861</v>
      </c>
      <c r="B90">
        <f t="shared" si="5"/>
        <v>-0.51928865411667346</v>
      </c>
      <c r="D90">
        <f t="shared" si="7"/>
        <v>0.10938631619163308</v>
      </c>
      <c r="E90">
        <f t="shared" si="8"/>
        <v>-0.16657789695217515</v>
      </c>
      <c r="F90">
        <f t="shared" si="9"/>
        <v>-5.503749445831517E-2</v>
      </c>
    </row>
    <row r="91" spans="1:6" x14ac:dyDescent="0.3">
      <c r="A91">
        <f t="shared" si="6"/>
        <v>8.4999999999999858</v>
      </c>
      <c r="B91">
        <f t="shared" si="5"/>
        <v>-0.60201190268481231</v>
      </c>
      <c r="D91">
        <f t="shared" si="7"/>
        <v>0.12166865323918523</v>
      </c>
      <c r="E91">
        <f t="shared" si="8"/>
        <v>-0.15441103162825667</v>
      </c>
      <c r="F91">
        <f t="shared" si="9"/>
        <v>-7.0478597621140782E-2</v>
      </c>
    </row>
    <row r="92" spans="1:6" x14ac:dyDescent="0.3">
      <c r="A92">
        <f t="shared" si="6"/>
        <v>8.5999999999999854</v>
      </c>
      <c r="B92">
        <f t="shared" si="5"/>
        <v>-0.67872004732000202</v>
      </c>
      <c r="D92">
        <f t="shared" si="7"/>
        <v>0.13224301027244345</v>
      </c>
      <c r="E92">
        <f t="shared" si="8"/>
        <v>-0.14118673060101239</v>
      </c>
      <c r="F92">
        <f t="shared" si="9"/>
        <v>-8.4597270681241968E-2</v>
      </c>
    </row>
    <row r="93" spans="1:6" x14ac:dyDescent="0.3">
      <c r="A93">
        <f t="shared" si="6"/>
        <v>8.6999999999999851</v>
      </c>
      <c r="B93">
        <f t="shared" si="5"/>
        <v>-0.74864664559738925</v>
      </c>
      <c r="D93">
        <f t="shared" si="7"/>
        <v>0.14107196292164692</v>
      </c>
      <c r="E93">
        <f t="shared" si="8"/>
        <v>-0.12707953430884775</v>
      </c>
      <c r="F93">
        <f t="shared" si="9"/>
        <v>-9.7305224112126693E-2</v>
      </c>
    </row>
    <row r="94" spans="1:6" x14ac:dyDescent="0.3">
      <c r="A94">
        <f t="shared" si="6"/>
        <v>8.7999999999999847</v>
      </c>
      <c r="B94">
        <f t="shared" si="5"/>
        <v>-0.81109301406164658</v>
      </c>
      <c r="D94">
        <f t="shared" si="7"/>
        <v>0.14813703783566579</v>
      </c>
      <c r="E94">
        <f t="shared" si="8"/>
        <v>-0.11226583052528122</v>
      </c>
      <c r="F94">
        <f t="shared" si="9"/>
        <v>-0.10853180716465477</v>
      </c>
    </row>
    <row r="95" spans="1:6" x14ac:dyDescent="0.3">
      <c r="A95">
        <f t="shared" si="6"/>
        <v>8.8999999999999844</v>
      </c>
      <c r="B95">
        <f t="shared" si="5"/>
        <v>-0.86543520924110418</v>
      </c>
      <c r="D95">
        <f t="shared" si="7"/>
        <v>0.15343813937476725</v>
      </c>
      <c r="E95">
        <f t="shared" si="8"/>
        <v>-9.6922016587804555E-2</v>
      </c>
      <c r="F95">
        <f t="shared" si="9"/>
        <v>-0.11822400882343519</v>
      </c>
    </row>
    <row r="96" spans="1:6" x14ac:dyDescent="0.3">
      <c r="A96">
        <f t="shared" si="6"/>
        <v>8.999999999999984</v>
      </c>
      <c r="B96">
        <f t="shared" si="5"/>
        <v>-0.91113026188467039</v>
      </c>
      <c r="D96">
        <f t="shared" si="7"/>
        <v>0.15699281545855701</v>
      </c>
      <c r="E96">
        <f t="shared" si="8"/>
        <v>-8.1222735041948907E-2</v>
      </c>
      <c r="F96">
        <f t="shared" si="9"/>
        <v>-0.12634628232763004</v>
      </c>
    </row>
    <row r="97" spans="1:6" x14ac:dyDescent="0.3">
      <c r="A97">
        <f t="shared" si="6"/>
        <v>9.0999999999999837</v>
      </c>
      <c r="B97">
        <f t="shared" si="5"/>
        <v>-0.94772160213110679</v>
      </c>
      <c r="D97">
        <f t="shared" si="7"/>
        <v>0.15883537634440961</v>
      </c>
      <c r="E97">
        <f t="shared" si="8"/>
        <v>-6.5339197407508001E-2</v>
      </c>
      <c r="F97">
        <f t="shared" si="9"/>
        <v>-0.1328802020683808</v>
      </c>
    </row>
    <row r="98" spans="1:6" x14ac:dyDescent="0.3">
      <c r="A98">
        <f t="shared" si="6"/>
        <v>9.1999999999999833</v>
      </c>
      <c r="B98">
        <f t="shared" si="5"/>
        <v>-0.97484362140416003</v>
      </c>
      <c r="D98">
        <f t="shared" si="7"/>
        <v>0.159015881031384</v>
      </c>
      <c r="E98">
        <f t="shared" si="8"/>
        <v>-4.9437609304369662E-2</v>
      </c>
      <c r="F98">
        <f t="shared" si="9"/>
        <v>-0.13782396299881775</v>
      </c>
    </row>
    <row r="99" spans="1:6" x14ac:dyDescent="0.3">
      <c r="A99">
        <f t="shared" si="6"/>
        <v>9.2999999999999829</v>
      </c>
      <c r="B99">
        <f t="shared" si="5"/>
        <v>-0.99222532545260134</v>
      </c>
      <c r="D99">
        <f t="shared" si="7"/>
        <v>0.15759900672056562</v>
      </c>
      <c r="E99">
        <f t="shared" si="8"/>
        <v>-3.3677708632313161E-2</v>
      </c>
      <c r="F99">
        <f t="shared" si="9"/>
        <v>-0.14119173386204906</v>
      </c>
    </row>
    <row r="100" spans="1:6" x14ac:dyDescent="0.3">
      <c r="A100">
        <f t="shared" si="6"/>
        <v>9.3999999999999826</v>
      </c>
      <c r="B100">
        <f t="shared" si="5"/>
        <v>-0.99969304203520604</v>
      </c>
      <c r="D100">
        <f t="shared" si="7"/>
        <v>0.15466281731497433</v>
      </c>
      <c r="E100">
        <f t="shared" si="8"/>
        <v>-1.8211426900815782E-2</v>
      </c>
      <c r="F100">
        <f t="shared" si="9"/>
        <v>-0.14301287655213063</v>
      </c>
    </row>
    <row r="101" spans="1:6" x14ac:dyDescent="0.3">
      <c r="A101">
        <f t="shared" si="6"/>
        <v>9.4999999999999822</v>
      </c>
      <c r="B101">
        <f t="shared" si="5"/>
        <v>-0.99717215619637978</v>
      </c>
      <c r="D101">
        <f t="shared" si="7"/>
        <v>0.15029744731245695</v>
      </c>
      <c r="E101">
        <f t="shared" si="8"/>
        <v>-3.1816821695701408E-3</v>
      </c>
      <c r="F101">
        <f t="shared" si="9"/>
        <v>-0.14333104476908765</v>
      </c>
    </row>
    <row r="102" spans="1:6" x14ac:dyDescent="0.3">
      <c r="A102">
        <f t="shared" si="6"/>
        <v>9.5999999999999819</v>
      </c>
      <c r="B102">
        <f t="shared" si="5"/>
        <v>-0.9846878557941301</v>
      </c>
      <c r="D102">
        <f t="shared" si="7"/>
        <v>0.14460371763691571</v>
      </c>
      <c r="E102">
        <f t="shared" si="8"/>
        <v>1.1278689594121379E-2</v>
      </c>
      <c r="F102">
        <f t="shared" si="9"/>
        <v>-0.14220317580967551</v>
      </c>
    </row>
    <row r="103" spans="1:6" x14ac:dyDescent="0.3">
      <c r="A103">
        <f t="shared" si="6"/>
        <v>9.6999999999999815</v>
      </c>
      <c r="B103">
        <f t="shared" si="5"/>
        <v>-0.96236487983131502</v>
      </c>
      <c r="D103">
        <f t="shared" si="7"/>
        <v>0.13769169997202696</v>
      </c>
      <c r="E103">
        <f t="shared" si="8"/>
        <v>2.5047859591324023E-2</v>
      </c>
      <c r="F103">
        <f t="shared" si="9"/>
        <v>-0.13969838985054311</v>
      </c>
    </row>
    <row r="104" spans="1:6" x14ac:dyDescent="0.3">
      <c r="A104">
        <f t="shared" si="6"/>
        <v>9.7999999999999812</v>
      </c>
      <c r="B104">
        <f t="shared" si="5"/>
        <v>-0.93042627210476037</v>
      </c>
      <c r="D104">
        <f t="shared" si="7"/>
        <v>0.12967924601401351</v>
      </c>
      <c r="E104">
        <f t="shared" si="8"/>
        <v>3.8015784192725326E-2</v>
      </c>
      <c r="F104">
        <f t="shared" si="9"/>
        <v>-0.13589681143127061</v>
      </c>
    </row>
    <row r="105" spans="1:6" x14ac:dyDescent="0.3">
      <c r="A105">
        <f t="shared" si="6"/>
        <v>9.8999999999999808</v>
      </c>
      <c r="B105">
        <f t="shared" si="5"/>
        <v>-0.88919115262536985</v>
      </c>
      <c r="D105">
        <f t="shared" si="7"/>
        <v>0.12069049775418048</v>
      </c>
      <c r="E105">
        <f t="shared" si="8"/>
        <v>5.0084833968143332E-2</v>
      </c>
      <c r="F105">
        <f t="shared" si="9"/>
        <v>-0.1308883280344563</v>
      </c>
    </row>
    <row r="106" spans="1:6" x14ac:dyDescent="0.3">
      <c r="A106">
        <f t="shared" si="6"/>
        <v>9.9999999999999805</v>
      </c>
      <c r="B106">
        <f t="shared" si="5"/>
        <v>-0.8390715290764631</v>
      </c>
      <c r="D106">
        <f t="shared" si="7"/>
        <v>0.11085439444719897</v>
      </c>
      <c r="E106">
        <f t="shared" si="8"/>
        <v>6.1170273412863185E-2</v>
      </c>
      <c r="F106">
        <f t="shared" si="9"/>
        <v>-0.12477130069317</v>
      </c>
    </row>
    <row r="107" spans="1:6" x14ac:dyDescent="0.3">
      <c r="A107">
        <f t="shared" si="6"/>
        <v>10.09999999999998</v>
      </c>
      <c r="B107">
        <f t="shared" si="5"/>
        <v>-0.78056818016919594</v>
      </c>
      <c r="D107">
        <f t="shared" si="7"/>
        <v>0.10030319132802472</v>
      </c>
      <c r="E107">
        <f t="shared" si="8"/>
        <v>7.1200592545665617E-2</v>
      </c>
      <c r="F107">
        <f t="shared" si="9"/>
        <v>-0.11765124143860346</v>
      </c>
    </row>
    <row r="108" spans="1:6" x14ac:dyDescent="0.3">
      <c r="A108">
        <f t="shared" si="6"/>
        <v>10.19999999999998</v>
      </c>
      <c r="B108">
        <f t="shared" si="5"/>
        <v>-0.71426565202721393</v>
      </c>
      <c r="D108">
        <f t="shared" si="7"/>
        <v>8.9171004420337208E-2</v>
      </c>
      <c r="E108">
        <f t="shared" si="8"/>
        <v>8.0117692987699302E-2</v>
      </c>
      <c r="F108">
        <f t="shared" si="9"/>
        <v>-0.10963947213983356</v>
      </c>
    </row>
    <row r="109" spans="1:6" x14ac:dyDescent="0.3">
      <c r="A109">
        <f t="shared" si="6"/>
        <v>10.299999999999979</v>
      </c>
      <c r="B109">
        <f t="shared" si="5"/>
        <v>-0.64082641759500969</v>
      </c>
      <c r="D109">
        <f t="shared" si="7"/>
        <v>7.759239494475384E-2</v>
      </c>
      <c r="E109">
        <f t="shared" si="8"/>
        <v>8.7876932482174652E-2</v>
      </c>
      <c r="F109">
        <f t="shared" si="9"/>
        <v>-0.10085177889161613</v>
      </c>
    </row>
    <row r="110" spans="1:6" x14ac:dyDescent="0.3">
      <c r="A110">
        <f t="shared" si="6"/>
        <v>10.399999999999979</v>
      </c>
      <c r="B110">
        <f t="shared" si="5"/>
        <v>-0.56098425742724645</v>
      </c>
      <c r="D110">
        <f t="shared" si="7"/>
        <v>6.5701005898746279E-2</v>
      </c>
      <c r="E110">
        <f t="shared" si="8"/>
        <v>9.4447033072049255E-2</v>
      </c>
      <c r="F110">
        <f t="shared" si="9"/>
        <v>-9.1407075584411246E-2</v>
      </c>
    </row>
    <row r="111" spans="1:6" x14ac:dyDescent="0.3">
      <c r="A111">
        <f t="shared" si="6"/>
        <v>10.499999999999979</v>
      </c>
      <c r="B111">
        <f t="shared" si="5"/>
        <v>-0.47553692799601127</v>
      </c>
      <c r="D111">
        <f t="shared" si="7"/>
        <v>5.3628262355591538E-2</v>
      </c>
      <c r="E111">
        <f t="shared" si="8"/>
        <v>9.9809859307608384E-2</v>
      </c>
      <c r="F111">
        <f t="shared" si="9"/>
        <v>-8.1426089653650446E-2</v>
      </c>
    </row>
    <row r="112" spans="1:6" x14ac:dyDescent="0.3">
      <c r="A112">
        <f t="shared" si="6"/>
        <v>10.599999999999978</v>
      </c>
      <c r="B112">
        <f t="shared" si="5"/>
        <v>-0.38533819077184933</v>
      </c>
      <c r="D112">
        <f t="shared" si="7"/>
        <v>4.1502145930607089E-2</v>
      </c>
      <c r="E112">
        <f t="shared" si="8"/>
        <v>0.10396007390066908</v>
      </c>
      <c r="F112">
        <f t="shared" si="9"/>
        <v>-7.103008226358358E-2</v>
      </c>
    </row>
    <row r="113" spans="1:6" x14ac:dyDescent="0.3">
      <c r="A113">
        <f t="shared" si="6"/>
        <v>10.699999999999978</v>
      </c>
      <c r="B113">
        <f t="shared" si="5"/>
        <v>-0.29128928172136592</v>
      </c>
      <c r="D113">
        <f t="shared" si="7"/>
        <v>2.9446052703315947E-2</v>
      </c>
      <c r="E113">
        <f t="shared" si="8"/>
        <v>0.10690467917100066</v>
      </c>
      <c r="F113">
        <f t="shared" si="9"/>
        <v>-6.033961434648355E-2</v>
      </c>
    </row>
    <row r="114" spans="1:6" x14ac:dyDescent="0.3">
      <c r="A114">
        <f t="shared" si="6"/>
        <v>10.799999999999978</v>
      </c>
      <c r="B114">
        <f t="shared" si="5"/>
        <v>-0.19432990645535744</v>
      </c>
      <c r="D114">
        <f t="shared" si="7"/>
        <v>1.7577742678083284E-2</v>
      </c>
      <c r="E114">
        <f t="shared" si="8"/>
        <v>0.10866245343880898</v>
      </c>
      <c r="F114">
        <f t="shared" si="9"/>
        <v>-4.9473369002602692E-2</v>
      </c>
    </row>
    <row r="115" spans="1:6" x14ac:dyDescent="0.3">
      <c r="A115">
        <f t="shared" si="6"/>
        <v>10.899999999999977</v>
      </c>
      <c r="B115">
        <f t="shared" si="5"/>
        <v>-9.5428851000973647E-2</v>
      </c>
      <c r="D115">
        <f t="shared" si="7"/>
        <v>6.008387627079094E-3</v>
      </c>
      <c r="E115">
        <f t="shared" si="8"/>
        <v>0.10926329220151688</v>
      </c>
      <c r="F115">
        <f t="shared" si="9"/>
        <v>-3.854703978245104E-2</v>
      </c>
    </row>
    <row r="116" spans="1:6" x14ac:dyDescent="0.3">
      <c r="A116">
        <f t="shared" si="6"/>
        <v>10.999999999999977</v>
      </c>
      <c r="B116">
        <f t="shared" si="5"/>
        <v>4.4256979880276928E-3</v>
      </c>
      <c r="D116">
        <f t="shared" si="7"/>
        <v>-5.1582770981557155E-3</v>
      </c>
      <c r="E116">
        <f t="shared" si="8"/>
        <v>0.10874746449170132</v>
      </c>
      <c r="F116">
        <f t="shared" si="9"/>
        <v>-2.7672293333280945E-2</v>
      </c>
    </row>
    <row r="117" spans="1:6" x14ac:dyDescent="0.3">
      <c r="A117">
        <f t="shared" si="6"/>
        <v>11.099999999999977</v>
      </c>
      <c r="B117">
        <f t="shared" si="5"/>
        <v>0.10423602686567392</v>
      </c>
      <c r="D117">
        <f t="shared" si="7"/>
        <v>-1.5826692463399586E-2</v>
      </c>
      <c r="E117">
        <f t="shared" si="8"/>
        <v>0.10716479524536136</v>
      </c>
      <c r="F117">
        <f t="shared" si="9"/>
        <v>-1.6955813808744849E-2</v>
      </c>
    </row>
    <row r="118" spans="1:6" x14ac:dyDescent="0.3">
      <c r="A118">
        <f t="shared" si="6"/>
        <v>11.199999999999976</v>
      </c>
      <c r="B118">
        <f t="shared" si="5"/>
        <v>0.20300486381872779</v>
      </c>
      <c r="D118">
        <f t="shared" si="7"/>
        <v>-2.5910104289399702E-2</v>
      </c>
      <c r="E118">
        <f t="shared" si="8"/>
        <v>0.10457378481642141</v>
      </c>
      <c r="F118">
        <f t="shared" si="9"/>
        <v>-6.4984353271027463E-3</v>
      </c>
    </row>
    <row r="119" spans="1:6" x14ac:dyDescent="0.3">
      <c r="A119">
        <f t="shared" si="6"/>
        <v>11.299999999999976</v>
      </c>
      <c r="B119">
        <f t="shared" si="5"/>
        <v>0.29974534327699121</v>
      </c>
      <c r="D119">
        <f t="shared" si="7"/>
        <v>-3.5331078599465819E-2</v>
      </c>
      <c r="E119">
        <f t="shared" si="8"/>
        <v>0.10104067695647484</v>
      </c>
      <c r="F119">
        <f t="shared" si="9"/>
        <v>3.6056323685447027E-3</v>
      </c>
    </row>
    <row r="120" spans="1:6" x14ac:dyDescent="0.3">
      <c r="A120">
        <f t="shared" si="6"/>
        <v>11.399999999999975</v>
      </c>
      <c r="B120">
        <f t="shared" si="5"/>
        <v>0.39349086634786806</v>
      </c>
      <c r="D120">
        <f t="shared" si="7"/>
        <v>-4.4021903151134648E-2</v>
      </c>
      <c r="E120">
        <f t="shared" si="8"/>
        <v>9.663848664136139E-2</v>
      </c>
      <c r="F120">
        <f t="shared" si="9"/>
        <v>1.3269481032680807E-2</v>
      </c>
    </row>
    <row r="121" spans="1:6" x14ac:dyDescent="0.3">
      <c r="A121">
        <f t="shared" si="6"/>
        <v>11.499999999999975</v>
      </c>
      <c r="B121">
        <f t="shared" si="5"/>
        <v>0.48330475875298412</v>
      </c>
      <c r="D121">
        <f t="shared" si="7"/>
        <v>-5.1924875689225367E-2</v>
      </c>
      <c r="E121">
        <f t="shared" si="8"/>
        <v>9.1445999072438874E-2</v>
      </c>
      <c r="F121">
        <f t="shared" si="9"/>
        <v>2.2414080939924662E-2</v>
      </c>
    </row>
    <row r="122" spans="1:6" x14ac:dyDescent="0.3">
      <c r="A122">
        <f t="shared" si="6"/>
        <v>11.599999999999975</v>
      </c>
      <c r="B122">
        <f t="shared" si="5"/>
        <v>0.56828962976795316</v>
      </c>
      <c r="D122">
        <f t="shared" si="7"/>
        <v>-5.8992480568900212E-2</v>
      </c>
      <c r="E122">
        <f t="shared" si="8"/>
        <v>8.5546751015548872E-2</v>
      </c>
      <c r="F122">
        <f t="shared" si="9"/>
        <v>3.0968756041479518E-2</v>
      </c>
    </row>
    <row r="123" spans="1:6" x14ac:dyDescent="0.3">
      <c r="A123">
        <f t="shared" si="6"/>
        <v>11.699999999999974</v>
      </c>
      <c r="B123">
        <f t="shared" si="5"/>
        <v>0.64759633865385702</v>
      </c>
      <c r="D123">
        <f t="shared" si="7"/>
        <v>-6.5187456447699063E-2</v>
      </c>
      <c r="E123">
        <f t="shared" si="8"/>
        <v>7.9028005370778989E-2</v>
      </c>
      <c r="F123">
        <f t="shared" si="9"/>
        <v>3.8871556578557391E-2</v>
      </c>
    </row>
    <row r="124" spans="1:6" x14ac:dyDescent="0.3">
      <c r="A124">
        <f t="shared" si="6"/>
        <v>11.799999999999974</v>
      </c>
      <c r="B124">
        <f t="shared" si="5"/>
        <v>0.72043247899082019</v>
      </c>
      <c r="D124">
        <f t="shared" si="7"/>
        <v>-7.0482758726868988E-2</v>
      </c>
      <c r="E124">
        <f t="shared" si="8"/>
        <v>7.1979729498092115E-2</v>
      </c>
      <c r="F124">
        <f t="shared" si="9"/>
        <v>4.6069529528366578E-2</v>
      </c>
    </row>
    <row r="125" spans="1:6" x14ac:dyDescent="0.3">
      <c r="A125">
        <f t="shared" si="6"/>
        <v>11.899999999999974</v>
      </c>
      <c r="B125">
        <f t="shared" si="5"/>
        <v>0.78607029614102286</v>
      </c>
      <c r="D125">
        <f t="shared" si="7"/>
        <v>-7.4861421327603428E-2</v>
      </c>
      <c r="E125">
        <f t="shared" si="8"/>
        <v>6.4493587365331798E-2</v>
      </c>
      <c r="F125">
        <f t="shared" si="9"/>
        <v>5.2518888264899734E-2</v>
      </c>
    </row>
    <row r="126" spans="1:6" x14ac:dyDescent="0.3">
      <c r="A126">
        <f t="shared" si="6"/>
        <v>11.999999999999973</v>
      </c>
      <c r="B126">
        <f t="shared" si="5"/>
        <v>0.84385395873247782</v>
      </c>
      <c r="D126">
        <f t="shared" si="7"/>
        <v>-7.8316323211032463E-2</v>
      </c>
      <c r="E126">
        <f t="shared" si="8"/>
        <v>5.6661955044228579E-2</v>
      </c>
      <c r="F126">
        <f t="shared" si="9"/>
        <v>5.8185083769322569E-2</v>
      </c>
    </row>
    <row r="127" spans="1:6" x14ac:dyDescent="0.3">
      <c r="A127">
        <f t="shared" si="6"/>
        <v>12.099999999999973</v>
      </c>
      <c r="B127">
        <f t="shared" si="5"/>
        <v>0.89320611150931051</v>
      </c>
      <c r="D127">
        <f t="shared" si="7"/>
        <v>-8.0849865787014003E-2</v>
      </c>
      <c r="E127">
        <f t="shared" si="8"/>
        <v>4.8576968465527205E-2</v>
      </c>
      <c r="F127">
        <f t="shared" si="9"/>
        <v>6.3042780615875274E-2</v>
      </c>
    </row>
    <row r="128" spans="1:6" x14ac:dyDescent="0.3">
      <c r="A128">
        <f t="shared" si="6"/>
        <v>12.199999999999973</v>
      </c>
      <c r="B128">
        <f t="shared" si="5"/>
        <v>0.93363364407462779</v>
      </c>
      <c r="D128">
        <f t="shared" si="7"/>
        <v>-8.2473568002086162E-2</v>
      </c>
      <c r="E128">
        <f t="shared" si="8"/>
        <v>4.0329611665318621E-2</v>
      </c>
      <c r="F128">
        <f t="shared" si="9"/>
        <v>6.7075741782407119E-2</v>
      </c>
    </row>
    <row r="129" spans="1:6" x14ac:dyDescent="0.3">
      <c r="A129">
        <f t="shared" si="6"/>
        <v>12.299999999999972</v>
      </c>
      <c r="B129">
        <f t="shared" si="5"/>
        <v>0.96473261788660225</v>
      </c>
      <c r="D129">
        <f t="shared" si="7"/>
        <v>-8.3207586448534571E-2</v>
      </c>
      <c r="E129">
        <f t="shared" si="8"/>
        <v>3.2008853020465196E-2</v>
      </c>
      <c r="F129">
        <f t="shared" si="9"/>
        <v>7.0276627084453633E-2</v>
      </c>
    </row>
    <row r="130" spans="1:6" x14ac:dyDescent="0.3">
      <c r="A130">
        <f t="shared" si="6"/>
        <v>12.399999999999972</v>
      </c>
      <c r="B130">
        <f t="shared" si="5"/>
        <v>0.9861923022788589</v>
      </c>
      <c r="D130">
        <f t="shared" si="7"/>
        <v>-8.3080168292639714E-2</v>
      </c>
      <c r="E130">
        <f t="shared" si="8"/>
        <v>2.3700836191201252E-2</v>
      </c>
      <c r="F130">
        <f t="shared" si="9"/>
        <v>7.2646710703573744E-2</v>
      </c>
    </row>
    <row r="131" spans="1:6" x14ac:dyDescent="0.3">
      <c r="A131">
        <f t="shared" si="6"/>
        <v>12.499999999999972</v>
      </c>
      <c r="B131">
        <f t="shared" si="5"/>
        <v>0.99779827917857877</v>
      </c>
      <c r="D131">
        <f t="shared" si="7"/>
        <v>-8.2127045180054245E-2</v>
      </c>
      <c r="E131">
        <f t="shared" si="8"/>
        <v>1.5488131673195857E-2</v>
      </c>
      <c r="F131">
        <f t="shared" si="9"/>
        <v>7.4195523870893329E-2</v>
      </c>
    </row>
    <row r="132" spans="1:6" x14ac:dyDescent="0.3">
      <c r="A132">
        <f t="shared" si="6"/>
        <v>12.599999999999971</v>
      </c>
      <c r="B132">
        <f t="shared" si="5"/>
        <v>0.99943458550100572</v>
      </c>
      <c r="D132">
        <f t="shared" si="7"/>
        <v>-8.0390776540171668E-2</v>
      </c>
      <c r="E132">
        <f t="shared" si="8"/>
        <v>7.4490540191787195E-3</v>
      </c>
      <c r="F132">
        <f t="shared" si="9"/>
        <v>7.4940429272811193E-2</v>
      </c>
    </row>
    <row r="133" spans="1:6" x14ac:dyDescent="0.3">
      <c r="A133">
        <f t="shared" si="6"/>
        <v>12.699999999999971</v>
      </c>
      <c r="B133">
        <f t="shared" si="5"/>
        <v>0.99108487181425708</v>
      </c>
      <c r="D133">
        <f t="shared" si="7"/>
        <v>-7.7920050880482677E-2</v>
      </c>
      <c r="E133">
        <f t="shared" si="8"/>
        <v>-3.4295106886952052E-4</v>
      </c>
      <c r="F133">
        <f t="shared" si="9"/>
        <v>7.4906134165924246E-2</v>
      </c>
    </row>
    <row r="134" spans="1:6" x14ac:dyDescent="0.3">
      <c r="A134">
        <f t="shared" si="6"/>
        <v>12.799999999999971</v>
      </c>
      <c r="B134">
        <f t="shared" si="5"/>
        <v>0.97283256569744236</v>
      </c>
      <c r="D134">
        <f t="shared" si="7"/>
        <v>-7.4768953738376442E-2</v>
      </c>
      <c r="E134">
        <f t="shared" si="8"/>
        <v>-7.8198464427071384E-3</v>
      </c>
      <c r="F134">
        <f t="shared" si="9"/>
        <v>7.412414952165354E-2</v>
      </c>
    </row>
    <row r="135" spans="1:6" x14ac:dyDescent="0.3">
      <c r="A135">
        <f t="shared" si="6"/>
        <v>12.89999999999997</v>
      </c>
      <c r="B135">
        <f t="shared" ref="B135:B198" si="10">$D$2*COS(SQRT($D$3)*A135)</f>
        <v>0.94486003815987052</v>
      </c>
      <c r="D135">
        <f t="shared" si="7"/>
        <v>-7.099621094457069E-2</v>
      </c>
      <c r="E135">
        <f t="shared" si="8"/>
        <v>-1.4919467537164183E-2</v>
      </c>
      <c r="F135">
        <f t="shared" si="9"/>
        <v>7.2632202767937123E-2</v>
      </c>
    </row>
    <row r="136" spans="1:6" x14ac:dyDescent="0.3">
      <c r="A136">
        <f t="shared" ref="A136:A199" si="11">A135+0.1</f>
        <v>12.99999999999997</v>
      </c>
      <c r="B136">
        <f t="shared" si="10"/>
        <v>0.90744678145020885</v>
      </c>
      <c r="D136">
        <f t="shared" ref="D136:D199" si="12">-$D$3*F135-$D$4*E135</f>
        <v>-6.6664415753071443E-2</v>
      </c>
      <c r="E136">
        <f t="shared" ref="E136:E199" si="13">E135+D136*(A136-A135)</f>
        <v>-2.1585909112471303E-2</v>
      </c>
      <c r="F136">
        <f t="shared" ref="F136:F199" si="14">F135+E136*(A136-A135)</f>
        <v>7.0473611856690002E-2</v>
      </c>
    </row>
    <row r="137" spans="1:6" x14ac:dyDescent="0.3">
      <c r="A137">
        <f t="shared" si="11"/>
        <v>13.099999999999969</v>
      </c>
      <c r="B137">
        <f t="shared" si="10"/>
        <v>0.86096661646232187</v>
      </c>
      <c r="D137">
        <f t="shared" si="12"/>
        <v>-6.1839248211701482E-2</v>
      </c>
      <c r="E137">
        <f t="shared" si="13"/>
        <v>-2.7769833933641429E-2</v>
      </c>
      <c r="F137">
        <f t="shared" si="14"/>
        <v>6.7696628463325872E-2</v>
      </c>
    </row>
    <row r="138" spans="1:6" x14ac:dyDescent="0.3">
      <c r="A138">
        <f t="shared" si="11"/>
        <v>13.199999999999969</v>
      </c>
      <c r="B138">
        <f t="shared" si="10"/>
        <v>0.80588395764046861</v>
      </c>
      <c r="D138">
        <f t="shared" si="12"/>
        <v>-5.6588694889869298E-2</v>
      </c>
      <c r="E138">
        <f t="shared" si="13"/>
        <v>-3.3428703422628339E-2</v>
      </c>
      <c r="F138">
        <f t="shared" si="14"/>
        <v>6.4353758121063045E-2</v>
      </c>
    </row>
    <row r="139" spans="1:6" x14ac:dyDescent="0.3">
      <c r="A139">
        <f t="shared" si="11"/>
        <v>13.299999999999969</v>
      </c>
      <c r="B139">
        <f t="shared" si="10"/>
        <v>0.7427491727036909</v>
      </c>
      <c r="D139">
        <f t="shared" si="12"/>
        <v>-5.098227675201171E-2</v>
      </c>
      <c r="E139">
        <f t="shared" si="13"/>
        <v>-3.8526931097829495E-2</v>
      </c>
      <c r="F139">
        <f t="shared" si="14"/>
        <v>6.0501065011280108E-2</v>
      </c>
    </row>
    <row r="140" spans="1:6" x14ac:dyDescent="0.3">
      <c r="A140">
        <f t="shared" si="11"/>
        <v>13.399999999999968</v>
      </c>
      <c r="B140">
        <f t="shared" si="10"/>
        <v>0.67219308355349172</v>
      </c>
      <c r="D140">
        <f t="shared" si="12"/>
        <v>-4.5090292572148312E-2</v>
      </c>
      <c r="E140">
        <f t="shared" si="13"/>
        <v>-4.3035960355044311E-2</v>
      </c>
      <c r="F140">
        <f t="shared" si="14"/>
        <v>5.619746897577569E-2</v>
      </c>
    </row>
    <row r="141" spans="1:6" x14ac:dyDescent="0.3">
      <c r="A141">
        <f t="shared" si="11"/>
        <v>13.499999999999968</v>
      </c>
      <c r="B141">
        <f t="shared" si="10"/>
        <v>0.59492066330991777</v>
      </c>
      <c r="D141">
        <f t="shared" si="12"/>
        <v>-3.8983084833757967E-2</v>
      </c>
      <c r="E141">
        <f t="shared" si="13"/>
        <v>-4.6934268838420092E-2</v>
      </c>
      <c r="F141">
        <f t="shared" si="14"/>
        <v>5.1504042091933697E-2</v>
      </c>
    </row>
    <row r="142" spans="1:6" x14ac:dyDescent="0.3">
      <c r="A142">
        <f t="shared" si="11"/>
        <v>13.599999999999968</v>
      </c>
      <c r="B142">
        <f t="shared" si="10"/>
        <v>0.51170399245317644</v>
      </c>
      <c r="D142">
        <f t="shared" si="12"/>
        <v>-3.2730334556565654E-2</v>
      </c>
      <c r="E142">
        <f t="shared" si="13"/>
        <v>-5.0207302294076647E-2</v>
      </c>
      <c r="F142">
        <f t="shared" si="14"/>
        <v>4.648331186252605E-2</v>
      </c>
    </row>
    <row r="143" spans="1:6" x14ac:dyDescent="0.3">
      <c r="A143">
        <f t="shared" si="11"/>
        <v>13.699999999999967</v>
      </c>
      <c r="B143">
        <f t="shared" si="10"/>
        <v>0.42337454445069445</v>
      </c>
      <c r="D143">
        <f t="shared" si="12"/>
        <v>-2.640039094489539E-2</v>
      </c>
      <c r="E143">
        <f t="shared" si="13"/>
        <v>-5.2847341388566178E-2</v>
      </c>
      <c r="F143">
        <f t="shared" si="14"/>
        <v>4.1198577723669451E-2</v>
      </c>
    </row>
    <row r="144" spans="1:6" x14ac:dyDescent="0.3">
      <c r="A144">
        <f t="shared" si="11"/>
        <v>13.799999999999967</v>
      </c>
      <c r="B144">
        <f t="shared" si="10"/>
        <v>0.33081487794907882</v>
      </c>
      <c r="D144">
        <f t="shared" si="12"/>
        <v>-2.0059641168242978E-2</v>
      </c>
      <c r="E144">
        <f t="shared" si="13"/>
        <v>-5.4853305505390471E-2</v>
      </c>
      <c r="F144">
        <f t="shared" si="14"/>
        <v>3.5713247173130423E-2</v>
      </c>
    </row>
    <row r="145" spans="1:6" x14ac:dyDescent="0.3">
      <c r="A145">
        <f t="shared" si="11"/>
        <v>13.899999999999967</v>
      </c>
      <c r="B145">
        <f t="shared" si="10"/>
        <v>0.23494981853985589</v>
      </c>
      <c r="D145">
        <f t="shared" si="12"/>
        <v>-1.3771924970974233E-2</v>
      </c>
      <c r="E145">
        <f t="shared" si="13"/>
        <v>-5.6230498002487889E-2</v>
      </c>
      <c r="F145">
        <f t="shared" si="14"/>
        <v>3.0090197372881655E-2</v>
      </c>
    </row>
    <row r="146" spans="1:6" x14ac:dyDescent="0.3">
      <c r="A146">
        <f t="shared" si="11"/>
        <v>13.999999999999966</v>
      </c>
      <c r="B146">
        <f t="shared" si="10"/>
        <v>0.13673721820786702</v>
      </c>
      <c r="D146">
        <f t="shared" si="12"/>
        <v>-7.5979981718864997E-3</v>
      </c>
      <c r="E146">
        <f t="shared" si="13"/>
        <v>-5.6990297819676537E-2</v>
      </c>
      <c r="F146">
        <f t="shared" si="14"/>
        <v>2.4391167590914021E-2</v>
      </c>
    </row>
    <row r="147" spans="1:6" x14ac:dyDescent="0.3">
      <c r="A147">
        <f t="shared" si="11"/>
        <v>14.099999999999966</v>
      </c>
      <c r="B147">
        <f t="shared" si="10"/>
        <v>3.715838479086013E-2</v>
      </c>
      <c r="D147">
        <f t="shared" si="12"/>
        <v>-1.5950484630434039E-3</v>
      </c>
      <c r="E147">
        <f t="shared" si="13"/>
        <v>-5.7149802665980874E-2</v>
      </c>
      <c r="F147">
        <f t="shared" si="14"/>
        <v>1.8676187324315953E-2</v>
      </c>
    </row>
    <row r="148" spans="1:6" x14ac:dyDescent="0.3">
      <c r="A148">
        <f t="shared" si="11"/>
        <v>14.199999999999966</v>
      </c>
      <c r="B148">
        <f t="shared" si="10"/>
        <v>-6.2791722924048082E-2</v>
      </c>
      <c r="D148">
        <f t="shared" si="12"/>
        <v>4.1837337420763988E-3</v>
      </c>
      <c r="E148">
        <f t="shared" si="13"/>
        <v>-5.6731429291773237E-2</v>
      </c>
      <c r="F148">
        <f t="shared" si="14"/>
        <v>1.3003044395138649E-2</v>
      </c>
    </row>
    <row r="149" spans="1:6" x14ac:dyDescent="0.3">
      <c r="A149">
        <f t="shared" si="11"/>
        <v>14.299999999999965</v>
      </c>
      <c r="B149">
        <f t="shared" si="10"/>
        <v>-0.16211443649968321</v>
      </c>
      <c r="D149">
        <f t="shared" si="12"/>
        <v>9.6895273215706484E-3</v>
      </c>
      <c r="E149">
        <f t="shared" si="13"/>
        <v>-5.5762476559616178E-2</v>
      </c>
      <c r="F149">
        <f t="shared" si="14"/>
        <v>7.4267967391770514E-3</v>
      </c>
    </row>
    <row r="150" spans="1:6" x14ac:dyDescent="0.3">
      <c r="A150">
        <f t="shared" si="11"/>
        <v>14.399999999999965</v>
      </c>
      <c r="B150">
        <f t="shared" si="10"/>
        <v>-0.25981735621372154</v>
      </c>
      <c r="D150">
        <f t="shared" si="12"/>
        <v>1.4878193884669419E-2</v>
      </c>
      <c r="E150">
        <f t="shared" si="13"/>
        <v>-5.4274657171149245E-2</v>
      </c>
      <c r="F150">
        <f t="shared" si="14"/>
        <v>1.9993310220621464E-3</v>
      </c>
    </row>
    <row r="151" spans="1:6" x14ac:dyDescent="0.3">
      <c r="A151">
        <f t="shared" si="11"/>
        <v>14.499999999999964</v>
      </c>
      <c r="B151">
        <f t="shared" si="10"/>
        <v>-0.35492426678867178</v>
      </c>
      <c r="D151">
        <f t="shared" si="12"/>
        <v>1.9710531846397553E-2</v>
      </c>
      <c r="E151">
        <f t="shared" si="13"/>
        <v>-5.2303603986509496E-2</v>
      </c>
      <c r="F151">
        <f t="shared" si="14"/>
        <v>-3.2310293765887843E-3</v>
      </c>
    </row>
    <row r="152" spans="1:6" x14ac:dyDescent="0.3">
      <c r="A152">
        <f t="shared" si="11"/>
        <v>14.599999999999964</v>
      </c>
      <c r="B152">
        <f t="shared" si="10"/>
        <v>-0.44648489141223385</v>
      </c>
      <c r="D152">
        <f t="shared" si="12"/>
        <v>2.4152470971192583E-2</v>
      </c>
      <c r="E152">
        <f t="shared" si="13"/>
        <v>-4.9888356889390244E-2</v>
      </c>
      <c r="F152">
        <f t="shared" si="14"/>
        <v>-8.2198650655277913E-3</v>
      </c>
    </row>
    <row r="153" spans="1:6" x14ac:dyDescent="0.3">
      <c r="A153">
        <f t="shared" si="11"/>
        <v>14.699999999999964</v>
      </c>
      <c r="B153">
        <f t="shared" si="10"/>
        <v>-0.53358438658908769</v>
      </c>
      <c r="D153">
        <f t="shared" si="12"/>
        <v>2.8175207821283889E-2</v>
      </c>
      <c r="E153">
        <f t="shared" si="13"/>
        <v>-4.7070836107261864E-2</v>
      </c>
      <c r="F153">
        <f t="shared" si="14"/>
        <v>-1.2926948676253961E-2</v>
      </c>
    </row>
    <row r="154" spans="1:6" x14ac:dyDescent="0.3">
      <c r="A154">
        <f t="shared" si="11"/>
        <v>14.799999999999963</v>
      </c>
      <c r="B154">
        <f t="shared" si="10"/>
        <v>-0.61535248295469136</v>
      </c>
      <c r="D154">
        <f t="shared" si="12"/>
        <v>3.1755283119158706E-2</v>
      </c>
      <c r="E154">
        <f t="shared" si="13"/>
        <v>-4.3895307795346006E-2</v>
      </c>
      <c r="F154">
        <f t="shared" si="14"/>
        <v>-1.7316479455788548E-2</v>
      </c>
    </row>
    <row r="155" spans="1:6" x14ac:dyDescent="0.3">
      <c r="A155">
        <f t="shared" si="11"/>
        <v>14.899999999999963</v>
      </c>
      <c r="B155">
        <f t="shared" si="10"/>
        <v>-0.69097218071909894</v>
      </c>
      <c r="D155">
        <f t="shared" si="12"/>
        <v>3.4874602573926952E-2</v>
      </c>
      <c r="E155">
        <f t="shared" si="13"/>
        <v>-4.0407847537953324E-2</v>
      </c>
      <c r="F155">
        <f t="shared" si="14"/>
        <v>-2.1357264209583865E-2</v>
      </c>
    </row>
    <row r="156" spans="1:6" x14ac:dyDescent="0.3">
      <c r="A156">
        <f t="shared" si="11"/>
        <v>14.999999999999963</v>
      </c>
      <c r="B156">
        <f t="shared" si="10"/>
        <v>-0.759687912858797</v>
      </c>
      <c r="D156">
        <f t="shared" si="12"/>
        <v>3.75204032247652E-2</v>
      </c>
      <c r="E156">
        <f t="shared" si="13"/>
        <v>-3.6655807215476816E-2</v>
      </c>
      <c r="F156">
        <f t="shared" si="14"/>
        <v>-2.5022844931131535E-2</v>
      </c>
    </row>
    <row r="157" spans="1:6" x14ac:dyDescent="0.3">
      <c r="A157">
        <f t="shared" si="11"/>
        <v>15.099999999999962</v>
      </c>
      <c r="B157">
        <f t="shared" si="10"/>
        <v>-0.82081309449264694</v>
      </c>
      <c r="D157">
        <f t="shared" si="12"/>
        <v>3.9685167817322259E-2</v>
      </c>
      <c r="E157">
        <f t="shared" si="13"/>
        <v>-3.2687290433744604E-2</v>
      </c>
      <c r="F157">
        <f t="shared" si="14"/>
        <v>-2.8291573974505983E-2</v>
      </c>
    </row>
    <row r="158" spans="1:6" x14ac:dyDescent="0.3">
      <c r="A158">
        <f t="shared" si="11"/>
        <v>15.199999999999962</v>
      </c>
      <c r="B158">
        <f t="shared" si="10"/>
        <v>-0.87373698301106195</v>
      </c>
      <c r="D158">
        <f t="shared" si="12"/>
        <v>4.1366490148003823E-2</v>
      </c>
      <c r="E158">
        <f t="shared" si="13"/>
        <v>-2.8550641418944235E-2</v>
      </c>
      <c r="F158">
        <f t="shared" si="14"/>
        <v>-3.1146638116400397E-2</v>
      </c>
    </row>
    <row r="159" spans="1:6" x14ac:dyDescent="0.3">
      <c r="A159">
        <f t="shared" si="11"/>
        <v>15.299999999999962</v>
      </c>
      <c r="B159">
        <f t="shared" si="10"/>
        <v>-0.91793078041427778</v>
      </c>
      <c r="D159">
        <f t="shared" si="12"/>
        <v>4.256689468397809E-2</v>
      </c>
      <c r="E159">
        <f t="shared" si="13"/>
        <v>-2.4293951950546441E-2</v>
      </c>
      <c r="F159">
        <f t="shared" si="14"/>
        <v>-3.3576033311455034E-2</v>
      </c>
    </row>
    <row r="160" spans="1:6" x14ac:dyDescent="0.3">
      <c r="A160">
        <f t="shared" si="11"/>
        <v>15.399999999999961</v>
      </c>
      <c r="B160">
        <f t="shared" si="10"/>
        <v>-0.95295291688716843</v>
      </c>
      <c r="D160">
        <f t="shared" si="12"/>
        <v>4.3293614091673607E-2</v>
      </c>
      <c r="E160">
        <f t="shared" si="13"/>
        <v>-1.9964590541379095E-2</v>
      </c>
      <c r="F160">
        <f t="shared" si="14"/>
        <v>-3.5572492365592935E-2</v>
      </c>
    </row>
    <row r="161" spans="1:6" x14ac:dyDescent="0.3">
      <c r="A161">
        <f t="shared" si="11"/>
        <v>15.499999999999961</v>
      </c>
      <c r="B161">
        <f t="shared" si="10"/>
        <v>-0.97845346281887613</v>
      </c>
      <c r="D161">
        <f t="shared" si="12"/>
        <v>4.3558328582144576E-2</v>
      </c>
      <c r="E161">
        <f t="shared" si="13"/>
        <v>-1.5608757683164654E-2</v>
      </c>
      <c r="F161">
        <f t="shared" si="14"/>
        <v>-3.7133368133909397E-2</v>
      </c>
    </row>
    <row r="162" spans="1:6" x14ac:dyDescent="0.3">
      <c r="A162">
        <f t="shared" si="11"/>
        <v>15.599999999999961</v>
      </c>
      <c r="B162">
        <f t="shared" si="10"/>
        <v>-0.99417762518381092</v>
      </c>
      <c r="D162">
        <f t="shared" si="12"/>
        <v>4.337687120717526E-2</v>
      </c>
      <c r="E162">
        <f t="shared" si="13"/>
        <v>-1.1271070562447144E-2</v>
      </c>
      <c r="F162">
        <f t="shared" si="14"/>
        <v>-3.826047519015411E-2</v>
      </c>
    </row>
    <row r="163" spans="1:6" x14ac:dyDescent="0.3">
      <c r="A163">
        <f t="shared" si="11"/>
        <v>15.69999999999996</v>
      </c>
      <c r="B163">
        <f t="shared" si="10"/>
        <v>-0.99996829334933957</v>
      </c>
      <c r="D163">
        <f t="shared" si="12"/>
        <v>4.2768903415132967E-2</v>
      </c>
      <c r="E163">
        <f t="shared" si="13"/>
        <v>-6.9941802209338624E-3</v>
      </c>
      <c r="F163">
        <f t="shared" si="14"/>
        <v>-3.8959893212247493E-2</v>
      </c>
    </row>
    <row r="164" spans="1:6" x14ac:dyDescent="0.3">
      <c r="A164">
        <f t="shared" si="11"/>
        <v>15.79999999999996</v>
      </c>
      <c r="B164">
        <f t="shared" si="10"/>
        <v>-0.9957676088732923</v>
      </c>
      <c r="D164">
        <f t="shared" si="12"/>
        <v>4.1757565300621038E-2</v>
      </c>
      <c r="E164">
        <f t="shared" si="13"/>
        <v>-2.8184236908717734E-3</v>
      </c>
      <c r="F164">
        <f t="shared" si="14"/>
        <v>-3.9241735581334668E-2</v>
      </c>
    </row>
    <row r="165" spans="1:6" x14ac:dyDescent="0.3">
      <c r="A165">
        <f t="shared" si="11"/>
        <v>15.899999999999959</v>
      </c>
      <c r="B165">
        <f t="shared" si="10"/>
        <v>-0.9816175436063922</v>
      </c>
      <c r="D165">
        <f t="shared" si="12"/>
        <v>4.0369105057683374E-2</v>
      </c>
      <c r="E165">
        <f t="shared" si="13"/>
        <v>1.2184868148965499E-3</v>
      </c>
      <c r="F165">
        <f t="shared" si="14"/>
        <v>-3.9119886899845011E-2</v>
      </c>
    </row>
    <row r="166" spans="1:6" x14ac:dyDescent="0.3">
      <c r="A166">
        <f t="shared" si="11"/>
        <v>15.999999999999959</v>
      </c>
      <c r="B166">
        <f t="shared" si="10"/>
        <v>-0.95765948032339643</v>
      </c>
      <c r="D166">
        <f t="shared" si="12"/>
        <v>3.8632492173886389E-2</v>
      </c>
      <c r="E166">
        <f t="shared" si="13"/>
        <v>5.0817360322851753E-3</v>
      </c>
      <c r="F166">
        <f t="shared" si="14"/>
        <v>-3.8611713296616494E-2</v>
      </c>
    </row>
    <row r="167" spans="1:6" x14ac:dyDescent="0.3">
      <c r="A167">
        <f t="shared" si="11"/>
        <v>16.099999999999959</v>
      </c>
      <c r="B167">
        <f t="shared" si="10"/>
        <v>-0.92413280007314591</v>
      </c>
      <c r="D167">
        <f t="shared" si="12"/>
        <v>3.6579018883702422E-2</v>
      </c>
      <c r="E167">
        <f t="shared" si="13"/>
        <v>8.7396379206554041E-3</v>
      </c>
      <c r="F167">
        <f t="shared" si="14"/>
        <v>-3.7737749504550958E-2</v>
      </c>
    </row>
    <row r="168" spans="1:6" x14ac:dyDescent="0.3">
      <c r="A168">
        <f t="shared" si="11"/>
        <v>16.19999999999996</v>
      </c>
      <c r="B168">
        <f t="shared" si="10"/>
        <v>-0.88137249036225318</v>
      </c>
      <c r="D168">
        <f t="shared" si="12"/>
        <v>3.4241894336288797E-2</v>
      </c>
      <c r="E168">
        <f t="shared" si="13"/>
        <v>1.2163827354284333E-2</v>
      </c>
      <c r="F168">
        <f t="shared" si="14"/>
        <v>-3.6521366769122508E-2</v>
      </c>
    </row>
    <row r="169" spans="1:6" x14ac:dyDescent="0.3">
      <c r="A169">
        <f t="shared" si="11"/>
        <v>16.299999999999962</v>
      </c>
      <c r="B169">
        <f t="shared" si="10"/>
        <v>-0.8298057980706709</v>
      </c>
      <c r="D169">
        <f t="shared" si="12"/>
        <v>3.1655835827408774E-2</v>
      </c>
      <c r="E169">
        <f t="shared" si="13"/>
        <v>1.5329410937025256E-2</v>
      </c>
      <c r="F169">
        <f t="shared" si="14"/>
        <v>-3.498842567541996E-2</v>
      </c>
    </row>
    <row r="170" spans="1:6" x14ac:dyDescent="0.3">
      <c r="A170">
        <f t="shared" si="11"/>
        <v>16.399999999999963</v>
      </c>
      <c r="B170">
        <f t="shared" si="10"/>
        <v>-0.76994796054209436</v>
      </c>
      <c r="D170">
        <f t="shared" si="12"/>
        <v>2.8856661300609855E-2</v>
      </c>
      <c r="E170">
        <f t="shared" si="13"/>
        <v>1.8215077067086284E-2</v>
      </c>
      <c r="F170">
        <f t="shared" si="14"/>
        <v>-3.3166917968711303E-2</v>
      </c>
    </row>
    <row r="171" spans="1:6" x14ac:dyDescent="0.3">
      <c r="A171">
        <f t="shared" si="11"/>
        <v>16.499999999999964</v>
      </c>
      <c r="B171">
        <f t="shared" si="10"/>
        <v>-0.70239705750273884</v>
      </c>
      <c r="D171">
        <f t="shared" si="12"/>
        <v>2.588088714187679E-2</v>
      </c>
      <c r="E171">
        <f t="shared" si="13"/>
        <v>2.0803165781273999E-2</v>
      </c>
      <c r="F171">
        <f t="shared" si="14"/>
        <v>-3.1086601390583873E-2</v>
      </c>
    </row>
    <row r="172" spans="1:6" x14ac:dyDescent="0.3">
      <c r="A172">
        <f t="shared" si="11"/>
        <v>16.599999999999966</v>
      </c>
      <c r="B172">
        <f t="shared" si="10"/>
        <v>-0.62782803524641362</v>
      </c>
      <c r="D172">
        <f t="shared" si="12"/>
        <v>2.2765335078074274E-2</v>
      </c>
      <c r="E172">
        <f t="shared" si="13"/>
        <v>2.3079699289081459E-2</v>
      </c>
      <c r="F172">
        <f t="shared" si="14"/>
        <v>-2.8778631461675693E-2</v>
      </c>
    </row>
    <row r="173" spans="1:6" x14ac:dyDescent="0.3">
      <c r="A173">
        <f t="shared" si="11"/>
        <v>16.699999999999967</v>
      </c>
      <c r="B173">
        <f t="shared" si="10"/>
        <v>-0.54698596279426237</v>
      </c>
      <c r="D173">
        <f t="shared" si="12"/>
        <v>1.954675174604311E-2</v>
      </c>
      <c r="E173">
        <f t="shared" si="13"/>
        <v>2.5034374463685796E-2</v>
      </c>
      <c r="F173">
        <f t="shared" si="14"/>
        <v>-2.6275194015307077E-2</v>
      </c>
    </row>
    <row r="174" spans="1:6" x14ac:dyDescent="0.3">
      <c r="A174">
        <f t="shared" si="11"/>
        <v>16.799999999999969</v>
      </c>
      <c r="B174">
        <f t="shared" si="10"/>
        <v>-0.46067858741139089</v>
      </c>
      <c r="D174">
        <f t="shared" si="12"/>
        <v>1.6261444229832757E-2</v>
      </c>
      <c r="E174">
        <f t="shared" si="13"/>
        <v>2.6660518886669093E-2</v>
      </c>
      <c r="F174">
        <f t="shared" si="14"/>
        <v>-2.3609142126640129E-2</v>
      </c>
    </row>
    <row r="175" spans="1:6" x14ac:dyDescent="0.3">
      <c r="A175">
        <f t="shared" si="11"/>
        <v>16.89999999999997</v>
      </c>
      <c r="B175">
        <f t="shared" si="10"/>
        <v>-0.36976826386319955</v>
      </c>
      <c r="D175">
        <f t="shared" si="12"/>
        <v>1.294493457197249E-2</v>
      </c>
      <c r="E175">
        <f t="shared" si="13"/>
        <v>2.795501234386636E-2</v>
      </c>
      <c r="F175">
        <f t="shared" si="14"/>
        <v>-2.0813640892253453E-2</v>
      </c>
    </row>
    <row r="176" spans="1:6" x14ac:dyDescent="0.3">
      <c r="A176">
        <f t="shared" si="11"/>
        <v>16.999999999999972</v>
      </c>
      <c r="B176">
        <f t="shared" si="10"/>
        <v>-0.27516333805162424</v>
      </c>
      <c r="D176">
        <f t="shared" si="12"/>
        <v>9.6316359547069085E-3</v>
      </c>
      <c r="E176">
        <f t="shared" si="13"/>
        <v>2.8918175939337064E-2</v>
      </c>
      <c r="F176">
        <f t="shared" si="14"/>
        <v>-1.7921823298319706E-2</v>
      </c>
    </row>
    <row r="177" spans="1:6" x14ac:dyDescent="0.3">
      <c r="A177">
        <f t="shared" si="11"/>
        <v>17.099999999999973</v>
      </c>
      <c r="B177">
        <f t="shared" si="10"/>
        <v>-0.17780907112314362</v>
      </c>
      <c r="D177">
        <f t="shared" si="12"/>
        <v>6.3545529225848794E-3</v>
      </c>
      <c r="E177">
        <f t="shared" si="13"/>
        <v>2.9553631231595559E-2</v>
      </c>
      <c r="F177">
        <f t="shared" si="14"/>
        <v>-1.4966460175160108E-2</v>
      </c>
    </row>
    <row r="178" spans="1:6" x14ac:dyDescent="0.3">
      <c r="A178">
        <f t="shared" si="11"/>
        <v>17.199999999999974</v>
      </c>
      <c r="B178">
        <f t="shared" si="10"/>
        <v>-7.8678194731864937E-2</v>
      </c>
      <c r="D178">
        <f t="shared" si="12"/>
        <v>3.1450076825218828E-3</v>
      </c>
      <c r="E178">
        <f t="shared" si="13"/>
        <v>2.9868131999847752E-2</v>
      </c>
      <c r="F178">
        <f t="shared" si="14"/>
        <v>-1.197964697517529E-2</v>
      </c>
    </row>
    <row r="179" spans="1:6" x14ac:dyDescent="0.3">
      <c r="A179">
        <f t="shared" si="11"/>
        <v>17.299999999999976</v>
      </c>
      <c r="B179">
        <f t="shared" si="10"/>
        <v>2.123880817362115E-2</v>
      </c>
      <c r="D179">
        <f t="shared" si="12"/>
        <v>3.2394175236188233E-5</v>
      </c>
      <c r="E179">
        <f t="shared" si="13"/>
        <v>2.9871371417371371E-2</v>
      </c>
      <c r="F179">
        <f t="shared" si="14"/>
        <v>-8.9925098334381094E-3</v>
      </c>
    </row>
    <row r="180" spans="1:6" x14ac:dyDescent="0.3">
      <c r="A180">
        <f t="shared" si="11"/>
        <v>17.399999999999977</v>
      </c>
      <c r="B180">
        <f t="shared" si="10"/>
        <v>0.12094359992845298</v>
      </c>
      <c r="D180">
        <f t="shared" si="12"/>
        <v>-2.9560387335104393E-3</v>
      </c>
      <c r="E180">
        <f t="shared" si="13"/>
        <v>2.9575767544020321E-2</v>
      </c>
      <c r="F180">
        <f t="shared" si="14"/>
        <v>-6.0349330790360357E-3</v>
      </c>
    </row>
    <row r="181" spans="1:6" x14ac:dyDescent="0.3">
      <c r="A181">
        <f t="shared" si="11"/>
        <v>17.499999999999979</v>
      </c>
      <c r="B181">
        <f t="shared" si="10"/>
        <v>0.21943996321143852</v>
      </c>
      <c r="D181">
        <f t="shared" si="12"/>
        <v>-5.7953739385720928E-3</v>
      </c>
      <c r="E181">
        <f t="shared" si="13"/>
        <v>2.8996230150163102E-2</v>
      </c>
      <c r="F181">
        <f t="shared" si="14"/>
        <v>-3.1353100640196842E-3</v>
      </c>
    </row>
    <row r="182" spans="1:6" x14ac:dyDescent="0.3">
      <c r="A182">
        <f t="shared" si="11"/>
        <v>17.59999999999998</v>
      </c>
      <c r="B182">
        <f t="shared" si="10"/>
        <v>0.31574375491922307</v>
      </c>
      <c r="D182">
        <f t="shared" si="12"/>
        <v>-8.463181996045557E-3</v>
      </c>
      <c r="E182">
        <f t="shared" si="13"/>
        <v>2.8149911950558534E-2</v>
      </c>
      <c r="F182">
        <f t="shared" si="14"/>
        <v>-3.2031886896379067E-4</v>
      </c>
    </row>
    <row r="183" spans="1:6" x14ac:dyDescent="0.3">
      <c r="A183">
        <f t="shared" si="11"/>
        <v>17.699999999999982</v>
      </c>
      <c r="B183">
        <f t="shared" si="10"/>
        <v>0.40889273939886361</v>
      </c>
      <c r="D183">
        <f t="shared" si="12"/>
        <v>-1.0939645911259625E-2</v>
      </c>
      <c r="E183">
        <f t="shared" si="13"/>
        <v>2.7055947359432557E-2</v>
      </c>
      <c r="F183">
        <f t="shared" si="14"/>
        <v>2.3852758669795034E-3</v>
      </c>
    </row>
    <row r="184" spans="1:6" x14ac:dyDescent="0.3">
      <c r="A184">
        <f t="shared" si="11"/>
        <v>17.799999999999983</v>
      </c>
      <c r="B184">
        <f t="shared" si="10"/>
        <v>0.49795620278840003</v>
      </c>
      <c r="D184">
        <f t="shared" si="12"/>
        <v>-1.3207654810752527E-2</v>
      </c>
      <c r="E184">
        <f t="shared" si="13"/>
        <v>2.5735181878357286E-2</v>
      </c>
      <c r="F184">
        <f t="shared" si="14"/>
        <v>4.9587940548152685E-3</v>
      </c>
    </row>
    <row r="185" spans="1:6" x14ac:dyDescent="0.3">
      <c r="A185">
        <f t="shared" si="11"/>
        <v>17.899999999999984</v>
      </c>
      <c r="B185">
        <f t="shared" si="10"/>
        <v>0.58204425240211088</v>
      </c>
      <c r="D185">
        <f t="shared" si="12"/>
        <v>-1.5252866806158182E-2</v>
      </c>
      <c r="E185">
        <f t="shared" si="13"/>
        <v>2.4209895197741447E-2</v>
      </c>
      <c r="F185">
        <f t="shared" si="14"/>
        <v>7.3797835745894481E-3</v>
      </c>
    </row>
    <row r="186" spans="1:6" x14ac:dyDescent="0.3">
      <c r="A186">
        <f t="shared" si="11"/>
        <v>17.999999999999986</v>
      </c>
      <c r="B186">
        <f t="shared" si="10"/>
        <v>0.66031670824406952</v>
      </c>
      <c r="D186">
        <f t="shared" si="12"/>
        <v>-1.7063741653686029E-2</v>
      </c>
      <c r="E186">
        <f t="shared" si="13"/>
        <v>2.2503521032372818E-2</v>
      </c>
      <c r="F186">
        <f t="shared" si="14"/>
        <v>9.6301356778267615E-3</v>
      </c>
    </row>
    <row r="187" spans="1:6" x14ac:dyDescent="0.3">
      <c r="A187">
        <f t="shared" si="11"/>
        <v>18.099999999999987</v>
      </c>
      <c r="B187">
        <f t="shared" si="10"/>
        <v>0.73199149780893702</v>
      </c>
      <c r="D187">
        <f t="shared" si="12"/>
        <v>-1.8631544090775887E-2</v>
      </c>
      <c r="E187">
        <f t="shared" si="13"/>
        <v>2.0640366623295204E-2</v>
      </c>
      <c r="F187">
        <f t="shared" si="14"/>
        <v>1.1694172340156312E-2</v>
      </c>
    </row>
    <row r="188" spans="1:6" x14ac:dyDescent="0.3">
      <c r="A188">
        <f t="shared" si="11"/>
        <v>18.199999999999989</v>
      </c>
      <c r="B188">
        <f t="shared" si="10"/>
        <v>0.79635247029191669</v>
      </c>
      <c r="D188">
        <f t="shared" si="12"/>
        <v>-1.9950318989474393E-2</v>
      </c>
      <c r="E188">
        <f t="shared" si="13"/>
        <v>1.8645334724347738E-2</v>
      </c>
      <c r="F188">
        <f t="shared" si="14"/>
        <v>1.3558705812591113E-2</v>
      </c>
    </row>
    <row r="189" spans="1:6" x14ac:dyDescent="0.3">
      <c r="A189">
        <f t="shared" si="11"/>
        <v>18.29999999999999</v>
      </c>
      <c r="B189">
        <f t="shared" si="10"/>
        <v>0.85275655213086754</v>
      </c>
      <c r="D189">
        <f t="shared" si="12"/>
        <v>-2.101683970233021E-2</v>
      </c>
      <c r="E189">
        <f t="shared" si="13"/>
        <v>1.6543650754114687E-2</v>
      </c>
      <c r="F189">
        <f t="shared" si="14"/>
        <v>1.5213070888002606E-2</v>
      </c>
    </row>
    <row r="190" spans="1:6" x14ac:dyDescent="0.3">
      <c r="A190">
        <f t="shared" si="11"/>
        <v>18.399999999999991</v>
      </c>
      <c r="B190">
        <f t="shared" si="10"/>
        <v>0.90064017238476535</v>
      </c>
      <c r="D190">
        <f t="shared" si="12"/>
        <v>-2.1830531189648481E-2</v>
      </c>
      <c r="E190">
        <f t="shared" si="13"/>
        <v>1.4360597635149809E-2</v>
      </c>
      <c r="F190">
        <f t="shared" si="14"/>
        <v>1.6649130651517609E-2</v>
      </c>
    </row>
    <row r="191" spans="1:6" x14ac:dyDescent="0.3">
      <c r="A191">
        <f t="shared" si="11"/>
        <v>18.499999999999993</v>
      </c>
      <c r="B191">
        <f t="shared" si="10"/>
        <v>0.93952489374825354</v>
      </c>
      <c r="D191">
        <f t="shared" si="12"/>
        <v>-2.2393369705577534E-2</v>
      </c>
      <c r="E191">
        <f t="shared" si="13"/>
        <v>1.2121260664592024E-2</v>
      </c>
      <c r="F191">
        <f t="shared" si="14"/>
        <v>1.786125671797683E-2</v>
      </c>
    </row>
    <row r="192" spans="1:6" x14ac:dyDescent="0.3">
      <c r="A192">
        <f t="shared" si="11"/>
        <v>18.599999999999994</v>
      </c>
      <c r="B192">
        <f t="shared" si="10"/>
        <v>0.96902219293904812</v>
      </c>
      <c r="D192">
        <f t="shared" si="12"/>
        <v>-2.2709760983813641E-2</v>
      </c>
      <c r="E192">
        <f t="shared" si="13"/>
        <v>9.8502845662106278E-3</v>
      </c>
      <c r="F192">
        <f t="shared" si="14"/>
        <v>1.8846285174597906E-2</v>
      </c>
    </row>
    <row r="193" spans="1:6" x14ac:dyDescent="0.3">
      <c r="A193">
        <f t="shared" si="11"/>
        <v>18.699999999999996</v>
      </c>
      <c r="B193">
        <f t="shared" si="10"/>
        <v>0.98883734269414536</v>
      </c>
      <c r="D193">
        <f t="shared" si="12"/>
        <v>-2.2786399001082158E-2</v>
      </c>
      <c r="E193">
        <f t="shared" si="13"/>
        <v>7.5716446661023796E-3</v>
      </c>
      <c r="F193">
        <f t="shared" si="14"/>
        <v>1.9603449641208155E-2</v>
      </c>
    </row>
    <row r="194" spans="1:6" x14ac:dyDescent="0.3">
      <c r="A194">
        <f t="shared" si="11"/>
        <v>18.799999999999997</v>
      </c>
      <c r="B194">
        <f t="shared" si="10"/>
        <v>0.99877235658721009</v>
      </c>
      <c r="D194">
        <f t="shared" si="12"/>
        <v>-2.2632107507649105E-2</v>
      </c>
      <c r="E194">
        <f t="shared" si="13"/>
        <v>5.3084339153374373E-3</v>
      </c>
      <c r="F194">
        <f t="shared" si="14"/>
        <v>2.0134293032741907E-2</v>
      </c>
    </row>
    <row r="195" spans="1:6" x14ac:dyDescent="0.3">
      <c r="A195">
        <f t="shared" si="11"/>
        <v>18.899999999999999</v>
      </c>
      <c r="B195">
        <f t="shared" si="10"/>
        <v>0.99872796724350166</v>
      </c>
      <c r="D195">
        <f t="shared" si="12"/>
        <v>-2.2257666598876881E-2</v>
      </c>
      <c r="E195">
        <f t="shared" si="13"/>
        <v>3.0826672554497177E-3</v>
      </c>
      <c r="F195">
        <f t="shared" si="14"/>
        <v>2.0442559758286884E-2</v>
      </c>
    </row>
    <row r="196" spans="1:6" x14ac:dyDescent="0.3">
      <c r="A196">
        <f t="shared" si="11"/>
        <v>19</v>
      </c>
      <c r="B196">
        <f t="shared" si="10"/>
        <v>0.98870461818666922</v>
      </c>
      <c r="D196">
        <f t="shared" si="12"/>
        <v>-2.1675626660466771E-2</v>
      </c>
      <c r="E196">
        <f t="shared" si="13"/>
        <v>9.1510458940300982E-4</v>
      </c>
      <c r="F196">
        <f t="shared" si="14"/>
        <v>2.0534070217227186E-2</v>
      </c>
    </row>
    <row r="197" spans="1:6" x14ac:dyDescent="0.3">
      <c r="A197">
        <f t="shared" si="11"/>
        <v>19.100000000000001</v>
      </c>
      <c r="B197">
        <f t="shared" si="10"/>
        <v>0.9688024594072101</v>
      </c>
      <c r="D197">
        <f t="shared" si="12"/>
        <v>-2.090011205298839E-2</v>
      </c>
      <c r="E197">
        <f t="shared" si="13"/>
        <v>-1.1749066158958589E-3</v>
      </c>
      <c r="F197">
        <f t="shared" si="14"/>
        <v>2.0416579555637599E-2</v>
      </c>
    </row>
    <row r="198" spans="1:6" x14ac:dyDescent="0.3">
      <c r="A198">
        <f t="shared" si="11"/>
        <v>19.200000000000003</v>
      </c>
      <c r="B198">
        <f t="shared" si="10"/>
        <v>0.9392203466968696</v>
      </c>
      <c r="D198">
        <f t="shared" si="12"/>
        <v>-1.9946616909279256E-2</v>
      </c>
      <c r="E198">
        <f t="shared" si="13"/>
        <v>-3.1695683068238131E-3</v>
      </c>
      <c r="F198">
        <f t="shared" si="14"/>
        <v>2.0099622724955215E-2</v>
      </c>
    </row>
    <row r="199" spans="1:6" x14ac:dyDescent="0.3">
      <c r="A199">
        <f t="shared" si="11"/>
        <v>19.300000000000004</v>
      </c>
      <c r="B199">
        <f t="shared" ref="B199:B206" si="15">$D$2*COS(SQRT($D$3)*A199)</f>
        <v>0.90025385474730291</v>
      </c>
      <c r="D199">
        <f t="shared" si="12"/>
        <v>-1.8831795402225689E-2</v>
      </c>
      <c r="E199">
        <f t="shared" si="13"/>
        <v>-5.0527478470464085E-3</v>
      </c>
      <c r="F199">
        <f t="shared" si="14"/>
        <v>1.9594347940250566E-2</v>
      </c>
    </row>
    <row r="200" spans="1:6" x14ac:dyDescent="0.3">
      <c r="A200">
        <f t="shared" ref="A200:A206" si="16">A199+0.1</f>
        <v>19.400000000000006</v>
      </c>
      <c r="B200">
        <f t="shared" si="15"/>
        <v>0.85229232386546061</v>
      </c>
      <c r="D200">
        <f t="shared" ref="D200:D206" si="17">-$D$3*F199-$D$4*E199</f>
        <v>-1.7573248801432004E-2</v>
      </c>
      <c r="E200">
        <f t="shared" ref="E200:E206" si="18">E199+D200*(A200-A199)</f>
        <v>-6.8100727271896335E-3</v>
      </c>
      <c r="F200">
        <f t="shared" ref="F200:F206" si="19">F199+E200*(A200-A199)</f>
        <v>1.8913340667531593E-2</v>
      </c>
    </row>
    <row r="201" spans="1:6" x14ac:dyDescent="0.3">
      <c r="A201">
        <f t="shared" si="16"/>
        <v>19.500000000000007</v>
      </c>
      <c r="B201">
        <f t="shared" si="15"/>
        <v>0.79581496981393973</v>
      </c>
      <c r="D201">
        <f t="shared" si="17"/>
        <v>-1.6189311576655738E-2</v>
      </c>
      <c r="E201">
        <f t="shared" si="18"/>
        <v>-8.4290038848552299E-3</v>
      </c>
      <c r="F201">
        <f t="shared" si="19"/>
        <v>1.8070440279046057E-2</v>
      </c>
    </row>
    <row r="202" spans="1:6" x14ac:dyDescent="0.3">
      <c r="A202">
        <f t="shared" si="16"/>
        <v>19.600000000000009</v>
      </c>
      <c r="B202">
        <f t="shared" si="15"/>
        <v>0.73138609564549184</v>
      </c>
      <c r="D202">
        <f t="shared" si="17"/>
        <v>-1.4698838725103965E-2</v>
      </c>
      <c r="E202">
        <f t="shared" si="18"/>
        <v>-9.8988877573656479E-3</v>
      </c>
      <c r="F202">
        <f t="shared" si="19"/>
        <v>1.7080551503309477E-2</v>
      </c>
    </row>
    <row r="203" spans="1:6" x14ac:dyDescent="0.3">
      <c r="A203">
        <f t="shared" si="16"/>
        <v>19.70000000000001</v>
      </c>
      <c r="B203">
        <f t="shared" si="15"/>
        <v>0.65964945337345393</v>
      </c>
      <c r="D203">
        <f t="shared" si="17"/>
        <v>-1.3120996400363218E-2</v>
      </c>
      <c r="E203">
        <f t="shared" si="18"/>
        <v>-1.1210987397401988E-2</v>
      </c>
      <c r="F203">
        <f t="shared" si="19"/>
        <v>1.5959452763569262E-2</v>
      </c>
    </row>
    <row r="204" spans="1:6" x14ac:dyDescent="0.3">
      <c r="A204">
        <f t="shared" si="16"/>
        <v>19.800000000000011</v>
      </c>
      <c r="B204">
        <f t="shared" si="15"/>
        <v>0.58132181181442699</v>
      </c>
      <c r="D204">
        <f t="shared" si="17"/>
        <v>-1.1475057804608467E-2</v>
      </c>
      <c r="E204">
        <f t="shared" si="18"/>
        <v>-1.2358493177862851E-2</v>
      </c>
      <c r="F204">
        <f t="shared" si="19"/>
        <v>1.4723603445782959E-2</v>
      </c>
    </row>
    <row r="205" spans="1:6" x14ac:dyDescent="0.3">
      <c r="A205">
        <f t="shared" si="16"/>
        <v>19.900000000000013</v>
      </c>
      <c r="B205">
        <f t="shared" si="15"/>
        <v>0.49718579487119297</v>
      </c>
      <c r="D205">
        <f t="shared" si="17"/>
        <v>-9.7802061746378177E-3</v>
      </c>
      <c r="E205">
        <f t="shared" si="18"/>
        <v>-1.3336513795326646E-2</v>
      </c>
      <c r="F205">
        <f t="shared" si="19"/>
        <v>1.3389952066250276E-2</v>
      </c>
    </row>
    <row r="206" spans="1:6" x14ac:dyDescent="0.3">
      <c r="A206">
        <f t="shared" si="16"/>
        <v>20.000000000000014</v>
      </c>
      <c r="B206">
        <f t="shared" si="15"/>
        <v>0.40808206181337903</v>
      </c>
      <c r="D206">
        <f t="shared" si="17"/>
        <v>-8.0553465481196171E-3</v>
      </c>
      <c r="E206">
        <f t="shared" si="18"/>
        <v>-1.414204845013862E-2</v>
      </c>
      <c r="F206">
        <f t="shared" si="19"/>
        <v>1.1975747221236394E-2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EE172-1FFD-4475-8CCC-E078DC7CEB74}">
  <sheetPr codeName="Sheet6"/>
  <dimension ref="A1:N26"/>
  <sheetViews>
    <sheetView tabSelected="1" workbookViewId="0">
      <selection activeCell="F21" sqref="F21"/>
    </sheetView>
  </sheetViews>
  <sheetFormatPr defaultRowHeight="16.5" x14ac:dyDescent="0.3"/>
  <sheetData>
    <row r="1" spans="1:14" x14ac:dyDescent="0.3">
      <c r="A1" t="s">
        <v>51</v>
      </c>
      <c r="D1" t="s">
        <v>40</v>
      </c>
    </row>
    <row r="2" spans="1:14" x14ac:dyDescent="0.3">
      <c r="C2" s="1" t="s">
        <v>32</v>
      </c>
      <c r="D2" s="1">
        <v>1</v>
      </c>
    </row>
    <row r="3" spans="1:14" x14ac:dyDescent="0.3">
      <c r="A3" t="s">
        <v>36</v>
      </c>
      <c r="B3" t="s">
        <v>37</v>
      </c>
      <c r="C3" s="1" t="s">
        <v>22</v>
      </c>
      <c r="D3" s="1">
        <v>1</v>
      </c>
    </row>
    <row r="4" spans="1:14" x14ac:dyDescent="0.3">
      <c r="C4" s="1" t="s">
        <v>38</v>
      </c>
      <c r="D4" s="1">
        <v>0</v>
      </c>
    </row>
    <row r="5" spans="1:14" x14ac:dyDescent="0.3">
      <c r="A5" t="s">
        <v>3</v>
      </c>
      <c r="B5" t="s">
        <v>34</v>
      </c>
      <c r="D5" t="s">
        <v>50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27</v>
      </c>
      <c r="K5" t="s">
        <v>46</v>
      </c>
      <c r="L5" t="s">
        <v>47</v>
      </c>
      <c r="M5" t="s">
        <v>48</v>
      </c>
      <c r="N5" t="s">
        <v>49</v>
      </c>
    </row>
    <row r="6" spans="1:14" x14ac:dyDescent="0.3">
      <c r="A6">
        <v>0</v>
      </c>
      <c r="B6">
        <f>$D$2*COS(SQRT($D$3)*A6)</f>
        <v>1</v>
      </c>
      <c r="D6">
        <f>A7-A6</f>
        <v>1</v>
      </c>
      <c r="E6" s="1">
        <v>0</v>
      </c>
      <c r="F6">
        <f>-(A7-A6)*J6*$D$3</f>
        <v>-1</v>
      </c>
      <c r="G6">
        <f>-(A7-A6)*(J6+K6/2)*$D$3</f>
        <v>-1</v>
      </c>
      <c r="H6">
        <f>-(A7-A6)*(J6+L6/2)*$D$3</f>
        <v>-0.75</v>
      </c>
      <c r="I6">
        <f>-(A7-A6)*(J6+M6)*$D$3</f>
        <v>-0.5</v>
      </c>
      <c r="J6" s="1">
        <f>$D$2</f>
        <v>1</v>
      </c>
      <c r="K6">
        <f>(A7-A6)*E6</f>
        <v>0</v>
      </c>
      <c r="L6">
        <f>(A7-A6)*(E6+F6/2)</f>
        <v>-0.5</v>
      </c>
      <c r="M6">
        <f>(A7-A6)*(E6+G6/2)</f>
        <v>-0.5</v>
      </c>
      <c r="N6">
        <f>(A7-A6)*(E6+H6)</f>
        <v>-0.75</v>
      </c>
    </row>
    <row r="7" spans="1:14" x14ac:dyDescent="0.3">
      <c r="A7">
        <f>A6+1</f>
        <v>1</v>
      </c>
      <c r="B7">
        <f t="shared" ref="B7:B26" si="0">$D$2*COS(SQRT($D$3)*A7)</f>
        <v>0.54030230586813977</v>
      </c>
      <c r="D7">
        <f t="shared" ref="D7:D26" si="1">A8-A7</f>
        <v>1</v>
      </c>
      <c r="E7">
        <f>E6+1/6*(F6+2*G6+2*H6+I6)</f>
        <v>-0.83333333333333326</v>
      </c>
      <c r="F7">
        <f t="shared" ref="F7:F26" si="2">-(A8-A7)*J7*$D$3</f>
        <v>-0.54166666666666674</v>
      </c>
      <c r="G7">
        <f t="shared" ref="G7:G26" si="3">-(A8-A7)*(J7+K7/2)*$D$3</f>
        <v>-0.12500000000000011</v>
      </c>
      <c r="H7">
        <f t="shared" ref="H7:H26" si="4">-(A8-A7)*(J7+L7/2)*$D$3</f>
        <v>1.0416666666666519E-2</v>
      </c>
      <c r="I7">
        <f t="shared" ref="I7:I26" si="5">-(A8-A7)*(J7+M7)*$D$3</f>
        <v>0.35416666666666652</v>
      </c>
      <c r="J7">
        <f>J6+1/6*(K6+2*L6+2*M6+N6)</f>
        <v>0.54166666666666674</v>
      </c>
      <c r="K7">
        <f t="shared" ref="K7:K26" si="6">(A8-A7)*E7</f>
        <v>-0.83333333333333326</v>
      </c>
      <c r="L7">
        <f t="shared" ref="L7:L26" si="7">(A8-A7)*(E7+F7/2)</f>
        <v>-1.1041666666666665</v>
      </c>
      <c r="M7">
        <f t="shared" ref="M7:M26" si="8">(A8-A7)*(E7+G7/2)</f>
        <v>-0.89583333333333326</v>
      </c>
      <c r="N7">
        <f t="shared" ref="N7:N26" si="9">(A8-A7)*(E7+H7)</f>
        <v>-0.82291666666666674</v>
      </c>
    </row>
    <row r="8" spans="1:14" x14ac:dyDescent="0.3">
      <c r="A8">
        <f t="shared" ref="A8:A26" si="10">A7+1</f>
        <v>2</v>
      </c>
      <c r="B8">
        <f t="shared" si="0"/>
        <v>-0.41614683654714241</v>
      </c>
      <c r="D8">
        <f t="shared" si="1"/>
        <v>1</v>
      </c>
      <c r="E8">
        <f t="shared" ref="E8:E26" si="11">E7+1/6*(F7+2*G7+2*H7+I7)</f>
        <v>-0.90277777777777779</v>
      </c>
      <c r="F8">
        <f t="shared" si="2"/>
        <v>0.40104166666666641</v>
      </c>
      <c r="G8">
        <f t="shared" si="3"/>
        <v>0.85243055555555536</v>
      </c>
      <c r="H8">
        <f t="shared" si="4"/>
        <v>0.75217013888888873</v>
      </c>
      <c r="I8">
        <f t="shared" si="5"/>
        <v>0.87760416666666652</v>
      </c>
      <c r="J8">
        <f t="shared" ref="J8:J26" si="12">J7+1/6*(K7+2*L7+2*M7+N7)</f>
        <v>-0.40104166666666641</v>
      </c>
      <c r="K8">
        <f t="shared" si="6"/>
        <v>-0.90277777777777779</v>
      </c>
      <c r="L8">
        <f t="shared" si="7"/>
        <v>-0.70225694444444464</v>
      </c>
      <c r="M8">
        <f t="shared" si="8"/>
        <v>-0.47656250000000011</v>
      </c>
      <c r="N8">
        <f t="shared" si="9"/>
        <v>-0.15060763888888906</v>
      </c>
    </row>
    <row r="9" spans="1:14" x14ac:dyDescent="0.3">
      <c r="A9">
        <f t="shared" si="10"/>
        <v>3</v>
      </c>
      <c r="B9">
        <f t="shared" si="0"/>
        <v>-0.98999249660044542</v>
      </c>
      <c r="D9">
        <f t="shared" si="1"/>
        <v>1</v>
      </c>
      <c r="E9">
        <f t="shared" si="11"/>
        <v>-0.15480324074074092</v>
      </c>
      <c r="F9">
        <f t="shared" si="2"/>
        <v>0.96954571759259245</v>
      </c>
      <c r="G9">
        <f t="shared" si="3"/>
        <v>1.0469473379629628</v>
      </c>
      <c r="H9">
        <f t="shared" si="4"/>
        <v>0.80456090856481477</v>
      </c>
      <c r="I9">
        <f t="shared" si="5"/>
        <v>0.60087528935185197</v>
      </c>
      <c r="J9">
        <f t="shared" si="12"/>
        <v>-0.96954571759259245</v>
      </c>
      <c r="K9">
        <f t="shared" si="6"/>
        <v>-0.15480324074074092</v>
      </c>
      <c r="L9">
        <f t="shared" si="7"/>
        <v>0.3299696180555553</v>
      </c>
      <c r="M9">
        <f t="shared" si="8"/>
        <v>0.36867042824074048</v>
      </c>
      <c r="N9">
        <f t="shared" si="9"/>
        <v>0.64975766782407385</v>
      </c>
    </row>
    <row r="10" spans="1:14" x14ac:dyDescent="0.3">
      <c r="A10">
        <f t="shared" si="10"/>
        <v>4</v>
      </c>
      <c r="B10">
        <f t="shared" si="0"/>
        <v>-0.65364362086361194</v>
      </c>
      <c r="D10">
        <f t="shared" si="1"/>
        <v>1</v>
      </c>
      <c r="E10">
        <f t="shared" si="11"/>
        <v>0.72410300925925908</v>
      </c>
      <c r="F10">
        <f t="shared" si="2"/>
        <v>0.65417329764660503</v>
      </c>
      <c r="G10">
        <f t="shared" si="3"/>
        <v>0.2921217930169755</v>
      </c>
      <c r="H10">
        <f t="shared" si="4"/>
        <v>0.12857846860532418</v>
      </c>
      <c r="I10">
        <f t="shared" si="5"/>
        <v>-0.21599060812114179</v>
      </c>
      <c r="J10">
        <f t="shared" si="12"/>
        <v>-0.65417329764660503</v>
      </c>
      <c r="K10">
        <f t="shared" si="6"/>
        <v>0.72410300925925908</v>
      </c>
      <c r="L10">
        <f t="shared" si="7"/>
        <v>1.0511896580825617</v>
      </c>
      <c r="M10">
        <f t="shared" si="8"/>
        <v>0.87016390576774683</v>
      </c>
      <c r="N10">
        <f t="shared" si="9"/>
        <v>0.85268147786458326</v>
      </c>
    </row>
    <row r="11" spans="1:14" x14ac:dyDescent="0.3">
      <c r="A11">
        <f t="shared" si="10"/>
        <v>5</v>
      </c>
      <c r="B11">
        <f t="shared" si="0"/>
        <v>0.28366218546322625</v>
      </c>
      <c r="D11">
        <f t="shared" si="1"/>
        <v>1</v>
      </c>
      <c r="E11">
        <f t="shared" si="11"/>
        <v>0.93736687805426944</v>
      </c>
      <c r="F11">
        <f t="shared" si="2"/>
        <v>-0.2490753048241382</v>
      </c>
      <c r="G11">
        <f t="shared" si="3"/>
        <v>-0.71775874385127292</v>
      </c>
      <c r="H11">
        <f t="shared" si="4"/>
        <v>-0.65548991764523834</v>
      </c>
      <c r="I11">
        <f t="shared" si="5"/>
        <v>-0.82756281095277118</v>
      </c>
      <c r="J11">
        <f t="shared" si="12"/>
        <v>0.2490753048241382</v>
      </c>
      <c r="K11">
        <f t="shared" si="6"/>
        <v>0.93736687805426944</v>
      </c>
      <c r="L11">
        <f t="shared" si="7"/>
        <v>0.81282922564220028</v>
      </c>
      <c r="M11">
        <f t="shared" si="8"/>
        <v>0.57848750612863298</v>
      </c>
      <c r="N11">
        <f t="shared" si="9"/>
        <v>0.2818769604090311</v>
      </c>
    </row>
    <row r="12" spans="1:14" x14ac:dyDescent="0.3">
      <c r="A12">
        <f t="shared" si="10"/>
        <v>6</v>
      </c>
      <c r="B12">
        <f t="shared" si="0"/>
        <v>0.96017028665036597</v>
      </c>
      <c r="D12">
        <f t="shared" si="1"/>
        <v>1</v>
      </c>
      <c r="E12">
        <f t="shared" si="11"/>
        <v>0.30017763825928079</v>
      </c>
      <c r="F12">
        <f t="shared" si="2"/>
        <v>-0.91605485515829932</v>
      </c>
      <c r="G12">
        <f t="shared" si="3"/>
        <v>-1.0661436742879398</v>
      </c>
      <c r="H12">
        <f t="shared" si="4"/>
        <v>-0.83712996049836486</v>
      </c>
      <c r="I12">
        <f t="shared" si="5"/>
        <v>-0.68316065627361022</v>
      </c>
      <c r="J12">
        <f t="shared" si="12"/>
        <v>0.91605485515829932</v>
      </c>
      <c r="K12">
        <f t="shared" si="6"/>
        <v>0.30017763825928079</v>
      </c>
      <c r="L12">
        <f t="shared" si="7"/>
        <v>-0.15784978931986887</v>
      </c>
      <c r="M12">
        <f t="shared" si="8"/>
        <v>-0.2328941988846891</v>
      </c>
      <c r="N12">
        <f t="shared" si="9"/>
        <v>-0.53695232223908407</v>
      </c>
    </row>
    <row r="13" spans="1:14" x14ac:dyDescent="0.3">
      <c r="A13">
        <f t="shared" si="10"/>
        <v>7</v>
      </c>
      <c r="B13">
        <f t="shared" si="0"/>
        <v>0.7539022543433046</v>
      </c>
      <c r="D13">
        <f t="shared" si="1"/>
        <v>1</v>
      </c>
      <c r="E13">
        <f t="shared" si="11"/>
        <v>-0.60078282524147231</v>
      </c>
      <c r="F13">
        <f t="shared" si="2"/>
        <v>-0.7463444117601461</v>
      </c>
      <c r="G13">
        <f t="shared" si="3"/>
        <v>-0.44595299913940994</v>
      </c>
      <c r="H13">
        <f t="shared" si="4"/>
        <v>-0.25936689619937342</v>
      </c>
      <c r="I13">
        <f t="shared" si="5"/>
        <v>7.7414913051031209E-2</v>
      </c>
      <c r="J13">
        <f t="shared" si="12"/>
        <v>0.7463444117601461</v>
      </c>
      <c r="K13">
        <f t="shared" si="6"/>
        <v>-0.60078282524147231</v>
      </c>
      <c r="L13">
        <f t="shared" si="7"/>
        <v>-0.97395503112154536</v>
      </c>
      <c r="M13">
        <f t="shared" si="8"/>
        <v>-0.82375932481117731</v>
      </c>
      <c r="N13">
        <f t="shared" si="9"/>
        <v>-0.86014972144084578</v>
      </c>
    </row>
    <row r="14" spans="1:14" x14ac:dyDescent="0.3">
      <c r="A14">
        <f t="shared" si="10"/>
        <v>8</v>
      </c>
      <c r="B14">
        <f t="shared" si="0"/>
        <v>-0.14550003380861354</v>
      </c>
      <c r="D14">
        <f t="shared" si="1"/>
        <v>1</v>
      </c>
      <c r="E14">
        <f t="shared" si="11"/>
        <v>-0.94737770680591926</v>
      </c>
      <c r="F14">
        <f t="shared" si="2"/>
        <v>9.6382464664481082E-2</v>
      </c>
      <c r="G14">
        <f t="shared" si="3"/>
        <v>0.57007131806744071</v>
      </c>
      <c r="H14">
        <f t="shared" si="4"/>
        <v>0.5459757019013205</v>
      </c>
      <c r="I14">
        <f t="shared" si="5"/>
        <v>0.75872451243667993</v>
      </c>
      <c r="J14">
        <f t="shared" si="12"/>
        <v>-9.6382464664481082E-2</v>
      </c>
      <c r="K14">
        <f t="shared" si="6"/>
        <v>-0.94737770680591926</v>
      </c>
      <c r="L14">
        <f t="shared" si="7"/>
        <v>-0.89918647447367872</v>
      </c>
      <c r="M14">
        <f t="shared" si="8"/>
        <v>-0.66234204777219885</v>
      </c>
      <c r="N14">
        <f t="shared" si="9"/>
        <v>-0.40140200490459876</v>
      </c>
    </row>
    <row r="15" spans="1:14" x14ac:dyDescent="0.3">
      <c r="A15">
        <f t="shared" si="10"/>
        <v>9</v>
      </c>
      <c r="B15">
        <f t="shared" si="0"/>
        <v>-0.91113026188467694</v>
      </c>
      <c r="D15">
        <f t="shared" si="1"/>
        <v>1</v>
      </c>
      <c r="E15">
        <f t="shared" si="11"/>
        <v>-0.43284420396613865</v>
      </c>
      <c r="F15">
        <f t="shared" si="2"/>
        <v>0.84168859069819324</v>
      </c>
      <c r="G15">
        <f t="shared" si="3"/>
        <v>1.0581106926812627</v>
      </c>
      <c r="H15">
        <f t="shared" si="4"/>
        <v>0.8476885450067142</v>
      </c>
      <c r="I15">
        <f t="shared" si="5"/>
        <v>0.74547744832370055</v>
      </c>
      <c r="J15">
        <f t="shared" si="12"/>
        <v>-0.84168859069819324</v>
      </c>
      <c r="K15">
        <f t="shared" si="6"/>
        <v>-0.43284420396613865</v>
      </c>
      <c r="L15">
        <f t="shared" si="7"/>
        <v>-1.1999908617042032E-2</v>
      </c>
      <c r="M15">
        <f t="shared" si="8"/>
        <v>9.6211142374492686E-2</v>
      </c>
      <c r="N15">
        <f t="shared" si="9"/>
        <v>0.41484434104057555</v>
      </c>
    </row>
    <row r="16" spans="1:14" x14ac:dyDescent="0.3">
      <c r="A16">
        <f t="shared" si="10"/>
        <v>10</v>
      </c>
      <c r="B16">
        <f t="shared" si="0"/>
        <v>-0.83907152907645244</v>
      </c>
      <c r="D16">
        <f t="shared" si="1"/>
        <v>1</v>
      </c>
      <c r="E16">
        <f t="shared" si="11"/>
        <v>0.46694988176683583</v>
      </c>
      <c r="F16">
        <f t="shared" si="2"/>
        <v>0.81661815659997017</v>
      </c>
      <c r="G16">
        <f t="shared" si="3"/>
        <v>0.58314321571655225</v>
      </c>
      <c r="H16">
        <f t="shared" si="4"/>
        <v>0.37898867656655971</v>
      </c>
      <c r="I16">
        <f t="shared" si="5"/>
        <v>5.8096666974858158E-2</v>
      </c>
      <c r="J16">
        <f t="shared" si="12"/>
        <v>-0.81661815659997017</v>
      </c>
      <c r="K16">
        <f t="shared" si="6"/>
        <v>0.46694988176683583</v>
      </c>
      <c r="L16">
        <f t="shared" si="7"/>
        <v>0.87525896006682091</v>
      </c>
      <c r="M16">
        <f t="shared" si="8"/>
        <v>0.75852148962511201</v>
      </c>
      <c r="N16">
        <f t="shared" si="9"/>
        <v>0.8459385583333956</v>
      </c>
    </row>
    <row r="17" spans="1:14" x14ac:dyDescent="0.3">
      <c r="A17">
        <f t="shared" si="10"/>
        <v>11</v>
      </c>
      <c r="B17">
        <f t="shared" si="0"/>
        <v>4.4256979880507854E-3</v>
      </c>
      <c r="D17">
        <f t="shared" si="1"/>
        <v>1</v>
      </c>
      <c r="E17">
        <f t="shared" si="11"/>
        <v>0.93344631645701115</v>
      </c>
      <c r="F17">
        <f t="shared" si="2"/>
        <v>5.3209933352620586E-2</v>
      </c>
      <c r="G17">
        <f t="shared" si="3"/>
        <v>-0.41351322487588499</v>
      </c>
      <c r="H17">
        <f t="shared" si="4"/>
        <v>-0.42681570821404013</v>
      </c>
      <c r="I17">
        <f t="shared" si="5"/>
        <v>-0.67347977066644804</v>
      </c>
      <c r="J17">
        <f t="shared" si="12"/>
        <v>-5.3209933352620586E-2</v>
      </c>
      <c r="K17">
        <f t="shared" si="6"/>
        <v>0.93344631645701115</v>
      </c>
      <c r="L17">
        <f t="shared" si="7"/>
        <v>0.96005128313332144</v>
      </c>
      <c r="M17">
        <f t="shared" si="8"/>
        <v>0.72668970401906863</v>
      </c>
      <c r="N17">
        <f t="shared" si="9"/>
        <v>0.50663060824297101</v>
      </c>
    </row>
    <row r="18" spans="1:14" x14ac:dyDescent="0.3">
      <c r="A18">
        <f t="shared" si="10"/>
        <v>12</v>
      </c>
      <c r="B18">
        <f t="shared" si="0"/>
        <v>0.84385395873249214</v>
      </c>
      <c r="D18">
        <f t="shared" si="1"/>
        <v>1</v>
      </c>
      <c r="E18">
        <f t="shared" si="11"/>
        <v>0.54995836587473157</v>
      </c>
      <c r="F18">
        <f t="shared" si="2"/>
        <v>-0.74904988314817311</v>
      </c>
      <c r="G18">
        <f t="shared" si="3"/>
        <v>-1.0240290660855389</v>
      </c>
      <c r="H18">
        <f t="shared" si="4"/>
        <v>-0.83676659529849562</v>
      </c>
      <c r="I18">
        <f t="shared" si="5"/>
        <v>-0.78699371598013523</v>
      </c>
      <c r="J18">
        <f t="shared" si="12"/>
        <v>0.74904988314817311</v>
      </c>
      <c r="K18">
        <f t="shared" si="6"/>
        <v>0.54995836587473157</v>
      </c>
      <c r="L18">
        <f t="shared" si="7"/>
        <v>0.17543342430064501</v>
      </c>
      <c r="M18">
        <f t="shared" si="8"/>
        <v>3.7943832831962121E-2</v>
      </c>
      <c r="N18">
        <f t="shared" si="9"/>
        <v>-0.28680822942376405</v>
      </c>
    </row>
    <row r="19" spans="1:14" x14ac:dyDescent="0.3">
      <c r="A19">
        <f t="shared" si="10"/>
        <v>13</v>
      </c>
      <c r="B19">
        <f t="shared" si="0"/>
        <v>0.90744678145019619</v>
      </c>
      <c r="D19">
        <f t="shared" si="1"/>
        <v>1</v>
      </c>
      <c r="E19">
        <f t="shared" si="11"/>
        <v>-0.32631412110799796</v>
      </c>
      <c r="F19">
        <f t="shared" si="2"/>
        <v>-0.86403399160087013</v>
      </c>
      <c r="G19">
        <f t="shared" si="3"/>
        <v>-0.70087693104687121</v>
      </c>
      <c r="H19">
        <f t="shared" si="4"/>
        <v>-0.48486843314665362</v>
      </c>
      <c r="I19">
        <f t="shared" si="5"/>
        <v>-0.18728140496943657</v>
      </c>
      <c r="J19">
        <f t="shared" si="12"/>
        <v>0.86403399160087013</v>
      </c>
      <c r="K19">
        <f t="shared" si="6"/>
        <v>-0.32631412110799796</v>
      </c>
      <c r="L19">
        <f t="shared" si="7"/>
        <v>-0.75833111690843302</v>
      </c>
      <c r="M19">
        <f t="shared" si="8"/>
        <v>-0.67675258663143356</v>
      </c>
      <c r="N19">
        <f t="shared" si="9"/>
        <v>-0.81118255425465158</v>
      </c>
    </row>
    <row r="20" spans="1:14" x14ac:dyDescent="0.3">
      <c r="A20">
        <f t="shared" si="10"/>
        <v>14</v>
      </c>
      <c r="B20">
        <f t="shared" si="0"/>
        <v>0.13673721820783361</v>
      </c>
      <c r="D20">
        <f t="shared" si="1"/>
        <v>1</v>
      </c>
      <c r="E20">
        <f t="shared" si="11"/>
        <v>-0.89678180860089063</v>
      </c>
      <c r="F20">
        <f t="shared" si="2"/>
        <v>-0.196089977860473</v>
      </c>
      <c r="G20">
        <f t="shared" si="3"/>
        <v>0.25230092643997232</v>
      </c>
      <c r="H20">
        <f t="shared" si="4"/>
        <v>0.30132342090509057</v>
      </c>
      <c r="I20">
        <f t="shared" si="5"/>
        <v>0.5745413675204315</v>
      </c>
      <c r="J20">
        <f t="shared" si="12"/>
        <v>0.196089977860473</v>
      </c>
      <c r="K20">
        <f t="shared" si="6"/>
        <v>-0.89678180860089063</v>
      </c>
      <c r="L20">
        <f t="shared" si="7"/>
        <v>-0.99482679753112713</v>
      </c>
      <c r="M20">
        <f t="shared" si="8"/>
        <v>-0.7706313453809045</v>
      </c>
      <c r="N20">
        <f t="shared" si="9"/>
        <v>-0.59545838769580006</v>
      </c>
    </row>
    <row r="21" spans="1:14" x14ac:dyDescent="0.3">
      <c r="A21">
        <f t="shared" si="10"/>
        <v>15</v>
      </c>
      <c r="B21">
        <f t="shared" si="0"/>
        <v>-0.75968791285882131</v>
      </c>
      <c r="D21">
        <f t="shared" si="1"/>
        <v>1</v>
      </c>
      <c r="E21">
        <f t="shared" si="11"/>
        <v>-0.64916512787587655</v>
      </c>
      <c r="F21">
        <f t="shared" si="2"/>
        <v>0.64110276915965247</v>
      </c>
      <c r="G21">
        <f t="shared" si="3"/>
        <v>0.96568533309759075</v>
      </c>
      <c r="H21">
        <f t="shared" si="4"/>
        <v>0.80540964080767763</v>
      </c>
      <c r="I21">
        <f t="shared" si="5"/>
        <v>0.80742523048673365</v>
      </c>
      <c r="J21">
        <f t="shared" si="12"/>
        <v>-0.64110276915965247</v>
      </c>
      <c r="K21">
        <f t="shared" si="6"/>
        <v>-0.64916512787587655</v>
      </c>
      <c r="L21">
        <f t="shared" si="7"/>
        <v>-0.32861374329605031</v>
      </c>
      <c r="M21">
        <f t="shared" si="8"/>
        <v>-0.16632246132708117</v>
      </c>
      <c r="N21">
        <f t="shared" si="9"/>
        <v>0.15624451293180108</v>
      </c>
    </row>
    <row r="22" spans="1:14" x14ac:dyDescent="0.3">
      <c r="A22">
        <f t="shared" si="10"/>
        <v>16</v>
      </c>
      <c r="B22">
        <f t="shared" si="0"/>
        <v>-0.95765948032338466</v>
      </c>
      <c r="D22">
        <f t="shared" si="1"/>
        <v>1</v>
      </c>
      <c r="E22">
        <f t="shared" si="11"/>
        <v>0.18262119670027732</v>
      </c>
      <c r="F22">
        <f t="shared" si="2"/>
        <v>0.88823493985804225</v>
      </c>
      <c r="G22">
        <f t="shared" si="3"/>
        <v>0.79692434150790359</v>
      </c>
      <c r="H22">
        <f t="shared" si="4"/>
        <v>0.57486560654339303</v>
      </c>
      <c r="I22">
        <f t="shared" si="5"/>
        <v>0.30715157240381319</v>
      </c>
      <c r="J22">
        <f t="shared" si="12"/>
        <v>-0.88823493985804225</v>
      </c>
      <c r="K22">
        <f t="shared" si="6"/>
        <v>0.18262119670027732</v>
      </c>
      <c r="L22">
        <f t="shared" si="7"/>
        <v>0.62673866662929845</v>
      </c>
      <c r="M22">
        <f t="shared" si="8"/>
        <v>0.58108336745422906</v>
      </c>
      <c r="N22">
        <f t="shared" si="9"/>
        <v>0.75748680324367035</v>
      </c>
    </row>
    <row r="23" spans="1:14" x14ac:dyDescent="0.3">
      <c r="A23">
        <f t="shared" si="10"/>
        <v>17</v>
      </c>
      <c r="B23">
        <f t="shared" si="0"/>
        <v>-0.27516333805159693</v>
      </c>
      <c r="D23">
        <f t="shared" si="1"/>
        <v>1</v>
      </c>
      <c r="E23">
        <f t="shared" si="11"/>
        <v>0.8391155980943521</v>
      </c>
      <c r="F23">
        <f t="shared" si="2"/>
        <v>0.32894292850620854</v>
      </c>
      <c r="G23">
        <f t="shared" si="3"/>
        <v>-9.0614870540967507E-2</v>
      </c>
      <c r="H23">
        <f t="shared" si="4"/>
        <v>-0.17285060266751961</v>
      </c>
      <c r="I23">
        <f t="shared" si="5"/>
        <v>-0.4648652343176598</v>
      </c>
      <c r="J23">
        <f t="shared" si="12"/>
        <v>-0.32894292850620854</v>
      </c>
      <c r="K23">
        <f t="shared" si="6"/>
        <v>0.8391155980943521</v>
      </c>
      <c r="L23">
        <f t="shared" si="7"/>
        <v>1.0035870623474563</v>
      </c>
      <c r="M23">
        <f t="shared" si="8"/>
        <v>0.79380816282386835</v>
      </c>
      <c r="N23">
        <f t="shared" si="9"/>
        <v>0.66626499542683248</v>
      </c>
    </row>
    <row r="24" spans="1:14" x14ac:dyDescent="0.3">
      <c r="A24">
        <f t="shared" si="10"/>
        <v>18</v>
      </c>
      <c r="B24">
        <f t="shared" si="0"/>
        <v>0.66031670824408017</v>
      </c>
      <c r="D24">
        <f t="shared" si="1"/>
        <v>1</v>
      </c>
      <c r="E24">
        <f t="shared" si="11"/>
        <v>0.72864005605628113</v>
      </c>
      <c r="F24">
        <f t="shared" si="2"/>
        <v>-0.5210855788044304</v>
      </c>
      <c r="G24">
        <f t="shared" si="3"/>
        <v>-0.88540560683257097</v>
      </c>
      <c r="H24">
        <f t="shared" si="4"/>
        <v>-0.75513421213146337</v>
      </c>
      <c r="I24">
        <f t="shared" si="5"/>
        <v>-0.8070228314444261</v>
      </c>
      <c r="J24">
        <f t="shared" si="12"/>
        <v>0.5210855788044304</v>
      </c>
      <c r="K24">
        <f t="shared" si="6"/>
        <v>0.72864005605628113</v>
      </c>
      <c r="L24">
        <f t="shared" si="7"/>
        <v>0.46809726665406592</v>
      </c>
      <c r="M24">
        <f t="shared" si="8"/>
        <v>0.28593725263999564</v>
      </c>
      <c r="N24">
        <f t="shared" si="9"/>
        <v>-2.649415607518224E-2</v>
      </c>
    </row>
    <row r="25" spans="1:14" x14ac:dyDescent="0.3">
      <c r="A25">
        <f t="shared" si="10"/>
        <v>19</v>
      </c>
      <c r="B25">
        <f t="shared" si="0"/>
        <v>0.98870461818666922</v>
      </c>
      <c r="D25">
        <f t="shared" si="1"/>
        <v>1</v>
      </c>
      <c r="E25">
        <f t="shared" si="11"/>
        <v>-3.9557951973206329E-2</v>
      </c>
      <c r="F25">
        <f t="shared" si="2"/>
        <v>-0.88945473523263408</v>
      </c>
      <c r="G25">
        <f t="shared" si="3"/>
        <v>-0.86967575924603091</v>
      </c>
      <c r="H25">
        <f t="shared" si="4"/>
        <v>-0.64731207543787239</v>
      </c>
      <c r="I25">
        <f t="shared" si="5"/>
        <v>-0.41505890363641229</v>
      </c>
      <c r="J25">
        <f t="shared" si="12"/>
        <v>0.88945473523263408</v>
      </c>
      <c r="K25">
        <f t="shared" si="6"/>
        <v>-3.9557951973206329E-2</v>
      </c>
      <c r="L25">
        <f t="shared" si="7"/>
        <v>-0.48428531958952337</v>
      </c>
      <c r="M25">
        <f t="shared" si="8"/>
        <v>-0.47439583159622178</v>
      </c>
      <c r="N25">
        <f t="shared" si="9"/>
        <v>-0.68687002741107872</v>
      </c>
    </row>
    <row r="26" spans="1:14" x14ac:dyDescent="0.3">
      <c r="A26">
        <f t="shared" si="10"/>
        <v>20</v>
      </c>
      <c r="B26">
        <f t="shared" si="0"/>
        <v>0.40808206181339196</v>
      </c>
      <c r="D26">
        <f t="shared" si="1"/>
        <v>-20</v>
      </c>
      <c r="E26">
        <f t="shared" si="11"/>
        <v>-0.76263950334601516</v>
      </c>
      <c r="F26">
        <f t="shared" si="2"/>
        <v>8.9764604321334307</v>
      </c>
      <c r="G26">
        <f t="shared" si="3"/>
        <v>161.50436110133649</v>
      </c>
      <c r="H26">
        <f t="shared" si="4"/>
        <v>-736.14168211200661</v>
      </c>
      <c r="I26">
        <f t="shared" si="5"/>
        <v>-31986.839958496763</v>
      </c>
      <c r="J26">
        <f t="shared" si="12"/>
        <v>0.44882302160667154</v>
      </c>
      <c r="K26">
        <f t="shared" si="6"/>
        <v>15.252790066920303</v>
      </c>
      <c r="L26">
        <f t="shared" si="7"/>
        <v>-74.511814254414006</v>
      </c>
      <c r="M26">
        <f t="shared" si="8"/>
        <v>-1599.7908209464447</v>
      </c>
      <c r="N26">
        <f t="shared" si="9"/>
        <v>14738.086432307053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중력장 공기저항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2023-03-21T19:09:31Z</dcterms:modified>
</cp:coreProperties>
</file>