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0" yWindow="15" windowWidth="15720" windowHeight="12810" tabRatio="701" activeTab="1"/>
  </bookViews>
  <sheets>
    <sheet name="BOM Component Choices" sheetId="1" r:id="rId1"/>
    <sheet name="Final BOM" sheetId="4" r:id="rId2"/>
    <sheet name="S1012E-36-ND" sheetId="5" r:id="rId3"/>
    <sheet name="HEADER_100MIL_1R2P_PTH" sheetId="7" r:id="rId4"/>
    <sheet name="HEADER_100MIL_1R3P_PTH" sheetId="11" r:id="rId5"/>
    <sheet name="HEADER_100MIL_1R4P_PTH" sheetId="12" r:id="rId6"/>
    <sheet name="HEADER_100MIL_1R8P_PTH" sheetId="13" r:id="rId7"/>
  </sheets>
  <calcPr calcId="145621"/>
</workbook>
</file>

<file path=xl/calcChain.xml><?xml version="1.0" encoding="utf-8"?>
<calcChain xmlns="http://schemas.openxmlformats.org/spreadsheetml/2006/main">
  <c r="J23" i="4" l="1"/>
  <c r="J19" i="4"/>
  <c r="K19" i="4" s="1"/>
  <c r="J17" i="4"/>
  <c r="J18" i="4"/>
  <c r="F2" i="13"/>
  <c r="E2" i="13"/>
  <c r="G2" i="13" s="1"/>
  <c r="F2" i="12"/>
  <c r="E2" i="12"/>
  <c r="G2" i="12" s="1"/>
  <c r="F2" i="11"/>
  <c r="E2" i="11"/>
  <c r="G2" i="11" s="1"/>
  <c r="E2" i="7"/>
  <c r="G2" i="7" s="1"/>
  <c r="F2" i="7"/>
  <c r="G2" i="5"/>
  <c r="K7" i="4"/>
  <c r="K10" i="4"/>
  <c r="K11" i="4"/>
  <c r="K12" i="4"/>
  <c r="K9" i="4"/>
  <c r="K8" i="4"/>
  <c r="K22" i="4"/>
  <c r="K13" i="4"/>
  <c r="K17" i="4"/>
  <c r="K14" i="4"/>
  <c r="K16" i="4"/>
  <c r="K15" i="4"/>
  <c r="K23" i="4"/>
  <c r="K5" i="4"/>
  <c r="K21" i="4"/>
  <c r="K20" i="4"/>
  <c r="K18" i="4"/>
  <c r="K4" i="4"/>
  <c r="K3" i="4"/>
  <c r="K2" i="4"/>
  <c r="K6" i="4"/>
  <c r="K35" i="1"/>
  <c r="G16" i="1"/>
  <c r="K16" i="1" s="1"/>
  <c r="K29" i="1" l="1"/>
  <c r="K30" i="1"/>
  <c r="K31" i="1"/>
  <c r="K32" i="1"/>
  <c r="K33" i="1"/>
  <c r="K34" i="1"/>
  <c r="K28" i="1"/>
  <c r="G9" i="1"/>
  <c r="K9" i="1"/>
  <c r="K22" i="1"/>
  <c r="K23" i="1"/>
  <c r="K24" i="1"/>
  <c r="K25" i="1"/>
  <c r="K26" i="1"/>
  <c r="K27" i="1"/>
  <c r="K21" i="1"/>
  <c r="K20" i="1"/>
  <c r="K13" i="1" l="1"/>
  <c r="K5" i="1" l="1"/>
  <c r="K17" i="1"/>
  <c r="K15" i="1"/>
  <c r="K14" i="1"/>
  <c r="K12" i="1"/>
  <c r="K11" i="1"/>
  <c r="K10" i="1"/>
  <c r="K8" i="1"/>
  <c r="K7" i="1"/>
  <c r="K6" i="1" l="1"/>
  <c r="K18" i="1"/>
  <c r="K19" i="1"/>
  <c r="K4" i="1"/>
  <c r="K3" i="1"/>
  <c r="K2" i="1"/>
</calcChain>
</file>

<file path=xl/comments1.xml><?xml version="1.0" encoding="utf-8"?>
<comments xmlns="http://schemas.openxmlformats.org/spreadsheetml/2006/main">
  <authors>
    <author>Clint Stevenson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Clint Stevenson:</t>
        </r>
        <r>
          <rPr>
            <sz val="9"/>
            <color indexed="81"/>
            <rFont val="Tahoma"/>
            <family val="2"/>
          </rPr>
          <t xml:space="preserve">
Not keyed.  Don't use for JTAG header.</t>
        </r>
      </text>
    </comment>
  </commentList>
</comments>
</file>

<file path=xl/sharedStrings.xml><?xml version="1.0" encoding="utf-8"?>
<sst xmlns="http://schemas.openxmlformats.org/spreadsheetml/2006/main" count="436" uniqueCount="191">
  <si>
    <t>Mfg</t>
  </si>
  <si>
    <t>Mfg Part#</t>
  </si>
  <si>
    <t>Description</t>
  </si>
  <si>
    <t>Vendor Part#</t>
  </si>
  <si>
    <t>Vendor</t>
  </si>
  <si>
    <t>Vendor Cost</t>
  </si>
  <si>
    <t>Extended Cost</t>
  </si>
  <si>
    <t>Qty</t>
  </si>
  <si>
    <t>Ref Des</t>
  </si>
  <si>
    <t>Texas Instruments</t>
  </si>
  <si>
    <t>MSP430AFE253IPW</t>
  </si>
  <si>
    <t>IC MCU 16BIT 16KB FLASH 24TSSOP</t>
  </si>
  <si>
    <t>Digi-Key</t>
  </si>
  <si>
    <t>296-28395-ND</t>
  </si>
  <si>
    <t>SIP21108DT-T1-E3CT-ND</t>
  </si>
  <si>
    <t>SIP21108DT-T1-E3</t>
  </si>
  <si>
    <t>IC REG LDO ADJ .15A TSOT23-5</t>
  </si>
  <si>
    <t>Vishay</t>
  </si>
  <si>
    <t>768-1102-1-ND</t>
  </si>
  <si>
    <t>IC HS USB TO UART/FIFO 48QFN</t>
  </si>
  <si>
    <t>Pkg Size</t>
  </si>
  <si>
    <t>FT232HQ</t>
  </si>
  <si>
    <t>FTDI</t>
  </si>
  <si>
    <t>ED2992CT-ND</t>
  </si>
  <si>
    <t>USB-M26FTR</t>
  </si>
  <si>
    <t>CONN USB MINI B R/A SMD</t>
  </si>
  <si>
    <t>On Shore Technology Inc</t>
  </si>
  <si>
    <t>Comments</t>
  </si>
  <si>
    <t>OSTVN08A150</t>
  </si>
  <si>
    <t>CONN TERM BLOCK 2.54MM 8POS PCB</t>
  </si>
  <si>
    <t>ED10566-ND</t>
  </si>
  <si>
    <t>SD24 Inputs, Vref+, Vref-</t>
  </si>
  <si>
    <t>OSTVN03A150</t>
  </si>
  <si>
    <t>CONN TERM BLOCK 2.54MM 3POS PCB</t>
  </si>
  <si>
    <t>ED10562-ND</t>
  </si>
  <si>
    <t>3.3V, 5V, Gnd</t>
  </si>
  <si>
    <t>Sullins</t>
  </si>
  <si>
    <t>GEC36DABN-M30</t>
  </si>
  <si>
    <t>CONN HEADER 72POS .100 DUAL SMD</t>
  </si>
  <si>
    <t>S2331E-36-ND</t>
  </si>
  <si>
    <t>GEC36SABN-M30</t>
  </si>
  <si>
    <t>CONN HEADER 36PS .100 SINGLE SMD</t>
  </si>
  <si>
    <t>S1013E-36-ND</t>
  </si>
  <si>
    <t>Dip Switch</t>
  </si>
  <si>
    <t>1-1825059-3-ND</t>
  </si>
  <si>
    <t>SBH11-NBPC-D07-SM-BK</t>
  </si>
  <si>
    <t>CONN HEADR 2.54MM 14POS GOLD SMD</t>
  </si>
  <si>
    <t>S9186-ND</t>
  </si>
  <si>
    <t>JTAG Header</t>
  </si>
  <si>
    <t>BOM
Item</t>
  </si>
  <si>
    <t>USB2SERA10CFK-ND</t>
  </si>
  <si>
    <t>USB-to-Serial Converter</t>
  </si>
  <si>
    <t>USB2SERA10CFK</t>
  </si>
  <si>
    <t>Freescale</t>
  </si>
  <si>
    <t>USB TO SERIAL BRIDGE</t>
  </si>
  <si>
    <t>Adj Voltage Regulator</t>
  </si>
  <si>
    <t>MSP430</t>
  </si>
  <si>
    <t>Mini USB Connector</t>
  </si>
  <si>
    <t>MCP1640T-I/CHYCT-ND</t>
  </si>
  <si>
    <t>IC REG BST SYNC ADJ 0.1A SOT23-6</t>
  </si>
  <si>
    <t>Microchip</t>
  </si>
  <si>
    <t>Step Up Converter</t>
  </si>
  <si>
    <t>1028-1034-1-ND</t>
  </si>
  <si>
    <t>IC REG BUCK SYNC ADJ .4A SOT23-5</t>
  </si>
  <si>
    <t>MCP1640T-I/CHY</t>
  </si>
  <si>
    <t>RT8024GB</t>
  </si>
  <si>
    <t>Richtek</t>
  </si>
  <si>
    <t>Step Down Converter</t>
  </si>
  <si>
    <t>TPS61221</t>
  </si>
  <si>
    <t>RT9053A</t>
  </si>
  <si>
    <t>Voltage Regulator, Adj</t>
  </si>
  <si>
    <t>450-1650-ND</t>
  </si>
  <si>
    <t>SWITCH TACTILE SPST-NO 0.05A 12V</t>
  </si>
  <si>
    <t>CERAMIC RESONATOR 4.00MHZ SMD</t>
  </si>
  <si>
    <t>PBRC3.68HR50X000</t>
  </si>
  <si>
    <t>478-5189-1-ND</t>
  </si>
  <si>
    <t>AVX Corporation</t>
  </si>
  <si>
    <t>RESONATOR CER 3.68MHZ SMD</t>
  </si>
  <si>
    <t>ECS-SR1-4.00-B-TR</t>
  </si>
  <si>
    <t>X928CT-ND</t>
  </si>
  <si>
    <t>ECS Inc</t>
  </si>
  <si>
    <t>475-2506-1-ND</t>
  </si>
  <si>
    <t>475-2709-1-ND</t>
  </si>
  <si>
    <t>475-2816-1-ND</t>
  </si>
  <si>
    <t>Blue LED</t>
  </si>
  <si>
    <t>Green LED</t>
  </si>
  <si>
    <t>Red LED</t>
  </si>
  <si>
    <t>S1012E-36-ND</t>
  </si>
  <si>
    <t>CONN HEADER 36PS .100 SINGLE PTH</t>
  </si>
  <si>
    <t>631-1032-1-ND</t>
  </si>
  <si>
    <t>CRYSTAL 3.6864 MHZ 20PF SMD</t>
  </si>
  <si>
    <t>FQ1045A-3.6864</t>
  </si>
  <si>
    <t>Fox Electronics</t>
  </si>
  <si>
    <t>CTX878CT-ND</t>
  </si>
  <si>
    <t>CRYSTAL 3.6864 MHZ 18 PF SMD</t>
  </si>
  <si>
    <t>ATS037BSM-1</t>
  </si>
  <si>
    <t>CTS-Frequency Controls</t>
  </si>
  <si>
    <t>296-24171-1-ND</t>
  </si>
  <si>
    <t>IC REG BOOST SYNC 3.3V SC70-6</t>
  </si>
  <si>
    <t>1028-1181-1-ND</t>
  </si>
  <si>
    <t>IC REG LDO ADJ .4A 6WDFN</t>
  </si>
  <si>
    <t>LED SMARTLED 630NM RED 0603 SMD</t>
  </si>
  <si>
    <t>LS L29K-G1J2-1-Z</t>
  </si>
  <si>
    <t>OSRAM Opto Semiconductors Inc</t>
  </si>
  <si>
    <t>LG L29K-G2J1-24-Z</t>
  </si>
  <si>
    <t>LED SMARTLED GREEN 570NM 0603</t>
  </si>
  <si>
    <t>LED CHIPLED BLUE 470NM 0603 SMD</t>
  </si>
  <si>
    <t>LB Q39G-L2N2-35-1</t>
  </si>
  <si>
    <t>PEC36SAAN</t>
  </si>
  <si>
    <t>ADF04S04</t>
  </si>
  <si>
    <t>TE Connectivity</t>
  </si>
  <si>
    <t>SWITCH DIP SPST FLUSH 4POS SMD</t>
  </si>
  <si>
    <t>FSM4JH</t>
  </si>
  <si>
    <t>Pushbutton</t>
  </si>
  <si>
    <t>MCU Clock</t>
  </si>
  <si>
    <t>DO NOT USE</t>
  </si>
  <si>
    <t>GPIO &amp; Debug</t>
  </si>
  <si>
    <t>493-2333-1-ND</t>
  </si>
  <si>
    <t>CAP TANT 4.7UF 10V 20% 0805</t>
  </si>
  <si>
    <t>F921A475MPA</t>
  </si>
  <si>
    <t>Nichicon</t>
  </si>
  <si>
    <t>Decoupling Cap - Large</t>
  </si>
  <si>
    <t>399-1095-1-ND</t>
  </si>
  <si>
    <t>Decoupling Cap - Small</t>
  </si>
  <si>
    <t>CAP CER 0.1UF 10V 10% X7R 0603</t>
  </si>
  <si>
    <t>C0603C104K8RACTU</t>
  </si>
  <si>
    <t>Kemet</t>
  </si>
  <si>
    <t>RMCF0603JT47K0</t>
  </si>
  <si>
    <t>RES 47K OHM 1/10W 5% 0603 SMD</t>
  </si>
  <si>
    <t>Stackpole Electronics Inc</t>
  </si>
  <si>
    <t>RMCF0603JT47K0CT-ND</t>
  </si>
  <si>
    <t>RMCF0603JT1K80CT-ND</t>
  </si>
  <si>
    <t>RES 1.8K OHM 1/10W 5% 0603 SMD</t>
  </si>
  <si>
    <t>RMCF0603JT1K80</t>
  </si>
  <si>
    <t>RMCF0603JT750RCT-ND</t>
  </si>
  <si>
    <t>RES 750 OHM 1/10W 5% 0603 SMD</t>
  </si>
  <si>
    <t>RMCF0603JT750R</t>
  </si>
  <si>
    <t>RMCF0603JT33R0CT-ND</t>
  </si>
  <si>
    <t>RES 33 OHM 1/10W 5% 0603 SMD</t>
  </si>
  <si>
    <t>RMCF0603JT33R0</t>
  </si>
  <si>
    <t>P0.0GCT-ND</t>
  </si>
  <si>
    <t>RES 0.0 OHM 1/10W 0603 SMD</t>
  </si>
  <si>
    <t>ERJ-3GEY0R00V</t>
  </si>
  <si>
    <t>Panasonic Electronic Components</t>
  </si>
  <si>
    <t>RMCF0603JT1M00CT-ND</t>
  </si>
  <si>
    <t>RES 1M OHM 1/10W 5% 0603 SMD</t>
  </si>
  <si>
    <t>RMCF0603JT1M00</t>
  </si>
  <si>
    <t>U2</t>
  </si>
  <si>
    <t>U1</t>
  </si>
  <si>
    <t>J1</t>
  </si>
  <si>
    <t>TB1</t>
  </si>
  <si>
    <t>P1</t>
  </si>
  <si>
    <t>X2</t>
  </si>
  <si>
    <t>X1</t>
  </si>
  <si>
    <t>SW1,SW3,SW2</t>
  </si>
  <si>
    <t>P3</t>
  </si>
  <si>
    <t>D2</t>
  </si>
  <si>
    <t>D1</t>
  </si>
  <si>
    <t>D3</t>
  </si>
  <si>
    <t>P6</t>
  </si>
  <si>
    <t>C8,C7,C4</t>
  </si>
  <si>
    <t>C10,C9,C6,C5,C3,C2,C1</t>
  </si>
  <si>
    <t>R16,R3,R4,R5,R11,R15</t>
  </si>
  <si>
    <t>R1,R2</t>
  </si>
  <si>
    <t>R17</t>
  </si>
  <si>
    <t>R9,R10</t>
  </si>
  <si>
    <t>R6,R8,R14,R12</t>
  </si>
  <si>
    <t>R13,R7</t>
  </si>
  <si>
    <t>NUM Positions</t>
  </si>
  <si>
    <t>Num Columns</t>
  </si>
  <si>
    <t>Num Rows</t>
  </si>
  <si>
    <t>HEADER_100MIL_1R2P_PTH</t>
  </si>
  <si>
    <t>TX Jumper, RX Jumper, 3.3V Power Jumper</t>
  </si>
  <si>
    <t>P5,P4,P2</t>
  </si>
  <si>
    <t>HEADER_100MIL_1R3P_PTH</t>
  </si>
  <si>
    <t>HEADER_100MIL_1R8P_PTH</t>
  </si>
  <si>
    <t>HEADER_100MIL_1R4P_PTH</t>
  </si>
  <si>
    <t>QFN-24_0.65MM</t>
  </si>
  <si>
    <t>USB_MINI_B_RA_SMT</t>
  </si>
  <si>
    <t>TB_100MIL_1R8P_PTH</t>
  </si>
  <si>
    <t>SW_TACT_PUSH_6MM_PTH</t>
  </si>
  <si>
    <t>SSOP24</t>
  </si>
  <si>
    <t>SM0603</t>
  </si>
  <si>
    <t>P0805</t>
  </si>
  <si>
    <t>LED-0603</t>
  </si>
  <si>
    <t>HEADER 100MIL SINGLE ROW 4POS</t>
  </si>
  <si>
    <t>HEADER 100MIL SINGLE ROW 8POS</t>
  </si>
  <si>
    <t>HEADER 100MIL SINGLE ROW 3POS</t>
  </si>
  <si>
    <t>HEADER 100MIL SINGLE ROW 2POS</t>
  </si>
  <si>
    <t>CER_RES_2.5MM_SMT</t>
  </si>
  <si>
    <t>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</si>
</sst>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zoomScale="85" zoomScaleNormal="85" workbookViewId="0">
      <selection activeCell="B44" sqref="B44"/>
    </sheetView>
  </sheetViews>
  <sheetFormatPr defaultRowHeight="15" x14ac:dyDescent="0.25"/>
  <cols>
    <col min="1" max="1" width="5.42578125" style="1" bestFit="1" customWidth="1"/>
    <col min="2" max="2" width="30.7109375" bestFit="1" customWidth="1"/>
    <col min="3" max="3" width="22.85546875" bestFit="1" customWidth="1"/>
    <col min="4" max="4" width="36.85546875" bestFit="1" customWidth="1"/>
    <col min="5" max="5" width="7.7109375" style="1" bestFit="1" customWidth="1"/>
    <col min="6" max="6" width="4.5703125" style="1" bestFit="1" customWidth="1"/>
    <col min="7" max="7" width="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9.42578125" style="2" bestFit="1" customWidth="1"/>
    <col min="12" max="12" width="23.140625" bestFit="1" customWidth="1"/>
  </cols>
  <sheetData>
    <row r="1" spans="1:12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3" t="s">
        <v>8</v>
      </c>
      <c r="F1" s="3" t="s">
        <v>20</v>
      </c>
      <c r="G1" s="3" t="s">
        <v>7</v>
      </c>
      <c r="H1" s="3" t="s">
        <v>4</v>
      </c>
      <c r="I1" s="3" t="s">
        <v>3</v>
      </c>
      <c r="J1" s="4" t="s">
        <v>5</v>
      </c>
      <c r="K1" s="4" t="s">
        <v>6</v>
      </c>
      <c r="L1" s="3" t="s">
        <v>27</v>
      </c>
    </row>
    <row r="2" spans="1:12" x14ac:dyDescent="0.25">
      <c r="A2" s="5">
        <v>1</v>
      </c>
      <c r="B2" s="6" t="s">
        <v>9</v>
      </c>
      <c r="C2" s="6" t="s">
        <v>10</v>
      </c>
      <c r="D2" s="6" t="s">
        <v>11</v>
      </c>
      <c r="E2" s="5"/>
      <c r="F2" s="5"/>
      <c r="G2" s="5">
        <v>1</v>
      </c>
      <c r="H2" s="6" t="s">
        <v>12</v>
      </c>
      <c r="I2" s="6" t="s">
        <v>13</v>
      </c>
      <c r="J2" s="7">
        <v>5.54</v>
      </c>
      <c r="K2" s="7">
        <f>J2*G2</f>
        <v>5.54</v>
      </c>
      <c r="L2" s="6" t="s">
        <v>56</v>
      </c>
    </row>
    <row r="3" spans="1:12" x14ac:dyDescent="0.25">
      <c r="A3" s="5">
        <v>2</v>
      </c>
      <c r="B3" s="6" t="s">
        <v>17</v>
      </c>
      <c r="C3" s="6" t="s">
        <v>15</v>
      </c>
      <c r="D3" s="6" t="s">
        <v>16</v>
      </c>
      <c r="E3" s="5"/>
      <c r="F3" s="5"/>
      <c r="G3" s="5">
        <v>0</v>
      </c>
      <c r="H3" s="6" t="s">
        <v>12</v>
      </c>
      <c r="I3" s="6" t="s">
        <v>14</v>
      </c>
      <c r="J3" s="7">
        <v>0.66</v>
      </c>
      <c r="K3" s="7">
        <f>J3*G3</f>
        <v>0</v>
      </c>
      <c r="L3" s="6" t="s">
        <v>55</v>
      </c>
    </row>
    <row r="4" spans="1:12" x14ac:dyDescent="0.25">
      <c r="A4" s="5">
        <v>3</v>
      </c>
      <c r="B4" s="6" t="s">
        <v>22</v>
      </c>
      <c r="C4" s="6" t="s">
        <v>21</v>
      </c>
      <c r="D4" s="6" t="s">
        <v>19</v>
      </c>
      <c r="E4" s="5"/>
      <c r="F4" s="5"/>
      <c r="G4" s="5">
        <v>0</v>
      </c>
      <c r="H4" s="6" t="s">
        <v>12</v>
      </c>
      <c r="I4" s="6" t="s">
        <v>18</v>
      </c>
      <c r="J4" s="7">
        <v>4.25</v>
      </c>
      <c r="K4" s="7">
        <f>J4*G4</f>
        <v>0</v>
      </c>
      <c r="L4" s="6" t="s">
        <v>51</v>
      </c>
    </row>
    <row r="5" spans="1:12" x14ac:dyDescent="0.25">
      <c r="A5" s="5">
        <v>4</v>
      </c>
      <c r="B5" s="6" t="s">
        <v>53</v>
      </c>
      <c r="C5" s="6" t="s">
        <v>52</v>
      </c>
      <c r="D5" s="6" t="s">
        <v>54</v>
      </c>
      <c r="E5" s="5"/>
      <c r="F5" s="5"/>
      <c r="G5" s="5">
        <v>1</v>
      </c>
      <c r="H5" s="6" t="s">
        <v>12</v>
      </c>
      <c r="I5" s="6" t="s">
        <v>50</v>
      </c>
      <c r="J5" s="7">
        <v>1.68</v>
      </c>
      <c r="K5" s="7">
        <f>J5*G5</f>
        <v>1.68</v>
      </c>
      <c r="L5" s="6" t="s">
        <v>51</v>
      </c>
    </row>
    <row r="6" spans="1:12" x14ac:dyDescent="0.25">
      <c r="A6" s="5">
        <v>5</v>
      </c>
      <c r="B6" s="6" t="s">
        <v>26</v>
      </c>
      <c r="C6" s="6" t="s">
        <v>24</v>
      </c>
      <c r="D6" s="6" t="s">
        <v>25</v>
      </c>
      <c r="E6" s="5"/>
      <c r="F6" s="5"/>
      <c r="G6" s="5">
        <v>1</v>
      </c>
      <c r="H6" s="6" t="s">
        <v>12</v>
      </c>
      <c r="I6" s="6" t="s">
        <v>23</v>
      </c>
      <c r="J6" s="7">
        <v>0.68</v>
      </c>
      <c r="K6" s="7">
        <f t="shared" ref="K6:K35" si="0">J6*G6</f>
        <v>0.68</v>
      </c>
      <c r="L6" s="6" t="s">
        <v>57</v>
      </c>
    </row>
    <row r="7" spans="1:12" x14ac:dyDescent="0.25">
      <c r="A7" s="5">
        <v>6</v>
      </c>
      <c r="B7" s="6" t="s">
        <v>26</v>
      </c>
      <c r="C7" s="6" t="s">
        <v>28</v>
      </c>
      <c r="D7" s="6" t="s">
        <v>29</v>
      </c>
      <c r="E7" s="5"/>
      <c r="F7" s="5"/>
      <c r="G7" s="5">
        <v>1</v>
      </c>
      <c r="H7" s="6" t="s">
        <v>12</v>
      </c>
      <c r="I7" s="6" t="s">
        <v>30</v>
      </c>
      <c r="J7" s="7">
        <v>1.64</v>
      </c>
      <c r="K7" s="7">
        <f>J7*G7</f>
        <v>1.64</v>
      </c>
      <c r="L7" s="6" t="s">
        <v>31</v>
      </c>
    </row>
    <row r="8" spans="1:12" x14ac:dyDescent="0.25">
      <c r="A8" s="5">
        <v>7</v>
      </c>
      <c r="B8" s="6" t="s">
        <v>26</v>
      </c>
      <c r="C8" s="6" t="s">
        <v>32</v>
      </c>
      <c r="D8" s="6" t="s">
        <v>33</v>
      </c>
      <c r="E8" s="5"/>
      <c r="F8" s="5"/>
      <c r="G8" s="5">
        <v>0</v>
      </c>
      <c r="H8" s="6" t="s">
        <v>12</v>
      </c>
      <c r="I8" s="6" t="s">
        <v>34</v>
      </c>
      <c r="J8" s="7">
        <v>0.73</v>
      </c>
      <c r="K8" s="7">
        <f>J8*G8</f>
        <v>0</v>
      </c>
      <c r="L8" s="6" t="s">
        <v>35</v>
      </c>
    </row>
    <row r="9" spans="1:12" x14ac:dyDescent="0.25">
      <c r="A9" s="5">
        <v>8</v>
      </c>
      <c r="B9" s="6" t="s">
        <v>36</v>
      </c>
      <c r="C9" s="6" t="s">
        <v>108</v>
      </c>
      <c r="D9" s="6" t="s">
        <v>88</v>
      </c>
      <c r="E9" s="5"/>
      <c r="F9" s="5"/>
      <c r="G9" s="5">
        <f>3/36</f>
        <v>8.3333333333333329E-2</v>
      </c>
      <c r="H9" s="8" t="s">
        <v>12</v>
      </c>
      <c r="I9" s="8" t="s">
        <v>87</v>
      </c>
      <c r="J9" s="7">
        <v>1.2</v>
      </c>
      <c r="K9" s="7">
        <f t="shared" ref="K9" si="1">J9*G9</f>
        <v>9.9999999999999992E-2</v>
      </c>
      <c r="L9" s="6" t="s">
        <v>35</v>
      </c>
    </row>
    <row r="10" spans="1:12" x14ac:dyDescent="0.25">
      <c r="A10" s="5">
        <v>9</v>
      </c>
      <c r="B10" s="6" t="s">
        <v>36</v>
      </c>
      <c r="C10" s="6" t="s">
        <v>37</v>
      </c>
      <c r="D10" s="6" t="s">
        <v>38</v>
      </c>
      <c r="E10" s="5"/>
      <c r="F10" s="5"/>
      <c r="G10" s="5">
        <v>0</v>
      </c>
      <c r="H10" s="6" t="s">
        <v>12</v>
      </c>
      <c r="I10" s="6" t="s">
        <v>39</v>
      </c>
      <c r="J10" s="7">
        <v>5.13</v>
      </c>
      <c r="K10" s="7">
        <f t="shared" ref="K10:K17" si="2">J10*G10</f>
        <v>0</v>
      </c>
      <c r="L10" s="6" t="s">
        <v>115</v>
      </c>
    </row>
    <row r="11" spans="1:12" x14ac:dyDescent="0.25">
      <c r="A11" s="5">
        <v>10</v>
      </c>
      <c r="B11" s="6" t="s">
        <v>36</v>
      </c>
      <c r="C11" s="6" t="s">
        <v>40</v>
      </c>
      <c r="D11" s="6" t="s">
        <v>41</v>
      </c>
      <c r="E11" s="5"/>
      <c r="F11" s="5"/>
      <c r="G11" s="5">
        <v>0</v>
      </c>
      <c r="H11" s="6" t="s">
        <v>12</v>
      </c>
      <c r="I11" s="6" t="s">
        <v>42</v>
      </c>
      <c r="J11" s="7">
        <v>3.79</v>
      </c>
      <c r="K11" s="7">
        <f t="shared" si="2"/>
        <v>0</v>
      </c>
      <c r="L11" s="6" t="s">
        <v>115</v>
      </c>
    </row>
    <row r="12" spans="1:12" x14ac:dyDescent="0.25">
      <c r="A12" s="5">
        <v>11</v>
      </c>
      <c r="B12" s="6" t="s">
        <v>76</v>
      </c>
      <c r="C12" s="6" t="s">
        <v>74</v>
      </c>
      <c r="D12" s="6" t="s">
        <v>77</v>
      </c>
      <c r="E12" s="5"/>
      <c r="F12" s="5"/>
      <c r="G12" s="5">
        <v>1</v>
      </c>
      <c r="H12" s="6" t="s">
        <v>12</v>
      </c>
      <c r="I12" s="6" t="s">
        <v>75</v>
      </c>
      <c r="J12" s="7">
        <v>0.88</v>
      </c>
      <c r="K12" s="7">
        <f t="shared" si="2"/>
        <v>0.88</v>
      </c>
      <c r="L12" s="6" t="s">
        <v>114</v>
      </c>
    </row>
    <row r="13" spans="1:12" x14ac:dyDescent="0.25">
      <c r="A13" s="5">
        <v>12</v>
      </c>
      <c r="B13" s="6" t="s">
        <v>80</v>
      </c>
      <c r="C13" s="6" t="s">
        <v>78</v>
      </c>
      <c r="D13" s="6" t="s">
        <v>73</v>
      </c>
      <c r="E13" s="5"/>
      <c r="F13" s="5"/>
      <c r="G13" s="5">
        <v>1</v>
      </c>
      <c r="H13" s="6" t="s">
        <v>12</v>
      </c>
      <c r="I13" s="6" t="s">
        <v>79</v>
      </c>
      <c r="J13" s="7">
        <v>0.83</v>
      </c>
      <c r="K13" s="7">
        <f t="shared" si="2"/>
        <v>0.83</v>
      </c>
      <c r="L13" s="6" t="s">
        <v>51</v>
      </c>
    </row>
    <row r="14" spans="1:12" x14ac:dyDescent="0.25">
      <c r="A14" s="5">
        <v>13</v>
      </c>
      <c r="B14" s="6" t="s">
        <v>110</v>
      </c>
      <c r="C14" s="6" t="s">
        <v>112</v>
      </c>
      <c r="D14" s="6" t="s">
        <v>72</v>
      </c>
      <c r="E14" s="5"/>
      <c r="F14" s="5"/>
      <c r="G14" s="5">
        <v>2</v>
      </c>
      <c r="H14" s="6" t="s">
        <v>12</v>
      </c>
      <c r="I14" s="6" t="s">
        <v>71</v>
      </c>
      <c r="J14" s="7">
        <v>0.16</v>
      </c>
      <c r="K14" s="7">
        <f t="shared" si="2"/>
        <v>0.32</v>
      </c>
      <c r="L14" s="6" t="s">
        <v>113</v>
      </c>
    </row>
    <row r="15" spans="1:12" x14ac:dyDescent="0.25">
      <c r="A15" s="5">
        <v>14</v>
      </c>
      <c r="B15" s="6" t="s">
        <v>110</v>
      </c>
      <c r="C15" s="6" t="s">
        <v>109</v>
      </c>
      <c r="D15" s="6" t="s">
        <v>111</v>
      </c>
      <c r="E15" s="5"/>
      <c r="F15" s="5"/>
      <c r="G15" s="5">
        <v>0</v>
      </c>
      <c r="H15" s="6" t="s">
        <v>12</v>
      </c>
      <c r="I15" s="6" t="s">
        <v>44</v>
      </c>
      <c r="J15" s="7">
        <v>0.67</v>
      </c>
      <c r="K15" s="7">
        <f t="shared" si="2"/>
        <v>0</v>
      </c>
      <c r="L15" s="6" t="s">
        <v>43</v>
      </c>
    </row>
    <row r="16" spans="1:12" x14ac:dyDescent="0.25">
      <c r="A16" s="5">
        <v>15</v>
      </c>
      <c r="B16" s="6" t="s">
        <v>36</v>
      </c>
      <c r="C16" s="6" t="s">
        <v>108</v>
      </c>
      <c r="D16" s="6" t="s">
        <v>88</v>
      </c>
      <c r="E16" s="5"/>
      <c r="F16" s="5"/>
      <c r="G16" s="5">
        <f>4/36</f>
        <v>0.1111111111111111</v>
      </c>
      <c r="H16" s="8" t="s">
        <v>12</v>
      </c>
      <c r="I16" s="8" t="s">
        <v>87</v>
      </c>
      <c r="J16" s="7">
        <v>1.2</v>
      </c>
      <c r="K16" s="7">
        <f t="shared" si="2"/>
        <v>0.13333333333333333</v>
      </c>
      <c r="L16" s="6" t="s">
        <v>48</v>
      </c>
    </row>
    <row r="17" spans="1:12" x14ac:dyDescent="0.25">
      <c r="A17" s="5">
        <v>16</v>
      </c>
      <c r="B17" s="6" t="s">
        <v>36</v>
      </c>
      <c r="C17" s="6" t="s">
        <v>45</v>
      </c>
      <c r="D17" s="6" t="s">
        <v>46</v>
      </c>
      <c r="E17" s="5"/>
      <c r="F17" s="5"/>
      <c r="G17" s="5">
        <v>0</v>
      </c>
      <c r="H17" s="6" t="s">
        <v>12</v>
      </c>
      <c r="I17" s="6" t="s">
        <v>47</v>
      </c>
      <c r="J17" s="7">
        <v>1.3</v>
      </c>
      <c r="K17" s="7">
        <f t="shared" si="2"/>
        <v>0</v>
      </c>
      <c r="L17" s="6" t="s">
        <v>48</v>
      </c>
    </row>
    <row r="18" spans="1:12" x14ac:dyDescent="0.25">
      <c r="A18" s="5">
        <v>17</v>
      </c>
      <c r="B18" s="6" t="s">
        <v>60</v>
      </c>
      <c r="C18" s="6" t="s">
        <v>64</v>
      </c>
      <c r="D18" s="6" t="s">
        <v>59</v>
      </c>
      <c r="E18" s="5"/>
      <c r="F18" s="5"/>
      <c r="G18" s="5">
        <v>0</v>
      </c>
      <c r="H18" s="6" t="s">
        <v>12</v>
      </c>
      <c r="I18" s="6" t="s">
        <v>58</v>
      </c>
      <c r="J18" s="7">
        <v>0.7</v>
      </c>
      <c r="K18" s="7">
        <f t="shared" si="0"/>
        <v>0</v>
      </c>
      <c r="L18" s="6" t="s">
        <v>61</v>
      </c>
    </row>
    <row r="19" spans="1:12" x14ac:dyDescent="0.25">
      <c r="A19" s="5">
        <v>18</v>
      </c>
      <c r="B19" s="6" t="s">
        <v>66</v>
      </c>
      <c r="C19" s="6" t="s">
        <v>65</v>
      </c>
      <c r="D19" s="6" t="s">
        <v>63</v>
      </c>
      <c r="E19" s="5"/>
      <c r="F19" s="5"/>
      <c r="G19" s="5">
        <v>0</v>
      </c>
      <c r="H19" s="6" t="s">
        <v>12</v>
      </c>
      <c r="I19" s="6" t="s">
        <v>62</v>
      </c>
      <c r="J19" s="7">
        <v>0.63</v>
      </c>
      <c r="K19" s="7">
        <f t="shared" si="0"/>
        <v>0</v>
      </c>
      <c r="L19" s="6" t="s">
        <v>67</v>
      </c>
    </row>
    <row r="20" spans="1:12" x14ac:dyDescent="0.25">
      <c r="A20" s="5">
        <v>19</v>
      </c>
      <c r="B20" s="8" t="s">
        <v>9</v>
      </c>
      <c r="C20" s="6" t="s">
        <v>68</v>
      </c>
      <c r="D20" s="6" t="s">
        <v>98</v>
      </c>
      <c r="E20" s="5"/>
      <c r="F20" s="5"/>
      <c r="G20" s="5">
        <v>0</v>
      </c>
      <c r="H20" s="6" t="s">
        <v>12</v>
      </c>
      <c r="I20" s="6" t="s">
        <v>97</v>
      </c>
      <c r="J20" s="7">
        <v>2.39</v>
      </c>
      <c r="K20" s="7">
        <f t="shared" si="0"/>
        <v>0</v>
      </c>
      <c r="L20" s="8" t="s">
        <v>61</v>
      </c>
    </row>
    <row r="21" spans="1:12" x14ac:dyDescent="0.25">
      <c r="A21" s="5">
        <v>20</v>
      </c>
      <c r="B21" s="8" t="s">
        <v>66</v>
      </c>
      <c r="C21" s="6" t="s">
        <v>69</v>
      </c>
      <c r="D21" s="6" t="s">
        <v>100</v>
      </c>
      <c r="E21" s="5"/>
      <c r="F21" s="5"/>
      <c r="G21" s="5">
        <v>0</v>
      </c>
      <c r="H21" s="6" t="s">
        <v>12</v>
      </c>
      <c r="I21" s="6" t="s">
        <v>99</v>
      </c>
      <c r="J21" s="7">
        <v>0.48</v>
      </c>
      <c r="K21" s="7">
        <f t="shared" si="0"/>
        <v>0</v>
      </c>
      <c r="L21" s="8" t="s">
        <v>70</v>
      </c>
    </row>
    <row r="22" spans="1:12" x14ac:dyDescent="0.25">
      <c r="A22" s="5">
        <v>21</v>
      </c>
      <c r="B22" s="6" t="s">
        <v>103</v>
      </c>
      <c r="C22" s="6" t="s">
        <v>102</v>
      </c>
      <c r="D22" s="8" t="s">
        <v>101</v>
      </c>
      <c r="E22" s="5"/>
      <c r="F22" s="5"/>
      <c r="G22" s="5">
        <v>1</v>
      </c>
      <c r="H22" s="6" t="s">
        <v>12</v>
      </c>
      <c r="I22" s="8" t="s">
        <v>81</v>
      </c>
      <c r="J22" s="7">
        <v>0.17</v>
      </c>
      <c r="K22" s="7">
        <f t="shared" si="0"/>
        <v>0.17</v>
      </c>
      <c r="L22" s="6" t="s">
        <v>86</v>
      </c>
    </row>
    <row r="23" spans="1:12" x14ac:dyDescent="0.25">
      <c r="A23" s="5">
        <v>22</v>
      </c>
      <c r="B23" s="6" t="s">
        <v>103</v>
      </c>
      <c r="C23" s="6" t="s">
        <v>104</v>
      </c>
      <c r="D23" s="6" t="s">
        <v>105</v>
      </c>
      <c r="E23" s="5"/>
      <c r="F23" s="5"/>
      <c r="G23" s="5">
        <v>1</v>
      </c>
      <c r="H23" s="6" t="s">
        <v>12</v>
      </c>
      <c r="I23" s="8" t="s">
        <v>82</v>
      </c>
      <c r="J23" s="7">
        <v>0.22</v>
      </c>
      <c r="K23" s="7">
        <f t="shared" si="0"/>
        <v>0.22</v>
      </c>
      <c r="L23" s="6" t="s">
        <v>85</v>
      </c>
    </row>
    <row r="24" spans="1:12" x14ac:dyDescent="0.25">
      <c r="A24" s="5">
        <v>23</v>
      </c>
      <c r="B24" s="6" t="s">
        <v>103</v>
      </c>
      <c r="C24" s="6" t="s">
        <v>107</v>
      </c>
      <c r="D24" s="6" t="s">
        <v>106</v>
      </c>
      <c r="E24" s="5"/>
      <c r="F24" s="5"/>
      <c r="G24" s="5">
        <v>1</v>
      </c>
      <c r="H24" s="6" t="s">
        <v>12</v>
      </c>
      <c r="I24" s="8" t="s">
        <v>83</v>
      </c>
      <c r="J24" s="7">
        <v>0.21</v>
      </c>
      <c r="K24" s="7">
        <f t="shared" si="0"/>
        <v>0.21</v>
      </c>
      <c r="L24" s="6" t="s">
        <v>84</v>
      </c>
    </row>
    <row r="25" spans="1:12" x14ac:dyDescent="0.25">
      <c r="A25" s="5">
        <v>24</v>
      </c>
      <c r="B25" s="6" t="s">
        <v>36</v>
      </c>
      <c r="C25" s="6" t="s">
        <v>108</v>
      </c>
      <c r="D25" s="6" t="s">
        <v>88</v>
      </c>
      <c r="E25" s="5"/>
      <c r="F25" s="5"/>
      <c r="G25" s="5">
        <v>0.25</v>
      </c>
      <c r="H25" s="8" t="s">
        <v>12</v>
      </c>
      <c r="I25" s="8" t="s">
        <v>87</v>
      </c>
      <c r="J25" s="7">
        <v>1.2</v>
      </c>
      <c r="K25" s="7">
        <f t="shared" si="0"/>
        <v>0.3</v>
      </c>
      <c r="L25" s="6" t="s">
        <v>116</v>
      </c>
    </row>
    <row r="26" spans="1:12" x14ac:dyDescent="0.25">
      <c r="A26" s="5">
        <v>25</v>
      </c>
      <c r="B26" s="6" t="s">
        <v>92</v>
      </c>
      <c r="C26" s="6" t="s">
        <v>91</v>
      </c>
      <c r="D26" s="8" t="s">
        <v>90</v>
      </c>
      <c r="E26" s="5"/>
      <c r="F26" s="5"/>
      <c r="G26" s="5">
        <v>0</v>
      </c>
      <c r="H26" s="8" t="s">
        <v>12</v>
      </c>
      <c r="I26" s="8" t="s">
        <v>89</v>
      </c>
      <c r="J26" s="7">
        <v>1.27</v>
      </c>
      <c r="K26" s="7">
        <f t="shared" si="0"/>
        <v>0</v>
      </c>
      <c r="L26" s="6" t="s">
        <v>114</v>
      </c>
    </row>
    <row r="27" spans="1:12" x14ac:dyDescent="0.25">
      <c r="A27" s="5">
        <v>26</v>
      </c>
      <c r="B27" s="6" t="s">
        <v>96</v>
      </c>
      <c r="C27" s="6" t="s">
        <v>95</v>
      </c>
      <c r="D27" s="8" t="s">
        <v>94</v>
      </c>
      <c r="E27" s="5"/>
      <c r="F27" s="5"/>
      <c r="G27" s="5">
        <v>0</v>
      </c>
      <c r="H27" s="8" t="s">
        <v>12</v>
      </c>
      <c r="I27" s="8" t="s">
        <v>93</v>
      </c>
      <c r="J27" s="7">
        <v>0.42</v>
      </c>
      <c r="K27" s="7">
        <f t="shared" si="0"/>
        <v>0</v>
      </c>
      <c r="L27" s="6" t="s">
        <v>114</v>
      </c>
    </row>
    <row r="28" spans="1:12" x14ac:dyDescent="0.25">
      <c r="A28" s="5">
        <v>27</v>
      </c>
      <c r="B28" s="8" t="s">
        <v>120</v>
      </c>
      <c r="C28" s="8" t="s">
        <v>119</v>
      </c>
      <c r="D28" s="8" t="s">
        <v>118</v>
      </c>
      <c r="E28" s="5"/>
      <c r="F28" s="5"/>
      <c r="G28" s="5">
        <v>3</v>
      </c>
      <c r="H28" s="8" t="s">
        <v>12</v>
      </c>
      <c r="I28" s="8" t="s">
        <v>117</v>
      </c>
      <c r="J28" s="7">
        <v>0.42</v>
      </c>
      <c r="K28" s="7">
        <f t="shared" si="0"/>
        <v>1.26</v>
      </c>
      <c r="L28" s="8" t="s">
        <v>121</v>
      </c>
    </row>
    <row r="29" spans="1:12" x14ac:dyDescent="0.25">
      <c r="A29" s="5">
        <v>28</v>
      </c>
      <c r="B29" s="8" t="s">
        <v>126</v>
      </c>
      <c r="C29" s="8" t="s">
        <v>125</v>
      </c>
      <c r="D29" s="8" t="s">
        <v>124</v>
      </c>
      <c r="E29" s="5"/>
      <c r="F29" s="5"/>
      <c r="G29" s="5"/>
      <c r="H29" s="8" t="s">
        <v>12</v>
      </c>
      <c r="I29" s="8" t="s">
        <v>122</v>
      </c>
      <c r="J29" s="7">
        <v>0.03</v>
      </c>
      <c r="K29" s="7">
        <f t="shared" si="0"/>
        <v>0</v>
      </c>
      <c r="L29" s="8" t="s">
        <v>123</v>
      </c>
    </row>
    <row r="30" spans="1:12" x14ac:dyDescent="0.25">
      <c r="A30" s="5">
        <v>29</v>
      </c>
      <c r="B30" s="8" t="s">
        <v>129</v>
      </c>
      <c r="C30" s="8" t="s">
        <v>127</v>
      </c>
      <c r="D30" s="8" t="s">
        <v>128</v>
      </c>
      <c r="E30" s="5"/>
      <c r="F30" s="5"/>
      <c r="G30" s="5"/>
      <c r="H30" s="8" t="s">
        <v>12</v>
      </c>
      <c r="I30" s="8" t="s">
        <v>130</v>
      </c>
      <c r="J30" s="7">
        <v>0.02</v>
      </c>
      <c r="K30" s="7">
        <f t="shared" si="0"/>
        <v>0</v>
      </c>
      <c r="L30" s="6"/>
    </row>
    <row r="31" spans="1:12" x14ac:dyDescent="0.25">
      <c r="A31" s="5">
        <v>30</v>
      </c>
      <c r="B31" s="8" t="s">
        <v>129</v>
      </c>
      <c r="C31" s="8" t="s">
        <v>133</v>
      </c>
      <c r="D31" s="8" t="s">
        <v>132</v>
      </c>
      <c r="E31" s="5"/>
      <c r="F31" s="5"/>
      <c r="G31" s="5"/>
      <c r="H31" s="8" t="s">
        <v>12</v>
      </c>
      <c r="I31" s="8" t="s">
        <v>131</v>
      </c>
      <c r="J31" s="7">
        <v>0.02</v>
      </c>
      <c r="K31" s="7">
        <f t="shared" si="0"/>
        <v>0</v>
      </c>
      <c r="L31" s="6"/>
    </row>
    <row r="32" spans="1:12" x14ac:dyDescent="0.25">
      <c r="A32" s="5">
        <v>31</v>
      </c>
      <c r="B32" s="8" t="s">
        <v>129</v>
      </c>
      <c r="C32" s="8" t="s">
        <v>136</v>
      </c>
      <c r="D32" s="8" t="s">
        <v>135</v>
      </c>
      <c r="E32" s="5"/>
      <c r="F32" s="5"/>
      <c r="G32" s="5"/>
      <c r="H32" s="8" t="s">
        <v>12</v>
      </c>
      <c r="I32" s="8" t="s">
        <v>134</v>
      </c>
      <c r="J32" s="7">
        <v>0.02</v>
      </c>
      <c r="K32" s="7">
        <f t="shared" si="0"/>
        <v>0</v>
      </c>
      <c r="L32" s="6"/>
    </row>
    <row r="33" spans="1:12" x14ac:dyDescent="0.25">
      <c r="A33" s="5">
        <v>32</v>
      </c>
      <c r="B33" s="8" t="s">
        <v>129</v>
      </c>
      <c r="C33" s="8" t="s">
        <v>139</v>
      </c>
      <c r="D33" s="8" t="s">
        <v>138</v>
      </c>
      <c r="E33" s="5"/>
      <c r="F33" s="5"/>
      <c r="G33" s="5"/>
      <c r="H33" s="8" t="s">
        <v>12</v>
      </c>
      <c r="I33" s="8" t="s">
        <v>137</v>
      </c>
      <c r="J33" s="7">
        <v>0.02</v>
      </c>
      <c r="K33" s="7">
        <f t="shared" si="0"/>
        <v>0</v>
      </c>
      <c r="L33" s="6"/>
    </row>
    <row r="34" spans="1:12" x14ac:dyDescent="0.25">
      <c r="A34" s="5">
        <v>33</v>
      </c>
      <c r="B34" s="8" t="s">
        <v>143</v>
      </c>
      <c r="C34" s="8" t="s">
        <v>142</v>
      </c>
      <c r="D34" s="8" t="s">
        <v>141</v>
      </c>
      <c r="E34" s="5"/>
      <c r="F34" s="5"/>
      <c r="G34" s="5"/>
      <c r="H34" s="8" t="s">
        <v>12</v>
      </c>
      <c r="I34" s="8" t="s">
        <v>140</v>
      </c>
      <c r="J34" s="7">
        <v>0.02</v>
      </c>
      <c r="K34" s="7">
        <f t="shared" si="0"/>
        <v>0</v>
      </c>
      <c r="L34" s="6"/>
    </row>
    <row r="35" spans="1:12" x14ac:dyDescent="0.25">
      <c r="A35" s="5">
        <v>34</v>
      </c>
      <c r="B35" s="8" t="s">
        <v>129</v>
      </c>
      <c r="C35" s="8" t="s">
        <v>146</v>
      </c>
      <c r="D35" s="8" t="s">
        <v>145</v>
      </c>
      <c r="E35" s="5"/>
      <c r="F35" s="5"/>
      <c r="G35" s="5"/>
      <c r="H35" s="8" t="s">
        <v>12</v>
      </c>
      <c r="I35" s="8" t="s">
        <v>144</v>
      </c>
      <c r="J35" s="7">
        <v>0.02</v>
      </c>
      <c r="K35" s="7">
        <f t="shared" si="0"/>
        <v>0</v>
      </c>
      <c r="L35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Normal="100" workbookViewId="0">
      <selection activeCell="F8" sqref="F8"/>
    </sheetView>
  </sheetViews>
  <sheetFormatPr defaultRowHeight="15" x14ac:dyDescent="0.25"/>
  <cols>
    <col min="1" max="1" width="5.42578125" style="1" bestFit="1" customWidth="1"/>
    <col min="2" max="2" width="30.7109375" bestFit="1" customWidth="1"/>
    <col min="3" max="3" width="22.85546875" bestFit="1" customWidth="1"/>
    <col min="4" max="4" width="35" bestFit="1" customWidth="1"/>
    <col min="5" max="5" width="20.7109375" style="11" bestFit="1" customWidth="1"/>
    <col min="6" max="6" width="25.28515625" style="1" bestFit="1" customWidth="1"/>
    <col min="7" max="7" width="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9.42578125" style="2" bestFit="1" customWidth="1"/>
    <col min="12" max="12" width="39.42578125" bestFit="1" customWidth="1"/>
  </cols>
  <sheetData>
    <row r="1" spans="1:12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9" t="s">
        <v>8</v>
      </c>
      <c r="F1" s="3" t="s">
        <v>20</v>
      </c>
      <c r="G1" s="3" t="s">
        <v>7</v>
      </c>
      <c r="H1" s="3" t="s">
        <v>4</v>
      </c>
      <c r="I1" s="3" t="s">
        <v>3</v>
      </c>
      <c r="J1" s="4" t="s">
        <v>5</v>
      </c>
      <c r="K1" s="4" t="s">
        <v>6</v>
      </c>
      <c r="L1" s="3" t="s">
        <v>27</v>
      </c>
    </row>
    <row r="2" spans="1:12" x14ac:dyDescent="0.25">
      <c r="A2" s="5">
        <v>1</v>
      </c>
      <c r="B2" s="6" t="s">
        <v>53</v>
      </c>
      <c r="C2" s="6" t="s">
        <v>52</v>
      </c>
      <c r="D2" s="6" t="s">
        <v>54</v>
      </c>
      <c r="E2" s="10" t="s">
        <v>148</v>
      </c>
      <c r="F2" s="6" t="s">
        <v>177</v>
      </c>
      <c r="G2" s="5">
        <v>1</v>
      </c>
      <c r="H2" s="6" t="s">
        <v>12</v>
      </c>
      <c r="I2" s="6" t="s">
        <v>50</v>
      </c>
      <c r="J2" s="7">
        <v>1.68</v>
      </c>
      <c r="K2" s="7">
        <f>J2*G2</f>
        <v>1.68</v>
      </c>
      <c r="L2" s="6" t="s">
        <v>51</v>
      </c>
    </row>
    <row r="3" spans="1:12" x14ac:dyDescent="0.25">
      <c r="A3" s="5">
        <v>2</v>
      </c>
      <c r="B3" s="6" t="s">
        <v>26</v>
      </c>
      <c r="C3" s="6" t="s">
        <v>24</v>
      </c>
      <c r="D3" s="6" t="s">
        <v>25</v>
      </c>
      <c r="E3" s="10" t="s">
        <v>149</v>
      </c>
      <c r="F3" s="6" t="s">
        <v>178</v>
      </c>
      <c r="G3" s="5">
        <v>1</v>
      </c>
      <c r="H3" s="6" t="s">
        <v>12</v>
      </c>
      <c r="I3" s="6" t="s">
        <v>23</v>
      </c>
      <c r="J3" s="7">
        <v>0.68</v>
      </c>
      <c r="K3" s="7">
        <f>J3*G3</f>
        <v>0.68</v>
      </c>
      <c r="L3" s="6" t="s">
        <v>57</v>
      </c>
    </row>
    <row r="4" spans="1:12" x14ac:dyDescent="0.25">
      <c r="A4" s="5">
        <v>3</v>
      </c>
      <c r="B4" s="6" t="s">
        <v>26</v>
      </c>
      <c r="C4" s="6" t="s">
        <v>28</v>
      </c>
      <c r="D4" s="6" t="s">
        <v>29</v>
      </c>
      <c r="E4" s="10" t="s">
        <v>150</v>
      </c>
      <c r="F4" s="6" t="s">
        <v>179</v>
      </c>
      <c r="G4" s="5">
        <v>1</v>
      </c>
      <c r="H4" s="6" t="s">
        <v>12</v>
      </c>
      <c r="I4" s="6" t="s">
        <v>30</v>
      </c>
      <c r="J4" s="7">
        <v>1.64</v>
      </c>
      <c r="K4" s="7">
        <f>J4*G4</f>
        <v>1.64</v>
      </c>
      <c r="L4" s="6" t="s">
        <v>31</v>
      </c>
    </row>
    <row r="5" spans="1:12" x14ac:dyDescent="0.25">
      <c r="A5" s="5">
        <v>4</v>
      </c>
      <c r="B5" s="6" t="s">
        <v>110</v>
      </c>
      <c r="C5" s="6" t="s">
        <v>112</v>
      </c>
      <c r="D5" s="6" t="s">
        <v>72</v>
      </c>
      <c r="E5" s="10" t="s">
        <v>154</v>
      </c>
      <c r="F5" s="6" t="s">
        <v>180</v>
      </c>
      <c r="G5" s="5">
        <v>2</v>
      </c>
      <c r="H5" s="6" t="s">
        <v>12</v>
      </c>
      <c r="I5" s="6" t="s">
        <v>71</v>
      </c>
      <c r="J5" s="7">
        <v>0.16</v>
      </c>
      <c r="K5" s="7">
        <f>J5*G5</f>
        <v>0.32</v>
      </c>
      <c r="L5" s="6" t="s">
        <v>113</v>
      </c>
    </row>
    <row r="6" spans="1:12" x14ac:dyDescent="0.25">
      <c r="A6" s="5">
        <v>5</v>
      </c>
      <c r="B6" s="6" t="s">
        <v>9</v>
      </c>
      <c r="C6" s="6" t="s">
        <v>10</v>
      </c>
      <c r="D6" s="6" t="s">
        <v>11</v>
      </c>
      <c r="E6" s="10" t="s">
        <v>147</v>
      </c>
      <c r="F6" s="6" t="s">
        <v>181</v>
      </c>
      <c r="G6" s="5">
        <v>1</v>
      </c>
      <c r="H6" s="6" t="s">
        <v>12</v>
      </c>
      <c r="I6" s="6" t="s">
        <v>13</v>
      </c>
      <c r="J6" s="7">
        <v>5.54</v>
      </c>
      <c r="K6" s="7">
        <f>J6*G6</f>
        <v>5.54</v>
      </c>
      <c r="L6" s="6" t="s">
        <v>56</v>
      </c>
    </row>
    <row r="7" spans="1:12" x14ac:dyDescent="0.25">
      <c r="A7" s="5">
        <v>6</v>
      </c>
      <c r="B7" s="8" t="s">
        <v>129</v>
      </c>
      <c r="C7" s="8" t="s">
        <v>146</v>
      </c>
      <c r="D7" s="8" t="s">
        <v>145</v>
      </c>
      <c r="E7" s="10" t="s">
        <v>167</v>
      </c>
      <c r="F7" s="6" t="s">
        <v>182</v>
      </c>
      <c r="G7" s="5">
        <v>2</v>
      </c>
      <c r="H7" s="8" t="s">
        <v>12</v>
      </c>
      <c r="I7" s="8" t="s">
        <v>144</v>
      </c>
      <c r="J7" s="7">
        <v>0.02</v>
      </c>
      <c r="K7" s="7">
        <f>J7*G7</f>
        <v>0.04</v>
      </c>
      <c r="L7" s="6"/>
    </row>
    <row r="8" spans="1:12" x14ac:dyDescent="0.25">
      <c r="A8" s="5">
        <v>7</v>
      </c>
      <c r="B8" s="8" t="s">
        <v>129</v>
      </c>
      <c r="C8" s="8" t="s">
        <v>127</v>
      </c>
      <c r="D8" s="8" t="s">
        <v>128</v>
      </c>
      <c r="E8" s="10" t="s">
        <v>162</v>
      </c>
      <c r="F8" s="6" t="s">
        <v>182</v>
      </c>
      <c r="G8" s="5">
        <v>6</v>
      </c>
      <c r="H8" s="8" t="s">
        <v>12</v>
      </c>
      <c r="I8" s="8" t="s">
        <v>130</v>
      </c>
      <c r="J8" s="7">
        <v>0.02</v>
      </c>
      <c r="K8" s="7">
        <f>J8*G8</f>
        <v>0.12</v>
      </c>
      <c r="L8" s="6"/>
    </row>
    <row r="9" spans="1:12" x14ac:dyDescent="0.25">
      <c r="A9" s="5">
        <v>8</v>
      </c>
      <c r="B9" s="8" t="s">
        <v>129</v>
      </c>
      <c r="C9" s="8" t="s">
        <v>133</v>
      </c>
      <c r="D9" s="8" t="s">
        <v>132</v>
      </c>
      <c r="E9" s="10" t="s">
        <v>163</v>
      </c>
      <c r="F9" s="6" t="s">
        <v>182</v>
      </c>
      <c r="G9" s="5">
        <v>2</v>
      </c>
      <c r="H9" s="8" t="s">
        <v>12</v>
      </c>
      <c r="I9" s="8" t="s">
        <v>131</v>
      </c>
      <c r="J9" s="7">
        <v>0.02</v>
      </c>
      <c r="K9" s="7">
        <f>J9*G9</f>
        <v>0.04</v>
      </c>
      <c r="L9" s="6"/>
    </row>
    <row r="10" spans="1:12" x14ac:dyDescent="0.25">
      <c r="A10" s="5">
        <v>9</v>
      </c>
      <c r="B10" s="8" t="s">
        <v>143</v>
      </c>
      <c r="C10" s="8" t="s">
        <v>142</v>
      </c>
      <c r="D10" s="8" t="s">
        <v>141</v>
      </c>
      <c r="E10" s="10" t="s">
        <v>166</v>
      </c>
      <c r="F10" s="6" t="s">
        <v>182</v>
      </c>
      <c r="G10" s="5">
        <v>4</v>
      </c>
      <c r="H10" s="8" t="s">
        <v>12</v>
      </c>
      <c r="I10" s="8" t="s">
        <v>140</v>
      </c>
      <c r="J10" s="7">
        <v>0.02</v>
      </c>
      <c r="K10" s="7">
        <f>J10*G10</f>
        <v>0.08</v>
      </c>
      <c r="L10" s="6"/>
    </row>
    <row r="11" spans="1:12" x14ac:dyDescent="0.25">
      <c r="A11" s="5">
        <v>10</v>
      </c>
      <c r="B11" s="8" t="s">
        <v>129</v>
      </c>
      <c r="C11" s="8" t="s">
        <v>139</v>
      </c>
      <c r="D11" s="8" t="s">
        <v>138</v>
      </c>
      <c r="E11" s="10" t="s">
        <v>165</v>
      </c>
      <c r="F11" s="6" t="s">
        <v>182</v>
      </c>
      <c r="G11" s="5">
        <v>2</v>
      </c>
      <c r="H11" s="8" t="s">
        <v>12</v>
      </c>
      <c r="I11" s="8" t="s">
        <v>137</v>
      </c>
      <c r="J11" s="7">
        <v>0.02</v>
      </c>
      <c r="K11" s="7">
        <f>J11*G11</f>
        <v>0.04</v>
      </c>
      <c r="L11" s="6"/>
    </row>
    <row r="12" spans="1:12" x14ac:dyDescent="0.25">
      <c r="A12" s="5">
        <v>11</v>
      </c>
      <c r="B12" s="8" t="s">
        <v>129</v>
      </c>
      <c r="C12" s="8" t="s">
        <v>136</v>
      </c>
      <c r="D12" s="8" t="s">
        <v>135</v>
      </c>
      <c r="E12" s="10" t="s">
        <v>164</v>
      </c>
      <c r="F12" s="6" t="s">
        <v>182</v>
      </c>
      <c r="G12" s="5">
        <v>1</v>
      </c>
      <c r="H12" s="8" t="s">
        <v>12</v>
      </c>
      <c r="I12" s="8" t="s">
        <v>134</v>
      </c>
      <c r="J12" s="7">
        <v>0.02</v>
      </c>
      <c r="K12" s="7">
        <f>J12*G12</f>
        <v>0.02</v>
      </c>
      <c r="L12" s="6"/>
    </row>
    <row r="13" spans="1:12" x14ac:dyDescent="0.25">
      <c r="A13" s="5">
        <v>12</v>
      </c>
      <c r="B13" s="8" t="s">
        <v>120</v>
      </c>
      <c r="C13" s="8" t="s">
        <v>119</v>
      </c>
      <c r="D13" s="8" t="s">
        <v>118</v>
      </c>
      <c r="E13" s="10" t="s">
        <v>160</v>
      </c>
      <c r="F13" s="6" t="s">
        <v>183</v>
      </c>
      <c r="G13" s="5">
        <v>3</v>
      </c>
      <c r="H13" s="8" t="s">
        <v>12</v>
      </c>
      <c r="I13" s="8" t="s">
        <v>117</v>
      </c>
      <c r="J13" s="7">
        <v>0.42</v>
      </c>
      <c r="K13" s="7">
        <f>J13*G13</f>
        <v>1.26</v>
      </c>
      <c r="L13" s="8" t="s">
        <v>121</v>
      </c>
    </row>
    <row r="14" spans="1:12" x14ac:dyDescent="0.25">
      <c r="A14" s="5">
        <v>13</v>
      </c>
      <c r="B14" s="6" t="s">
        <v>103</v>
      </c>
      <c r="C14" s="6" t="s">
        <v>107</v>
      </c>
      <c r="D14" s="6" t="s">
        <v>106</v>
      </c>
      <c r="E14" s="10" t="s">
        <v>158</v>
      </c>
      <c r="F14" s="6" t="s">
        <v>184</v>
      </c>
      <c r="G14" s="5">
        <v>1</v>
      </c>
      <c r="H14" s="6" t="s">
        <v>12</v>
      </c>
      <c r="I14" s="8" t="s">
        <v>83</v>
      </c>
      <c r="J14" s="7">
        <v>0.21</v>
      </c>
      <c r="K14" s="7">
        <f>J14*G14</f>
        <v>0.21</v>
      </c>
      <c r="L14" s="6" t="s">
        <v>84</v>
      </c>
    </row>
    <row r="15" spans="1:12" x14ac:dyDescent="0.25">
      <c r="A15" s="5">
        <v>14</v>
      </c>
      <c r="B15" s="6" t="s">
        <v>103</v>
      </c>
      <c r="C15" s="6" t="s">
        <v>102</v>
      </c>
      <c r="D15" s="8" t="s">
        <v>101</v>
      </c>
      <c r="E15" s="10" t="s">
        <v>156</v>
      </c>
      <c r="F15" s="6" t="s">
        <v>184</v>
      </c>
      <c r="G15" s="5">
        <v>1</v>
      </c>
      <c r="H15" s="6" t="s">
        <v>12</v>
      </c>
      <c r="I15" s="8" t="s">
        <v>81</v>
      </c>
      <c r="J15" s="7">
        <v>0.17</v>
      </c>
      <c r="K15" s="7">
        <f>J15*G15</f>
        <v>0.17</v>
      </c>
      <c r="L15" s="6" t="s">
        <v>86</v>
      </c>
    </row>
    <row r="16" spans="1:12" x14ac:dyDescent="0.25">
      <c r="A16" s="5">
        <v>15</v>
      </c>
      <c r="B16" s="6" t="s">
        <v>103</v>
      </c>
      <c r="C16" s="6" t="s">
        <v>104</v>
      </c>
      <c r="D16" s="6" t="s">
        <v>105</v>
      </c>
      <c r="E16" s="10" t="s">
        <v>157</v>
      </c>
      <c r="F16" s="6" t="s">
        <v>184</v>
      </c>
      <c r="G16" s="5">
        <v>1</v>
      </c>
      <c r="H16" s="6" t="s">
        <v>12</v>
      </c>
      <c r="I16" s="8" t="s">
        <v>82</v>
      </c>
      <c r="J16" s="7">
        <v>0.22</v>
      </c>
      <c r="K16" s="7">
        <f>J16*G16</f>
        <v>0.22</v>
      </c>
      <c r="L16" s="6" t="s">
        <v>85</v>
      </c>
    </row>
    <row r="17" spans="1:12" x14ac:dyDescent="0.25">
      <c r="A17" s="5">
        <v>16</v>
      </c>
      <c r="B17" s="6"/>
      <c r="C17" s="6"/>
      <c r="D17" s="6" t="s">
        <v>186</v>
      </c>
      <c r="E17" s="10" t="s">
        <v>159</v>
      </c>
      <c r="F17" s="6" t="s">
        <v>175</v>
      </c>
      <c r="G17" s="5">
        <v>1</v>
      </c>
      <c r="H17" s="8"/>
      <c r="I17" s="8"/>
      <c r="J17" s="7">
        <f>HEADER_100MIL_1R8P_PTH!G2</f>
        <v>0.26666666666666666</v>
      </c>
      <c r="K17" s="7">
        <f>J17*G17</f>
        <v>0.26666666666666666</v>
      </c>
      <c r="L17" s="6" t="s">
        <v>116</v>
      </c>
    </row>
    <row r="18" spans="1:12" x14ac:dyDescent="0.25">
      <c r="A18" s="5">
        <v>17</v>
      </c>
      <c r="B18" s="6"/>
      <c r="C18" s="6"/>
      <c r="D18" s="6" t="s">
        <v>187</v>
      </c>
      <c r="E18" s="10" t="s">
        <v>151</v>
      </c>
      <c r="F18" s="6" t="s">
        <v>174</v>
      </c>
      <c r="G18" s="5">
        <v>1</v>
      </c>
      <c r="H18" s="8"/>
      <c r="I18" s="8"/>
      <c r="J18" s="7">
        <f>HEADER_100MIL_1R3P_PTH!G2</f>
        <v>9.9999999999999992E-2</v>
      </c>
      <c r="K18" s="7">
        <f>J18*G18</f>
        <v>9.9999999999999992E-2</v>
      </c>
      <c r="L18" s="6" t="s">
        <v>35</v>
      </c>
    </row>
    <row r="19" spans="1:12" x14ac:dyDescent="0.25">
      <c r="A19" s="5">
        <v>19</v>
      </c>
      <c r="B19" s="6"/>
      <c r="C19" s="6"/>
      <c r="D19" s="6" t="s">
        <v>188</v>
      </c>
      <c r="E19" s="10" t="s">
        <v>173</v>
      </c>
      <c r="F19" s="6" t="s">
        <v>171</v>
      </c>
      <c r="G19" s="5">
        <v>3</v>
      </c>
      <c r="H19" s="8"/>
      <c r="I19" s="8"/>
      <c r="J19" s="7">
        <f>HEADER_100MIL_1R2P_PTH!G2</f>
        <v>6.6666666666666666E-2</v>
      </c>
      <c r="K19" s="7">
        <f>J19*G19</f>
        <v>0.2</v>
      </c>
      <c r="L19" s="6" t="s">
        <v>172</v>
      </c>
    </row>
    <row r="20" spans="1:12" x14ac:dyDescent="0.25">
      <c r="A20" s="5">
        <v>21</v>
      </c>
      <c r="B20" s="6" t="s">
        <v>76</v>
      </c>
      <c r="C20" s="6" t="s">
        <v>74</v>
      </c>
      <c r="D20" s="6" t="s">
        <v>77</v>
      </c>
      <c r="E20" s="10" t="s">
        <v>152</v>
      </c>
      <c r="F20" s="6" t="s">
        <v>189</v>
      </c>
      <c r="G20" s="5">
        <v>1</v>
      </c>
      <c r="H20" s="6" t="s">
        <v>12</v>
      </c>
      <c r="I20" s="6" t="s">
        <v>75</v>
      </c>
      <c r="J20" s="7">
        <v>0.88</v>
      </c>
      <c r="K20" s="7">
        <f>J20*G20</f>
        <v>0.88</v>
      </c>
      <c r="L20" s="6" t="s">
        <v>114</v>
      </c>
    </row>
    <row r="21" spans="1:12" x14ac:dyDescent="0.25">
      <c r="A21" s="5">
        <v>22</v>
      </c>
      <c r="B21" s="6" t="s">
        <v>80</v>
      </c>
      <c r="C21" s="6" t="s">
        <v>78</v>
      </c>
      <c r="D21" s="6" t="s">
        <v>73</v>
      </c>
      <c r="E21" s="10" t="s">
        <v>153</v>
      </c>
      <c r="F21" s="6" t="s">
        <v>189</v>
      </c>
      <c r="G21" s="5">
        <v>1</v>
      </c>
      <c r="H21" s="6" t="s">
        <v>12</v>
      </c>
      <c r="I21" s="6" t="s">
        <v>79</v>
      </c>
      <c r="J21" s="7">
        <v>0.83</v>
      </c>
      <c r="K21" s="7">
        <f>J21*G21</f>
        <v>0.83</v>
      </c>
      <c r="L21" s="6" t="s">
        <v>51</v>
      </c>
    </row>
    <row r="22" spans="1:12" x14ac:dyDescent="0.25">
      <c r="A22" s="5">
        <v>23</v>
      </c>
      <c r="B22" s="8" t="s">
        <v>126</v>
      </c>
      <c r="C22" s="8" t="s">
        <v>125</v>
      </c>
      <c r="D22" s="8" t="s">
        <v>124</v>
      </c>
      <c r="E22" s="10" t="s">
        <v>161</v>
      </c>
      <c r="F22" s="14" t="s">
        <v>190</v>
      </c>
      <c r="G22" s="5">
        <v>7</v>
      </c>
      <c r="H22" s="8" t="s">
        <v>12</v>
      </c>
      <c r="I22" s="8" t="s">
        <v>122</v>
      </c>
      <c r="J22" s="7">
        <v>0.03</v>
      </c>
      <c r="K22" s="7">
        <f>J22*G22</f>
        <v>0.21</v>
      </c>
      <c r="L22" s="8" t="s">
        <v>123</v>
      </c>
    </row>
    <row r="23" spans="1:12" x14ac:dyDescent="0.25">
      <c r="A23" s="5">
        <v>24</v>
      </c>
      <c r="B23" s="6"/>
      <c r="C23" s="6"/>
      <c r="D23" s="6" t="s">
        <v>185</v>
      </c>
      <c r="E23" s="10" t="s">
        <v>155</v>
      </c>
      <c r="F23" s="6" t="s">
        <v>176</v>
      </c>
      <c r="G23" s="5">
        <v>1</v>
      </c>
      <c r="H23" s="8"/>
      <c r="I23" s="8"/>
      <c r="J23" s="7">
        <f>HEADER_100MIL_1R4P_PTH!G2</f>
        <v>0.13333333333333333</v>
      </c>
      <c r="K23" s="7">
        <f>J23*G23</f>
        <v>0.13333333333333333</v>
      </c>
      <c r="L23" s="6" t="s">
        <v>48</v>
      </c>
    </row>
  </sheetData>
  <sortState ref="A2:L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D7" sqref="D7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5.7109375" style="1" bestFit="1" customWidth="1"/>
    <col min="6" max="6" width="8.7109375" style="1" bestFit="1" customWidth="1"/>
    <col min="7" max="7" width="9.14062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3" t="s">
        <v>170</v>
      </c>
      <c r="F1" s="3" t="s">
        <v>169</v>
      </c>
      <c r="G1" s="3" t="s">
        <v>168</v>
      </c>
      <c r="H1" s="3" t="s">
        <v>4</v>
      </c>
      <c r="I1" s="3" t="s">
        <v>3</v>
      </c>
      <c r="J1" s="4" t="s">
        <v>5</v>
      </c>
      <c r="K1" s="3" t="s">
        <v>27</v>
      </c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5">
        <v>1</v>
      </c>
      <c r="F2" s="5">
        <v>36</v>
      </c>
      <c r="G2" s="5">
        <f>F2*E2</f>
        <v>36</v>
      </c>
      <c r="H2" s="8" t="s">
        <v>12</v>
      </c>
      <c r="I2" s="8" t="s">
        <v>87</v>
      </c>
      <c r="J2" s="7">
        <v>1.2</v>
      </c>
      <c r="K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H20" sqref="H20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2/36</f>
        <v>5.5555555555555552E-2</v>
      </c>
      <c r="G2" s="13">
        <f>E2*F2</f>
        <v>6.6666666666666666E-2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2" sqref="F2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3/36</f>
        <v>8.3333333333333329E-2</v>
      </c>
      <c r="G2" s="13">
        <f>E2*F2</f>
        <v>9.9999999999999992E-2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3" sqref="F3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4/36</f>
        <v>0.1111111111111111</v>
      </c>
      <c r="G2" s="13">
        <f>E2*F2</f>
        <v>0.13333333333333333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6" sqref="F6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8/36</f>
        <v>0.22222222222222221</v>
      </c>
      <c r="G2" s="13">
        <f>E2*F2</f>
        <v>0.26666666666666666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 Component Choices</vt:lpstr>
      <vt:lpstr>Final BOM</vt:lpstr>
      <vt:lpstr>S1012E-36-ND</vt:lpstr>
      <vt:lpstr>HEADER_100MIL_1R2P_PTH</vt:lpstr>
      <vt:lpstr>HEADER_100MIL_1R3P_PTH</vt:lpstr>
      <vt:lpstr>HEADER_100MIL_1R4P_PTH</vt:lpstr>
      <vt:lpstr>HEADER_100MIL_1R8P_PTH</vt:lpstr>
    </vt:vector>
  </TitlesOfParts>
  <Company>Honeywell FMT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A Stevenson</dc:creator>
  <cp:lastModifiedBy>Clint A Stevenson</cp:lastModifiedBy>
  <dcterms:created xsi:type="dcterms:W3CDTF">2012-08-20T14:33:05Z</dcterms:created>
  <dcterms:modified xsi:type="dcterms:W3CDTF">2012-09-14T21:02:35Z</dcterms:modified>
</cp:coreProperties>
</file>