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ey\Documents\Dropbox\MSUM Spring ' 14\Info Sys Int Tech 140 - Yuri\P01\BladowCaseyP01\"/>
    </mc:Choice>
  </mc:AlternateContent>
  <bookViews>
    <workbookView xWindow="0" yWindow="0" windowWidth="28800" windowHeight="12435" activeTab="4"/>
  </bookViews>
  <sheets>
    <sheet name="3D Chart" sheetId="2" r:id="rId1"/>
    <sheet name="Scenario Summary" sheetId="5" r:id="rId2"/>
    <sheet name="Answer Report 1" sheetId="6" r:id="rId3"/>
    <sheet name="Answer Report Question 3" sheetId="7" r:id="rId4"/>
    <sheet name="Auto Loan" sheetId="1" r:id="rId5"/>
  </sheets>
  <definedNames>
    <definedName name="solver_adj" localSheetId="4" hidden="1">'Auto Loan'!$B$2:$B$5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'Auto Loan'!$B$2</definedName>
    <definedName name="solver_lhs2" localSheetId="4" hidden="1">'Auto Loan'!$B$2</definedName>
    <definedName name="solver_lhs3" localSheetId="4" hidden="1">'Auto Loan'!$B$3</definedName>
    <definedName name="solver_lhs4" localSheetId="4" hidden="1">'Auto Loan'!$B$3</definedName>
    <definedName name="solver_lhs5" localSheetId="4" hidden="1">'Auto Loan'!$B$4</definedName>
    <definedName name="solver_lhs6" localSheetId="4" hidden="1">'Auto Loan'!$B$4</definedName>
    <definedName name="solver_lhs7" localSheetId="4" hidden="1">'Auto Loan'!$B$5</definedName>
    <definedName name="solver_lhs8" localSheetId="4" hidden="1">'Auto Loan'!$B$5</definedName>
    <definedName name="solver_lhs9" localSheetId="4" hidden="1">'Auto Loan'!$B$5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9</definedName>
    <definedName name="solver_nwt" localSheetId="4" hidden="1">1</definedName>
    <definedName name="solver_opt" localSheetId="4" hidden="1">'Auto Loan'!$B$12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3</definedName>
    <definedName name="solver_rel3" localSheetId="4" hidden="1">1</definedName>
    <definedName name="solver_rel4" localSheetId="4" hidden="1">3</definedName>
    <definedName name="solver_rel5" localSheetId="4" hidden="1">1</definedName>
    <definedName name="solver_rel6" localSheetId="4" hidden="1">3</definedName>
    <definedName name="solver_rel7" localSheetId="4" hidden="1">1</definedName>
    <definedName name="solver_rel8" localSheetId="4" hidden="1">4</definedName>
    <definedName name="solver_rel9" localSheetId="4" hidden="1">3</definedName>
    <definedName name="solver_rhs1" localSheetId="4" hidden="1">30000</definedName>
    <definedName name="solver_rhs2" localSheetId="4" hidden="1">20000</definedName>
    <definedName name="solver_rhs3" localSheetId="4" hidden="1">7500</definedName>
    <definedName name="solver_rhs4" localSheetId="4" hidden="1">5000</definedName>
    <definedName name="solver_rhs5" localSheetId="4" hidden="1">0.06</definedName>
    <definedName name="solver_rhs6" localSheetId="4" hidden="1">0.04</definedName>
    <definedName name="solver_rhs7" localSheetId="4" hidden="1">6</definedName>
    <definedName name="solver_rhs8" localSheetId="4" hidden="1">integer</definedName>
    <definedName name="solver_rhs9" localSheetId="4" hidden="1">4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300</definedName>
    <definedName name="solver_ver" localSheetId="4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l="1"/>
  <c r="B9" i="1"/>
  <c r="B12" i="1" l="1"/>
  <c r="B14" i="1" s="1"/>
  <c r="B13" i="1" s="1"/>
  <c r="F3" i="1" s="1"/>
  <c r="E3" i="1" l="1"/>
  <c r="G3" i="1"/>
  <c r="I3" i="1"/>
</calcChain>
</file>

<file path=xl/sharedStrings.xml><?xml version="1.0" encoding="utf-8"?>
<sst xmlns="http://schemas.openxmlformats.org/spreadsheetml/2006/main" count="202" uniqueCount="83">
  <si>
    <t>Input Area</t>
  </si>
  <si>
    <t>Cost of Car</t>
  </si>
  <si>
    <t>APR</t>
  </si>
  <si>
    <t>No. Years for Loan</t>
  </si>
  <si>
    <t>Payments Per Year</t>
  </si>
  <si>
    <t>Output Area</t>
  </si>
  <si>
    <t>Amount of Loan</t>
  </si>
  <si>
    <t>Periodic Rate</t>
  </si>
  <si>
    <t>No. Payment Periods</t>
  </si>
  <si>
    <t>Total to Repay Loan</t>
  </si>
  <si>
    <t>Total Interest Paid</t>
  </si>
  <si>
    <t>Down Payment</t>
  </si>
  <si>
    <t>Monthly Payment</t>
  </si>
  <si>
    <t>One-Variable Data Table: APR</t>
  </si>
  <si>
    <t>Calculated Results for Easch APR</t>
  </si>
  <si>
    <t>Two-Variable Data Table: APR and Cost of Car</t>
  </si>
  <si>
    <t>Monthly Payment by Cost/APR</t>
  </si>
  <si>
    <t>Homework</t>
  </si>
  <si>
    <t>1. Monthly Payment</t>
  </si>
  <si>
    <t>2. Down Payment</t>
  </si>
  <si>
    <t>3. Min Monthly Payment</t>
  </si>
  <si>
    <t xml:space="preserve">    Down Payment</t>
  </si>
  <si>
    <t xml:space="preserve">    APR</t>
  </si>
  <si>
    <t>$B$2</t>
  </si>
  <si>
    <t>$B$3</t>
  </si>
  <si>
    <t>$B$4</t>
  </si>
  <si>
    <t>$B$5</t>
  </si>
  <si>
    <t>$B$12</t>
  </si>
  <si>
    <t>Best-Case Scenario</t>
  </si>
  <si>
    <t xml:space="preserve">Created by Casey Bladow on 1/22/2014
</t>
  </si>
  <si>
    <t>Worst-Case Scenario</t>
  </si>
  <si>
    <t>Created by Casey Bladow on 1/22/2014</t>
  </si>
  <si>
    <t>Most-Likely Scenario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</si>
  <si>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</si>
  <si>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</si>
  <si>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</si>
  <si>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</si>
  <si>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</si>
  <si>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</si>
  <si>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</si>
  <si>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Years</t>
  </si>
  <si>
    <t>Microsoft Excel 14.0 Answer Report</t>
  </si>
  <si>
    <t>Worksheet: [carloan_BladowCasey.xlsx]Auto Loan</t>
  </si>
  <si>
    <t>Report Created: 1/22/2014 2:33:53 PM</t>
  </si>
  <si>
    <t>Result: Solver found a solution.  All Constraints and optimality conditions are satisfied.</t>
  </si>
  <si>
    <t>Solver Engine</t>
  </si>
  <si>
    <t>Engine: GRG Nonlinear</t>
  </si>
  <si>
    <t>Solution Time: 0.078 Seconds.</t>
  </si>
  <si>
    <t>Iterations: 4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</si>
  <si>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</si>
  <si>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</si>
  <si>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</si>
  <si>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</si>
  <si>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</si>
  <si>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</si>
  <si>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</si>
  <si>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</si>
  <si>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</si>
  <si>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</si>
  <si>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</si>
  <si>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</si>
  <si>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</si>
  <si>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</si>
  <si>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</si>
  <si>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</si>
  <si>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Contin</t>
  </si>
  <si>
    <t>$B$12=300</t>
  </si>
  <si>
    <t>Binding</t>
  </si>
  <si>
    <t>$B$2&lt;=30000</t>
  </si>
  <si>
    <t>Not Binding</t>
  </si>
  <si>
    <t>$B$2&gt;=20000</t>
  </si>
  <si>
    <t>$B$3&lt;=7500</t>
  </si>
  <si>
    <t>$B$3&gt;=5000</t>
  </si>
  <si>
    <t>$B$4&lt;=0.06</t>
  </si>
  <si>
    <t>$B$4&gt;=0.04</t>
  </si>
  <si>
    <t>$B$5&lt;=6</t>
  </si>
  <si>
    <t>$B$5&gt;=4</t>
  </si>
  <si>
    <t>$B$5=Integer</t>
  </si>
  <si>
    <t>Microsoft Excel 15.0 Answer Report</t>
  </si>
  <si>
    <t>Report Created: 1/22/2014 9:40:52 PM</t>
  </si>
  <si>
    <t>Solution Time: 0.047 Seconds.</t>
  </si>
  <si>
    <t>Iterations: 2 Subproblems: 0</t>
  </si>
  <si>
    <t>Objective Cell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</si>
</sst>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&quot;Payment&quot;"/>
    <numFmt numFmtId="166" formatCode="&quot;Total Repaid&quot;"/>
    <numFmt numFmtId="167" formatCode="&quot;Total Interest&quot;"/>
    <numFmt numFmtId="168" formatCode="&quot;APR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44" fontId="0" fillId="0" borderId="0" xfId="1" applyFont="1"/>
    <xf numFmtId="10" fontId="0" fillId="0" borderId="0" xfId="2" applyNumberFormat="1" applyFont="1"/>
    <xf numFmtId="44" fontId="0" fillId="0" borderId="0" xfId="0" applyNumberFormat="1"/>
    <xf numFmtId="10" fontId="0" fillId="0" borderId="0" xfId="0" applyNumberFormat="1"/>
    <xf numFmtId="0" fontId="2" fillId="0" borderId="0" xfId="0" applyFont="1" applyAlignment="1">
      <alignment horizontal="center"/>
    </xf>
    <xf numFmtId="10" fontId="0" fillId="3" borderId="0" xfId="2" applyNumberFormat="1" applyFont="1" applyFill="1"/>
    <xf numFmtId="44" fontId="0" fillId="3" borderId="0" xfId="1" applyFont="1" applyFill="1"/>
    <xf numFmtId="164" fontId="0" fillId="3" borderId="0" xfId="2" applyNumberFormat="1" applyFont="1" applyFill="1"/>
    <xf numFmtId="8" fontId="0" fillId="0" borderId="0" xfId="1" applyNumberFormat="1" applyFont="1"/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/>
    <xf numFmtId="168" fontId="2" fillId="0" borderId="0" xfId="0" applyNumberFormat="1" applyFont="1" applyAlignment="1">
      <alignment horizontal="center"/>
    </xf>
    <xf numFmtId="0" fontId="2" fillId="0" borderId="0" xfId="0" applyFont="1" applyFill="1" applyBorder="1"/>
    <xf numFmtId="44" fontId="2" fillId="0" borderId="0" xfId="1" applyFont="1" applyFill="1" applyBorder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4" fillId="5" borderId="4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5" fillId="6" borderId="0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7" fillId="5" borderId="2" xfId="0" applyFont="1" applyFill="1" applyBorder="1" applyAlignment="1">
      <alignment horizontal="right"/>
    </xf>
    <xf numFmtId="0" fontId="7" fillId="5" borderId="4" xfId="0" applyFont="1" applyFill="1" applyBorder="1" applyAlignment="1">
      <alignment horizontal="right"/>
    </xf>
    <xf numFmtId="44" fontId="0" fillId="7" borderId="0" xfId="0" applyNumberFormat="1" applyFill="1" applyBorder="1" applyAlignment="1"/>
    <xf numFmtId="10" fontId="0" fillId="7" borderId="0" xfId="0" applyNumberFormat="1" applyFill="1" applyBorder="1" applyAlignment="1"/>
    <xf numFmtId="0" fontId="0" fillId="7" borderId="0" xfId="0" applyFill="1" applyBorder="1" applyAlignment="1"/>
    <xf numFmtId="0" fontId="8" fillId="0" borderId="0" xfId="0" applyFont="1" applyFill="1" applyBorder="1" applyAlignment="1">
      <alignment vertical="top" wrapText="1"/>
    </xf>
    <xf numFmtId="44" fontId="0" fillId="0" borderId="0" xfId="1" applyFont="1" applyFill="1" applyBorder="1" applyAlignment="1"/>
    <xf numFmtId="44" fontId="0" fillId="0" borderId="3" xfId="1" applyFont="1" applyFill="1" applyBorder="1" applyAlignment="1"/>
    <xf numFmtId="0" fontId="0" fillId="0" borderId="7" xfId="0" applyFill="1" applyBorder="1" applyAlignment="1"/>
    <xf numFmtId="0" fontId="6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8" fontId="0" fillId="0" borderId="7" xfId="0" applyNumberFormat="1" applyFill="1" applyBorder="1" applyAlignment="1"/>
    <xf numFmtId="44" fontId="0" fillId="0" borderId="8" xfId="0" applyNumberFormat="1" applyFill="1" applyBorder="1" applyAlignment="1"/>
    <xf numFmtId="10" fontId="0" fillId="0" borderId="8" xfId="0" applyNumberFormat="1" applyFill="1" applyBorder="1" applyAlignment="1"/>
    <xf numFmtId="0" fontId="0" fillId="0" borderId="7" xfId="0" applyNumberFormat="1" applyFill="1" applyBorder="1" applyAlignment="1"/>
    <xf numFmtId="8" fontId="0" fillId="0" borderId="8" xfId="0" applyNumberFormat="1" applyFill="1" applyBorder="1" applyAlignment="1"/>
    <xf numFmtId="0" fontId="0" fillId="0" borderId="8" xfId="0" applyNumberFormat="1" applyFill="1" applyBorder="1" applyAlignment="1"/>
    <xf numFmtId="44" fontId="1" fillId="0" borderId="1" xfId="1" applyFont="1" applyBorder="1"/>
    <xf numFmtId="44" fontId="0" fillId="0" borderId="1" xfId="1" applyFont="1" applyBorder="1"/>
    <xf numFmtId="0" fontId="9" fillId="0" borderId="6" xfId="0" applyFont="1" applyFill="1" applyBorder="1" applyAlignment="1">
      <alignment horizontal="center"/>
    </xf>
    <xf numFmtId="9" fontId="0" fillId="0" borderId="1" xfId="2" applyFont="1" applyBorder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Payment by Cost/APR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'Auto Loan'!$J$3</c:f>
              <c:strCache>
                <c:ptCount val="1"/>
                <c:pt idx="0">
                  <c:v> $20,000.00 </c:v>
                </c:pt>
              </c:strCache>
            </c:strRef>
          </c:tx>
          <c:invertIfNegative val="0"/>
          <c:cat>
            <c:numRef>
              <c:f>'Auto Loan'!$I$4:$I$20</c:f>
              <c:numCache>
                <c:formatCode>0.000%</c:formatCode>
                <c:ptCount val="17"/>
                <c:pt idx="0">
                  <c:v>0.04</c:v>
                </c:pt>
                <c:pt idx="1">
                  <c:v>4.1250000000000002E-2</c:v>
                </c:pt>
                <c:pt idx="2">
                  <c:v>4.2500000000000003E-2</c:v>
                </c:pt>
                <c:pt idx="3">
                  <c:v>4.3749999999999997E-2</c:v>
                </c:pt>
                <c:pt idx="4">
                  <c:v>4.4999999999999998E-2</c:v>
                </c:pt>
                <c:pt idx="5">
                  <c:v>4.6249999999999999E-2</c:v>
                </c:pt>
                <c:pt idx="6">
                  <c:v>4.7500000000000001E-2</c:v>
                </c:pt>
                <c:pt idx="7">
                  <c:v>4.8750000000000002E-2</c:v>
                </c:pt>
                <c:pt idx="8">
                  <c:v>0.05</c:v>
                </c:pt>
                <c:pt idx="9">
                  <c:v>5.1249999999999997E-2</c:v>
                </c:pt>
                <c:pt idx="10">
                  <c:v>5.2499999999999998E-2</c:v>
                </c:pt>
                <c:pt idx="11">
                  <c:v>5.3749999999999999E-2</c:v>
                </c:pt>
                <c:pt idx="12">
                  <c:v>5.5E-2</c:v>
                </c:pt>
                <c:pt idx="13">
                  <c:v>5.6250000000000001E-2</c:v>
                </c:pt>
                <c:pt idx="14">
                  <c:v>5.7500000000000002E-2</c:v>
                </c:pt>
                <c:pt idx="15">
                  <c:v>5.8749999999999997E-2</c:v>
                </c:pt>
                <c:pt idx="16">
                  <c:v>0.06</c:v>
                </c:pt>
              </c:numCache>
            </c:numRef>
          </c:cat>
          <c:val>
            <c:numRef>
              <c:f>'Auto Loan'!$J$4:$J$20</c:f>
              <c:numCache>
                <c:formatCode>_("$"* #,##0.00_);_("$"* \(#,##0.00\);_("$"* "-"??_);_(@_)</c:formatCode>
                <c:ptCount val="17"/>
                <c:pt idx="0">
                  <c:v>234.67774608813755</c:v>
                </c:pt>
                <c:pt idx="1">
                  <c:v>235.53302574660327</c:v>
                </c:pt>
                <c:pt idx="2">
                  <c:v>236.39023630973423</c:v>
                </c:pt>
                <c:pt idx="3">
                  <c:v>237.2493767541346</c:v>
                </c:pt>
                <c:pt idx="4">
                  <c:v>238.11044603559228</c:v>
                </c:pt>
                <c:pt idx="5">
                  <c:v>238.97344308912434</c:v>
                </c:pt>
                <c:pt idx="6">
                  <c:v>239.83836682902401</c:v>
                </c:pt>
                <c:pt idx="7">
                  <c:v>240.70521614890794</c:v>
                </c:pt>
                <c:pt idx="8">
                  <c:v>241.57398992176394</c:v>
                </c:pt>
                <c:pt idx="9">
                  <c:v>242.44468700000004</c:v>
                </c:pt>
                <c:pt idx="10">
                  <c:v>243.31730621549414</c:v>
                </c:pt>
                <c:pt idx="11">
                  <c:v>244.19184637964435</c:v>
                </c:pt>
                <c:pt idx="12">
                  <c:v>245.06830628342007</c:v>
                </c:pt>
                <c:pt idx="13">
                  <c:v>245.94668469741373</c:v>
                </c:pt>
                <c:pt idx="14">
                  <c:v>246.82698037189337</c:v>
                </c:pt>
                <c:pt idx="15">
                  <c:v>247.70919203685634</c:v>
                </c:pt>
                <c:pt idx="16">
                  <c:v>248.59331840208304</c:v>
                </c:pt>
              </c:numCache>
            </c:numRef>
          </c:val>
        </c:ser>
        <c:ser>
          <c:idx val="1"/>
          <c:order val="1"/>
          <c:tx>
            <c:strRef>
              <c:f>'Auto Loan'!$K$3</c:f>
              <c:strCache>
                <c:ptCount val="1"/>
                <c:pt idx="0">
                  <c:v> $25,000.00 </c:v>
                </c:pt>
              </c:strCache>
            </c:strRef>
          </c:tx>
          <c:invertIfNegative val="0"/>
          <c:cat>
            <c:numRef>
              <c:f>'Auto Loan'!$I$4:$I$20</c:f>
              <c:numCache>
                <c:formatCode>0.000%</c:formatCode>
                <c:ptCount val="17"/>
                <c:pt idx="0">
                  <c:v>0.04</c:v>
                </c:pt>
                <c:pt idx="1">
                  <c:v>4.1250000000000002E-2</c:v>
                </c:pt>
                <c:pt idx="2">
                  <c:v>4.2500000000000003E-2</c:v>
                </c:pt>
                <c:pt idx="3">
                  <c:v>4.3749999999999997E-2</c:v>
                </c:pt>
                <c:pt idx="4">
                  <c:v>4.4999999999999998E-2</c:v>
                </c:pt>
                <c:pt idx="5">
                  <c:v>4.6249999999999999E-2</c:v>
                </c:pt>
                <c:pt idx="6">
                  <c:v>4.7500000000000001E-2</c:v>
                </c:pt>
                <c:pt idx="7">
                  <c:v>4.8750000000000002E-2</c:v>
                </c:pt>
                <c:pt idx="8">
                  <c:v>0.05</c:v>
                </c:pt>
                <c:pt idx="9">
                  <c:v>5.1249999999999997E-2</c:v>
                </c:pt>
                <c:pt idx="10">
                  <c:v>5.2499999999999998E-2</c:v>
                </c:pt>
                <c:pt idx="11">
                  <c:v>5.3749999999999999E-2</c:v>
                </c:pt>
                <c:pt idx="12">
                  <c:v>5.5E-2</c:v>
                </c:pt>
                <c:pt idx="13">
                  <c:v>5.6250000000000001E-2</c:v>
                </c:pt>
                <c:pt idx="14">
                  <c:v>5.7500000000000002E-2</c:v>
                </c:pt>
                <c:pt idx="15">
                  <c:v>5.8749999999999997E-2</c:v>
                </c:pt>
                <c:pt idx="16">
                  <c:v>0.06</c:v>
                </c:pt>
              </c:numCache>
            </c:numRef>
          </c:cat>
          <c:val>
            <c:numRef>
              <c:f>'Auto Loan'!$K$4:$K$20</c:f>
              <c:numCache>
                <c:formatCode>_("$"* #,##0.00_);_("$"* \(#,##0.00\);_("$"* "-"??_);_(@_)</c:formatCode>
                <c:ptCount val="17"/>
                <c:pt idx="0">
                  <c:v>312.90366145085005</c:v>
                </c:pt>
                <c:pt idx="1">
                  <c:v>314.0440343288044</c:v>
                </c:pt>
                <c:pt idx="2">
                  <c:v>315.18698174631237</c:v>
                </c:pt>
                <c:pt idx="3">
                  <c:v>316.33250233884615</c:v>
                </c:pt>
                <c:pt idx="4">
                  <c:v>317.48059471412301</c:v>
                </c:pt>
                <c:pt idx="5">
                  <c:v>318.63125745216576</c:v>
                </c:pt>
                <c:pt idx="6">
                  <c:v>319.78448910536531</c:v>
                </c:pt>
                <c:pt idx="7">
                  <c:v>320.9402881985439</c:v>
                </c:pt>
                <c:pt idx="8">
                  <c:v>322.09865322901862</c:v>
                </c:pt>
                <c:pt idx="9">
                  <c:v>323.25958266666674</c:v>
                </c:pt>
                <c:pt idx="10">
                  <c:v>324.42307495399217</c:v>
                </c:pt>
                <c:pt idx="11">
                  <c:v>325.58912850619248</c:v>
                </c:pt>
                <c:pt idx="12">
                  <c:v>326.75774171122674</c:v>
                </c:pt>
                <c:pt idx="13">
                  <c:v>327.92891292988497</c:v>
                </c:pt>
                <c:pt idx="14">
                  <c:v>329.10264049585783</c:v>
                </c:pt>
                <c:pt idx="15">
                  <c:v>330.27892271580845</c:v>
                </c:pt>
                <c:pt idx="16">
                  <c:v>331.45775786944404</c:v>
                </c:pt>
              </c:numCache>
            </c:numRef>
          </c:val>
        </c:ser>
        <c:ser>
          <c:idx val="2"/>
          <c:order val="2"/>
          <c:tx>
            <c:strRef>
              <c:f>'Auto Loan'!$L$3</c:f>
              <c:strCache>
                <c:ptCount val="1"/>
                <c:pt idx="0">
                  <c:v> $30,000.00 </c:v>
                </c:pt>
              </c:strCache>
            </c:strRef>
          </c:tx>
          <c:invertIfNegative val="0"/>
          <c:cat>
            <c:numRef>
              <c:f>'Auto Loan'!$I$4:$I$20</c:f>
              <c:numCache>
                <c:formatCode>0.000%</c:formatCode>
                <c:ptCount val="17"/>
                <c:pt idx="0">
                  <c:v>0.04</c:v>
                </c:pt>
                <c:pt idx="1">
                  <c:v>4.1250000000000002E-2</c:v>
                </c:pt>
                <c:pt idx="2">
                  <c:v>4.2500000000000003E-2</c:v>
                </c:pt>
                <c:pt idx="3">
                  <c:v>4.3749999999999997E-2</c:v>
                </c:pt>
                <c:pt idx="4">
                  <c:v>4.4999999999999998E-2</c:v>
                </c:pt>
                <c:pt idx="5">
                  <c:v>4.6249999999999999E-2</c:v>
                </c:pt>
                <c:pt idx="6">
                  <c:v>4.7500000000000001E-2</c:v>
                </c:pt>
                <c:pt idx="7">
                  <c:v>4.8750000000000002E-2</c:v>
                </c:pt>
                <c:pt idx="8">
                  <c:v>0.05</c:v>
                </c:pt>
                <c:pt idx="9">
                  <c:v>5.1249999999999997E-2</c:v>
                </c:pt>
                <c:pt idx="10">
                  <c:v>5.2499999999999998E-2</c:v>
                </c:pt>
                <c:pt idx="11">
                  <c:v>5.3749999999999999E-2</c:v>
                </c:pt>
                <c:pt idx="12">
                  <c:v>5.5E-2</c:v>
                </c:pt>
                <c:pt idx="13">
                  <c:v>5.6250000000000001E-2</c:v>
                </c:pt>
                <c:pt idx="14">
                  <c:v>5.7500000000000002E-2</c:v>
                </c:pt>
                <c:pt idx="15">
                  <c:v>5.8749999999999997E-2</c:v>
                </c:pt>
                <c:pt idx="16">
                  <c:v>0.06</c:v>
                </c:pt>
              </c:numCache>
            </c:numRef>
          </c:cat>
          <c:val>
            <c:numRef>
              <c:f>'Auto Loan'!$L$4:$L$20</c:f>
              <c:numCache>
                <c:formatCode>_("$"* #,##0.00_);_("$"* \(#,##0.00\);_("$"* "-"??_);_(@_)</c:formatCode>
                <c:ptCount val="17"/>
                <c:pt idx="0">
                  <c:v>391.12957681356255</c:v>
                </c:pt>
                <c:pt idx="1">
                  <c:v>392.5550429110055</c:v>
                </c:pt>
                <c:pt idx="2">
                  <c:v>393.98372718289045</c:v>
                </c:pt>
                <c:pt idx="3">
                  <c:v>395.41562792355768</c:v>
                </c:pt>
                <c:pt idx="4">
                  <c:v>396.85074339265378</c:v>
                </c:pt>
                <c:pt idx="5">
                  <c:v>398.28907181520719</c:v>
                </c:pt>
                <c:pt idx="6">
                  <c:v>399.73061138170669</c:v>
                </c:pt>
                <c:pt idx="7">
                  <c:v>401.17536024817991</c:v>
                </c:pt>
                <c:pt idx="8">
                  <c:v>402.62331653627319</c:v>
                </c:pt>
                <c:pt idx="9">
                  <c:v>404.07447833333339</c:v>
                </c:pt>
                <c:pt idx="10">
                  <c:v>405.52884369249023</c:v>
                </c:pt>
                <c:pt idx="11">
                  <c:v>406.98641063274061</c:v>
                </c:pt>
                <c:pt idx="12">
                  <c:v>408.44717713903344</c:v>
                </c:pt>
                <c:pt idx="13">
                  <c:v>409.91114116235622</c:v>
                </c:pt>
                <c:pt idx="14">
                  <c:v>411.37830061982231</c:v>
                </c:pt>
                <c:pt idx="15">
                  <c:v>412.84865339476056</c:v>
                </c:pt>
                <c:pt idx="16">
                  <c:v>414.32219733680506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05817584"/>
        <c:axId val="200183640"/>
        <c:axId val="304769144"/>
      </c:bar3DChart>
      <c:catAx>
        <c:axId val="305817584"/>
        <c:scaling>
          <c:orientation val="minMax"/>
        </c:scaling>
        <c:delete val="0"/>
        <c:axPos val="b"/>
        <c:numFmt formatCode="0.000%" sourceLinked="1"/>
        <c:majorTickMark val="out"/>
        <c:minorTickMark val="none"/>
        <c:tickLblPos val="nextTo"/>
        <c:crossAx val="200183640"/>
        <c:crosses val="autoZero"/>
        <c:auto val="1"/>
        <c:lblAlgn val="ctr"/>
        <c:lblOffset val="100"/>
        <c:noMultiLvlLbl val="0"/>
      </c:catAx>
      <c:valAx>
        <c:axId val="200183640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305817584"/>
        <c:crosses val="autoZero"/>
        <c:crossBetween val="between"/>
      </c:valAx>
      <c:serAx>
        <c:axId val="304769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00183640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447674</xdr:colOff>
      <xdr:row>34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"/>
  <sheetViews>
    <sheetView workbookViewId="0">
      <selection activeCell="AA17" sqref="AA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6"/>
  <sheetViews>
    <sheetView showGridLines="0" workbookViewId="0">
      <selection activeCell="D18" sqref="D18"/>
    </sheetView>
  </sheetViews>
  <sheetFormatPr defaultRowHeight="15" outlineLevelRow="1" outlineLevelCol="1" x14ac:dyDescent="0.25"/>
  <cols>
    <col min="3" max="3" width="18.42578125" bestFit="1" customWidth="1"/>
    <col min="4" max="7" width="17.7109375" bestFit="1" customWidth="1" outlineLevel="1"/>
  </cols>
  <sheetData>
    <row r="1" spans="2:7" ht="15.75" thickBot="1" x14ac:dyDescent="0.3"/>
    <row r="2" spans="2:7" ht="15.75" x14ac:dyDescent="0.25">
      <c r="B2" s="23" t="s">
        <v>33</v>
      </c>
      <c r="C2" s="23"/>
      <c r="D2" s="28"/>
      <c r="E2" s="28"/>
      <c r="F2" s="28"/>
      <c r="G2" s="28"/>
    </row>
    <row r="3" spans="2:7" ht="15.75" collapsed="1" x14ac:dyDescent="0.25">
      <c r="B3" s="22"/>
      <c r="C3" s="22"/>
      <c r="D3" s="29" t="s">
        <v>35</v>
      </c>
      <c r="E3" s="29" t="s">
        <v>28</v>
      </c>
      <c r="F3" s="29" t="s">
        <v>30</v>
      </c>
      <c r="G3" s="29" t="s">
        <v>32</v>
      </c>
    </row>
    <row r="4" spans="2:7" ht="33.75" hidden="1" outlineLevel="1" x14ac:dyDescent="0.25">
      <c r="B4" s="25"/>
      <c r="C4" s="25"/>
      <c r="D4" s="19"/>
      <c r="E4" s="33" t="s">
        <v>29</v>
      </c>
      <c r="F4" s="33" t="s">
        <v>29</v>
      </c>
      <c r="G4" s="33" t="s">
        <v>31</v>
      </c>
    </row>
    <row r="5" spans="2:7" x14ac:dyDescent="0.25">
      <c r="B5" s="26" t="s">
        <v>34</v>
      </c>
      <c r="C5" s="26"/>
      <c r="D5" s="24"/>
      <c r="E5" s="24"/>
      <c r="F5" s="24"/>
      <c r="G5" s="24"/>
    </row>
    <row r="6" spans="2:7" outlineLevel="1" x14ac:dyDescent="0.25">
      <c r="B6" s="25"/>
      <c r="C6" s="25" t="s">
        <v>1</v>
      </c>
      <c r="D6" s="20">
        <v>25000</v>
      </c>
      <c r="E6" s="30">
        <v>25000</v>
      </c>
      <c r="F6" s="30">
        <v>25000</v>
      </c>
      <c r="G6" s="30">
        <v>22500</v>
      </c>
    </row>
    <row r="7" spans="2:7" outlineLevel="1" x14ac:dyDescent="0.25">
      <c r="B7" s="25"/>
      <c r="C7" s="25" t="s">
        <v>11</v>
      </c>
      <c r="D7" s="20">
        <v>5000</v>
      </c>
      <c r="E7" s="30">
        <v>5000</v>
      </c>
      <c r="F7" s="30">
        <v>8000</v>
      </c>
      <c r="G7" s="30">
        <v>6500</v>
      </c>
    </row>
    <row r="8" spans="2:7" outlineLevel="1" x14ac:dyDescent="0.25">
      <c r="B8" s="25"/>
      <c r="C8" s="25" t="s">
        <v>2</v>
      </c>
      <c r="D8" s="21">
        <v>4.4999999999999998E-2</v>
      </c>
      <c r="E8" s="31">
        <v>0</v>
      </c>
      <c r="F8" s="31">
        <v>0.06</v>
      </c>
      <c r="G8" s="31">
        <v>4.2500000000000003E-2</v>
      </c>
    </row>
    <row r="9" spans="2:7" outlineLevel="1" x14ac:dyDescent="0.25">
      <c r="B9" s="25"/>
      <c r="C9" s="25" t="s">
        <v>40</v>
      </c>
      <c r="D9" s="19">
        <v>5</v>
      </c>
      <c r="E9" s="32">
        <v>6</v>
      </c>
      <c r="F9" s="32">
        <v>3</v>
      </c>
      <c r="G9" s="32">
        <v>5</v>
      </c>
    </row>
    <row r="10" spans="2:7" x14ac:dyDescent="0.25">
      <c r="B10" s="26" t="s">
        <v>36</v>
      </c>
      <c r="C10" s="26"/>
      <c r="D10" s="24"/>
      <c r="E10" s="24"/>
      <c r="F10" s="24"/>
      <c r="G10" s="24"/>
    </row>
    <row r="11" spans="2:7" outlineLevel="1" x14ac:dyDescent="0.25">
      <c r="B11" s="25"/>
      <c r="C11" s="25" t="s">
        <v>12</v>
      </c>
      <c r="D11" s="34">
        <v>372.86038483033298</v>
      </c>
      <c r="E11" s="34">
        <v>277.777777777778</v>
      </c>
      <c r="F11" s="34">
        <v>517.17293667643696</v>
      </c>
      <c r="G11" s="34">
        <v>296.47289297926199</v>
      </c>
    </row>
    <row r="12" spans="2:7" outlineLevel="1" x14ac:dyDescent="0.25">
      <c r="B12" s="25"/>
      <c r="C12" s="25" t="s">
        <v>9</v>
      </c>
      <c r="D12" s="34">
        <v>22371.623089820001</v>
      </c>
      <c r="E12" s="34">
        <v>20000</v>
      </c>
      <c r="F12" s="34">
        <v>18618.2257203517</v>
      </c>
      <c r="G12" s="34">
        <v>17788.373578755702</v>
      </c>
    </row>
    <row r="13" spans="2:7" ht="15.75" outlineLevel="1" thickBot="1" x14ac:dyDescent="0.3">
      <c r="B13" s="27"/>
      <c r="C13" s="27" t="s">
        <v>10</v>
      </c>
      <c r="D13" s="35">
        <v>2371.6230898199801</v>
      </c>
      <c r="E13" s="35">
        <v>0</v>
      </c>
      <c r="F13" s="35">
        <v>1618.2257203517299</v>
      </c>
      <c r="G13" s="35">
        <v>1788.37357875573</v>
      </c>
    </row>
    <row r="14" spans="2:7" x14ac:dyDescent="0.25">
      <c r="B14" t="s">
        <v>37</v>
      </c>
    </row>
    <row r="15" spans="2:7" x14ac:dyDescent="0.25">
      <c r="B15" t="s">
        <v>38</v>
      </c>
    </row>
    <row r="16" spans="2:7" x14ac:dyDescent="0.25"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opLeftCell="A16" workbookViewId="0">
      <selection activeCell="F39" sqref="F39"/>
    </sheetView>
  </sheetViews>
  <sheetFormatPr defaultRowHeight="15" x14ac:dyDescent="0.25"/>
  <cols>
    <col min="1" max="1" width="2.28515625" customWidth="1"/>
    <col min="2" max="2" width="12.5703125" customWidth="1"/>
    <col min="3" max="3" width="17" customWidth="1"/>
    <col min="4" max="4" width="13.7109375" bestFit="1" customWidth="1"/>
    <col min="5" max="5" width="12.140625" bestFit="1" customWidth="1"/>
    <col min="6" max="6" width="11.42578125" customWidth="1"/>
    <col min="7" max="7" width="12" bestFit="1" customWidth="1"/>
  </cols>
  <sheetData>
    <row r="1" spans="1:5" x14ac:dyDescent="0.25">
      <c r="A1" s="13" t="s">
        <v>41</v>
      </c>
    </row>
    <row r="2" spans="1:5" x14ac:dyDescent="0.25">
      <c r="A2" s="13" t="s">
        <v>42</v>
      </c>
    </row>
    <row r="3" spans="1:5" x14ac:dyDescent="0.25">
      <c r="A3" s="13" t="s">
        <v>43</v>
      </c>
    </row>
    <row r="4" spans="1:5" x14ac:dyDescent="0.25">
      <c r="A4" s="13" t="s">
        <v>44</v>
      </c>
    </row>
    <row r="5" spans="1:5" x14ac:dyDescent="0.25">
      <c r="A5" s="13" t="s">
        <v>45</v>
      </c>
    </row>
    <row r="6" spans="1:5" x14ac:dyDescent="0.25">
      <c r="A6" s="13"/>
      <c r="B6" t="s">
        <v>46</v>
      </c>
    </row>
    <row r="7" spans="1:5" x14ac:dyDescent="0.25">
      <c r="A7" s="13"/>
      <c r="B7" t="s">
        <v>47</v>
      </c>
    </row>
    <row r="8" spans="1:5" x14ac:dyDescent="0.25">
      <c r="A8" s="13"/>
      <c r="B8" t="s">
        <v>48</v>
      </c>
    </row>
    <row r="9" spans="1:5" x14ac:dyDescent="0.25">
      <c r="A9" s="13" t="s">
        <v>49</v>
      </c>
    </row>
    <row r="10" spans="1:5" x14ac:dyDescent="0.25">
      <c r="B10" t="s">
        <v>50</v>
      </c>
    </row>
    <row r="11" spans="1:5" x14ac:dyDescent="0.25">
      <c r="B11" t="s">
        <v>51</v>
      </c>
    </row>
    <row r="12" spans="1:5" x14ac:dyDescent="0.25">
      <c r="B12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37" t="s">
        <v>54</v>
      </c>
      <c r="C15" s="37" t="s">
        <v>55</v>
      </c>
      <c r="D15" s="37" t="s">
        <v>56</v>
      </c>
      <c r="E15" s="37" t="s">
        <v>57</v>
      </c>
    </row>
    <row r="16" spans="1:5" ht="15.75" thickBot="1" x14ac:dyDescent="0.3">
      <c r="B16" s="36" t="s">
        <v>27</v>
      </c>
      <c r="C16" s="36" t="s">
        <v>12</v>
      </c>
      <c r="D16" s="39">
        <v>372.86040000000003</v>
      </c>
      <c r="E16" s="39">
        <v>300</v>
      </c>
    </row>
    <row r="19" spans="1:7" ht="15.75" thickBot="1" x14ac:dyDescent="0.3">
      <c r="A19" t="s">
        <v>58</v>
      </c>
    </row>
    <row r="20" spans="1:7" ht="15.75" thickBot="1" x14ac:dyDescent="0.3">
      <c r="B20" s="37" t="s">
        <v>54</v>
      </c>
      <c r="C20" s="37" t="s">
        <v>55</v>
      </c>
      <c r="D20" s="37" t="s">
        <v>56</v>
      </c>
      <c r="E20" s="37" t="s">
        <v>57</v>
      </c>
      <c r="F20" s="37" t="s">
        <v>59</v>
      </c>
    </row>
    <row r="21" spans="1:7" x14ac:dyDescent="0.25">
      <c r="B21" s="38" t="s">
        <v>23</v>
      </c>
      <c r="C21" s="38" t="s">
        <v>1</v>
      </c>
      <c r="D21" s="40">
        <v>25000</v>
      </c>
      <c r="E21" s="40">
        <v>24925.1155</v>
      </c>
      <c r="F21" s="38" t="s">
        <v>65</v>
      </c>
    </row>
    <row r="22" spans="1:7" x14ac:dyDescent="0.25">
      <c r="B22" s="38" t="s">
        <v>24</v>
      </c>
      <c r="C22" s="38" t="s">
        <v>11</v>
      </c>
      <c r="D22" s="40">
        <v>5000</v>
      </c>
      <c r="E22" s="40">
        <v>5749.8845000000001</v>
      </c>
      <c r="F22" s="38" t="s">
        <v>65</v>
      </c>
    </row>
    <row r="23" spans="1:7" x14ac:dyDescent="0.25">
      <c r="B23" s="38" t="s">
        <v>25</v>
      </c>
      <c r="C23" s="38" t="s">
        <v>2</v>
      </c>
      <c r="D23" s="41">
        <v>4.4999999999999998E-2</v>
      </c>
      <c r="E23" s="41">
        <v>0.04</v>
      </c>
      <c r="F23" s="38" t="s">
        <v>65</v>
      </c>
    </row>
    <row r="24" spans="1:7" ht="15.75" thickBot="1" x14ac:dyDescent="0.3">
      <c r="B24" s="36" t="s">
        <v>26</v>
      </c>
      <c r="C24" s="36" t="s">
        <v>3</v>
      </c>
      <c r="D24" s="42">
        <v>5</v>
      </c>
      <c r="E24" s="42">
        <v>6</v>
      </c>
      <c r="F24" s="36" t="s">
        <v>59</v>
      </c>
    </row>
    <row r="27" spans="1:7" ht="15.75" thickBot="1" x14ac:dyDescent="0.3">
      <c r="A27" t="s">
        <v>60</v>
      </c>
    </row>
    <row r="28" spans="1:7" ht="15.75" thickBot="1" x14ac:dyDescent="0.3">
      <c r="B28" s="37" t="s">
        <v>54</v>
      </c>
      <c r="C28" s="37" t="s">
        <v>55</v>
      </c>
      <c r="D28" s="37" t="s">
        <v>61</v>
      </c>
      <c r="E28" s="37" t="s">
        <v>62</v>
      </c>
      <c r="F28" s="37" t="s">
        <v>63</v>
      </c>
      <c r="G28" s="37" t="s">
        <v>64</v>
      </c>
    </row>
    <row r="29" spans="1:7" x14ac:dyDescent="0.25">
      <c r="B29" s="38" t="s">
        <v>27</v>
      </c>
      <c r="C29" s="38" t="s">
        <v>12</v>
      </c>
      <c r="D29" s="43">
        <v>300</v>
      </c>
      <c r="E29" s="38" t="s">
        <v>66</v>
      </c>
      <c r="F29" s="38" t="s">
        <v>67</v>
      </c>
      <c r="G29" s="38">
        <v>0</v>
      </c>
    </row>
    <row r="30" spans="1:7" x14ac:dyDescent="0.25">
      <c r="B30" s="38" t="s">
        <v>23</v>
      </c>
      <c r="C30" s="38" t="s">
        <v>1</v>
      </c>
      <c r="D30" s="40">
        <v>24925.119999999999</v>
      </c>
      <c r="E30" s="38" t="s">
        <v>68</v>
      </c>
      <c r="F30" s="38" t="s">
        <v>69</v>
      </c>
      <c r="G30" s="38">
        <v>5074.884457058477</v>
      </c>
    </row>
    <row r="31" spans="1:7" x14ac:dyDescent="0.25">
      <c r="B31" s="38" t="s">
        <v>23</v>
      </c>
      <c r="C31" s="38" t="s">
        <v>1</v>
      </c>
      <c r="D31" s="40">
        <v>24925.119999999999</v>
      </c>
      <c r="E31" s="38" t="s">
        <v>70</v>
      </c>
      <c r="F31" s="38" t="s">
        <v>69</v>
      </c>
      <c r="G31" s="40">
        <v>4925.115542941523</v>
      </c>
    </row>
    <row r="32" spans="1:7" x14ac:dyDescent="0.25">
      <c r="B32" s="38" t="s">
        <v>24</v>
      </c>
      <c r="C32" s="38" t="s">
        <v>11</v>
      </c>
      <c r="D32" s="40">
        <v>5749.88</v>
      </c>
      <c r="E32" s="38" t="s">
        <v>71</v>
      </c>
      <c r="F32" s="38" t="s">
        <v>69</v>
      </c>
      <c r="G32" s="38">
        <v>1750.1154920026329</v>
      </c>
    </row>
    <row r="33" spans="2:7" x14ac:dyDescent="0.25">
      <c r="B33" s="38" t="s">
        <v>24</v>
      </c>
      <c r="C33" s="38" t="s">
        <v>11</v>
      </c>
      <c r="D33" s="40">
        <v>5749.88</v>
      </c>
      <c r="E33" s="38" t="s">
        <v>72</v>
      </c>
      <c r="F33" s="38" t="s">
        <v>69</v>
      </c>
      <c r="G33" s="40">
        <v>749.88450799736711</v>
      </c>
    </row>
    <row r="34" spans="2:7" x14ac:dyDescent="0.25">
      <c r="B34" s="38" t="s">
        <v>25</v>
      </c>
      <c r="C34" s="38" t="s">
        <v>2</v>
      </c>
      <c r="D34" s="41">
        <v>0.04</v>
      </c>
      <c r="E34" s="38" t="s">
        <v>73</v>
      </c>
      <c r="F34" s="38" t="s">
        <v>69</v>
      </c>
      <c r="G34" s="38">
        <v>1.9999999999999997E-2</v>
      </c>
    </row>
    <row r="35" spans="2:7" x14ac:dyDescent="0.25">
      <c r="B35" s="38" t="s">
        <v>25</v>
      </c>
      <c r="C35" s="38" t="s">
        <v>2</v>
      </c>
      <c r="D35" s="41">
        <v>0.04</v>
      </c>
      <c r="E35" s="38" t="s">
        <v>74</v>
      </c>
      <c r="F35" s="38" t="s">
        <v>67</v>
      </c>
      <c r="G35" s="41">
        <v>0</v>
      </c>
    </row>
    <row r="36" spans="2:7" x14ac:dyDescent="0.25">
      <c r="B36" s="38" t="s">
        <v>26</v>
      </c>
      <c r="C36" s="38" t="s">
        <v>3</v>
      </c>
      <c r="D36" s="44">
        <v>6</v>
      </c>
      <c r="E36" s="38" t="s">
        <v>75</v>
      </c>
      <c r="F36" s="38" t="s">
        <v>67</v>
      </c>
      <c r="G36" s="38">
        <v>0</v>
      </c>
    </row>
    <row r="37" spans="2:7" x14ac:dyDescent="0.25">
      <c r="B37" s="38" t="s">
        <v>26</v>
      </c>
      <c r="C37" s="38" t="s">
        <v>3</v>
      </c>
      <c r="D37" s="44">
        <v>6</v>
      </c>
      <c r="E37" s="38" t="s">
        <v>76</v>
      </c>
      <c r="F37" s="38" t="s">
        <v>69</v>
      </c>
      <c r="G37" s="44">
        <v>2</v>
      </c>
    </row>
    <row r="38" spans="2:7" ht="15.75" thickBot="1" x14ac:dyDescent="0.3">
      <c r="B38" s="36" t="s">
        <v>77</v>
      </c>
      <c r="C38" s="36"/>
      <c r="D38" s="36"/>
      <c r="E38" s="36"/>
      <c r="F38" s="36"/>
      <c r="G3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opLeftCell="A16" workbookViewId="0"/>
  </sheetViews>
  <sheetFormatPr defaultRowHeight="15" x14ac:dyDescent="0.25"/>
  <cols>
    <col min="1" max="1" width="2.28515625" customWidth="1"/>
    <col min="2" max="2" width="12.5703125" customWidth="1"/>
    <col min="3" max="3" width="17" customWidth="1"/>
    <col min="4" max="4" width="13.7109375" bestFit="1" customWidth="1"/>
    <col min="5" max="5" width="12.140625" bestFit="1" customWidth="1"/>
    <col min="6" max="6" width="11.42578125" customWidth="1"/>
    <col min="7" max="7" width="12" bestFit="1" customWidth="1"/>
  </cols>
  <sheetData>
    <row r="1" spans="1:5" x14ac:dyDescent="0.25">
      <c r="A1" s="13" t="s">
        <v>78</v>
      </c>
    </row>
    <row r="2" spans="1:5" x14ac:dyDescent="0.25">
      <c r="A2" s="13" t="s">
        <v>42</v>
      </c>
    </row>
    <row r="3" spans="1:5" x14ac:dyDescent="0.25">
      <c r="A3" s="13" t="s">
        <v>79</v>
      </c>
    </row>
    <row r="4" spans="1:5" x14ac:dyDescent="0.25">
      <c r="A4" s="13" t="s">
        <v>44</v>
      </c>
    </row>
    <row r="5" spans="1:5" x14ac:dyDescent="0.25">
      <c r="A5" s="13" t="s">
        <v>45</v>
      </c>
    </row>
    <row r="6" spans="1:5" x14ac:dyDescent="0.25">
      <c r="A6" s="13"/>
      <c r="B6" t="s">
        <v>46</v>
      </c>
    </row>
    <row r="7" spans="1:5" x14ac:dyDescent="0.25">
      <c r="A7" s="13"/>
      <c r="B7" t="s">
        <v>80</v>
      </c>
    </row>
    <row r="8" spans="1:5" x14ac:dyDescent="0.25">
      <c r="A8" s="13"/>
      <c r="B8" t="s">
        <v>81</v>
      </c>
    </row>
    <row r="9" spans="1:5" x14ac:dyDescent="0.25">
      <c r="A9" s="13" t="s">
        <v>49</v>
      </c>
    </row>
    <row r="10" spans="1:5" x14ac:dyDescent="0.25">
      <c r="B10" t="s">
        <v>50</v>
      </c>
    </row>
    <row r="11" spans="1:5" x14ac:dyDescent="0.25">
      <c r="B11" t="s">
        <v>51</v>
      </c>
    </row>
    <row r="12" spans="1:5" x14ac:dyDescent="0.25">
      <c r="B12" t="s">
        <v>52</v>
      </c>
    </row>
    <row r="14" spans="1:5" ht="15.75" thickBot="1" x14ac:dyDescent="0.3">
      <c r="A14" t="s">
        <v>82</v>
      </c>
    </row>
    <row r="15" spans="1:5" ht="15.75" thickBot="1" x14ac:dyDescent="0.3">
      <c r="B15" s="47" t="s">
        <v>54</v>
      </c>
      <c r="C15" s="47" t="s">
        <v>55</v>
      </c>
      <c r="D15" s="47" t="s">
        <v>56</v>
      </c>
      <c r="E15" s="47" t="s">
        <v>57</v>
      </c>
    </row>
    <row r="16" spans="1:5" ht="15.75" thickBot="1" x14ac:dyDescent="0.3">
      <c r="B16" s="36" t="s">
        <v>27</v>
      </c>
      <c r="C16" s="36" t="s">
        <v>12</v>
      </c>
      <c r="D16" s="39">
        <v>372.86040000000003</v>
      </c>
      <c r="E16" s="39">
        <v>312.90370000000001</v>
      </c>
    </row>
    <row r="19" spans="1:7" ht="15.75" thickBot="1" x14ac:dyDescent="0.3">
      <c r="A19" t="s">
        <v>58</v>
      </c>
    </row>
    <row r="20" spans="1:7" ht="15.75" thickBot="1" x14ac:dyDescent="0.3">
      <c r="B20" s="47" t="s">
        <v>54</v>
      </c>
      <c r="C20" s="47" t="s">
        <v>55</v>
      </c>
      <c r="D20" s="47" t="s">
        <v>56</v>
      </c>
      <c r="E20" s="47" t="s">
        <v>57</v>
      </c>
      <c r="F20" s="47" t="s">
        <v>59</v>
      </c>
    </row>
    <row r="21" spans="1:7" x14ac:dyDescent="0.25">
      <c r="B21" s="38" t="s">
        <v>23</v>
      </c>
      <c r="C21" s="38" t="s">
        <v>1</v>
      </c>
      <c r="D21" s="40">
        <v>25000</v>
      </c>
      <c r="E21" s="40">
        <v>24999.9997</v>
      </c>
      <c r="F21" s="38" t="s">
        <v>65</v>
      </c>
    </row>
    <row r="22" spans="1:7" x14ac:dyDescent="0.25">
      <c r="B22" s="38" t="s">
        <v>24</v>
      </c>
      <c r="C22" s="38" t="s">
        <v>11</v>
      </c>
      <c r="D22" s="40">
        <v>5000</v>
      </c>
      <c r="E22" s="40">
        <v>5000</v>
      </c>
      <c r="F22" s="38" t="s">
        <v>65</v>
      </c>
    </row>
    <row r="23" spans="1:7" x14ac:dyDescent="0.25">
      <c r="B23" s="38" t="s">
        <v>25</v>
      </c>
      <c r="C23" s="38" t="s">
        <v>2</v>
      </c>
      <c r="D23" s="41">
        <v>4.4999999999999998E-2</v>
      </c>
      <c r="E23" s="41">
        <v>0.04</v>
      </c>
      <c r="F23" s="38" t="s">
        <v>65</v>
      </c>
    </row>
    <row r="24" spans="1:7" ht="15.75" thickBot="1" x14ac:dyDescent="0.3">
      <c r="B24" s="36" t="s">
        <v>26</v>
      </c>
      <c r="C24" s="36" t="s">
        <v>3</v>
      </c>
      <c r="D24" s="42">
        <v>5</v>
      </c>
      <c r="E24" s="42">
        <v>6</v>
      </c>
      <c r="F24" s="36" t="s">
        <v>59</v>
      </c>
    </row>
    <row r="27" spans="1:7" ht="15.75" thickBot="1" x14ac:dyDescent="0.3">
      <c r="A27" t="s">
        <v>60</v>
      </c>
    </row>
    <row r="28" spans="1:7" ht="15.75" thickBot="1" x14ac:dyDescent="0.3">
      <c r="B28" s="47" t="s">
        <v>54</v>
      </c>
      <c r="C28" s="47" t="s">
        <v>55</v>
      </c>
      <c r="D28" s="47" t="s">
        <v>61</v>
      </c>
      <c r="E28" s="47" t="s">
        <v>62</v>
      </c>
      <c r="F28" s="47" t="s">
        <v>63</v>
      </c>
      <c r="G28" s="47" t="s">
        <v>64</v>
      </c>
    </row>
    <row r="29" spans="1:7" x14ac:dyDescent="0.25">
      <c r="B29" s="38" t="s">
        <v>23</v>
      </c>
      <c r="C29" s="38" t="s">
        <v>1</v>
      </c>
      <c r="D29" s="40">
        <v>25000</v>
      </c>
      <c r="E29" s="38" t="s">
        <v>68</v>
      </c>
      <c r="F29" s="38" t="s">
        <v>69</v>
      </c>
      <c r="G29" s="38">
        <v>5000.0002767295337</v>
      </c>
    </row>
    <row r="30" spans="1:7" x14ac:dyDescent="0.25">
      <c r="B30" s="38" t="s">
        <v>23</v>
      </c>
      <c r="C30" s="38" t="s">
        <v>1</v>
      </c>
      <c r="D30" s="40">
        <v>25000</v>
      </c>
      <c r="E30" s="38" t="s">
        <v>70</v>
      </c>
      <c r="F30" s="38" t="s">
        <v>69</v>
      </c>
      <c r="G30" s="40">
        <v>4999.9997232704663</v>
      </c>
    </row>
    <row r="31" spans="1:7" x14ac:dyDescent="0.25">
      <c r="B31" s="38" t="s">
        <v>24</v>
      </c>
      <c r="C31" s="38" t="s">
        <v>11</v>
      </c>
      <c r="D31" s="40">
        <v>5000</v>
      </c>
      <c r="E31" s="38" t="s">
        <v>71</v>
      </c>
      <c r="F31" s="38" t="s">
        <v>69</v>
      </c>
      <c r="G31" s="38">
        <v>2500</v>
      </c>
    </row>
    <row r="32" spans="1:7" x14ac:dyDescent="0.25">
      <c r="B32" s="38" t="s">
        <v>24</v>
      </c>
      <c r="C32" s="38" t="s">
        <v>11</v>
      </c>
      <c r="D32" s="40">
        <v>5000</v>
      </c>
      <c r="E32" s="38" t="s">
        <v>72</v>
      </c>
      <c r="F32" s="38" t="s">
        <v>67</v>
      </c>
      <c r="G32" s="40">
        <v>0</v>
      </c>
    </row>
    <row r="33" spans="2:7" x14ac:dyDescent="0.25">
      <c r="B33" s="38" t="s">
        <v>25</v>
      </c>
      <c r="C33" s="38" t="s">
        <v>2</v>
      </c>
      <c r="D33" s="41">
        <v>0.04</v>
      </c>
      <c r="E33" s="38" t="s">
        <v>73</v>
      </c>
      <c r="F33" s="38" t="s">
        <v>69</v>
      </c>
      <c r="G33" s="38">
        <v>1.9999999999999997E-2</v>
      </c>
    </row>
    <row r="34" spans="2:7" x14ac:dyDescent="0.25">
      <c r="B34" s="38" t="s">
        <v>25</v>
      </c>
      <c r="C34" s="38" t="s">
        <v>2</v>
      </c>
      <c r="D34" s="41">
        <v>0.04</v>
      </c>
      <c r="E34" s="38" t="s">
        <v>74</v>
      </c>
      <c r="F34" s="38" t="s">
        <v>67</v>
      </c>
      <c r="G34" s="41">
        <v>0</v>
      </c>
    </row>
    <row r="35" spans="2:7" x14ac:dyDescent="0.25">
      <c r="B35" s="38" t="s">
        <v>26</v>
      </c>
      <c r="C35" s="38" t="s">
        <v>3</v>
      </c>
      <c r="D35" s="44">
        <v>6</v>
      </c>
      <c r="E35" s="38" t="s">
        <v>75</v>
      </c>
      <c r="F35" s="38" t="s">
        <v>67</v>
      </c>
      <c r="G35" s="38">
        <v>0</v>
      </c>
    </row>
    <row r="36" spans="2:7" x14ac:dyDescent="0.25">
      <c r="B36" s="38" t="s">
        <v>26</v>
      </c>
      <c r="C36" s="38" t="s">
        <v>3</v>
      </c>
      <c r="D36" s="44">
        <v>6</v>
      </c>
      <c r="E36" s="38" t="s">
        <v>76</v>
      </c>
      <c r="F36" s="38" t="s">
        <v>69</v>
      </c>
      <c r="G36" s="44">
        <v>2</v>
      </c>
    </row>
    <row r="37" spans="2:7" ht="15.75" thickBot="1" x14ac:dyDescent="0.3">
      <c r="B37" s="36" t="s">
        <v>77</v>
      </c>
      <c r="C37" s="36"/>
      <c r="D37" s="36"/>
      <c r="E37" s="36"/>
      <c r="F37" s="36"/>
      <c r="G37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5" sqref="C15"/>
    </sheetView>
  </sheetViews>
  <sheetFormatPr defaultRowHeight="15" x14ac:dyDescent="0.25"/>
  <cols>
    <col min="1" max="1" width="23.28515625" bestFit="1" customWidth="1"/>
    <col min="2" max="2" width="11.5703125" bestFit="1" customWidth="1"/>
    <col min="4" max="4" width="6.140625" bestFit="1" customWidth="1"/>
    <col min="5" max="5" width="9" bestFit="1" customWidth="1"/>
    <col min="6" max="6" width="12" bestFit="1" customWidth="1"/>
    <col min="7" max="7" width="12.85546875" bestFit="1" customWidth="1"/>
    <col min="9" max="12" width="11.5703125" bestFit="1" customWidth="1"/>
  </cols>
  <sheetData>
    <row r="1" spans="1:12" x14ac:dyDescent="0.25">
      <c r="A1" s="49" t="s">
        <v>0</v>
      </c>
      <c r="B1" s="49"/>
      <c r="D1" s="50" t="s">
        <v>13</v>
      </c>
      <c r="E1" s="50"/>
      <c r="F1" s="50"/>
      <c r="G1" s="50"/>
      <c r="I1" s="49" t="s">
        <v>15</v>
      </c>
      <c r="J1" s="49"/>
      <c r="K1" s="49"/>
      <c r="L1" s="49"/>
    </row>
    <row r="2" spans="1:12" x14ac:dyDescent="0.25">
      <c r="A2" t="s">
        <v>1</v>
      </c>
      <c r="B2" s="1">
        <v>24999.999723270466</v>
      </c>
      <c r="D2" s="51" t="s">
        <v>14</v>
      </c>
      <c r="E2" s="51"/>
      <c r="F2" s="51"/>
      <c r="G2" s="51"/>
      <c r="I2" s="51" t="s">
        <v>16</v>
      </c>
      <c r="J2" s="51"/>
      <c r="K2" s="51"/>
      <c r="L2" s="51"/>
    </row>
    <row r="3" spans="1:12" x14ac:dyDescent="0.25">
      <c r="A3" t="s">
        <v>11</v>
      </c>
      <c r="B3" s="1">
        <v>5000</v>
      </c>
      <c r="D3" s="5" t="s">
        <v>2</v>
      </c>
      <c r="E3" s="10">
        <f>B12</f>
        <v>312.90365712136582</v>
      </c>
      <c r="F3" s="11">
        <f>B13</f>
        <v>22529.063312738341</v>
      </c>
      <c r="G3" s="12">
        <f>B14</f>
        <v>2529.0635894678744</v>
      </c>
      <c r="I3" s="16">
        <f>B12</f>
        <v>312.90365712136582</v>
      </c>
      <c r="J3" s="7">
        <v>20000</v>
      </c>
      <c r="K3" s="7">
        <v>25000</v>
      </c>
      <c r="L3" s="7">
        <v>30000</v>
      </c>
    </row>
    <row r="4" spans="1:12" x14ac:dyDescent="0.25">
      <c r="A4" t="s">
        <v>2</v>
      </c>
      <c r="B4" s="2">
        <v>0.04</v>
      </c>
      <c r="D4" s="6">
        <v>0.04</v>
      </c>
      <c r="E4" s="1">
        <f t="dataTable" ref="E4:G12" dt2D="0" dtr="0" r1="B4" ca="1"/>
        <v>312.90365712136582</v>
      </c>
      <c r="F4" s="1">
        <v>22529.063312738341</v>
      </c>
      <c r="G4" s="1">
        <v>2529.0635894678744</v>
      </c>
      <c r="I4" s="8">
        <v>0.04</v>
      </c>
      <c r="J4" s="1">
        <f t="dataTable" ref="J4:L20" dt2D="1" dtr="1" r1="B2" r2="B4"/>
        <v>234.67774608813755</v>
      </c>
      <c r="K4" s="1">
        <v>312.90366145085005</v>
      </c>
      <c r="L4" s="1">
        <v>391.12957681356255</v>
      </c>
    </row>
    <row r="5" spans="1:12" x14ac:dyDescent="0.25">
      <c r="A5" t="s">
        <v>3</v>
      </c>
      <c r="B5">
        <v>6</v>
      </c>
      <c r="D5" s="6">
        <v>4.2500000000000003E-2</v>
      </c>
      <c r="E5" s="1">
        <v>315.18697738523502</v>
      </c>
      <c r="F5" s="1">
        <v>22693.462371736921</v>
      </c>
      <c r="G5" s="1">
        <v>2693.462648466455</v>
      </c>
      <c r="I5" s="8">
        <v>4.1250000000000002E-2</v>
      </c>
      <c r="J5" s="1">
        <v>235.53302574660327</v>
      </c>
      <c r="K5" s="1">
        <v>314.0440343288044</v>
      </c>
      <c r="L5" s="1">
        <v>392.5550429110055</v>
      </c>
    </row>
    <row r="6" spans="1:12" x14ac:dyDescent="0.25">
      <c r="A6" t="s">
        <v>4</v>
      </c>
      <c r="B6">
        <v>12</v>
      </c>
      <c r="D6" s="6">
        <v>4.4999999999999998E-2</v>
      </c>
      <c r="E6" s="1">
        <v>317.48059032131016</v>
      </c>
      <c r="F6" s="1">
        <v>22858.602503134331</v>
      </c>
      <c r="G6" s="1">
        <v>2858.6027798638643</v>
      </c>
      <c r="I6" s="8">
        <v>4.2500000000000003E-2</v>
      </c>
      <c r="J6" s="1">
        <v>236.39023630973423</v>
      </c>
      <c r="K6" s="1">
        <v>315.18698174631237</v>
      </c>
      <c r="L6" s="1">
        <v>393.98372718289045</v>
      </c>
    </row>
    <row r="7" spans="1:12" x14ac:dyDescent="0.25">
      <c r="D7" s="6">
        <v>4.7500000000000001E-2</v>
      </c>
      <c r="E7" s="1">
        <v>319.78448468067472</v>
      </c>
      <c r="F7" s="1">
        <v>23024.48289700858</v>
      </c>
      <c r="G7" s="1">
        <v>3024.4831737381137</v>
      </c>
      <c r="I7" s="8">
        <v>4.3749999999999997E-2</v>
      </c>
      <c r="J7" s="1">
        <v>237.2493767541346</v>
      </c>
      <c r="K7" s="1">
        <v>316.33250233884615</v>
      </c>
      <c r="L7" s="1">
        <v>395.41562792355768</v>
      </c>
    </row>
    <row r="8" spans="1:12" x14ac:dyDescent="0.25">
      <c r="A8" s="49" t="s">
        <v>5</v>
      </c>
      <c r="B8" s="49"/>
      <c r="D8" s="6">
        <v>0.05</v>
      </c>
      <c r="E8" s="1">
        <v>322.09864877230814</v>
      </c>
      <c r="F8" s="1">
        <v>23191.102711606185</v>
      </c>
      <c r="G8" s="1">
        <v>3191.1029883357187</v>
      </c>
      <c r="I8" s="8">
        <v>4.4999999999999998E-2</v>
      </c>
      <c r="J8" s="1">
        <v>238.11044603559228</v>
      </c>
      <c r="K8" s="1">
        <v>317.48059471412301</v>
      </c>
      <c r="L8" s="1">
        <v>396.85074339265378</v>
      </c>
    </row>
    <row r="9" spans="1:12" x14ac:dyDescent="0.25">
      <c r="A9" t="s">
        <v>6</v>
      </c>
      <c r="B9" s="3">
        <f>B2-B3</f>
        <v>19999.999723270466</v>
      </c>
      <c r="D9" s="6">
        <v>5.2499999999999998E-2</v>
      </c>
      <c r="E9" s="1">
        <v>324.42307046511985</v>
      </c>
      <c r="F9" s="1">
        <v>23358.46107348863</v>
      </c>
      <c r="G9" s="1">
        <v>3358.4613502181637</v>
      </c>
      <c r="I9" s="8">
        <v>4.6249999999999999E-2</v>
      </c>
      <c r="J9" s="1">
        <v>238.97344308912434</v>
      </c>
      <c r="K9" s="1">
        <v>318.63125745216576</v>
      </c>
      <c r="L9" s="1">
        <v>398.28907181520719</v>
      </c>
    </row>
    <row r="10" spans="1:12" x14ac:dyDescent="0.25">
      <c r="A10" t="s">
        <v>7</v>
      </c>
      <c r="B10" s="4">
        <f>B4/B6</f>
        <v>3.3333333333333335E-3</v>
      </c>
      <c r="D10" s="6">
        <v>5.5E-2</v>
      </c>
      <c r="E10" s="1">
        <v>326.75773719005088</v>
      </c>
      <c r="F10" s="1">
        <v>23526.557077683661</v>
      </c>
      <c r="G10" s="1">
        <v>3526.5573544131948</v>
      </c>
      <c r="I10" s="8">
        <v>4.7500000000000001E-2</v>
      </c>
      <c r="J10" s="1">
        <v>239.83836682902401</v>
      </c>
      <c r="K10" s="1">
        <v>319.78448910536531</v>
      </c>
      <c r="L10" s="1">
        <v>399.73061138170669</v>
      </c>
    </row>
    <row r="11" spans="1:12" x14ac:dyDescent="0.25">
      <c r="A11" t="s">
        <v>8</v>
      </c>
      <c r="B11">
        <f>B6*B5</f>
        <v>72</v>
      </c>
      <c r="D11" s="6">
        <v>5.7500000000000002E-2</v>
      </c>
      <c r="E11" s="1">
        <v>329.10263594223682</v>
      </c>
      <c r="F11" s="1">
        <v>23695.38978784105</v>
      </c>
      <c r="G11" s="1">
        <v>3695.3900645705835</v>
      </c>
      <c r="I11" s="8">
        <v>4.8750000000000002E-2</v>
      </c>
      <c r="J11" s="1">
        <v>240.70521614890794</v>
      </c>
      <c r="K11" s="1">
        <v>320.9402881985439</v>
      </c>
      <c r="L11" s="1">
        <v>401.17536024817991</v>
      </c>
    </row>
    <row r="12" spans="1:12" x14ac:dyDescent="0.25">
      <c r="A12" t="s">
        <v>12</v>
      </c>
      <c r="B12" s="9">
        <f>PMT(B10,B11,-B9)</f>
        <v>312.90365712136582</v>
      </c>
      <c r="D12" s="6">
        <v>0.06</v>
      </c>
      <c r="E12" s="1">
        <v>331.45775328323646</v>
      </c>
      <c r="F12" s="1">
        <v>23864.958236393024</v>
      </c>
      <c r="G12" s="1">
        <v>3864.9585131225576</v>
      </c>
      <c r="I12" s="8">
        <v>0.05</v>
      </c>
      <c r="J12" s="1">
        <v>241.57398992176394</v>
      </c>
      <c r="K12" s="1">
        <v>322.09865322901862</v>
      </c>
      <c r="L12" s="1">
        <v>402.62331653627319</v>
      </c>
    </row>
    <row r="13" spans="1:12" x14ac:dyDescent="0.25">
      <c r="A13" t="s">
        <v>9</v>
      </c>
      <c r="B13" s="3">
        <f>B9+B14</f>
        <v>22529.063312738341</v>
      </c>
      <c r="I13" s="8">
        <v>5.1249999999999997E-2</v>
      </c>
      <c r="J13" s="1">
        <v>242.44468700000004</v>
      </c>
      <c r="K13" s="1">
        <v>323.25958266666674</v>
      </c>
      <c r="L13" s="1">
        <v>404.07447833333339</v>
      </c>
    </row>
    <row r="14" spans="1:12" x14ac:dyDescent="0.25">
      <c r="A14" t="s">
        <v>10</v>
      </c>
      <c r="B14" s="3">
        <f>B12*B11-B9</f>
        <v>2529.0635894678744</v>
      </c>
      <c r="I14" s="8">
        <v>5.2499999999999998E-2</v>
      </c>
      <c r="J14" s="1">
        <v>243.31730621549414</v>
      </c>
      <c r="K14" s="1">
        <v>324.42307495399217</v>
      </c>
      <c r="L14" s="1">
        <v>405.52884369249023</v>
      </c>
    </row>
    <row r="15" spans="1:12" x14ac:dyDescent="0.25">
      <c r="I15" s="8">
        <v>5.3749999999999999E-2</v>
      </c>
      <c r="J15" s="1">
        <v>244.19184637964435</v>
      </c>
      <c r="K15" s="1">
        <v>325.58912850619248</v>
      </c>
      <c r="L15" s="1">
        <v>406.98641063274061</v>
      </c>
    </row>
    <row r="16" spans="1:12" x14ac:dyDescent="0.25">
      <c r="A16" s="17"/>
      <c r="B16" s="17"/>
      <c r="I16" s="8">
        <v>5.5E-2</v>
      </c>
      <c r="J16" s="1">
        <v>245.06830628342007</v>
      </c>
      <c r="K16" s="1">
        <v>326.75774171122674</v>
      </c>
      <c r="L16" s="1">
        <v>408.44717713903344</v>
      </c>
    </row>
    <row r="17" spans="1:12" x14ac:dyDescent="0.25">
      <c r="A17" s="17"/>
      <c r="B17" s="18"/>
      <c r="I17" s="8">
        <v>5.6250000000000001E-2</v>
      </c>
      <c r="J17" s="1">
        <v>245.94668469741373</v>
      </c>
      <c r="K17" s="1">
        <v>327.92891292988497</v>
      </c>
      <c r="L17" s="1">
        <v>409.91114116235622</v>
      </c>
    </row>
    <row r="18" spans="1:12" x14ac:dyDescent="0.25">
      <c r="A18" s="17"/>
      <c r="B18" s="18"/>
      <c r="I18" s="8">
        <v>5.7500000000000002E-2</v>
      </c>
      <c r="J18" s="1">
        <v>246.82698037189337</v>
      </c>
      <c r="K18" s="1">
        <v>329.10264049585783</v>
      </c>
      <c r="L18" s="1">
        <v>411.37830061982231</v>
      </c>
    </row>
    <row r="19" spans="1:12" x14ac:dyDescent="0.25">
      <c r="A19" s="17"/>
      <c r="B19" s="17"/>
      <c r="I19" s="8">
        <v>5.8749999999999997E-2</v>
      </c>
      <c r="J19" s="1">
        <v>247.70919203685634</v>
      </c>
      <c r="K19" s="1">
        <v>330.27892271580845</v>
      </c>
      <c r="L19" s="1">
        <v>412.84865339476056</v>
      </c>
    </row>
    <row r="20" spans="1:12" x14ac:dyDescent="0.25">
      <c r="A20" s="17"/>
      <c r="B20" s="17"/>
      <c r="I20" s="8">
        <v>0.06</v>
      </c>
      <c r="J20" s="1">
        <v>248.59331840208304</v>
      </c>
      <c r="K20" s="1">
        <v>331.45775786944404</v>
      </c>
      <c r="L20" s="1">
        <v>414.32219733680506</v>
      </c>
    </row>
    <row r="21" spans="1:12" x14ac:dyDescent="0.25">
      <c r="A21" s="17"/>
      <c r="B21" s="17"/>
    </row>
    <row r="23" spans="1:12" x14ac:dyDescent="0.25">
      <c r="A23" s="13"/>
    </row>
    <row r="24" spans="1:12" x14ac:dyDescent="0.25">
      <c r="A24" s="15" t="s">
        <v>17</v>
      </c>
      <c r="B24" s="13"/>
    </row>
    <row r="25" spans="1:12" x14ac:dyDescent="0.25">
      <c r="A25" s="14" t="s">
        <v>18</v>
      </c>
      <c r="B25" s="45">
        <v>354.22</v>
      </c>
    </row>
    <row r="26" spans="1:12" x14ac:dyDescent="0.25">
      <c r="A26" s="14" t="s">
        <v>19</v>
      </c>
      <c r="B26" s="45">
        <v>11590.154912071963</v>
      </c>
    </row>
    <row r="27" spans="1:12" x14ac:dyDescent="0.25">
      <c r="A27" s="14" t="s">
        <v>20</v>
      </c>
      <c r="B27" s="46">
        <v>312.89999999999998</v>
      </c>
    </row>
    <row r="28" spans="1:12" x14ac:dyDescent="0.25">
      <c r="A28" s="14" t="s">
        <v>22</v>
      </c>
      <c r="B28" s="48">
        <v>0.04</v>
      </c>
    </row>
    <row r="29" spans="1:12" x14ac:dyDescent="0.25">
      <c r="A29" s="14" t="s">
        <v>21</v>
      </c>
      <c r="B29" s="46">
        <v>5000</v>
      </c>
    </row>
    <row r="31" spans="1:12" x14ac:dyDescent="0.25">
      <c r="A31" s="17"/>
      <c r="B31" s="1"/>
    </row>
  </sheetData>
  <scenarios current="2" show="2" sqref="B12:B14">
    <scenario name="Best-Case Scenario" locked="1" count="4" user="comptech" comment="Created by Casey Bladow on 1/22/2014_x000a_">
      <inputCells r="B2" val="25000" numFmtId="44"/>
      <inputCells r="B3" val="5000" numFmtId="44"/>
      <inputCells r="B4" val="0" numFmtId="10"/>
      <inputCells r="B5" val="6"/>
    </scenario>
    <scenario name="Worst-Case Scenario" locked="1" count="4" user="comptech" comment="Created by Casey Bladow on 1/22/2014_x000a_">
      <inputCells r="B2" val="25000" numFmtId="44"/>
      <inputCells r="B3" val="8000" numFmtId="44"/>
      <inputCells r="B4" val="0.06" numFmtId="10"/>
      <inputCells r="B5" val="3"/>
    </scenario>
    <scenario name="Most-Likely Scenario" locked="1" count="4" user="comptech" comment="Created by Casey Bladow on 1/22/2014">
      <inputCells r="B2" val="22500" numFmtId="44"/>
      <inputCells r="B3" val="6500" numFmtId="44"/>
      <inputCells r="B4" val="0.0425" numFmtId="10"/>
      <inputCells r="B5" val="5"/>
    </scenario>
  </scenarios>
  <mergeCells count="6">
    <mergeCell ref="A1:B1"/>
    <mergeCell ref="A8:B8"/>
    <mergeCell ref="D1:G1"/>
    <mergeCell ref="D2:G2"/>
    <mergeCell ref="I1:L1"/>
    <mergeCell ref="I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3D Chart</vt:lpstr>
      <vt:lpstr>Scenario Summary</vt:lpstr>
      <vt:lpstr>Answer Report 1</vt:lpstr>
      <vt:lpstr>Answer Report Question 3</vt:lpstr>
      <vt:lpstr>Auto 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comptech</dc:creator>
  <cp:lastModifiedBy>Casey</cp:lastModifiedBy>
  <dcterms:created xsi:type="dcterms:W3CDTF">2014-01-15T19:30:43Z</dcterms:created>
  <dcterms:modified xsi:type="dcterms:W3CDTF">2014-01-23T03:46:30Z</dcterms:modified>
</cp:coreProperties>
</file>