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D381" i="1"/>
  <c r="D296"/>
  <c r="D344"/>
  <c r="D335"/>
  <c r="D334"/>
  <c r="D329"/>
  <c r="D328"/>
  <c r="D324"/>
  <c r="D343" s="1"/>
  <c r="D319"/>
  <c r="D316"/>
  <c r="D341" s="1"/>
  <c r="D315"/>
  <c r="D255"/>
  <c r="D246"/>
  <c r="D245"/>
  <c r="D240"/>
  <c r="D238"/>
  <c r="D239" s="1"/>
  <c r="D370"/>
  <c r="D363"/>
  <c r="D294"/>
  <c r="D380" s="1"/>
  <c r="D285"/>
  <c r="D278"/>
  <c r="D254"/>
  <c r="D252"/>
  <c r="D248"/>
  <c r="D247"/>
  <c r="D235"/>
  <c r="D227"/>
  <c r="D229" s="1"/>
  <c r="D98"/>
  <c r="D97"/>
  <c r="D183" s="1"/>
  <c r="D173"/>
  <c r="D166"/>
  <c r="D146"/>
  <c r="D144"/>
  <c r="D140"/>
  <c r="D139"/>
  <c r="D138"/>
  <c r="D141" s="1"/>
  <c r="D137"/>
  <c r="D128"/>
  <c r="D147" s="1"/>
  <c r="D120"/>
  <c r="D145" s="1"/>
  <c r="D88"/>
  <c r="D81"/>
  <c r="D57"/>
  <c r="D55"/>
  <c r="D48"/>
  <c r="D49"/>
  <c r="D51"/>
  <c r="D50"/>
  <c r="D39"/>
  <c r="D41" s="1"/>
  <c r="D31"/>
  <c r="D33" s="1"/>
  <c r="D325" l="1"/>
  <c r="D337"/>
  <c r="D336"/>
  <c r="D317"/>
  <c r="D338"/>
  <c r="D242"/>
  <c r="D256" s="1"/>
  <c r="D100"/>
  <c r="D186" s="1"/>
  <c r="D295"/>
  <c r="D297"/>
  <c r="D383" s="1"/>
  <c r="D253"/>
  <c r="D237"/>
  <c r="D249"/>
  <c r="D131"/>
  <c r="D134" s="1"/>
  <c r="D148" s="1"/>
  <c r="D130"/>
  <c r="D122"/>
  <c r="D52"/>
  <c r="D56"/>
  <c r="D58"/>
  <c r="D43"/>
  <c r="D99" s="1"/>
  <c r="D42"/>
  <c r="D45" s="1"/>
  <c r="D59" s="1"/>
  <c r="D327" l="1"/>
  <c r="D331"/>
  <c r="D345" s="1"/>
  <c r="D342"/>
  <c r="D184"/>
  <c r="D185"/>
  <c r="D132"/>
  <c r="D382" l="1"/>
</calcChain>
</file>

<file path=xl/sharedStrings.xml><?xml version="1.0" encoding="utf-8"?>
<sst xmlns="http://schemas.openxmlformats.org/spreadsheetml/2006/main" count="1515" uniqueCount="193">
  <si>
    <t>wait</t>
    <phoneticPr fontId="1" type="noConversion"/>
  </si>
  <si>
    <t>mousemove</t>
    <phoneticPr fontId="2" type="noConversion"/>
  </si>
  <si>
    <t>linkText</t>
    <phoneticPr fontId="1" type="noConversion"/>
  </si>
  <si>
    <t>企业开票</t>
    <phoneticPr fontId="1" type="noConversion"/>
  </si>
  <si>
    <t>click</t>
    <phoneticPr fontId="2" type="noConversion"/>
  </si>
  <si>
    <t>已开票</t>
    <phoneticPr fontId="1" type="noConversion"/>
  </si>
  <si>
    <t>click</t>
    <phoneticPr fontId="1" type="noConversion"/>
  </si>
  <si>
    <t>xpath</t>
    <phoneticPr fontId="1" type="noConversion"/>
  </si>
  <si>
    <t>开红票</t>
    <phoneticPr fontId="1" type="noConversion"/>
  </si>
  <si>
    <t>input</t>
    <phoneticPr fontId="2" type="noConversion"/>
  </si>
  <si>
    <t>//*[@id="HiskeyWords"]</t>
    <phoneticPr fontId="1" type="noConversion"/>
  </si>
  <si>
    <t>请输入发票请求流水号/购买方名称/价税合计</t>
    <phoneticPr fontId="1" type="noConversion"/>
  </si>
  <si>
    <t>//*[@id="content"]/div[1]/div[1]/div/div[2]/div/span/img</t>
    <phoneticPr fontId="1" type="noConversion"/>
  </si>
  <si>
    <t>搜索图标</t>
    <phoneticPr fontId="1" type="noConversion"/>
  </si>
  <si>
    <t>checkpoint</t>
    <phoneticPr fontId="1" type="noConversion"/>
  </si>
  <si>
    <t>click</t>
    <phoneticPr fontId="1" type="noConversion"/>
  </si>
  <si>
    <t>//*[@id="content"]/div/div[4]/div[1]/div[2]/div[2]/div[1]/div[2]/label</t>
    <phoneticPr fontId="1" type="noConversion"/>
  </si>
  <si>
    <t>//*[@id="content"]/div/div[4]/div[1]/div[2]/div[2]/div[2]/div[1]/div/p</t>
    <phoneticPr fontId="1" type="noConversion"/>
  </si>
  <si>
    <t>//*[@id="content"]/div/div[4]/div[1]/div[2]/div[2]/div[1]/div[1]/div/p</t>
    <phoneticPr fontId="1" type="noConversion"/>
  </si>
  <si>
    <t>//*[@id="content"]/div/div[4]/div[1]/div[2]/div[2]/div[2]/div[2]/div/p</t>
    <phoneticPr fontId="1" type="noConversion"/>
  </si>
  <si>
    <t>//*[@id="content"]/div/div[4]/div[1]/div[2]/div[2]/div[2]/div[3]/div/p</t>
    <phoneticPr fontId="1" type="noConversion"/>
  </si>
  <si>
    <t>纳税人识别号</t>
    <phoneticPr fontId="1" type="noConversion"/>
  </si>
  <si>
    <t>地址、电话</t>
    <phoneticPr fontId="1" type="noConversion"/>
  </si>
  <si>
    <t>开户行及账号</t>
    <phoneticPr fontId="1" type="noConversion"/>
  </si>
  <si>
    <t>开始校验购买项目信息</t>
    <phoneticPr fontId="1" type="noConversion"/>
  </si>
  <si>
    <t>*</t>
    <phoneticPr fontId="1" type="noConversion"/>
  </si>
  <si>
    <t>//*[@id="content"]/div/div[4]/div[1]/div[3]/div/table/tbody[1]/tr[1]/td[1]/input</t>
    <phoneticPr fontId="1" type="noConversion"/>
  </si>
  <si>
    <t>//*[@id="content"]/div/div[4]/div[1]/div[3]/div/table/tbody[1]/tr[1]/td[2]/input</t>
    <phoneticPr fontId="1" type="noConversion"/>
  </si>
  <si>
    <t>//*[@id="content"]/div/div[4]/div[1]/div[3]/div/table/tbody[1]/tr[1]/td[3]/input</t>
    <phoneticPr fontId="1" type="noConversion"/>
  </si>
  <si>
    <t>项目名称</t>
    <phoneticPr fontId="1" type="noConversion"/>
  </si>
  <si>
    <t>规格型号</t>
    <phoneticPr fontId="1" type="noConversion"/>
  </si>
  <si>
    <t>单位</t>
    <phoneticPr fontId="1" type="noConversion"/>
  </si>
  <si>
    <t>数量</t>
    <phoneticPr fontId="1" type="noConversion"/>
  </si>
  <si>
    <t>单价</t>
    <phoneticPr fontId="1" type="noConversion"/>
  </si>
  <si>
    <t>金额</t>
    <phoneticPr fontId="1" type="noConversion"/>
  </si>
  <si>
    <t>税率</t>
    <phoneticPr fontId="1" type="noConversion"/>
  </si>
  <si>
    <t>税额</t>
    <phoneticPr fontId="1" type="noConversion"/>
  </si>
  <si>
    <t>//*[@id="content"]/div/div[4]/div[1]/div[3]/div/table/tbody[1]/tr[1]/td[5]/input</t>
    <phoneticPr fontId="1" type="noConversion"/>
  </si>
  <si>
    <t>//*[@id="content"]/div/div[4]/div[1]/div[3]/div/table/tbody[1]/tr[2]/td[1]/input</t>
    <phoneticPr fontId="1" type="noConversion"/>
  </si>
  <si>
    <t>//*[@id="content"]/div/div[4]/div[1]/div[3]/div/table/tbody[1]/tr[2]/td[2]/input</t>
    <phoneticPr fontId="1" type="noConversion"/>
  </si>
  <si>
    <t>//*[@id="content"]/div/div[4]/div[1]/div[3]/div/table/tbody[1]/tr[2]/td[3]/input</t>
    <phoneticPr fontId="1" type="noConversion"/>
  </si>
  <si>
    <t>//*[@id="content"]/div/div[4]/div[1]/div[3]/div/table/tbody[1]/tr[2]/td[5]/input</t>
    <phoneticPr fontId="1" type="noConversion"/>
  </si>
  <si>
    <t>免税</t>
    <phoneticPr fontId="1" type="noConversion"/>
  </si>
  <si>
    <t xml:space="preserve">康师傅鲜虾鱼板经典五连包 </t>
    <phoneticPr fontId="1" type="noConversion"/>
  </si>
  <si>
    <t>上海公司测试</t>
    <phoneticPr fontId="1" type="noConversion"/>
  </si>
  <si>
    <t>//*[@id="table"]/table/tbody/tr[2]/td[11]/button[4]</t>
    <phoneticPr fontId="1" type="noConversion"/>
  </si>
  <si>
    <t>上海公司测试</t>
    <phoneticPr fontId="1" type="noConversion"/>
  </si>
  <si>
    <t>//*[@id="content"]/div/div[4]/div[1]/div[3]/div/table/tbody[2]/tr[1]/td[2]</t>
    <phoneticPr fontId="1" type="noConversion"/>
  </si>
  <si>
    <t>//*[@id="content"]/div/div[4]/div[1]/div[3]/div/table/tbody[2]/tr[1]/td[3]</t>
    <phoneticPr fontId="1" type="noConversion"/>
  </si>
  <si>
    <t>合计金额</t>
    <phoneticPr fontId="1" type="noConversion"/>
  </si>
  <si>
    <t>价税合计（大写）</t>
    <phoneticPr fontId="1" type="noConversion"/>
  </si>
  <si>
    <t>价税合计（大写）</t>
    <phoneticPr fontId="1" type="noConversion"/>
  </si>
  <si>
    <t>价税合计（小写）</t>
    <phoneticPr fontId="1" type="noConversion"/>
  </si>
  <si>
    <t>//*[@id="content"]/div/div[4]/div[1]/div[3]/div/table/tbody[2]/tr[2]/td[2]</t>
    <phoneticPr fontId="1" type="noConversion"/>
  </si>
  <si>
    <t>//*[@id="content"]/div/div[4]/div[1]/div[3]/div/table/tbody[2]/tr[2]/td[4]</t>
    <phoneticPr fontId="1" type="noConversion"/>
  </si>
  <si>
    <t>合计税额</t>
    <phoneticPr fontId="1" type="noConversion"/>
  </si>
  <si>
    <t>*</t>
    <phoneticPr fontId="1" type="noConversion"/>
  </si>
  <si>
    <t>//*[@id="content"]/div/div[4]/div[1]/div[3]/div/table/thead/tr/th[5]/div/label/span</t>
    <phoneticPr fontId="1" type="noConversion"/>
  </si>
  <si>
    <t>切换成不含税状态,校验单价、金额、合计</t>
    <phoneticPr fontId="1" type="noConversion"/>
  </si>
  <si>
    <t>单价1</t>
    <phoneticPr fontId="1" type="noConversion"/>
  </si>
  <si>
    <t>金额1</t>
    <phoneticPr fontId="1" type="noConversion"/>
  </si>
  <si>
    <t>单价2</t>
    <phoneticPr fontId="1" type="noConversion"/>
  </si>
  <si>
    <t>金额2</t>
    <phoneticPr fontId="1" type="noConversion"/>
  </si>
  <si>
    <t>合计</t>
    <phoneticPr fontId="1" type="noConversion"/>
  </si>
  <si>
    <t>切换回含税状态,校验单价、金额、合计</t>
    <phoneticPr fontId="1" type="noConversion"/>
  </si>
  <si>
    <t>校验销售方信息</t>
    <phoneticPr fontId="1" type="noConversion"/>
  </si>
  <si>
    <t>名称</t>
    <phoneticPr fontId="1" type="noConversion"/>
  </si>
  <si>
    <t>纳税人识别号</t>
    <phoneticPr fontId="1" type="noConversion"/>
  </si>
  <si>
    <t>//*[@id="content"]/div/div[4]/div[1]/div[4]/div[1]/div[2]/div[1]/p</t>
    <phoneticPr fontId="1" type="noConversion"/>
  </si>
  <si>
    <t>//*[@id="content"]/div/div[4]/div[1]/div[4]/div[1]/div[2]/div[2]/p</t>
    <phoneticPr fontId="1" type="noConversion"/>
  </si>
  <si>
    <t>//*[@id="content"]/div/div[4]/div[1]/div[4]/div[1]/div[2]/div[3]/p</t>
    <phoneticPr fontId="1" type="noConversion"/>
  </si>
  <si>
    <t>//*[@id="content"]/div/div[4]/div[1]/div[4]/div[1]/div[2]/div[4]/p</t>
    <phoneticPr fontId="1" type="noConversion"/>
  </si>
  <si>
    <t>李诗文</t>
    <phoneticPr fontId="1" type="noConversion"/>
  </si>
  <si>
    <t>北京市北京经济技术开发区科创十四街99号 010-56754031</t>
    <phoneticPr fontId="1" type="noConversion"/>
  </si>
  <si>
    <t>189736478327846</t>
    <phoneticPr fontId="1" type="noConversion"/>
  </si>
  <si>
    <t>中国建设银行 6212261009111300000</t>
    <phoneticPr fontId="1" type="noConversion"/>
  </si>
  <si>
    <t>收款人</t>
    <phoneticPr fontId="1" type="noConversion"/>
  </si>
  <si>
    <t>复核人</t>
    <phoneticPr fontId="1" type="noConversion"/>
  </si>
  <si>
    <t>开票人</t>
    <phoneticPr fontId="1" type="noConversion"/>
  </si>
  <si>
    <t>//*[@id="content"]/div/div[4]/div[2]/div[1]/div[1]/div/input</t>
    <phoneticPr fontId="1" type="noConversion"/>
  </si>
  <si>
    <t>//*[@id="content"]/div/div[4]/div[2]/div[1]/div[2]/div/input</t>
    <phoneticPr fontId="1" type="noConversion"/>
  </si>
  <si>
    <t>//*[@id="content"]/div/div[4]/div[2]/div[1]/div[3]/div/p</t>
    <phoneticPr fontId="1" type="noConversion"/>
  </si>
  <si>
    <t>//*[@id="content"]/div/div[4]/div[1]/div[4]/div[2]/div[2]/p</t>
    <phoneticPr fontId="1" type="noConversion"/>
  </si>
  <si>
    <t>备注1</t>
    <phoneticPr fontId="1" type="noConversion"/>
  </si>
  <si>
    <t>备注2</t>
    <phoneticPr fontId="1" type="noConversion"/>
  </si>
  <si>
    <t>//*[@id="content"]/div/div[4]/div[1]/div[4]/div[2]/div[2]/textarea</t>
  </si>
  <si>
    <t>钱小二</t>
    <phoneticPr fontId="1" type="noConversion"/>
  </si>
  <si>
    <t>赵小二</t>
    <phoneticPr fontId="1" type="noConversion"/>
  </si>
  <si>
    <t>王小二</t>
    <phoneticPr fontId="1" type="noConversion"/>
  </si>
  <si>
    <t>对应正数发票代码：650805029663发票号码：30743453</t>
    <phoneticPr fontId="1" type="noConversion"/>
  </si>
  <si>
    <t>input</t>
    <phoneticPr fontId="1" type="noConversion"/>
  </si>
  <si>
    <t>//*[@id="content"]/div/div[4]/div[2]/div[2]/div[2]/a</t>
    <phoneticPr fontId="1" type="noConversion"/>
  </si>
  <si>
    <t>保存</t>
    <phoneticPr fontId="1" type="noConversion"/>
  </si>
  <si>
    <t>保存后进入未开票</t>
    <phoneticPr fontId="1" type="noConversion"/>
  </si>
  <si>
    <t>钱小二修改</t>
    <phoneticPr fontId="1" type="noConversion"/>
  </si>
  <si>
    <t>赵小二修改</t>
    <phoneticPr fontId="1" type="noConversion"/>
  </si>
  <si>
    <t>这是一张用来自动化测试的票修改这是一张用来自动化测试的票修改这是一张用来自动化测试的票修改这是一张用来自动化测试的票修改这是一张用来自动化测试的票修改这是一张用来自动化测试的票修改这是一张用来自动化测试的票修改这是一张用来自动化测试的票修改这是一张用来自动化测试的票修改这是一张用来自动化测试的票修改</t>
    <phoneticPr fontId="1" type="noConversion"/>
  </si>
  <si>
    <t>修改可修改信息，收款人，复核人，备注字数限制</t>
    <phoneticPr fontId="1" type="noConversion"/>
  </si>
  <si>
    <t>未开票</t>
    <phoneticPr fontId="1" type="noConversion"/>
  </si>
  <si>
    <t>//*[@id="table"]/table/tbody/tr[1]/td[10]/button[1]</t>
    <phoneticPr fontId="1" type="noConversion"/>
  </si>
  <si>
    <t>xpath</t>
    <phoneticPr fontId="1" type="noConversion"/>
  </si>
  <si>
    <t>点击查看</t>
    <phoneticPr fontId="1" type="noConversion"/>
  </si>
  <si>
    <t>校验是否可输入</t>
    <phoneticPr fontId="1" type="noConversion"/>
  </si>
  <si>
    <t>select</t>
    <phoneticPr fontId="1" type="noConversion"/>
  </si>
  <si>
    <t>//*[@id="keyWords"]</t>
  </si>
  <si>
    <t>*</t>
    <phoneticPr fontId="1" type="noConversion"/>
  </si>
  <si>
    <t>//*[@id="content"]/div[1]/div[1]/div[2]/div[2]/div/span/img</t>
    <phoneticPr fontId="1" type="noConversion"/>
  </si>
  <si>
    <t>校验修改后的信息</t>
    <phoneticPr fontId="1" type="noConversion"/>
  </si>
  <si>
    <t>开始校验购买项目信息是否可输入</t>
    <phoneticPr fontId="1" type="noConversion"/>
  </si>
  <si>
    <t>这是一张用来自动化测试的票修改这是一张用来自动化测试的票修改这是一张用来自动化测试</t>
  </si>
  <si>
    <t>校验不可输入</t>
    <phoneticPr fontId="1" type="noConversion"/>
  </si>
  <si>
    <t>点击红冲</t>
    <phoneticPr fontId="1" type="noConversion"/>
  </si>
  <si>
    <t>//*[@id="content"]/div/div[4]/div[2]/div[2]/div[3]/a</t>
  </si>
  <si>
    <t>开票后进入已开票</t>
    <phoneticPr fontId="1" type="noConversion"/>
  </si>
  <si>
    <t>//*[@id="table"]/table/tbody/tr/td[4]</t>
    <phoneticPr fontId="1" type="noConversion"/>
  </si>
  <si>
    <t>校验搜索出来才的发票信息</t>
    <phoneticPr fontId="1" type="noConversion"/>
  </si>
  <si>
    <t>//*[@id="table"]/table/tbody/tr/td[6]</t>
  </si>
  <si>
    <t>//*[@id="table"]/table/tbody/tr/td[7]</t>
  </si>
  <si>
    <t>//*[@id="table"]/table/tbody/tr/td[8]</t>
  </si>
  <si>
    <t>//*[@id="table"]/table/tbody/tr/td[9]</t>
    <phoneticPr fontId="1" type="noConversion"/>
  </si>
  <si>
    <t>购买方</t>
    <phoneticPr fontId="1" type="noConversion"/>
  </si>
  <si>
    <t>价税合计</t>
    <phoneticPr fontId="1" type="noConversion"/>
  </si>
  <si>
    <t>状态</t>
    <phoneticPr fontId="1" type="noConversion"/>
  </si>
  <si>
    <t>待开票</t>
    <phoneticPr fontId="1" type="noConversion"/>
  </si>
  <si>
    <t>上海公司测试</t>
    <phoneticPr fontId="1" type="noConversion"/>
  </si>
  <si>
    <t>电子发票</t>
    <phoneticPr fontId="1" type="noConversion"/>
  </si>
  <si>
    <t>发票介质</t>
    <phoneticPr fontId="1" type="noConversion"/>
  </si>
  <si>
    <t>发票代码</t>
    <phoneticPr fontId="1" type="noConversion"/>
  </si>
  <si>
    <t>发票号码</t>
    <phoneticPr fontId="1" type="noConversion"/>
  </si>
  <si>
    <t>//*[@id="table"]/table/tbody/tr[1]/td[3]</t>
    <phoneticPr fontId="1" type="noConversion"/>
  </si>
  <si>
    <t>//*[@id="table"]/table/tbody/tr[1]/td[4]</t>
    <phoneticPr fontId="1" type="noConversion"/>
  </si>
  <si>
    <t>//*[@id="table"]/table/tbody/tr[1]/td[5]</t>
  </si>
  <si>
    <t>//*[@id="table"]/table/tbody/tr[1]/td[7]</t>
  </si>
  <si>
    <t>//*[@id="table"]/table/tbody/tr[1]/td[8]</t>
  </si>
  <si>
    <t>//*[@id="table"]/table/tbody/tr[1]/td[9]</t>
  </si>
  <si>
    <t>//*[@id="table"]/table/tbody/tr[1]/td[10]</t>
  </si>
  <si>
    <t>//*[@id="table"]/table/tbody/tr[1]/td[11]/button[4]</t>
    <phoneticPr fontId="1" type="noConversion"/>
  </si>
  <si>
    <t>校验开红票图标是否还存在，此时是不存在</t>
    <phoneticPr fontId="1" type="noConversion"/>
  </si>
  <si>
    <t>650805029663</t>
    <phoneticPr fontId="1" type="noConversion"/>
  </si>
  <si>
    <t>//*[@id="table"]/table/tbody/tr[2]/td[3]</t>
    <phoneticPr fontId="1" type="noConversion"/>
  </si>
  <si>
    <t>//*[@id="table"]/table/tbody/tr[2]/td[4]</t>
    <phoneticPr fontId="1" type="noConversion"/>
  </si>
  <si>
    <t>//*[@id="table"]/table/tbody/tr[2]/td[5]</t>
    <phoneticPr fontId="1" type="noConversion"/>
  </si>
  <si>
    <t>//*[@id="table"]/table/tbody/tr[2]/td[7]</t>
    <phoneticPr fontId="1" type="noConversion"/>
  </si>
  <si>
    <t>//*[@id="table"]/table/tbody/tr[2]/td[8]</t>
    <phoneticPr fontId="1" type="noConversion"/>
  </si>
  <si>
    <t>//*[@id="table"]/table/tbody/tr[2]/td[9]</t>
    <phoneticPr fontId="1" type="noConversion"/>
  </si>
  <si>
    <t>//*[@id="table"]/table/tbody/tr[2]/td[10]</t>
    <phoneticPr fontId="1" type="noConversion"/>
  </si>
  <si>
    <t>第一种开红票：在已开票中开红票</t>
    <phoneticPr fontId="1" type="noConversion"/>
  </si>
  <si>
    <t>第二种开红票：开具红票</t>
    <phoneticPr fontId="1" type="noConversion"/>
  </si>
  <si>
    <t>开具红票</t>
    <phoneticPr fontId="1" type="noConversion"/>
  </si>
  <si>
    <t>input</t>
    <phoneticPr fontId="1" type="noConversion"/>
  </si>
  <si>
    <t>//*[@id="content"]/div/div[2]/div[1]/div[1]/div/input</t>
    <phoneticPr fontId="1" type="noConversion"/>
  </si>
  <si>
    <t>发票代码</t>
    <phoneticPr fontId="1" type="noConversion"/>
  </si>
  <si>
    <t>//*[@id="content"]/div/div[2]/div[1]/div[2]/div/input</t>
    <phoneticPr fontId="1" type="noConversion"/>
  </si>
  <si>
    <t>确认代码</t>
    <phoneticPr fontId="1" type="noConversion"/>
  </si>
  <si>
    <t>//*[@id="content"]/div/div[2]/div[1]/div[3]/div/input</t>
    <phoneticPr fontId="1" type="noConversion"/>
  </si>
  <si>
    <t>发票号码</t>
    <phoneticPr fontId="1" type="noConversion"/>
  </si>
  <si>
    <t>//*[@id="content"]/div/div[2]/div[1]/div[4]/div/input</t>
    <phoneticPr fontId="1" type="noConversion"/>
  </si>
  <si>
    <t>确认号码</t>
    <phoneticPr fontId="1" type="noConversion"/>
  </si>
  <si>
    <t>//a[text()="下一步"]</t>
    <phoneticPr fontId="1" type="noConversion"/>
  </si>
  <si>
    <t>下一步</t>
    <phoneticPr fontId="1" type="noConversion"/>
  </si>
  <si>
    <t>checkpoint</t>
    <phoneticPr fontId="1" type="noConversion"/>
  </si>
  <si>
    <t>//*[@id="content"]/div/div[3]/div[1]/div[1]/div[1]/div/p</t>
    <phoneticPr fontId="1" type="noConversion"/>
  </si>
  <si>
    <t>//*[@id="content"]/div/div[3]/div[1]/div[2]/div[1]/div/p</t>
    <phoneticPr fontId="1" type="noConversion"/>
  </si>
  <si>
    <t>//*[@id="content"]/div/div[3]/div[1]/div[1]/div[2]/div/p</t>
    <phoneticPr fontId="1" type="noConversion"/>
  </si>
  <si>
    <t>购方名称</t>
    <phoneticPr fontId="1" type="noConversion"/>
  </si>
  <si>
    <t>//*[@id="content"]/div/div[3]/div[1]/div[2]/div[2]/div/p</t>
  </si>
  <si>
    <t>购方税号</t>
    <phoneticPr fontId="1" type="noConversion"/>
  </si>
  <si>
    <t>//*[@id="content"]/div/div[3]/div[1]/div[1]/div[3]/div/p</t>
    <phoneticPr fontId="1" type="noConversion"/>
  </si>
  <si>
    <t>购方地址电话</t>
    <phoneticPr fontId="1" type="noConversion"/>
  </si>
  <si>
    <t>//*[@id="content"]/div/div[3]/div[1]/div[2]/div[3]/div/p</t>
  </si>
  <si>
    <t>购方银行账号</t>
    <phoneticPr fontId="1" type="noConversion"/>
  </si>
  <si>
    <t>//*[@id="content"]/div/div[3]/div[1]/div[1]/div[4]/div/p</t>
  </si>
  <si>
    <t>合计金额</t>
    <phoneticPr fontId="1" type="noConversion"/>
  </si>
  <si>
    <t>//*[@id="content"]/div/div[3]/div[1]/div[2]/div[4]/div/p</t>
    <phoneticPr fontId="1" type="noConversion"/>
  </si>
  <si>
    <t>合计税额</t>
    <phoneticPr fontId="1" type="noConversion"/>
  </si>
  <si>
    <t>//*[@id="content"]/div/div[3]/div[1]/div[1]/div[5]/div/p</t>
  </si>
  <si>
    <t>开票日期</t>
    <phoneticPr fontId="1" type="noConversion"/>
  </si>
  <si>
    <t>//*[@id="content"]/div/div[3]/div[1]/div[2]/div[5]/div/p</t>
    <phoneticPr fontId="1" type="noConversion"/>
  </si>
  <si>
    <t>开票人</t>
    <phoneticPr fontId="1" type="noConversion"/>
  </si>
  <si>
    <t>361447423420</t>
  </si>
  <si>
    <t>361447423420</t>
    <phoneticPr fontId="1" type="noConversion"/>
  </si>
  <si>
    <t>68484243</t>
    <phoneticPr fontId="1" type="noConversion"/>
  </si>
  <si>
    <t>上海公司测试2</t>
    <phoneticPr fontId="1" type="noConversion"/>
  </si>
  <si>
    <t>2017-04-20</t>
    <phoneticPr fontId="1" type="noConversion"/>
  </si>
  <si>
    <t>王小二</t>
    <phoneticPr fontId="1" type="noConversion"/>
  </si>
  <si>
    <t>//a[text()="确认"]</t>
    <phoneticPr fontId="1" type="noConversion"/>
  </si>
  <si>
    <t>确认</t>
    <phoneticPr fontId="1" type="noConversion"/>
  </si>
  <si>
    <t>与上面一样开始校验红票页面数据</t>
    <phoneticPr fontId="1" type="noConversion"/>
  </si>
  <si>
    <t>上海公司测试2</t>
    <phoneticPr fontId="1" type="noConversion"/>
  </si>
  <si>
    <t>柠檬2个</t>
    <phoneticPr fontId="1" type="noConversion"/>
  </si>
  <si>
    <t>三全状元水饺三鲜 702g</t>
    <phoneticPr fontId="1" type="noConversion"/>
  </si>
  <si>
    <t>伊利安慕希酸奶原味常温酸牛奶饮品</t>
    <phoneticPr fontId="1" type="noConversion"/>
  </si>
  <si>
    <t>对应正数发票代码：361447423420发票号码：68484243</t>
    <phoneticPr fontId="1" type="noConversion"/>
  </si>
</sst>
</file>

<file path=xl/styles.xml><?xml version="1.0" encoding="utf-8"?>
<styleSheet xmlns="http://schemas.openxmlformats.org/spreadsheetml/2006/main">
  <numFmts count="2">
    <numFmt numFmtId="176" formatCode="0.00_ "/>
    <numFmt numFmtId="177" formatCode="0.0000000000_ "/>
  </numFmts>
  <fonts count="4">
    <font>
      <sz val="11"/>
      <color theme="1"/>
      <name val="宋体"/>
      <family val="2"/>
      <charset val="134"/>
      <scheme val="minor"/>
    </font>
    <font>
      <sz val="9"/>
      <name val="宋体"/>
      <family val="2"/>
      <charset val="134"/>
      <scheme val="minor"/>
    </font>
    <font>
      <sz val="9"/>
      <name val="宋体"/>
      <family val="3"/>
      <charset val="134"/>
    </font>
    <font>
      <sz val="11"/>
      <color theme="1"/>
      <name val="宋体"/>
      <family val="3"/>
      <charset val="134"/>
      <scheme val="minor"/>
    </font>
  </fonts>
  <fills count="8">
    <fill>
      <patternFill patternType="none"/>
    </fill>
    <fill>
      <patternFill patternType="gray125"/>
    </fill>
    <fill>
      <patternFill patternType="solid">
        <fgColor theme="8" tint="0.39997558519241921"/>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wrapText="1"/>
    </xf>
    <xf numFmtId="0" fontId="0" fillId="0" borderId="0" xfId="0" applyAlignment="1"/>
    <xf numFmtId="0" fontId="3" fillId="0" borderId="0" xfId="0" applyFont="1" applyFill="1" applyAlignment="1">
      <alignment wrapText="1"/>
    </xf>
    <xf numFmtId="0" fontId="3" fillId="0" borderId="0" xfId="0" applyFont="1" applyFill="1">
      <alignment vertical="center"/>
    </xf>
    <xf numFmtId="0" fontId="0" fillId="0" borderId="0" xfId="0" applyFill="1" applyAlignment="1">
      <alignment wrapText="1"/>
    </xf>
    <xf numFmtId="0" fontId="0" fillId="0" borderId="0" xfId="0" applyFill="1">
      <alignment vertical="center"/>
    </xf>
    <xf numFmtId="0" fontId="0" fillId="0" borderId="0" xfId="0" applyFill="1" applyAlignment="1"/>
    <xf numFmtId="0" fontId="3" fillId="2" borderId="0" xfId="0" applyFont="1" applyFill="1" applyAlignment="1">
      <alignment wrapText="1"/>
    </xf>
    <xf numFmtId="0" fontId="3" fillId="2" borderId="0" xfId="0" applyFont="1" applyFill="1">
      <alignment vertical="center"/>
    </xf>
    <xf numFmtId="0" fontId="0" fillId="2" borderId="0" xfId="0" applyFill="1">
      <alignment vertical="center"/>
    </xf>
    <xf numFmtId="0" fontId="3" fillId="3" borderId="0" xfId="0" applyFont="1" applyFill="1" applyAlignment="1">
      <alignment wrapText="1"/>
    </xf>
    <xf numFmtId="0" fontId="3" fillId="3" borderId="0" xfId="0" applyFont="1" applyFill="1">
      <alignment vertical="center"/>
    </xf>
    <xf numFmtId="0" fontId="0" fillId="3" borderId="0" xfId="0" applyFill="1">
      <alignment vertical="center"/>
    </xf>
    <xf numFmtId="176" fontId="0" fillId="0" borderId="0" xfId="0" applyNumberFormat="1">
      <alignment vertical="center"/>
    </xf>
    <xf numFmtId="9" fontId="0" fillId="0" borderId="0" xfId="0" applyNumberFormat="1">
      <alignment vertical="center"/>
    </xf>
    <xf numFmtId="177" fontId="0" fillId="0" borderId="0" xfId="0" applyNumberFormat="1">
      <alignment vertical="center"/>
    </xf>
    <xf numFmtId="49" fontId="0" fillId="0" borderId="0" xfId="0" applyNumberFormat="1">
      <alignment vertical="center"/>
    </xf>
    <xf numFmtId="0" fontId="0" fillId="4" borderId="0" xfId="0" applyFill="1">
      <alignment vertical="center"/>
    </xf>
    <xf numFmtId="0" fontId="0" fillId="5" borderId="0" xfId="0" applyFill="1" applyAlignment="1">
      <alignment wrapText="1"/>
    </xf>
    <xf numFmtId="0" fontId="0" fillId="5" borderId="0" xfId="0" applyFill="1">
      <alignment vertical="center"/>
    </xf>
    <xf numFmtId="0" fontId="0" fillId="5" borderId="0" xfId="0" applyFill="1" applyAlignment="1"/>
    <xf numFmtId="0" fontId="0" fillId="3" borderId="0" xfId="0" applyFill="1" applyAlignment="1">
      <alignment wrapText="1"/>
    </xf>
    <xf numFmtId="0" fontId="0" fillId="3" borderId="0" xfId="0" applyFill="1" applyAlignment="1"/>
    <xf numFmtId="0" fontId="0" fillId="0" borderId="0" xfId="0" applyFill="1" applyAlignment="1">
      <alignment vertical="center"/>
    </xf>
    <xf numFmtId="49" fontId="0" fillId="0" borderId="0" xfId="0" applyNumberFormat="1" applyFill="1">
      <alignment vertical="center"/>
    </xf>
    <xf numFmtId="49" fontId="0" fillId="0" borderId="0" xfId="0" applyNumberFormat="1" applyAlignment="1">
      <alignment vertical="center" wrapText="1"/>
    </xf>
    <xf numFmtId="0" fontId="3" fillId="0" borderId="0" xfId="0" applyFont="1">
      <alignment vertical="center"/>
    </xf>
    <xf numFmtId="0" fontId="0" fillId="6" borderId="0" xfId="0" applyFill="1">
      <alignment vertical="center"/>
    </xf>
    <xf numFmtId="0" fontId="0" fillId="0" borderId="0" xfId="0" applyNumberFormat="1">
      <alignment vertical="center"/>
    </xf>
    <xf numFmtId="0" fontId="3" fillId="7" borderId="0" xfId="0" applyFont="1" applyFill="1" applyAlignment="1">
      <alignment wrapText="1"/>
    </xf>
    <xf numFmtId="0" fontId="3" fillId="7" borderId="0" xfId="0" applyFont="1" applyFill="1">
      <alignment vertical="center"/>
    </xf>
    <xf numFmtId="0" fontId="0" fillId="7"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386"/>
  <sheetViews>
    <sheetView tabSelected="1" topLeftCell="A334" workbookViewId="0">
      <pane ySplit="4860" topLeftCell="A232"/>
      <selection activeCell="C322" sqref="C322"/>
      <selection pane="bottomLeft" activeCell="D238" sqref="D238"/>
    </sheetView>
  </sheetViews>
  <sheetFormatPr defaultRowHeight="13.5"/>
  <cols>
    <col min="1" max="1" width="11" customWidth="1"/>
    <col min="2" max="2" width="19.75" customWidth="1"/>
    <col min="3" max="3" width="36" customWidth="1"/>
    <col min="4" max="4" width="30.75" customWidth="1"/>
    <col min="5" max="5" width="16.875" customWidth="1"/>
  </cols>
  <sheetData>
    <row r="1" spans="1:6" s="18" customFormat="1">
      <c r="C1" s="18" t="s">
        <v>146</v>
      </c>
      <c r="E1" s="18" t="s">
        <v>56</v>
      </c>
    </row>
    <row r="2" spans="1:6">
      <c r="A2" t="s">
        <v>0</v>
      </c>
      <c r="D2">
        <v>3000</v>
      </c>
    </row>
    <row r="3" spans="1:6">
      <c r="A3" s="1" t="s">
        <v>1</v>
      </c>
      <c r="B3" t="s">
        <v>2</v>
      </c>
      <c r="C3" s="2" t="s">
        <v>3</v>
      </c>
      <c r="F3" s="2" t="s">
        <v>3</v>
      </c>
    </row>
    <row r="4" spans="1:6">
      <c r="A4" s="1" t="s">
        <v>4</v>
      </c>
      <c r="B4" t="s">
        <v>2</v>
      </c>
      <c r="C4" s="2" t="s">
        <v>5</v>
      </c>
      <c r="F4" s="2" t="s">
        <v>5</v>
      </c>
    </row>
    <row r="5" spans="1:6">
      <c r="A5" s="1" t="s">
        <v>9</v>
      </c>
      <c r="B5" t="s">
        <v>7</v>
      </c>
      <c r="C5" s="2" t="s">
        <v>10</v>
      </c>
      <c r="D5" t="s">
        <v>44</v>
      </c>
      <c r="F5" s="2" t="s">
        <v>11</v>
      </c>
    </row>
    <row r="6" spans="1:6">
      <c r="A6" s="3" t="s">
        <v>14</v>
      </c>
      <c r="B6" s="4" t="s">
        <v>7</v>
      </c>
      <c r="C6" s="7" t="s">
        <v>139</v>
      </c>
      <c r="D6" s="25" t="s">
        <v>138</v>
      </c>
      <c r="E6" s="6"/>
      <c r="F6" s="24" t="s">
        <v>127</v>
      </c>
    </row>
    <row r="7" spans="1:6">
      <c r="A7" s="3" t="s">
        <v>14</v>
      </c>
      <c r="B7" s="4" t="s">
        <v>7</v>
      </c>
      <c r="C7" s="7" t="s">
        <v>140</v>
      </c>
      <c r="D7">
        <v>30743453</v>
      </c>
      <c r="F7" s="7" t="s">
        <v>128</v>
      </c>
    </row>
    <row r="8" spans="1:6">
      <c r="A8" s="3" t="s">
        <v>14</v>
      </c>
      <c r="B8" s="4" t="s">
        <v>7</v>
      </c>
      <c r="C8" s="7" t="s">
        <v>141</v>
      </c>
      <c r="D8" s="6" t="s">
        <v>46</v>
      </c>
      <c r="E8" s="6"/>
      <c r="F8" s="24" t="s">
        <v>120</v>
      </c>
    </row>
    <row r="9" spans="1:6">
      <c r="A9" s="3" t="s">
        <v>14</v>
      </c>
      <c r="B9" s="4" t="s">
        <v>7</v>
      </c>
      <c r="C9" s="7" t="s">
        <v>142</v>
      </c>
      <c r="D9" s="14">
        <v>16.260000000000002</v>
      </c>
      <c r="F9" s="7" t="s">
        <v>34</v>
      </c>
    </row>
    <row r="10" spans="1:6">
      <c r="A10" s="3" t="s">
        <v>14</v>
      </c>
      <c r="B10" s="4" t="s">
        <v>7</v>
      </c>
      <c r="C10" t="s">
        <v>143</v>
      </c>
      <c r="D10" s="14">
        <v>2.3199999999999998</v>
      </c>
      <c r="F10" s="7" t="s">
        <v>36</v>
      </c>
    </row>
    <row r="11" spans="1:6">
      <c r="A11" s="3" t="s">
        <v>14</v>
      </c>
      <c r="B11" s="4" t="s">
        <v>7</v>
      </c>
      <c r="C11" t="s">
        <v>144</v>
      </c>
      <c r="D11">
        <v>18.579999999999998</v>
      </c>
      <c r="F11" s="7" t="s">
        <v>121</v>
      </c>
    </row>
    <row r="12" spans="1:6">
      <c r="A12" s="3" t="s">
        <v>14</v>
      </c>
      <c r="B12" s="4" t="s">
        <v>7</v>
      </c>
      <c r="C12" t="s">
        <v>145</v>
      </c>
      <c r="D12" t="s">
        <v>125</v>
      </c>
      <c r="F12" s="7" t="s">
        <v>126</v>
      </c>
    </row>
    <row r="13" spans="1:6" s="6" customFormat="1">
      <c r="A13" s="5" t="s">
        <v>4</v>
      </c>
      <c r="B13" s="6" t="s">
        <v>7</v>
      </c>
      <c r="C13" s="6" t="s">
        <v>12</v>
      </c>
      <c r="F13" s="7" t="s">
        <v>13</v>
      </c>
    </row>
    <row r="14" spans="1:6">
      <c r="A14" s="3" t="s">
        <v>6</v>
      </c>
      <c r="B14" s="4" t="s">
        <v>7</v>
      </c>
      <c r="C14" t="s">
        <v>45</v>
      </c>
      <c r="F14" t="s">
        <v>8</v>
      </c>
    </row>
    <row r="15" spans="1:6">
      <c r="A15" s="3" t="s">
        <v>14</v>
      </c>
      <c r="B15" s="4" t="s">
        <v>7</v>
      </c>
      <c r="C15" s="2" t="s">
        <v>18</v>
      </c>
      <c r="D15" t="s">
        <v>46</v>
      </c>
    </row>
    <row r="16" spans="1:6">
      <c r="A16" s="3" t="s">
        <v>15</v>
      </c>
      <c r="C16" s="4" t="s">
        <v>16</v>
      </c>
    </row>
    <row r="17" spans="1:6">
      <c r="A17" s="3" t="s">
        <v>14</v>
      </c>
      <c r="B17" s="4" t="s">
        <v>7</v>
      </c>
      <c r="C17" s="4" t="s">
        <v>17</v>
      </c>
      <c r="F17" t="s">
        <v>21</v>
      </c>
    </row>
    <row r="18" spans="1:6">
      <c r="A18" s="3" t="s">
        <v>14</v>
      </c>
      <c r="B18" s="4" t="s">
        <v>7</v>
      </c>
      <c r="C18" s="4" t="s">
        <v>19</v>
      </c>
      <c r="F18" t="s">
        <v>22</v>
      </c>
    </row>
    <row r="19" spans="1:6">
      <c r="A19" s="3" t="s">
        <v>14</v>
      </c>
      <c r="B19" s="4" t="s">
        <v>7</v>
      </c>
      <c r="C19" s="4" t="s">
        <v>20</v>
      </c>
      <c r="F19" t="s">
        <v>23</v>
      </c>
    </row>
    <row r="20" spans="1:6" s="13" customFormat="1">
      <c r="C20" s="13" t="s">
        <v>65</v>
      </c>
      <c r="E20" s="13" t="s">
        <v>56</v>
      </c>
    </row>
    <row r="21" spans="1:6">
      <c r="A21" s="3" t="s">
        <v>14</v>
      </c>
      <c r="B21" s="4" t="s">
        <v>7</v>
      </c>
      <c r="C21" s="4" t="s">
        <v>68</v>
      </c>
      <c r="D21" t="s">
        <v>72</v>
      </c>
      <c r="F21" t="s">
        <v>66</v>
      </c>
    </row>
    <row r="22" spans="1:6">
      <c r="A22" s="3" t="s">
        <v>14</v>
      </c>
      <c r="B22" s="4" t="s">
        <v>7</v>
      </c>
      <c r="C22" s="4" t="s">
        <v>69</v>
      </c>
      <c r="D22" s="17" t="s">
        <v>74</v>
      </c>
      <c r="F22" t="s">
        <v>67</v>
      </c>
    </row>
    <row r="23" spans="1:6">
      <c r="A23" s="3" t="s">
        <v>14</v>
      </c>
      <c r="B23" s="4" t="s">
        <v>7</v>
      </c>
      <c r="C23" s="4" t="s">
        <v>70</v>
      </c>
      <c r="D23" t="s">
        <v>73</v>
      </c>
      <c r="F23" t="s">
        <v>22</v>
      </c>
    </row>
    <row r="24" spans="1:6">
      <c r="A24" s="3" t="s">
        <v>14</v>
      </c>
      <c r="B24" s="4" t="s">
        <v>7</v>
      </c>
      <c r="C24" s="4" t="s">
        <v>71</v>
      </c>
      <c r="D24" t="s">
        <v>75</v>
      </c>
      <c r="F24" t="s">
        <v>23</v>
      </c>
    </row>
    <row r="25" spans="1:6" s="10" customFormat="1">
      <c r="A25" s="8"/>
      <c r="B25" s="9"/>
      <c r="C25" s="10" t="s">
        <v>24</v>
      </c>
      <c r="E25" s="10" t="s">
        <v>25</v>
      </c>
    </row>
    <row r="26" spans="1:6" s="13" customFormat="1">
      <c r="A26" s="11" t="s">
        <v>14</v>
      </c>
      <c r="B26" s="12" t="s">
        <v>7</v>
      </c>
      <c r="C26" s="12" t="s">
        <v>26</v>
      </c>
      <c r="D26" s="13" t="s">
        <v>189</v>
      </c>
      <c r="F26" s="13" t="s">
        <v>29</v>
      </c>
    </row>
    <row r="27" spans="1:6">
      <c r="A27" s="3" t="s">
        <v>14</v>
      </c>
      <c r="B27" s="4" t="s">
        <v>7</v>
      </c>
      <c r="C27" s="4" t="s">
        <v>27</v>
      </c>
      <c r="F27" t="s">
        <v>30</v>
      </c>
    </row>
    <row r="28" spans="1:6">
      <c r="A28" s="3" t="s">
        <v>14</v>
      </c>
      <c r="B28" s="4" t="s">
        <v>7</v>
      </c>
      <c r="C28" s="4" t="s">
        <v>28</v>
      </c>
      <c r="F28" t="s">
        <v>31</v>
      </c>
    </row>
    <row r="29" spans="1:6">
      <c r="A29" s="3" t="s">
        <v>14</v>
      </c>
      <c r="B29" s="4" t="s">
        <v>7</v>
      </c>
      <c r="C29" s="4" t="s">
        <v>28</v>
      </c>
      <c r="D29">
        <v>-1</v>
      </c>
      <c r="F29" t="s">
        <v>32</v>
      </c>
    </row>
    <row r="30" spans="1:6">
      <c r="A30" s="3" t="s">
        <v>14</v>
      </c>
      <c r="B30" s="4" t="s">
        <v>7</v>
      </c>
      <c r="C30" s="4" t="s">
        <v>37</v>
      </c>
      <c r="D30">
        <v>2.61</v>
      </c>
      <c r="F30" t="s">
        <v>33</v>
      </c>
    </row>
    <row r="31" spans="1:6">
      <c r="A31" s="3" t="s">
        <v>14</v>
      </c>
      <c r="B31" s="4" t="s">
        <v>7</v>
      </c>
      <c r="C31" s="4" t="s">
        <v>37</v>
      </c>
      <c r="D31">
        <f>D29*D30</f>
        <v>-2.61</v>
      </c>
      <c r="F31" t="s">
        <v>34</v>
      </c>
    </row>
    <row r="32" spans="1:6">
      <c r="A32" s="3" t="s">
        <v>14</v>
      </c>
      <c r="B32" s="4" t="s">
        <v>7</v>
      </c>
      <c r="C32" s="4" t="s">
        <v>37</v>
      </c>
      <c r="D32" t="s">
        <v>42</v>
      </c>
      <c r="F32" t="s">
        <v>35</v>
      </c>
    </row>
    <row r="33" spans="1:6">
      <c r="A33" s="3" t="s">
        <v>14</v>
      </c>
      <c r="B33" s="4" t="s">
        <v>7</v>
      </c>
      <c r="C33" s="4" t="s">
        <v>37</v>
      </c>
      <c r="D33" s="14">
        <f>ROUND(D31/(1+0)*0,2)</f>
        <v>0</v>
      </c>
      <c r="F33" t="s">
        <v>36</v>
      </c>
    </row>
    <row r="34" spans="1:6" s="13" customFormat="1">
      <c r="A34" s="11" t="s">
        <v>14</v>
      </c>
      <c r="B34" s="12" t="s">
        <v>7</v>
      </c>
      <c r="C34" s="12" t="s">
        <v>38</v>
      </c>
      <c r="F34" s="13" t="s">
        <v>29</v>
      </c>
    </row>
    <row r="35" spans="1:6">
      <c r="A35" s="3" t="s">
        <v>14</v>
      </c>
      <c r="B35" s="4" t="s">
        <v>7</v>
      </c>
      <c r="C35" s="4" t="s">
        <v>39</v>
      </c>
      <c r="D35" t="s">
        <v>43</v>
      </c>
      <c r="F35" t="s">
        <v>30</v>
      </c>
    </row>
    <row r="36" spans="1:6">
      <c r="A36" s="3" t="s">
        <v>14</v>
      </c>
      <c r="B36" s="4" t="s">
        <v>7</v>
      </c>
      <c r="C36" s="4" t="s">
        <v>40</v>
      </c>
      <c r="F36" t="s">
        <v>31</v>
      </c>
    </row>
    <row r="37" spans="1:6">
      <c r="A37" s="3" t="s">
        <v>14</v>
      </c>
      <c r="B37" s="4" t="s">
        <v>7</v>
      </c>
      <c r="C37" s="4" t="s">
        <v>40</v>
      </c>
      <c r="D37">
        <v>-1</v>
      </c>
      <c r="F37" t="s">
        <v>32</v>
      </c>
    </row>
    <row r="38" spans="1:6">
      <c r="A38" s="3" t="s">
        <v>14</v>
      </c>
      <c r="B38" s="4" t="s">
        <v>7</v>
      </c>
      <c r="C38" s="4" t="s">
        <v>41</v>
      </c>
      <c r="D38">
        <v>15.97</v>
      </c>
      <c r="F38" t="s">
        <v>33</v>
      </c>
    </row>
    <row r="39" spans="1:6">
      <c r="A39" s="3" t="s">
        <v>14</v>
      </c>
      <c r="B39" s="4" t="s">
        <v>7</v>
      </c>
      <c r="C39" s="4" t="s">
        <v>41</v>
      </c>
      <c r="D39">
        <f>ROUND(D37*D38,2)</f>
        <v>-15.97</v>
      </c>
      <c r="F39" t="s">
        <v>34</v>
      </c>
    </row>
    <row r="40" spans="1:6">
      <c r="A40" s="3" t="s">
        <v>14</v>
      </c>
      <c r="B40" s="4" t="s">
        <v>7</v>
      </c>
      <c r="C40" s="4" t="s">
        <v>41</v>
      </c>
      <c r="D40" s="15">
        <v>0.17</v>
      </c>
      <c r="F40" t="s">
        <v>35</v>
      </c>
    </row>
    <row r="41" spans="1:6">
      <c r="A41" s="3" t="s">
        <v>14</v>
      </c>
      <c r="B41" s="4" t="s">
        <v>7</v>
      </c>
      <c r="C41" s="4" t="s">
        <v>41</v>
      </c>
      <c r="D41">
        <f>ROUND(D39/(1+D40)*D40,2)</f>
        <v>-2.3199999999999998</v>
      </c>
      <c r="F41" t="s">
        <v>36</v>
      </c>
    </row>
    <row r="42" spans="1:6">
      <c r="A42" s="3" t="s">
        <v>14</v>
      </c>
      <c r="B42" s="4" t="s">
        <v>7</v>
      </c>
      <c r="C42" s="4" t="s">
        <v>47</v>
      </c>
      <c r="D42" t="str">
        <f>"￥ "&amp;D31+D39</f>
        <v>￥ -18.58</v>
      </c>
      <c r="F42" t="s">
        <v>49</v>
      </c>
    </row>
    <row r="43" spans="1:6">
      <c r="A43" s="3" t="s">
        <v>14</v>
      </c>
      <c r="B43" s="4" t="s">
        <v>7</v>
      </c>
      <c r="C43" s="4" t="s">
        <v>48</v>
      </c>
      <c r="D43" s="14">
        <f>D33+D41</f>
        <v>-2.3199999999999998</v>
      </c>
      <c r="F43" t="s">
        <v>55</v>
      </c>
    </row>
    <row r="44" spans="1:6">
      <c r="A44" s="3" t="s">
        <v>14</v>
      </c>
      <c r="B44" s="4" t="s">
        <v>7</v>
      </c>
      <c r="C44" s="4" t="s">
        <v>53</v>
      </c>
      <c r="E44" t="s">
        <v>56</v>
      </c>
      <c r="F44" t="s">
        <v>50</v>
      </c>
    </row>
    <row r="45" spans="1:6">
      <c r="A45" s="3" t="s">
        <v>14</v>
      </c>
      <c r="B45" s="4" t="s">
        <v>7</v>
      </c>
      <c r="C45" s="4" t="s">
        <v>54</v>
      </c>
      <c r="D45" t="str">
        <f>D42</f>
        <v>￥ -18.58</v>
      </c>
      <c r="F45" t="s">
        <v>52</v>
      </c>
    </row>
    <row r="46" spans="1:6" s="13" customFormat="1">
      <c r="C46" s="13" t="s">
        <v>58</v>
      </c>
      <c r="E46" s="13" t="s">
        <v>56</v>
      </c>
    </row>
    <row r="47" spans="1:6">
      <c r="A47" s="3" t="s">
        <v>15</v>
      </c>
      <c r="B47" s="4" t="s">
        <v>7</v>
      </c>
      <c r="C47" s="4" t="s">
        <v>57</v>
      </c>
    </row>
    <row r="48" spans="1:6">
      <c r="A48" s="3" t="s">
        <v>14</v>
      </c>
      <c r="B48" s="4" t="s">
        <v>7</v>
      </c>
      <c r="C48" s="4" t="s">
        <v>37</v>
      </c>
      <c r="D48">
        <f>ROUND(D29*D30/(1+0)/D29,10)</f>
        <v>2.61</v>
      </c>
      <c r="F48" t="s">
        <v>59</v>
      </c>
    </row>
    <row r="49" spans="1:6">
      <c r="A49" s="3" t="s">
        <v>14</v>
      </c>
      <c r="B49" s="4" t="s">
        <v>7</v>
      </c>
      <c r="C49" s="4" t="s">
        <v>37</v>
      </c>
      <c r="D49">
        <f>ROUND(D29*D30/(1+0),10)</f>
        <v>-2.61</v>
      </c>
      <c r="F49" t="s">
        <v>60</v>
      </c>
    </row>
    <row r="50" spans="1:6">
      <c r="A50" s="3" t="s">
        <v>14</v>
      </c>
      <c r="B50" s="4" t="s">
        <v>7</v>
      </c>
      <c r="C50" s="4" t="s">
        <v>41</v>
      </c>
      <c r="D50" s="16">
        <f>ROUND(D37*D38/(1+D40)/D37,10)</f>
        <v>13.6495726496</v>
      </c>
      <c r="F50" t="s">
        <v>61</v>
      </c>
    </row>
    <row r="51" spans="1:6">
      <c r="A51" s="3" t="s">
        <v>14</v>
      </c>
      <c r="B51" s="4" t="s">
        <v>7</v>
      </c>
      <c r="C51" s="4" t="s">
        <v>41</v>
      </c>
      <c r="D51">
        <f>ROUND(D37*D38/(1+D40),2)</f>
        <v>-13.65</v>
      </c>
      <c r="F51" t="s">
        <v>62</v>
      </c>
    </row>
    <row r="52" spans="1:6">
      <c r="A52" s="3" t="s">
        <v>14</v>
      </c>
      <c r="B52" s="4" t="s">
        <v>7</v>
      </c>
      <c r="C52" s="4" t="s">
        <v>47</v>
      </c>
      <c r="D52" t="str">
        <f>"￥ "&amp;D49+D51</f>
        <v>￥ -16.26</v>
      </c>
      <c r="F52" t="s">
        <v>63</v>
      </c>
    </row>
    <row r="53" spans="1:6" s="13" customFormat="1">
      <c r="C53" s="13" t="s">
        <v>64</v>
      </c>
      <c r="E53" s="13" t="s">
        <v>56</v>
      </c>
    </row>
    <row r="54" spans="1:6">
      <c r="A54" s="3" t="s">
        <v>15</v>
      </c>
      <c r="B54" s="4" t="s">
        <v>7</v>
      </c>
      <c r="C54" s="4" t="s">
        <v>57</v>
      </c>
    </row>
    <row r="55" spans="1:6">
      <c r="A55" s="3" t="s">
        <v>14</v>
      </c>
      <c r="B55" s="4" t="s">
        <v>7</v>
      </c>
      <c r="C55" s="4" t="s">
        <v>37</v>
      </c>
      <c r="D55">
        <f>D30</f>
        <v>2.61</v>
      </c>
      <c r="F55" t="s">
        <v>59</v>
      </c>
    </row>
    <row r="56" spans="1:6">
      <c r="A56" s="3" t="s">
        <v>14</v>
      </c>
      <c r="B56" s="4" t="s">
        <v>7</v>
      </c>
      <c r="C56" s="4" t="s">
        <v>37</v>
      </c>
      <c r="D56">
        <f>D31</f>
        <v>-2.61</v>
      </c>
      <c r="F56" t="s">
        <v>60</v>
      </c>
    </row>
    <row r="57" spans="1:6">
      <c r="A57" s="3" t="s">
        <v>14</v>
      </c>
      <c r="B57" s="4" t="s">
        <v>7</v>
      </c>
      <c r="C57" s="4" t="s">
        <v>41</v>
      </c>
      <c r="D57" s="14">
        <f>D38</f>
        <v>15.97</v>
      </c>
      <c r="F57" t="s">
        <v>61</v>
      </c>
    </row>
    <row r="58" spans="1:6">
      <c r="A58" s="3" t="s">
        <v>14</v>
      </c>
      <c r="B58" s="4" t="s">
        <v>7</v>
      </c>
      <c r="C58" s="4" t="s">
        <v>41</v>
      </c>
      <c r="D58">
        <f>D39</f>
        <v>-15.97</v>
      </c>
      <c r="F58" t="s">
        <v>62</v>
      </c>
    </row>
    <row r="59" spans="1:6">
      <c r="A59" s="3" t="s">
        <v>14</v>
      </c>
      <c r="B59" s="4" t="s">
        <v>7</v>
      </c>
      <c r="C59" s="4" t="s">
        <v>47</v>
      </c>
      <c r="D59" t="str">
        <f>D45</f>
        <v>￥ -18.58</v>
      </c>
      <c r="F59" t="s">
        <v>63</v>
      </c>
    </row>
    <row r="60" spans="1:6">
      <c r="A60" s="3" t="s">
        <v>14</v>
      </c>
      <c r="B60" s="4" t="s">
        <v>7</v>
      </c>
      <c r="C60" s="4" t="s">
        <v>79</v>
      </c>
      <c r="D60" t="s">
        <v>86</v>
      </c>
      <c r="F60" t="s">
        <v>76</v>
      </c>
    </row>
    <row r="61" spans="1:6">
      <c r="A61" s="3" t="s">
        <v>14</v>
      </c>
      <c r="B61" s="4" t="s">
        <v>7</v>
      </c>
      <c r="C61" s="4" t="s">
        <v>80</v>
      </c>
      <c r="D61" t="s">
        <v>87</v>
      </c>
      <c r="F61" t="s">
        <v>77</v>
      </c>
    </row>
    <row r="62" spans="1:6">
      <c r="A62" s="3" t="s">
        <v>14</v>
      </c>
      <c r="B62" s="4" t="s">
        <v>7</v>
      </c>
      <c r="C62" s="4" t="s">
        <v>81</v>
      </c>
      <c r="D62" t="s">
        <v>88</v>
      </c>
      <c r="F62" t="s">
        <v>78</v>
      </c>
    </row>
    <row r="63" spans="1:6">
      <c r="A63" s="3" t="s">
        <v>14</v>
      </c>
      <c r="B63" s="4" t="s">
        <v>7</v>
      </c>
      <c r="C63" s="4" t="s">
        <v>82</v>
      </c>
      <c r="D63" t="s">
        <v>89</v>
      </c>
      <c r="F63" t="s">
        <v>83</v>
      </c>
    </row>
    <row r="64" spans="1:6">
      <c r="A64" s="3" t="s">
        <v>14</v>
      </c>
      <c r="B64" s="4" t="s">
        <v>7</v>
      </c>
      <c r="C64" s="4" t="s">
        <v>85</v>
      </c>
      <c r="F64" t="s">
        <v>84</v>
      </c>
    </row>
    <row r="65" spans="1:6" s="13" customFormat="1">
      <c r="C65" s="13" t="s">
        <v>97</v>
      </c>
    </row>
    <row r="66" spans="1:6">
      <c r="A66" s="3" t="s">
        <v>90</v>
      </c>
      <c r="B66" s="4" t="s">
        <v>7</v>
      </c>
      <c r="C66" s="4" t="s">
        <v>79</v>
      </c>
      <c r="D66" t="s">
        <v>94</v>
      </c>
      <c r="F66" t="s">
        <v>76</v>
      </c>
    </row>
    <row r="67" spans="1:6">
      <c r="A67" s="3" t="s">
        <v>90</v>
      </c>
      <c r="B67" s="4" t="s">
        <v>7</v>
      </c>
      <c r="C67" s="4" t="s">
        <v>80</v>
      </c>
      <c r="D67" t="s">
        <v>95</v>
      </c>
      <c r="F67" t="s">
        <v>77</v>
      </c>
    </row>
    <row r="68" spans="1:6">
      <c r="A68" s="3" t="s">
        <v>90</v>
      </c>
      <c r="B68" s="4" t="s">
        <v>7</v>
      </c>
      <c r="C68" s="4" t="s">
        <v>85</v>
      </c>
      <c r="D68" t="s">
        <v>96</v>
      </c>
      <c r="F68" t="s">
        <v>84</v>
      </c>
    </row>
    <row r="69" spans="1:6" s="13" customFormat="1">
      <c r="A69" s="11"/>
      <c r="B69" s="12"/>
      <c r="C69" s="12" t="s">
        <v>102</v>
      </c>
    </row>
    <row r="70" spans="1:6">
      <c r="A70" s="3" t="s">
        <v>90</v>
      </c>
      <c r="B70" s="4" t="s">
        <v>7</v>
      </c>
      <c r="C70" s="2" t="s">
        <v>18</v>
      </c>
      <c r="D70" t="s">
        <v>46</v>
      </c>
    </row>
    <row r="71" spans="1:6">
      <c r="A71" s="3" t="s">
        <v>15</v>
      </c>
      <c r="C71" s="4" t="s">
        <v>16</v>
      </c>
    </row>
    <row r="72" spans="1:6">
      <c r="A72" s="3" t="s">
        <v>90</v>
      </c>
      <c r="B72" s="4" t="s">
        <v>7</v>
      </c>
      <c r="C72" s="4" t="s">
        <v>17</v>
      </c>
      <c r="F72" t="s">
        <v>21</v>
      </c>
    </row>
    <row r="73" spans="1:6">
      <c r="A73" s="3" t="s">
        <v>90</v>
      </c>
      <c r="B73" s="4" t="s">
        <v>7</v>
      </c>
      <c r="C73" s="4" t="s">
        <v>19</v>
      </c>
      <c r="F73" t="s">
        <v>22</v>
      </c>
    </row>
    <row r="74" spans="1:6">
      <c r="A74" s="3" t="s">
        <v>90</v>
      </c>
      <c r="B74" s="4" t="s">
        <v>7</v>
      </c>
      <c r="C74" s="4" t="s">
        <v>20</v>
      </c>
      <c r="F74" t="s">
        <v>23</v>
      </c>
    </row>
    <row r="75" spans="1:6" s="6" customFormat="1">
      <c r="A75" s="3"/>
      <c r="B75" s="4"/>
      <c r="C75" s="6" t="s">
        <v>108</v>
      </c>
      <c r="E75" s="6" t="s">
        <v>25</v>
      </c>
    </row>
    <row r="76" spans="1:6" s="6" customFormat="1">
      <c r="A76" s="3" t="s">
        <v>90</v>
      </c>
      <c r="B76" s="4" t="s">
        <v>7</v>
      </c>
      <c r="C76" s="4" t="s">
        <v>26</v>
      </c>
      <c r="F76" s="6" t="s">
        <v>29</v>
      </c>
    </row>
    <row r="77" spans="1:6">
      <c r="A77" s="3" t="s">
        <v>90</v>
      </c>
      <c r="B77" s="4" t="s">
        <v>7</v>
      </c>
      <c r="C77" s="4" t="s">
        <v>27</v>
      </c>
      <c r="F77" t="s">
        <v>30</v>
      </c>
    </row>
    <row r="78" spans="1:6">
      <c r="A78" s="3" t="s">
        <v>90</v>
      </c>
      <c r="B78" s="4" t="s">
        <v>7</v>
      </c>
      <c r="C78" s="4" t="s">
        <v>28</v>
      </c>
      <c r="F78" t="s">
        <v>31</v>
      </c>
    </row>
    <row r="79" spans="1:6">
      <c r="A79" s="3" t="s">
        <v>90</v>
      </c>
      <c r="B79" s="4" t="s">
        <v>7</v>
      </c>
      <c r="C79" s="4" t="s">
        <v>28</v>
      </c>
      <c r="D79">
        <v>-1</v>
      </c>
      <c r="F79" t="s">
        <v>32</v>
      </c>
    </row>
    <row r="80" spans="1:6">
      <c r="A80" s="3" t="s">
        <v>90</v>
      </c>
      <c r="B80" s="4" t="s">
        <v>7</v>
      </c>
      <c r="C80" s="4" t="s">
        <v>37</v>
      </c>
      <c r="D80">
        <v>2.61</v>
      </c>
      <c r="F80" t="s">
        <v>33</v>
      </c>
    </row>
    <row r="81" spans="1:6">
      <c r="A81" s="3" t="s">
        <v>90</v>
      </c>
      <c r="B81" s="4" t="s">
        <v>7</v>
      </c>
      <c r="C81" s="4" t="s">
        <v>37</v>
      </c>
      <c r="D81">
        <f>D79*D80</f>
        <v>-2.61</v>
      </c>
      <c r="F81" t="s">
        <v>34</v>
      </c>
    </row>
    <row r="82" spans="1:6">
      <c r="A82" s="3" t="s">
        <v>103</v>
      </c>
      <c r="B82" s="4" t="s">
        <v>7</v>
      </c>
      <c r="C82" s="4" t="s">
        <v>37</v>
      </c>
      <c r="D82" t="s">
        <v>42</v>
      </c>
      <c r="F82" t="s">
        <v>35</v>
      </c>
    </row>
    <row r="83" spans="1:6" s="6" customFormat="1">
      <c r="A83" s="3" t="s">
        <v>90</v>
      </c>
      <c r="B83" s="4" t="s">
        <v>7</v>
      </c>
      <c r="C83" s="4" t="s">
        <v>38</v>
      </c>
      <c r="F83" s="6" t="s">
        <v>29</v>
      </c>
    </row>
    <row r="84" spans="1:6">
      <c r="A84" s="3" t="s">
        <v>90</v>
      </c>
      <c r="B84" s="4" t="s">
        <v>7</v>
      </c>
      <c r="C84" s="4" t="s">
        <v>39</v>
      </c>
      <c r="D84" t="s">
        <v>43</v>
      </c>
      <c r="F84" t="s">
        <v>30</v>
      </c>
    </row>
    <row r="85" spans="1:6">
      <c r="A85" s="3" t="s">
        <v>90</v>
      </c>
      <c r="B85" s="4" t="s">
        <v>7</v>
      </c>
      <c r="C85" s="4" t="s">
        <v>40</v>
      </c>
      <c r="F85" t="s">
        <v>31</v>
      </c>
    </row>
    <row r="86" spans="1:6">
      <c r="A86" s="3" t="s">
        <v>90</v>
      </c>
      <c r="B86" s="4" t="s">
        <v>7</v>
      </c>
      <c r="C86" s="4" t="s">
        <v>40</v>
      </c>
      <c r="D86">
        <v>-1111</v>
      </c>
      <c r="F86" t="s">
        <v>32</v>
      </c>
    </row>
    <row r="87" spans="1:6">
      <c r="A87" s="3" t="s">
        <v>90</v>
      </c>
      <c r="B87" s="4" t="s">
        <v>7</v>
      </c>
      <c r="C87" s="4" t="s">
        <v>41</v>
      </c>
      <c r="D87">
        <v>5.9996999999999998</v>
      </c>
      <c r="F87" t="s">
        <v>33</v>
      </c>
    </row>
    <row r="88" spans="1:6">
      <c r="A88" s="3" t="s">
        <v>90</v>
      </c>
      <c r="B88" s="4" t="s">
        <v>7</v>
      </c>
      <c r="C88" s="4" t="s">
        <v>41</v>
      </c>
      <c r="D88">
        <f>ROUND(D86*D87,2)</f>
        <v>-6665.67</v>
      </c>
      <c r="F88" t="s">
        <v>34</v>
      </c>
    </row>
    <row r="89" spans="1:6">
      <c r="A89" s="3" t="s">
        <v>103</v>
      </c>
      <c r="B89" s="4" t="s">
        <v>7</v>
      </c>
      <c r="C89" s="4" t="s">
        <v>41</v>
      </c>
      <c r="D89" s="15">
        <v>0.17</v>
      </c>
      <c r="F89" t="s">
        <v>35</v>
      </c>
    </row>
    <row r="90" spans="1:6" s="13" customFormat="1">
      <c r="A90" s="11" t="s">
        <v>15</v>
      </c>
      <c r="B90" s="12" t="s">
        <v>7</v>
      </c>
      <c r="C90" s="12" t="s">
        <v>91</v>
      </c>
      <c r="F90" s="13" t="s">
        <v>92</v>
      </c>
    </row>
    <row r="91" spans="1:6" s="13" customFormat="1">
      <c r="C91" s="13" t="s">
        <v>93</v>
      </c>
      <c r="E91" s="13" t="s">
        <v>56</v>
      </c>
    </row>
    <row r="92" spans="1:6">
      <c r="A92" s="1" t="s">
        <v>1</v>
      </c>
      <c r="B92" t="s">
        <v>2</v>
      </c>
      <c r="C92" s="2" t="s">
        <v>3</v>
      </c>
      <c r="F92" s="2" t="s">
        <v>3</v>
      </c>
    </row>
    <row r="93" spans="1:6">
      <c r="A93" s="1" t="s">
        <v>4</v>
      </c>
      <c r="B93" t="s">
        <v>2</v>
      </c>
      <c r="C93" s="2" t="s">
        <v>98</v>
      </c>
      <c r="F93" s="2" t="s">
        <v>98</v>
      </c>
    </row>
    <row r="94" spans="1:6">
      <c r="A94" s="1" t="s">
        <v>9</v>
      </c>
      <c r="B94" t="s">
        <v>7</v>
      </c>
      <c r="C94" s="2" t="s">
        <v>104</v>
      </c>
      <c r="D94" t="s">
        <v>124</v>
      </c>
      <c r="E94" t="s">
        <v>105</v>
      </c>
      <c r="F94" s="2" t="s">
        <v>11</v>
      </c>
    </row>
    <row r="95" spans="1:6" s="6" customFormat="1">
      <c r="A95" s="5" t="s">
        <v>4</v>
      </c>
      <c r="B95" s="6" t="s">
        <v>7</v>
      </c>
      <c r="C95" s="6" t="s">
        <v>106</v>
      </c>
      <c r="F95" s="7" t="s">
        <v>13</v>
      </c>
    </row>
    <row r="96" spans="1:6" s="13" customFormat="1">
      <c r="A96" s="22"/>
      <c r="C96" s="13" t="s">
        <v>115</v>
      </c>
      <c r="E96" s="13" t="s">
        <v>56</v>
      </c>
      <c r="F96" s="23"/>
    </row>
    <row r="97" spans="1:6" s="6" customFormat="1">
      <c r="A97" s="3" t="s">
        <v>14</v>
      </c>
      <c r="B97" s="4" t="s">
        <v>7</v>
      </c>
      <c r="C97" s="7" t="s">
        <v>114</v>
      </c>
      <c r="D97" s="6" t="str">
        <f>D15</f>
        <v>上海公司测试</v>
      </c>
      <c r="F97" s="24" t="s">
        <v>120</v>
      </c>
    </row>
    <row r="98" spans="1:6">
      <c r="A98" s="3" t="s">
        <v>14</v>
      </c>
      <c r="B98" s="4" t="s">
        <v>7</v>
      </c>
      <c r="C98" s="7" t="s">
        <v>116</v>
      </c>
      <c r="D98">
        <f>D49+D51</f>
        <v>-16.260000000000002</v>
      </c>
      <c r="F98" s="7" t="s">
        <v>34</v>
      </c>
    </row>
    <row r="99" spans="1:6">
      <c r="A99" s="3" t="s">
        <v>14</v>
      </c>
      <c r="B99" s="4" t="s">
        <v>7</v>
      </c>
      <c r="C99" t="s">
        <v>117</v>
      </c>
      <c r="D99" s="14">
        <f>D43</f>
        <v>-2.3199999999999998</v>
      </c>
      <c r="F99" s="7" t="s">
        <v>36</v>
      </c>
    </row>
    <row r="100" spans="1:6">
      <c r="A100" s="3" t="s">
        <v>14</v>
      </c>
      <c r="B100" s="4" t="s">
        <v>7</v>
      </c>
      <c r="C100" t="s">
        <v>118</v>
      </c>
      <c r="D100">
        <f>D31+D39</f>
        <v>-18.580000000000002</v>
      </c>
      <c r="F100" s="7" t="s">
        <v>121</v>
      </c>
    </row>
    <row r="101" spans="1:6">
      <c r="A101" s="3" t="s">
        <v>14</v>
      </c>
      <c r="B101" s="4" t="s">
        <v>7</v>
      </c>
      <c r="C101" t="s">
        <v>119</v>
      </c>
      <c r="D101" t="s">
        <v>123</v>
      </c>
      <c r="F101" s="7" t="s">
        <v>122</v>
      </c>
    </row>
    <row r="102" spans="1:6">
      <c r="A102" s="1" t="s">
        <v>4</v>
      </c>
      <c r="B102" t="s">
        <v>100</v>
      </c>
      <c r="C102" t="s">
        <v>99</v>
      </c>
      <c r="F102" t="s">
        <v>101</v>
      </c>
    </row>
    <row r="103" spans="1:6" s="20" customFormat="1">
      <c r="A103" s="19"/>
      <c r="C103" s="21" t="s">
        <v>107</v>
      </c>
      <c r="E103" s="20" t="s">
        <v>56</v>
      </c>
    </row>
    <row r="104" spans="1:6">
      <c r="A104" s="3" t="s">
        <v>14</v>
      </c>
      <c r="B104" s="4" t="s">
        <v>7</v>
      </c>
      <c r="C104" s="2" t="s">
        <v>18</v>
      </c>
      <c r="D104" t="s">
        <v>46</v>
      </c>
    </row>
    <row r="105" spans="1:6">
      <c r="A105" s="3" t="s">
        <v>15</v>
      </c>
      <c r="C105" s="4" t="s">
        <v>16</v>
      </c>
    </row>
    <row r="106" spans="1:6">
      <c r="A106" s="3" t="s">
        <v>14</v>
      </c>
      <c r="B106" s="4" t="s">
        <v>7</v>
      </c>
      <c r="C106" s="4" t="s">
        <v>17</v>
      </c>
      <c r="F106" t="s">
        <v>21</v>
      </c>
    </row>
    <row r="107" spans="1:6">
      <c r="A107" s="3" t="s">
        <v>14</v>
      </c>
      <c r="B107" s="4" t="s">
        <v>7</v>
      </c>
      <c r="C107" s="4" t="s">
        <v>19</v>
      </c>
      <c r="F107" t="s">
        <v>22</v>
      </c>
    </row>
    <row r="108" spans="1:6">
      <c r="A108" s="3" t="s">
        <v>14</v>
      </c>
      <c r="B108" s="4" t="s">
        <v>7</v>
      </c>
      <c r="C108" s="4" t="s">
        <v>20</v>
      </c>
      <c r="F108" t="s">
        <v>23</v>
      </c>
    </row>
    <row r="109" spans="1:6" s="13" customFormat="1">
      <c r="C109" s="13" t="s">
        <v>65</v>
      </c>
      <c r="E109" s="13" t="s">
        <v>56</v>
      </c>
    </row>
    <row r="110" spans="1:6">
      <c r="A110" s="3" t="s">
        <v>14</v>
      </c>
      <c r="B110" s="4" t="s">
        <v>7</v>
      </c>
      <c r="C110" s="4" t="s">
        <v>68</v>
      </c>
      <c r="D110" t="s">
        <v>72</v>
      </c>
      <c r="F110" t="s">
        <v>66</v>
      </c>
    </row>
    <row r="111" spans="1:6">
      <c r="A111" s="3" t="s">
        <v>14</v>
      </c>
      <c r="B111" s="4" t="s">
        <v>7</v>
      </c>
      <c r="C111" s="4" t="s">
        <v>69</v>
      </c>
      <c r="D111" s="17" t="s">
        <v>74</v>
      </c>
      <c r="F111" t="s">
        <v>67</v>
      </c>
    </row>
    <row r="112" spans="1:6">
      <c r="A112" s="3" t="s">
        <v>14</v>
      </c>
      <c r="B112" s="4" t="s">
        <v>7</v>
      </c>
      <c r="C112" s="4" t="s">
        <v>70</v>
      </c>
      <c r="D112" t="s">
        <v>73</v>
      </c>
      <c r="F112" t="s">
        <v>22</v>
      </c>
    </row>
    <row r="113" spans="1:6">
      <c r="A113" s="3" t="s">
        <v>14</v>
      </c>
      <c r="B113" s="4" t="s">
        <v>7</v>
      </c>
      <c r="C113" s="4" t="s">
        <v>71</v>
      </c>
      <c r="D113" t="s">
        <v>75</v>
      </c>
      <c r="F113" t="s">
        <v>23</v>
      </c>
    </row>
    <row r="114" spans="1:6" s="10" customFormat="1">
      <c r="A114" s="8"/>
      <c r="B114" s="9"/>
      <c r="C114" s="10" t="s">
        <v>24</v>
      </c>
      <c r="E114" s="10" t="s">
        <v>25</v>
      </c>
    </row>
    <row r="115" spans="1:6" s="13" customFormat="1">
      <c r="A115" s="11" t="s">
        <v>14</v>
      </c>
      <c r="B115" s="12" t="s">
        <v>7</v>
      </c>
      <c r="C115" s="12" t="s">
        <v>26</v>
      </c>
      <c r="F115" s="13" t="s">
        <v>29</v>
      </c>
    </row>
    <row r="116" spans="1:6">
      <c r="A116" s="3" t="s">
        <v>14</v>
      </c>
      <c r="B116" s="4" t="s">
        <v>7</v>
      </c>
      <c r="C116" s="4" t="s">
        <v>27</v>
      </c>
      <c r="F116" t="s">
        <v>30</v>
      </c>
    </row>
    <row r="117" spans="1:6">
      <c r="A117" s="3" t="s">
        <v>14</v>
      </c>
      <c r="B117" s="4" t="s">
        <v>7</v>
      </c>
      <c r="C117" s="4" t="s">
        <v>28</v>
      </c>
      <c r="F117" t="s">
        <v>31</v>
      </c>
    </row>
    <row r="118" spans="1:6">
      <c r="A118" s="3" t="s">
        <v>14</v>
      </c>
      <c r="B118" s="4" t="s">
        <v>7</v>
      </c>
      <c r="C118" s="4" t="s">
        <v>28</v>
      </c>
      <c r="D118">
        <v>-1</v>
      </c>
      <c r="F118" t="s">
        <v>32</v>
      </c>
    </row>
    <row r="119" spans="1:6">
      <c r="A119" s="3" t="s">
        <v>14</v>
      </c>
      <c r="B119" s="4" t="s">
        <v>7</v>
      </c>
      <c r="C119" s="4" t="s">
        <v>37</v>
      </c>
      <c r="D119">
        <v>2.61</v>
      </c>
      <c r="F119" t="s">
        <v>33</v>
      </c>
    </row>
    <row r="120" spans="1:6">
      <c r="A120" s="3" t="s">
        <v>14</v>
      </c>
      <c r="B120" s="4" t="s">
        <v>7</v>
      </c>
      <c r="C120" s="4" t="s">
        <v>37</v>
      </c>
      <c r="D120">
        <f>D118*D119</f>
        <v>-2.61</v>
      </c>
      <c r="F120" t="s">
        <v>34</v>
      </c>
    </row>
    <row r="121" spans="1:6">
      <c r="A121" s="3" t="s">
        <v>14</v>
      </c>
      <c r="B121" s="4" t="s">
        <v>7</v>
      </c>
      <c r="C121" s="4" t="s">
        <v>37</v>
      </c>
      <c r="D121" t="s">
        <v>42</v>
      </c>
      <c r="F121" t="s">
        <v>35</v>
      </c>
    </row>
    <row r="122" spans="1:6">
      <c r="A122" s="3" t="s">
        <v>14</v>
      </c>
      <c r="B122" s="4" t="s">
        <v>7</v>
      </c>
      <c r="C122" s="4" t="s">
        <v>37</v>
      </c>
      <c r="D122" s="14">
        <f>ROUND(D120/(1+0)*0,2)</f>
        <v>0</v>
      </c>
      <c r="F122" t="s">
        <v>36</v>
      </c>
    </row>
    <row r="123" spans="1:6" s="13" customFormat="1">
      <c r="A123" s="11" t="s">
        <v>14</v>
      </c>
      <c r="B123" s="12" t="s">
        <v>7</v>
      </c>
      <c r="C123" s="12" t="s">
        <v>38</v>
      </c>
      <c r="F123" s="13" t="s">
        <v>29</v>
      </c>
    </row>
    <row r="124" spans="1:6">
      <c r="A124" s="3" t="s">
        <v>14</v>
      </c>
      <c r="B124" s="4" t="s">
        <v>7</v>
      </c>
      <c r="C124" s="4" t="s">
        <v>39</v>
      </c>
      <c r="D124" t="s">
        <v>43</v>
      </c>
      <c r="F124" t="s">
        <v>30</v>
      </c>
    </row>
    <row r="125" spans="1:6">
      <c r="A125" s="3" t="s">
        <v>14</v>
      </c>
      <c r="B125" s="4" t="s">
        <v>7</v>
      </c>
      <c r="C125" s="4" t="s">
        <v>40</v>
      </c>
      <c r="F125" t="s">
        <v>31</v>
      </c>
    </row>
    <row r="126" spans="1:6">
      <c r="A126" s="3" t="s">
        <v>14</v>
      </c>
      <c r="B126" s="4" t="s">
        <v>7</v>
      </c>
      <c r="C126" s="4" t="s">
        <v>40</v>
      </c>
      <c r="D126">
        <v>-1</v>
      </c>
      <c r="F126" t="s">
        <v>32</v>
      </c>
    </row>
    <row r="127" spans="1:6">
      <c r="A127" s="3" t="s">
        <v>14</v>
      </c>
      <c r="B127" s="4" t="s">
        <v>7</v>
      </c>
      <c r="C127" s="4" t="s">
        <v>41</v>
      </c>
      <c r="D127">
        <v>15.97</v>
      </c>
      <c r="F127" t="s">
        <v>33</v>
      </c>
    </row>
    <row r="128" spans="1:6">
      <c r="A128" s="3" t="s">
        <v>14</v>
      </c>
      <c r="B128" s="4" t="s">
        <v>7</v>
      </c>
      <c r="C128" s="4" t="s">
        <v>41</v>
      </c>
      <c r="D128">
        <f>ROUND(D126*D127,2)</f>
        <v>-15.97</v>
      </c>
      <c r="F128" t="s">
        <v>34</v>
      </c>
    </row>
    <row r="129" spans="1:6">
      <c r="A129" s="3" t="s">
        <v>14</v>
      </c>
      <c r="B129" s="4" t="s">
        <v>7</v>
      </c>
      <c r="C129" s="4" t="s">
        <v>41</v>
      </c>
      <c r="D129" s="15">
        <v>0.17</v>
      </c>
      <c r="F129" t="s">
        <v>35</v>
      </c>
    </row>
    <row r="130" spans="1:6">
      <c r="A130" s="3" t="s">
        <v>14</v>
      </c>
      <c r="B130" s="4" t="s">
        <v>7</v>
      </c>
      <c r="C130" s="4" t="s">
        <v>41</v>
      </c>
      <c r="D130">
        <f>ROUND(D128/(1+D129)*D129,2)</f>
        <v>-2.3199999999999998</v>
      </c>
      <c r="F130" t="s">
        <v>36</v>
      </c>
    </row>
    <row r="131" spans="1:6">
      <c r="A131" s="3" t="s">
        <v>14</v>
      </c>
      <c r="B131" s="4" t="s">
        <v>7</v>
      </c>
      <c r="C131" s="4" t="s">
        <v>47</v>
      </c>
      <c r="D131" t="str">
        <f>"￥ "&amp;D120+D128</f>
        <v>￥ -18.58</v>
      </c>
      <c r="F131" t="s">
        <v>49</v>
      </c>
    </row>
    <row r="132" spans="1:6">
      <c r="A132" s="3" t="s">
        <v>14</v>
      </c>
      <c r="B132" s="4" t="s">
        <v>7</v>
      </c>
      <c r="C132" s="4" t="s">
        <v>48</v>
      </c>
      <c r="D132" s="14">
        <f>D122+D130</f>
        <v>-2.3199999999999998</v>
      </c>
      <c r="F132" t="s">
        <v>55</v>
      </c>
    </row>
    <row r="133" spans="1:6">
      <c r="A133" s="3" t="s">
        <v>14</v>
      </c>
      <c r="B133" s="4" t="s">
        <v>7</v>
      </c>
      <c r="C133" s="4" t="s">
        <v>53</v>
      </c>
      <c r="E133" t="s">
        <v>56</v>
      </c>
      <c r="F133" t="s">
        <v>50</v>
      </c>
    </row>
    <row r="134" spans="1:6">
      <c r="A134" s="3" t="s">
        <v>14</v>
      </c>
      <c r="B134" s="4" t="s">
        <v>7</v>
      </c>
      <c r="C134" s="4" t="s">
        <v>54</v>
      </c>
      <c r="D134" t="str">
        <f>D131</f>
        <v>￥ -18.58</v>
      </c>
      <c r="F134" t="s">
        <v>52</v>
      </c>
    </row>
    <row r="135" spans="1:6" s="13" customFormat="1">
      <c r="C135" s="13" t="s">
        <v>58</v>
      </c>
      <c r="E135" s="13" t="s">
        <v>56</v>
      </c>
    </row>
    <row r="136" spans="1:6">
      <c r="A136" s="3" t="s">
        <v>15</v>
      </c>
      <c r="B136" s="4" t="s">
        <v>7</v>
      </c>
      <c r="C136" s="4" t="s">
        <v>57</v>
      </c>
    </row>
    <row r="137" spans="1:6">
      <c r="A137" s="3" t="s">
        <v>14</v>
      </c>
      <c r="B137" s="4" t="s">
        <v>7</v>
      </c>
      <c r="C137" s="4" t="s">
        <v>37</v>
      </c>
      <c r="D137">
        <f>ROUND(D118*D119/(1+0)/D118,10)</f>
        <v>2.61</v>
      </c>
      <c r="F137" t="s">
        <v>59</v>
      </c>
    </row>
    <row r="138" spans="1:6">
      <c r="A138" s="3" t="s">
        <v>14</v>
      </c>
      <c r="B138" s="4" t="s">
        <v>7</v>
      </c>
      <c r="C138" s="4" t="s">
        <v>37</v>
      </c>
      <c r="D138">
        <f>ROUND(D118*D119/(1+0),10)</f>
        <v>-2.61</v>
      </c>
      <c r="F138" t="s">
        <v>60</v>
      </c>
    </row>
    <row r="139" spans="1:6">
      <c r="A139" s="3" t="s">
        <v>14</v>
      </c>
      <c r="B139" s="4" t="s">
        <v>7</v>
      </c>
      <c r="C139" s="4" t="s">
        <v>41</v>
      </c>
      <c r="D139" s="16">
        <f>ROUND(D126*D127/(1+D129)/D126,10)</f>
        <v>13.6495726496</v>
      </c>
      <c r="F139" t="s">
        <v>61</v>
      </c>
    </row>
    <row r="140" spans="1:6">
      <c r="A140" s="3" t="s">
        <v>14</v>
      </c>
      <c r="B140" s="4" t="s">
        <v>7</v>
      </c>
      <c r="C140" s="4" t="s">
        <v>41</v>
      </c>
      <c r="D140">
        <f>ROUND(D126*D127/(1+D129),2)</f>
        <v>-13.65</v>
      </c>
      <c r="F140" t="s">
        <v>62</v>
      </c>
    </row>
    <row r="141" spans="1:6">
      <c r="A141" s="3" t="s">
        <v>14</v>
      </c>
      <c r="B141" s="4" t="s">
        <v>7</v>
      </c>
      <c r="C141" s="4" t="s">
        <v>47</v>
      </c>
      <c r="D141" t="str">
        <f>"￥ "&amp;D138+D140</f>
        <v>￥ -16.26</v>
      </c>
      <c r="F141" t="s">
        <v>63</v>
      </c>
    </row>
    <row r="142" spans="1:6" s="13" customFormat="1">
      <c r="C142" s="13" t="s">
        <v>64</v>
      </c>
      <c r="E142" s="13" t="s">
        <v>56</v>
      </c>
    </row>
    <row r="143" spans="1:6">
      <c r="A143" s="3" t="s">
        <v>15</v>
      </c>
      <c r="B143" s="4" t="s">
        <v>7</v>
      </c>
      <c r="C143" s="4" t="s">
        <v>57</v>
      </c>
    </row>
    <row r="144" spans="1:6">
      <c r="A144" s="3" t="s">
        <v>14</v>
      </c>
      <c r="B144" s="4" t="s">
        <v>7</v>
      </c>
      <c r="C144" s="4" t="s">
        <v>37</v>
      </c>
      <c r="D144">
        <f>D119</f>
        <v>2.61</v>
      </c>
      <c r="F144" t="s">
        <v>59</v>
      </c>
    </row>
    <row r="145" spans="1:6">
      <c r="A145" s="3" t="s">
        <v>14</v>
      </c>
      <c r="B145" s="4" t="s">
        <v>7</v>
      </c>
      <c r="C145" s="4" t="s">
        <v>37</v>
      </c>
      <c r="D145">
        <f>D120</f>
        <v>-2.61</v>
      </c>
      <c r="F145" t="s">
        <v>60</v>
      </c>
    </row>
    <row r="146" spans="1:6">
      <c r="A146" s="3" t="s">
        <v>14</v>
      </c>
      <c r="B146" s="4" t="s">
        <v>7</v>
      </c>
      <c r="C146" s="4" t="s">
        <v>41</v>
      </c>
      <c r="D146" s="14">
        <f>D127</f>
        <v>15.97</v>
      </c>
      <c r="F146" t="s">
        <v>61</v>
      </c>
    </row>
    <row r="147" spans="1:6">
      <c r="A147" s="3" t="s">
        <v>14</v>
      </c>
      <c r="B147" s="4" t="s">
        <v>7</v>
      </c>
      <c r="C147" s="4" t="s">
        <v>41</v>
      </c>
      <c r="D147">
        <f>D128</f>
        <v>-15.97</v>
      </c>
      <c r="F147" t="s">
        <v>62</v>
      </c>
    </row>
    <row r="148" spans="1:6">
      <c r="A148" s="3" t="s">
        <v>14</v>
      </c>
      <c r="B148" s="4" t="s">
        <v>7</v>
      </c>
      <c r="C148" s="4" t="s">
        <v>47</v>
      </c>
      <c r="D148" t="str">
        <f>D134</f>
        <v>￥ -18.58</v>
      </c>
      <c r="F148" t="s">
        <v>63</v>
      </c>
    </row>
    <row r="149" spans="1:6">
      <c r="A149" s="3" t="s">
        <v>14</v>
      </c>
      <c r="B149" s="4" t="s">
        <v>7</v>
      </c>
      <c r="C149" s="4" t="s">
        <v>79</v>
      </c>
      <c r="D149" t="s">
        <v>94</v>
      </c>
      <c r="F149" t="s">
        <v>76</v>
      </c>
    </row>
    <row r="150" spans="1:6">
      <c r="A150" s="3" t="s">
        <v>14</v>
      </c>
      <c r="B150" s="4" t="s">
        <v>7</v>
      </c>
      <c r="C150" s="4" t="s">
        <v>80</v>
      </c>
      <c r="D150" t="s">
        <v>95</v>
      </c>
      <c r="F150" t="s">
        <v>77</v>
      </c>
    </row>
    <row r="151" spans="1:6">
      <c r="A151" s="3" t="s">
        <v>14</v>
      </c>
      <c r="B151" s="4" t="s">
        <v>7</v>
      </c>
      <c r="C151" s="4" t="s">
        <v>81</v>
      </c>
      <c r="D151" t="s">
        <v>88</v>
      </c>
      <c r="F151" t="s">
        <v>78</v>
      </c>
    </row>
    <row r="152" spans="1:6">
      <c r="A152" s="3" t="s">
        <v>14</v>
      </c>
      <c r="B152" s="4" t="s">
        <v>7</v>
      </c>
      <c r="C152" s="4" t="s">
        <v>82</v>
      </c>
      <c r="D152" t="s">
        <v>89</v>
      </c>
      <c r="F152" t="s">
        <v>83</v>
      </c>
    </row>
    <row r="153" spans="1:6">
      <c r="A153" s="3" t="s">
        <v>14</v>
      </c>
      <c r="B153" s="4" t="s">
        <v>7</v>
      </c>
      <c r="C153" s="4" t="s">
        <v>85</v>
      </c>
      <c r="D153" t="s">
        <v>109</v>
      </c>
      <c r="F153" t="s">
        <v>84</v>
      </c>
    </row>
    <row r="154" spans="1:6" s="20" customFormat="1">
      <c r="C154" s="20" t="s">
        <v>110</v>
      </c>
    </row>
    <row r="155" spans="1:6">
      <c r="A155" s="3" t="s">
        <v>90</v>
      </c>
      <c r="B155" s="4" t="s">
        <v>7</v>
      </c>
      <c r="C155" s="2" t="s">
        <v>18</v>
      </c>
      <c r="D155" t="s">
        <v>46</v>
      </c>
    </row>
    <row r="156" spans="1:6">
      <c r="A156" s="3" t="s">
        <v>15</v>
      </c>
      <c r="C156" s="4" t="s">
        <v>16</v>
      </c>
    </row>
    <row r="157" spans="1:6">
      <c r="A157" s="3" t="s">
        <v>90</v>
      </c>
      <c r="B157" s="4" t="s">
        <v>7</v>
      </c>
      <c r="C157" s="4" t="s">
        <v>17</v>
      </c>
      <c r="F157" t="s">
        <v>21</v>
      </c>
    </row>
    <row r="158" spans="1:6">
      <c r="A158" s="3" t="s">
        <v>90</v>
      </c>
      <c r="B158" s="4" t="s">
        <v>7</v>
      </c>
      <c r="C158" s="4" t="s">
        <v>19</v>
      </c>
      <c r="F158" t="s">
        <v>22</v>
      </c>
    </row>
    <row r="159" spans="1:6">
      <c r="A159" s="3" t="s">
        <v>90</v>
      </c>
      <c r="B159" s="4" t="s">
        <v>7</v>
      </c>
      <c r="C159" s="4" t="s">
        <v>20</v>
      </c>
      <c r="F159" t="s">
        <v>23</v>
      </c>
    </row>
    <row r="160" spans="1:6" s="6" customFormat="1">
      <c r="A160" s="3"/>
      <c r="B160" s="4"/>
      <c r="C160" s="6" t="s">
        <v>108</v>
      </c>
      <c r="E160" s="6" t="s">
        <v>25</v>
      </c>
    </row>
    <row r="161" spans="1:6" s="6" customFormat="1">
      <c r="A161" s="3" t="s">
        <v>90</v>
      </c>
      <c r="B161" s="4" t="s">
        <v>7</v>
      </c>
      <c r="C161" s="4" t="s">
        <v>26</v>
      </c>
      <c r="F161" s="6" t="s">
        <v>29</v>
      </c>
    </row>
    <row r="162" spans="1:6">
      <c r="A162" s="3" t="s">
        <v>90</v>
      </c>
      <c r="B162" s="4" t="s">
        <v>7</v>
      </c>
      <c r="C162" s="4" t="s">
        <v>27</v>
      </c>
      <c r="F162" t="s">
        <v>30</v>
      </c>
    </row>
    <row r="163" spans="1:6">
      <c r="A163" s="3" t="s">
        <v>90</v>
      </c>
      <c r="B163" s="4" t="s">
        <v>7</v>
      </c>
      <c r="C163" s="4" t="s">
        <v>28</v>
      </c>
      <c r="F163" t="s">
        <v>31</v>
      </c>
    </row>
    <row r="164" spans="1:6">
      <c r="A164" s="3" t="s">
        <v>90</v>
      </c>
      <c r="B164" s="4" t="s">
        <v>7</v>
      </c>
      <c r="C164" s="4" t="s">
        <v>28</v>
      </c>
      <c r="D164">
        <v>-1</v>
      </c>
      <c r="F164" t="s">
        <v>32</v>
      </c>
    </row>
    <row r="165" spans="1:6">
      <c r="A165" s="3" t="s">
        <v>90</v>
      </c>
      <c r="B165" s="4" t="s">
        <v>7</v>
      </c>
      <c r="C165" s="4" t="s">
        <v>37</v>
      </c>
      <c r="D165">
        <v>2.61</v>
      </c>
      <c r="F165" t="s">
        <v>33</v>
      </c>
    </row>
    <row r="166" spans="1:6">
      <c r="A166" s="3" t="s">
        <v>90</v>
      </c>
      <c r="B166" s="4" t="s">
        <v>7</v>
      </c>
      <c r="C166" s="4" t="s">
        <v>37</v>
      </c>
      <c r="D166">
        <f>D164*D165</f>
        <v>-2.61</v>
      </c>
      <c r="F166" t="s">
        <v>34</v>
      </c>
    </row>
    <row r="167" spans="1:6">
      <c r="A167" s="3" t="s">
        <v>103</v>
      </c>
      <c r="B167" s="4" t="s">
        <v>7</v>
      </c>
      <c r="C167" s="4" t="s">
        <v>37</v>
      </c>
      <c r="D167" t="s">
        <v>42</v>
      </c>
      <c r="F167" t="s">
        <v>35</v>
      </c>
    </row>
    <row r="168" spans="1:6" s="6" customFormat="1">
      <c r="A168" s="3" t="s">
        <v>90</v>
      </c>
      <c r="B168" s="4" t="s">
        <v>7</v>
      </c>
      <c r="C168" s="4" t="s">
        <v>38</v>
      </c>
      <c r="F168" s="6" t="s">
        <v>29</v>
      </c>
    </row>
    <row r="169" spans="1:6">
      <c r="A169" s="3" t="s">
        <v>90</v>
      </c>
      <c r="B169" s="4" t="s">
        <v>7</v>
      </c>
      <c r="C169" s="4" t="s">
        <v>39</v>
      </c>
      <c r="D169" t="s">
        <v>43</v>
      </c>
      <c r="F169" t="s">
        <v>30</v>
      </c>
    </row>
    <row r="170" spans="1:6">
      <c r="A170" s="3" t="s">
        <v>90</v>
      </c>
      <c r="B170" s="4" t="s">
        <v>7</v>
      </c>
      <c r="C170" s="4" t="s">
        <v>40</v>
      </c>
      <c r="F170" t="s">
        <v>31</v>
      </c>
    </row>
    <row r="171" spans="1:6">
      <c r="A171" s="3" t="s">
        <v>90</v>
      </c>
      <c r="B171" s="4" t="s">
        <v>7</v>
      </c>
      <c r="C171" s="4" t="s">
        <v>40</v>
      </c>
      <c r="D171">
        <v>-1111</v>
      </c>
      <c r="F171" t="s">
        <v>32</v>
      </c>
    </row>
    <row r="172" spans="1:6">
      <c r="A172" s="3" t="s">
        <v>90</v>
      </c>
      <c r="B172" s="4" t="s">
        <v>7</v>
      </c>
      <c r="C172" s="4" t="s">
        <v>41</v>
      </c>
      <c r="D172">
        <v>5.9996999999999998</v>
      </c>
      <c r="F172" t="s">
        <v>33</v>
      </c>
    </row>
    <row r="173" spans="1:6">
      <c r="A173" s="3" t="s">
        <v>90</v>
      </c>
      <c r="B173" s="4" t="s">
        <v>7</v>
      </c>
      <c r="C173" s="4" t="s">
        <v>41</v>
      </c>
      <c r="D173">
        <f>ROUND(D171*D172,2)</f>
        <v>-6665.67</v>
      </c>
      <c r="F173" t="s">
        <v>34</v>
      </c>
    </row>
    <row r="174" spans="1:6">
      <c r="A174" s="3" t="s">
        <v>103</v>
      </c>
      <c r="B174" s="4" t="s">
        <v>7</v>
      </c>
      <c r="C174" s="4" t="s">
        <v>41</v>
      </c>
      <c r="D174" s="15">
        <v>0.17</v>
      </c>
      <c r="F174" t="s">
        <v>35</v>
      </c>
    </row>
    <row r="175" spans="1:6">
      <c r="A175" s="3" t="s">
        <v>15</v>
      </c>
      <c r="B175" s="4" t="s">
        <v>7</v>
      </c>
      <c r="C175" s="4" t="s">
        <v>112</v>
      </c>
      <c r="F175" t="s">
        <v>111</v>
      </c>
    </row>
    <row r="176" spans="1:6" s="13" customFormat="1">
      <c r="C176" s="13" t="s">
        <v>113</v>
      </c>
      <c r="E176" s="13" t="s">
        <v>56</v>
      </c>
    </row>
    <row r="177" spans="1:6">
      <c r="A177" s="1" t="s">
        <v>1</v>
      </c>
      <c r="B177" t="s">
        <v>2</v>
      </c>
      <c r="C177" s="2" t="s">
        <v>3</v>
      </c>
      <c r="F177" s="2" t="s">
        <v>3</v>
      </c>
    </row>
    <row r="178" spans="1:6">
      <c r="A178" s="1" t="s">
        <v>4</v>
      </c>
      <c r="B178" t="s">
        <v>2</v>
      </c>
      <c r="C178" s="2" t="s">
        <v>5</v>
      </c>
      <c r="F178" s="2" t="s">
        <v>5</v>
      </c>
    </row>
    <row r="179" spans="1:6">
      <c r="A179" s="1" t="s">
        <v>9</v>
      </c>
      <c r="B179" t="s">
        <v>7</v>
      </c>
      <c r="C179" s="2" t="s">
        <v>10</v>
      </c>
      <c r="D179" t="s">
        <v>44</v>
      </c>
      <c r="F179" s="2" t="s">
        <v>11</v>
      </c>
    </row>
    <row r="180" spans="1:6" s="6" customFormat="1">
      <c r="A180" s="5" t="s">
        <v>4</v>
      </c>
      <c r="B180" s="6" t="s">
        <v>7</v>
      </c>
      <c r="C180" s="6" t="s">
        <v>12</v>
      </c>
      <c r="F180" s="7" t="s">
        <v>13</v>
      </c>
    </row>
    <row r="181" spans="1:6">
      <c r="A181" s="3" t="s">
        <v>14</v>
      </c>
      <c r="B181" s="4" t="s">
        <v>7</v>
      </c>
      <c r="C181" s="7" t="s">
        <v>129</v>
      </c>
      <c r="D181" s="25" t="s">
        <v>138</v>
      </c>
      <c r="E181" s="6"/>
      <c r="F181" s="24" t="s">
        <v>127</v>
      </c>
    </row>
    <row r="182" spans="1:6">
      <c r="A182" s="3" t="s">
        <v>14</v>
      </c>
      <c r="B182" s="4" t="s">
        <v>7</v>
      </c>
      <c r="C182" s="7" t="s">
        <v>130</v>
      </c>
      <c r="D182">
        <v>30743453</v>
      </c>
      <c r="F182" s="7" t="s">
        <v>128</v>
      </c>
    </row>
    <row r="183" spans="1:6">
      <c r="A183" s="3" t="s">
        <v>14</v>
      </c>
      <c r="B183" s="4" t="s">
        <v>7</v>
      </c>
      <c r="C183" s="7" t="s">
        <v>131</v>
      </c>
      <c r="D183" s="6" t="str">
        <f>D97</f>
        <v>上海公司测试</v>
      </c>
      <c r="E183" s="6"/>
      <c r="F183" s="24" t="s">
        <v>120</v>
      </c>
    </row>
    <row r="184" spans="1:6">
      <c r="A184" s="3" t="s">
        <v>14</v>
      </c>
      <c r="B184" s="4" t="s">
        <v>7</v>
      </c>
      <c r="C184" s="7" t="s">
        <v>132</v>
      </c>
      <c r="D184" s="14">
        <f>D99</f>
        <v>-2.3199999999999998</v>
      </c>
      <c r="F184" s="7" t="s">
        <v>34</v>
      </c>
    </row>
    <row r="185" spans="1:6">
      <c r="A185" s="3" t="s">
        <v>14</v>
      </c>
      <c r="B185" s="4" t="s">
        <v>7</v>
      </c>
      <c r="C185" t="s">
        <v>133</v>
      </c>
      <c r="D185" s="14">
        <f>D99</f>
        <v>-2.3199999999999998</v>
      </c>
      <c r="F185" s="7" t="s">
        <v>36</v>
      </c>
    </row>
    <row r="186" spans="1:6">
      <c r="A186" s="3" t="s">
        <v>14</v>
      </c>
      <c r="B186" s="4" t="s">
        <v>7</v>
      </c>
      <c r="C186" t="s">
        <v>134</v>
      </c>
      <c r="D186">
        <f>D100</f>
        <v>-18.580000000000002</v>
      </c>
      <c r="F186" s="7" t="s">
        <v>121</v>
      </c>
    </row>
    <row r="187" spans="1:6">
      <c r="A187" s="3" t="s">
        <v>14</v>
      </c>
      <c r="B187" s="4" t="s">
        <v>7</v>
      </c>
      <c r="C187" t="s">
        <v>135</v>
      </c>
      <c r="D187" t="s">
        <v>125</v>
      </c>
      <c r="F187" s="7" t="s">
        <v>126</v>
      </c>
    </row>
    <row r="188" spans="1:6">
      <c r="A188" s="1" t="s">
        <v>4</v>
      </c>
      <c r="B188" t="s">
        <v>100</v>
      </c>
    </row>
    <row r="189" spans="1:6" s="13" customFormat="1">
      <c r="A189" s="22" t="s">
        <v>4</v>
      </c>
      <c r="B189" s="13" t="s">
        <v>100</v>
      </c>
      <c r="C189" s="13" t="s">
        <v>136</v>
      </c>
      <c r="F189" s="23" t="s">
        <v>137</v>
      </c>
    </row>
    <row r="190" spans="1:6" s="18" customFormat="1">
      <c r="C190" s="18" t="s">
        <v>147</v>
      </c>
      <c r="E190" s="18" t="s">
        <v>56</v>
      </c>
    </row>
    <row r="191" spans="1:6">
      <c r="A191" t="s">
        <v>0</v>
      </c>
      <c r="D191">
        <v>3000</v>
      </c>
    </row>
    <row r="192" spans="1:6">
      <c r="A192" s="1" t="s">
        <v>1</v>
      </c>
      <c r="B192" t="s">
        <v>2</v>
      </c>
      <c r="C192" s="2" t="s">
        <v>3</v>
      </c>
      <c r="F192" s="2" t="s">
        <v>3</v>
      </c>
    </row>
    <row r="193" spans="1:6">
      <c r="A193" s="1" t="s">
        <v>4</v>
      </c>
      <c r="B193" t="s">
        <v>2</v>
      </c>
      <c r="C193" s="2" t="s">
        <v>148</v>
      </c>
      <c r="F193" s="2" t="s">
        <v>148</v>
      </c>
    </row>
    <row r="194" spans="1:6">
      <c r="A194" t="s">
        <v>149</v>
      </c>
      <c r="B194" t="s">
        <v>7</v>
      </c>
      <c r="C194" t="s">
        <v>150</v>
      </c>
      <c r="D194" s="26" t="s">
        <v>180</v>
      </c>
      <c r="F194" t="s">
        <v>151</v>
      </c>
    </row>
    <row r="195" spans="1:6">
      <c r="A195" t="s">
        <v>149</v>
      </c>
      <c r="B195" t="s">
        <v>7</v>
      </c>
      <c r="C195" t="s">
        <v>152</v>
      </c>
      <c r="D195" s="26" t="s">
        <v>180</v>
      </c>
      <c r="F195" t="s">
        <v>153</v>
      </c>
    </row>
    <row r="196" spans="1:6">
      <c r="A196" t="s">
        <v>149</v>
      </c>
      <c r="B196" t="s">
        <v>7</v>
      </c>
      <c r="C196" t="s">
        <v>154</v>
      </c>
      <c r="D196" s="17" t="s">
        <v>181</v>
      </c>
      <c r="F196" t="s">
        <v>155</v>
      </c>
    </row>
    <row r="197" spans="1:6">
      <c r="A197" t="s">
        <v>149</v>
      </c>
      <c r="B197" t="s">
        <v>7</v>
      </c>
      <c r="C197" t="s">
        <v>156</v>
      </c>
      <c r="D197" s="17" t="s">
        <v>181</v>
      </c>
      <c r="F197" t="s">
        <v>157</v>
      </c>
    </row>
    <row r="198" spans="1:6">
      <c r="A198" s="27" t="s">
        <v>6</v>
      </c>
      <c r="B198" t="s">
        <v>7</v>
      </c>
      <c r="C198" t="s">
        <v>158</v>
      </c>
      <c r="F198" t="s">
        <v>159</v>
      </c>
    </row>
    <row r="199" spans="1:6">
      <c r="A199" t="s">
        <v>160</v>
      </c>
      <c r="B199" t="s">
        <v>7</v>
      </c>
      <c r="C199" t="s">
        <v>161</v>
      </c>
      <c r="D199" s="17" t="s">
        <v>179</v>
      </c>
      <c r="F199" t="s">
        <v>151</v>
      </c>
    </row>
    <row r="200" spans="1:6">
      <c r="A200" t="s">
        <v>160</v>
      </c>
      <c r="B200" t="s">
        <v>7</v>
      </c>
      <c r="C200" t="s">
        <v>162</v>
      </c>
      <c r="D200" s="17" t="s">
        <v>181</v>
      </c>
      <c r="F200" t="s">
        <v>155</v>
      </c>
    </row>
    <row r="201" spans="1:6">
      <c r="A201" t="s">
        <v>160</v>
      </c>
      <c r="B201" t="s">
        <v>7</v>
      </c>
      <c r="C201" t="s">
        <v>163</v>
      </c>
      <c r="D201" t="s">
        <v>182</v>
      </c>
      <c r="F201" t="s">
        <v>164</v>
      </c>
    </row>
    <row r="202" spans="1:6">
      <c r="A202" t="s">
        <v>160</v>
      </c>
      <c r="B202" t="s">
        <v>7</v>
      </c>
      <c r="C202" t="s">
        <v>165</v>
      </c>
      <c r="D202" s="17"/>
      <c r="F202" t="s">
        <v>166</v>
      </c>
    </row>
    <row r="203" spans="1:6">
      <c r="A203" t="s">
        <v>160</v>
      </c>
      <c r="B203" t="s">
        <v>7</v>
      </c>
      <c r="C203" t="s">
        <v>167</v>
      </c>
      <c r="F203" t="s">
        <v>168</v>
      </c>
    </row>
    <row r="204" spans="1:6">
      <c r="A204" t="s">
        <v>160</v>
      </c>
      <c r="B204" t="s">
        <v>7</v>
      </c>
      <c r="C204" t="s">
        <v>169</v>
      </c>
      <c r="F204" t="s">
        <v>170</v>
      </c>
    </row>
    <row r="205" spans="1:6">
      <c r="A205" t="s">
        <v>160</v>
      </c>
      <c r="B205" t="s">
        <v>7</v>
      </c>
      <c r="C205" t="s">
        <v>171</v>
      </c>
      <c r="D205">
        <v>37.950000000000003</v>
      </c>
      <c r="F205" t="s">
        <v>172</v>
      </c>
    </row>
    <row r="206" spans="1:6">
      <c r="A206" t="s">
        <v>160</v>
      </c>
      <c r="B206" t="s">
        <v>7</v>
      </c>
      <c r="C206" t="s">
        <v>173</v>
      </c>
      <c r="D206">
        <v>6.44</v>
      </c>
      <c r="F206" t="s">
        <v>174</v>
      </c>
    </row>
    <row r="207" spans="1:6">
      <c r="A207" t="s">
        <v>160</v>
      </c>
      <c r="B207" t="s">
        <v>7</v>
      </c>
      <c r="C207" t="s">
        <v>175</v>
      </c>
      <c r="D207" s="17" t="s">
        <v>183</v>
      </c>
      <c r="F207" t="s">
        <v>176</v>
      </c>
    </row>
    <row r="208" spans="1:6">
      <c r="A208" t="s">
        <v>160</v>
      </c>
      <c r="B208" t="s">
        <v>7</v>
      </c>
      <c r="C208" t="s">
        <v>177</v>
      </c>
      <c r="D208" t="s">
        <v>184</v>
      </c>
      <c r="F208" t="s">
        <v>178</v>
      </c>
    </row>
    <row r="209" spans="1:6" s="28" customFormat="1">
      <c r="C209" s="28" t="s">
        <v>187</v>
      </c>
      <c r="E209" s="28" t="s">
        <v>56</v>
      </c>
    </row>
    <row r="210" spans="1:6">
      <c r="A210" s="27" t="s">
        <v>6</v>
      </c>
      <c r="B210" t="s">
        <v>7</v>
      </c>
      <c r="C210" t="s">
        <v>185</v>
      </c>
      <c r="F210" t="s">
        <v>186</v>
      </c>
    </row>
    <row r="211" spans="1:6">
      <c r="A211" s="3" t="s">
        <v>14</v>
      </c>
      <c r="B211" s="4" t="s">
        <v>7</v>
      </c>
      <c r="C211" s="2" t="s">
        <v>18</v>
      </c>
      <c r="D211" t="s">
        <v>188</v>
      </c>
    </row>
    <row r="212" spans="1:6">
      <c r="A212" s="3" t="s">
        <v>15</v>
      </c>
      <c r="C212" s="4" t="s">
        <v>16</v>
      </c>
    </row>
    <row r="213" spans="1:6">
      <c r="A213" s="3" t="s">
        <v>14</v>
      </c>
      <c r="B213" s="4" t="s">
        <v>7</v>
      </c>
      <c r="C213" s="4" t="s">
        <v>17</v>
      </c>
      <c r="F213" t="s">
        <v>21</v>
      </c>
    </row>
    <row r="214" spans="1:6">
      <c r="A214" s="3" t="s">
        <v>14</v>
      </c>
      <c r="B214" s="4" t="s">
        <v>7</v>
      </c>
      <c r="C214" s="4" t="s">
        <v>19</v>
      </c>
      <c r="F214" t="s">
        <v>22</v>
      </c>
    </row>
    <row r="215" spans="1:6">
      <c r="A215" s="3" t="s">
        <v>14</v>
      </c>
      <c r="B215" s="4" t="s">
        <v>7</v>
      </c>
      <c r="C215" s="4" t="s">
        <v>20</v>
      </c>
      <c r="F215" t="s">
        <v>23</v>
      </c>
    </row>
    <row r="216" spans="1:6" s="13" customFormat="1">
      <c r="C216" s="13" t="s">
        <v>65</v>
      </c>
      <c r="E216" s="13" t="s">
        <v>56</v>
      </c>
    </row>
    <row r="217" spans="1:6">
      <c r="A217" s="3" t="s">
        <v>14</v>
      </c>
      <c r="B217" s="4" t="s">
        <v>7</v>
      </c>
      <c r="C217" s="4" t="s">
        <v>68</v>
      </c>
      <c r="D217" t="s">
        <v>72</v>
      </c>
      <c r="F217" t="s">
        <v>66</v>
      </c>
    </row>
    <row r="218" spans="1:6">
      <c r="A218" s="3" t="s">
        <v>14</v>
      </c>
      <c r="B218" s="4" t="s">
        <v>7</v>
      </c>
      <c r="C218" s="4" t="s">
        <v>69</v>
      </c>
      <c r="D218" s="17" t="s">
        <v>74</v>
      </c>
      <c r="F218" t="s">
        <v>67</v>
      </c>
    </row>
    <row r="219" spans="1:6">
      <c r="A219" s="3" t="s">
        <v>14</v>
      </c>
      <c r="B219" s="4" t="s">
        <v>7</v>
      </c>
      <c r="C219" s="4" t="s">
        <v>70</v>
      </c>
      <c r="D219" t="s">
        <v>73</v>
      </c>
      <c r="F219" t="s">
        <v>22</v>
      </c>
    </row>
    <row r="220" spans="1:6">
      <c r="A220" s="3" t="s">
        <v>14</v>
      </c>
      <c r="B220" s="4" t="s">
        <v>7</v>
      </c>
      <c r="C220" s="4" t="s">
        <v>71</v>
      </c>
      <c r="D220" t="s">
        <v>75</v>
      </c>
      <c r="F220" t="s">
        <v>23</v>
      </c>
    </row>
    <row r="221" spans="1:6" s="10" customFormat="1">
      <c r="A221" s="8"/>
      <c r="B221" s="9"/>
      <c r="C221" s="10" t="s">
        <v>24</v>
      </c>
      <c r="E221" s="10" t="s">
        <v>25</v>
      </c>
    </row>
    <row r="222" spans="1:6" s="13" customFormat="1">
      <c r="A222" s="11" t="s">
        <v>14</v>
      </c>
      <c r="B222" s="12" t="s">
        <v>7</v>
      </c>
      <c r="C222" s="12" t="s">
        <v>26</v>
      </c>
      <c r="D222" s="13" t="s">
        <v>190</v>
      </c>
      <c r="F222" s="13" t="s">
        <v>29</v>
      </c>
    </row>
    <row r="223" spans="1:6">
      <c r="A223" s="3" t="s">
        <v>14</v>
      </c>
      <c r="B223" s="4" t="s">
        <v>7</v>
      </c>
      <c r="C223" s="4" t="s">
        <v>27</v>
      </c>
      <c r="F223" t="s">
        <v>30</v>
      </c>
    </row>
    <row r="224" spans="1:6">
      <c r="A224" s="3" t="s">
        <v>14</v>
      </c>
      <c r="B224" s="4" t="s">
        <v>7</v>
      </c>
      <c r="C224" s="4" t="s">
        <v>28</v>
      </c>
      <c r="F224" t="s">
        <v>31</v>
      </c>
    </row>
    <row r="225" spans="1:6">
      <c r="A225" s="3" t="s">
        <v>14</v>
      </c>
      <c r="B225" s="4" t="s">
        <v>7</v>
      </c>
      <c r="C225" s="4" t="s">
        <v>28</v>
      </c>
      <c r="D225">
        <v>-2</v>
      </c>
      <c r="F225" t="s">
        <v>32</v>
      </c>
    </row>
    <row r="226" spans="1:6">
      <c r="A226" s="3" t="s">
        <v>14</v>
      </c>
      <c r="B226" s="4" t="s">
        <v>7</v>
      </c>
      <c r="C226" s="4" t="s">
        <v>37</v>
      </c>
      <c r="D226" s="16">
        <v>8.1025641026000006</v>
      </c>
      <c r="F226" t="s">
        <v>33</v>
      </c>
    </row>
    <row r="227" spans="1:6">
      <c r="A227" s="3" t="s">
        <v>14</v>
      </c>
      <c r="B227" s="4" t="s">
        <v>7</v>
      </c>
      <c r="C227" s="4" t="s">
        <v>37</v>
      </c>
      <c r="D227" s="14">
        <f>D225*D226</f>
        <v>-16.205128205200001</v>
      </c>
      <c r="F227" t="s">
        <v>34</v>
      </c>
    </row>
    <row r="228" spans="1:6">
      <c r="A228" s="3" t="s">
        <v>14</v>
      </c>
      <c r="B228" s="4" t="s">
        <v>7</v>
      </c>
      <c r="C228" s="4" t="s">
        <v>37</v>
      </c>
      <c r="D228" s="15">
        <v>0.17</v>
      </c>
      <c r="F228" t="s">
        <v>35</v>
      </c>
    </row>
    <row r="229" spans="1:6">
      <c r="A229" s="3" t="s">
        <v>14</v>
      </c>
      <c r="B229" s="4" t="s">
        <v>7</v>
      </c>
      <c r="C229" s="4" t="s">
        <v>37</v>
      </c>
      <c r="D229" s="14">
        <f>ROUND(D227/(1+D228)*D228,2)</f>
        <v>-2.35</v>
      </c>
      <c r="F229" t="s">
        <v>36</v>
      </c>
    </row>
    <row r="230" spans="1:6" s="13" customFormat="1">
      <c r="A230" s="11" t="s">
        <v>14</v>
      </c>
      <c r="B230" s="12" t="s">
        <v>7</v>
      </c>
      <c r="C230" s="12" t="s">
        <v>38</v>
      </c>
      <c r="F230" s="13" t="s">
        <v>29</v>
      </c>
    </row>
    <row r="231" spans="1:6">
      <c r="A231" s="3" t="s">
        <v>14</v>
      </c>
      <c r="B231" s="4" t="s">
        <v>7</v>
      </c>
      <c r="C231" s="4" t="s">
        <v>39</v>
      </c>
      <c r="D231" t="s">
        <v>191</v>
      </c>
      <c r="F231" t="s">
        <v>30</v>
      </c>
    </row>
    <row r="232" spans="1:6">
      <c r="A232" s="3" t="s">
        <v>14</v>
      </c>
      <c r="B232" s="4" t="s">
        <v>7</v>
      </c>
      <c r="C232" s="4" t="s">
        <v>40</v>
      </c>
      <c r="F232" t="s">
        <v>31</v>
      </c>
    </row>
    <row r="233" spans="1:6">
      <c r="A233" s="3" t="s">
        <v>14</v>
      </c>
      <c r="B233" s="4" t="s">
        <v>7</v>
      </c>
      <c r="C233" s="4" t="s">
        <v>40</v>
      </c>
      <c r="D233">
        <v>-1</v>
      </c>
      <c r="F233" t="s">
        <v>32</v>
      </c>
    </row>
    <row r="234" spans="1:6">
      <c r="A234" s="3" t="s">
        <v>14</v>
      </c>
      <c r="B234" s="4" t="s">
        <v>7</v>
      </c>
      <c r="C234" s="4" t="s">
        <v>41</v>
      </c>
      <c r="D234">
        <v>28.179487179500001</v>
      </c>
      <c r="F234" t="s">
        <v>33</v>
      </c>
    </row>
    <row r="235" spans="1:6">
      <c r="A235" s="3" t="s">
        <v>14</v>
      </c>
      <c r="B235" s="4" t="s">
        <v>7</v>
      </c>
      <c r="C235" s="4" t="s">
        <v>41</v>
      </c>
      <c r="D235">
        <f>ROUND(D233*D234,2)</f>
        <v>-28.18</v>
      </c>
      <c r="F235" t="s">
        <v>34</v>
      </c>
    </row>
    <row r="236" spans="1:6">
      <c r="A236" s="3" t="s">
        <v>14</v>
      </c>
      <c r="B236" s="4" t="s">
        <v>7</v>
      </c>
      <c r="C236" s="4" t="s">
        <v>41</v>
      </c>
      <c r="D236" s="15">
        <v>0.17</v>
      </c>
      <c r="F236" t="s">
        <v>35</v>
      </c>
    </row>
    <row r="237" spans="1:6">
      <c r="A237" s="3" t="s">
        <v>14</v>
      </c>
      <c r="B237" s="4" t="s">
        <v>7</v>
      </c>
      <c r="C237" s="4" t="s">
        <v>41</v>
      </c>
      <c r="D237">
        <f>ROUND(D235/(1+D236)*D236,2)</f>
        <v>-4.09</v>
      </c>
      <c r="F237" t="s">
        <v>36</v>
      </c>
    </row>
    <row r="238" spans="1:6">
      <c r="A238" s="3" t="s">
        <v>14</v>
      </c>
      <c r="B238" s="4" t="s">
        <v>7</v>
      </c>
      <c r="C238" s="4" t="s">
        <v>47</v>
      </c>
      <c r="D238" s="14">
        <f>ROUND(D227+D235,2)</f>
        <v>-44.39</v>
      </c>
      <c r="F238" t="s">
        <v>49</v>
      </c>
    </row>
    <row r="239" spans="1:6">
      <c r="A239" s="3" t="s">
        <v>14</v>
      </c>
      <c r="B239" s="4" t="s">
        <v>7</v>
      </c>
      <c r="C239" s="4" t="s">
        <v>47</v>
      </c>
      <c r="D239" s="14" t="str">
        <f>"￥ "&amp;D238</f>
        <v>￥ -44.39</v>
      </c>
      <c r="F239" t="s">
        <v>49</v>
      </c>
    </row>
    <row r="240" spans="1:6">
      <c r="A240" s="3" t="s">
        <v>14</v>
      </c>
      <c r="B240" s="4" t="s">
        <v>7</v>
      </c>
      <c r="C240" s="4" t="s">
        <v>48</v>
      </c>
      <c r="D240" s="14" t="str">
        <f>"￥ "&amp;D229+D237</f>
        <v>￥ -6.44</v>
      </c>
      <c r="F240" t="s">
        <v>55</v>
      </c>
    </row>
    <row r="241" spans="1:6" s="4" customFormat="1">
      <c r="A241" s="3" t="s">
        <v>14</v>
      </c>
      <c r="B241" s="4" t="s">
        <v>7</v>
      </c>
      <c r="C241" s="4" t="s">
        <v>53</v>
      </c>
      <c r="E241" s="4" t="s">
        <v>56</v>
      </c>
      <c r="F241" s="4" t="s">
        <v>51</v>
      </c>
    </row>
    <row r="242" spans="1:6">
      <c r="A242" s="3" t="s">
        <v>14</v>
      </c>
      <c r="B242" s="4" t="s">
        <v>7</v>
      </c>
      <c r="C242" s="4" t="s">
        <v>54</v>
      </c>
      <c r="D242" t="str">
        <f>D239</f>
        <v>￥ -44.39</v>
      </c>
      <c r="F242" t="s">
        <v>52</v>
      </c>
    </row>
    <row r="243" spans="1:6" s="13" customFormat="1">
      <c r="C243" s="13" t="s">
        <v>58</v>
      </c>
      <c r="E243" s="13" t="s">
        <v>56</v>
      </c>
    </row>
    <row r="244" spans="1:6">
      <c r="A244" s="3" t="s">
        <v>15</v>
      </c>
      <c r="B244" s="4" t="s">
        <v>7</v>
      </c>
      <c r="C244" s="4" t="s">
        <v>57</v>
      </c>
    </row>
    <row r="245" spans="1:6">
      <c r="A245" s="3" t="s">
        <v>14</v>
      </c>
      <c r="B245" s="4" t="s">
        <v>7</v>
      </c>
      <c r="C245" s="4" t="s">
        <v>37</v>
      </c>
      <c r="D245">
        <f>ROUND(D226*D225/(1+D228)/D225,10)</f>
        <v>6.9252684638000002</v>
      </c>
      <c r="F245" t="s">
        <v>59</v>
      </c>
    </row>
    <row r="246" spans="1:6">
      <c r="A246" s="3" t="s">
        <v>14</v>
      </c>
      <c r="B246" s="4" t="s">
        <v>7</v>
      </c>
      <c r="C246" s="4" t="s">
        <v>37</v>
      </c>
      <c r="D246" s="14">
        <f>ROUND(D225*D226/(1+D228),2)</f>
        <v>-13.85</v>
      </c>
      <c r="F246" t="s">
        <v>60</v>
      </c>
    </row>
    <row r="247" spans="1:6">
      <c r="A247" s="3" t="s">
        <v>14</v>
      </c>
      <c r="B247" s="4" t="s">
        <v>7</v>
      </c>
      <c r="C247" s="4" t="s">
        <v>41</v>
      </c>
      <c r="D247" s="16">
        <f>ROUND(D233*D234/(1+D236)/D233,10)</f>
        <v>24.085031777400001</v>
      </c>
      <c r="F247" t="s">
        <v>61</v>
      </c>
    </row>
    <row r="248" spans="1:6">
      <c r="A248" s="3" t="s">
        <v>14</v>
      </c>
      <c r="B248" s="4" t="s">
        <v>7</v>
      </c>
      <c r="C248" s="4" t="s">
        <v>41</v>
      </c>
      <c r="D248">
        <f>ROUND(D233*D234/(1+D236),2)</f>
        <v>-24.09</v>
      </c>
      <c r="F248" t="s">
        <v>62</v>
      </c>
    </row>
    <row r="249" spans="1:6">
      <c r="A249" s="3" t="s">
        <v>14</v>
      </c>
      <c r="B249" s="4" t="s">
        <v>7</v>
      </c>
      <c r="C249" s="4" t="s">
        <v>47</v>
      </c>
      <c r="D249" t="str">
        <f>"￥ "&amp;D246+D248</f>
        <v>￥ -37.94</v>
      </c>
      <c r="F249" t="s">
        <v>63</v>
      </c>
    </row>
    <row r="250" spans="1:6" s="13" customFormat="1">
      <c r="C250" s="13" t="s">
        <v>64</v>
      </c>
      <c r="E250" s="13" t="s">
        <v>56</v>
      </c>
    </row>
    <row r="251" spans="1:6">
      <c r="A251" s="3" t="s">
        <v>15</v>
      </c>
      <c r="B251" s="4" t="s">
        <v>7</v>
      </c>
      <c r="C251" s="4" t="s">
        <v>57</v>
      </c>
    </row>
    <row r="252" spans="1:6">
      <c r="A252" s="3" t="s">
        <v>14</v>
      </c>
      <c r="B252" s="4" t="s">
        <v>7</v>
      </c>
      <c r="C252" s="4" t="s">
        <v>37</v>
      </c>
      <c r="D252">
        <f>D226</f>
        <v>8.1025641026000006</v>
      </c>
      <c r="F252" t="s">
        <v>59</v>
      </c>
    </row>
    <row r="253" spans="1:6">
      <c r="A253" s="3" t="s">
        <v>14</v>
      </c>
      <c r="B253" s="4" t="s">
        <v>7</v>
      </c>
      <c r="C253" s="4" t="s">
        <v>37</v>
      </c>
      <c r="D253" s="14">
        <f>D227</f>
        <v>-16.205128205200001</v>
      </c>
      <c r="F253" t="s">
        <v>60</v>
      </c>
    </row>
    <row r="254" spans="1:6">
      <c r="A254" s="3" t="s">
        <v>14</v>
      </c>
      <c r="B254" s="4" t="s">
        <v>7</v>
      </c>
      <c r="C254" s="4" t="s">
        <v>41</v>
      </c>
      <c r="D254" s="14">
        <f>D234</f>
        <v>28.179487179500001</v>
      </c>
      <c r="F254" t="s">
        <v>61</v>
      </c>
    </row>
    <row r="255" spans="1:6">
      <c r="A255" s="3" t="s">
        <v>14</v>
      </c>
      <c r="B255" s="4" t="s">
        <v>7</v>
      </c>
      <c r="C255" s="4" t="s">
        <v>41</v>
      </c>
      <c r="D255" s="16">
        <f>D234</f>
        <v>28.179487179500001</v>
      </c>
      <c r="F255" t="s">
        <v>62</v>
      </c>
    </row>
    <row r="256" spans="1:6">
      <c r="A256" s="3" t="s">
        <v>14</v>
      </c>
      <c r="B256" s="4" t="s">
        <v>7</v>
      </c>
      <c r="C256" s="4" t="s">
        <v>47</v>
      </c>
      <c r="D256" t="str">
        <f>D242</f>
        <v>￥ -44.39</v>
      </c>
      <c r="F256" t="s">
        <v>63</v>
      </c>
    </row>
    <row r="257" spans="1:6">
      <c r="A257" s="3" t="s">
        <v>14</v>
      </c>
      <c r="B257" s="4" t="s">
        <v>7</v>
      </c>
      <c r="C257" s="4" t="s">
        <v>79</v>
      </c>
      <c r="D257" t="s">
        <v>86</v>
      </c>
      <c r="F257" t="s">
        <v>76</v>
      </c>
    </row>
    <row r="258" spans="1:6">
      <c r="A258" s="3" t="s">
        <v>14</v>
      </c>
      <c r="B258" s="4" t="s">
        <v>7</v>
      </c>
      <c r="C258" s="4" t="s">
        <v>80</v>
      </c>
      <c r="D258" t="s">
        <v>87</v>
      </c>
      <c r="F258" t="s">
        <v>77</v>
      </c>
    </row>
    <row r="259" spans="1:6">
      <c r="A259" s="3" t="s">
        <v>14</v>
      </c>
      <c r="B259" s="4" t="s">
        <v>7</v>
      </c>
      <c r="C259" s="4" t="s">
        <v>81</v>
      </c>
      <c r="D259" t="s">
        <v>88</v>
      </c>
      <c r="F259" t="s">
        <v>78</v>
      </c>
    </row>
    <row r="260" spans="1:6">
      <c r="A260" s="3" t="s">
        <v>14</v>
      </c>
      <c r="B260" s="4" t="s">
        <v>7</v>
      </c>
      <c r="C260" s="4" t="s">
        <v>82</v>
      </c>
      <c r="D260" t="s">
        <v>192</v>
      </c>
      <c r="F260" t="s">
        <v>83</v>
      </c>
    </row>
    <row r="261" spans="1:6">
      <c r="A261" s="3" t="s">
        <v>14</v>
      </c>
      <c r="B261" s="4" t="s">
        <v>7</v>
      </c>
      <c r="C261" s="4" t="s">
        <v>85</v>
      </c>
      <c r="F261" t="s">
        <v>84</v>
      </c>
    </row>
    <row r="262" spans="1:6" s="13" customFormat="1">
      <c r="C262" s="13" t="s">
        <v>97</v>
      </c>
    </row>
    <row r="263" spans="1:6">
      <c r="A263" s="3" t="s">
        <v>90</v>
      </c>
      <c r="B263" s="4" t="s">
        <v>7</v>
      </c>
      <c r="C263" s="4" t="s">
        <v>79</v>
      </c>
      <c r="D263" t="s">
        <v>94</v>
      </c>
      <c r="F263" t="s">
        <v>76</v>
      </c>
    </row>
    <row r="264" spans="1:6">
      <c r="A264" s="3" t="s">
        <v>90</v>
      </c>
      <c r="B264" s="4" t="s">
        <v>7</v>
      </c>
      <c r="C264" s="4" t="s">
        <v>80</v>
      </c>
      <c r="D264" t="s">
        <v>95</v>
      </c>
      <c r="F264" t="s">
        <v>77</v>
      </c>
    </row>
    <row r="265" spans="1:6">
      <c r="A265" s="3" t="s">
        <v>90</v>
      </c>
      <c r="B265" s="4" t="s">
        <v>7</v>
      </c>
      <c r="C265" s="4" t="s">
        <v>85</v>
      </c>
      <c r="D265" t="s">
        <v>96</v>
      </c>
      <c r="F265" t="s">
        <v>84</v>
      </c>
    </row>
    <row r="266" spans="1:6" s="13" customFormat="1">
      <c r="A266" s="11"/>
      <c r="B266" s="12"/>
      <c r="C266" s="12" t="s">
        <v>102</v>
      </c>
    </row>
    <row r="267" spans="1:6">
      <c r="A267" s="3" t="s">
        <v>90</v>
      </c>
      <c r="B267" s="4" t="s">
        <v>7</v>
      </c>
      <c r="C267" s="2" t="s">
        <v>18</v>
      </c>
      <c r="D267" t="s">
        <v>46</v>
      </c>
    </row>
    <row r="268" spans="1:6">
      <c r="A268" s="3" t="s">
        <v>15</v>
      </c>
      <c r="C268" s="4" t="s">
        <v>16</v>
      </c>
    </row>
    <row r="269" spans="1:6">
      <c r="A269" s="3" t="s">
        <v>90</v>
      </c>
      <c r="B269" s="4" t="s">
        <v>7</v>
      </c>
      <c r="C269" s="4" t="s">
        <v>17</v>
      </c>
      <c r="F269" t="s">
        <v>21</v>
      </c>
    </row>
    <row r="270" spans="1:6">
      <c r="A270" s="3" t="s">
        <v>90</v>
      </c>
      <c r="B270" s="4" t="s">
        <v>7</v>
      </c>
      <c r="C270" s="4" t="s">
        <v>19</v>
      </c>
      <c r="F270" t="s">
        <v>22</v>
      </c>
    </row>
    <row r="271" spans="1:6">
      <c r="A271" s="3" t="s">
        <v>90</v>
      </c>
      <c r="B271" s="4" t="s">
        <v>7</v>
      </c>
      <c r="C271" s="4" t="s">
        <v>20</v>
      </c>
      <c r="F271" t="s">
        <v>23</v>
      </c>
    </row>
    <row r="272" spans="1:6" s="6" customFormat="1">
      <c r="A272" s="3"/>
      <c r="B272" s="4"/>
      <c r="C272" s="6" t="s">
        <v>108</v>
      </c>
      <c r="E272" s="6" t="s">
        <v>25</v>
      </c>
    </row>
    <row r="273" spans="1:6" s="6" customFormat="1">
      <c r="A273" s="3" t="s">
        <v>90</v>
      </c>
      <c r="B273" s="4" t="s">
        <v>7</v>
      </c>
      <c r="C273" s="4" t="s">
        <v>26</v>
      </c>
      <c r="F273" s="6" t="s">
        <v>29</v>
      </c>
    </row>
    <row r="274" spans="1:6">
      <c r="A274" s="3" t="s">
        <v>90</v>
      </c>
      <c r="B274" s="4" t="s">
        <v>7</v>
      </c>
      <c r="C274" s="4" t="s">
        <v>27</v>
      </c>
      <c r="F274" t="s">
        <v>30</v>
      </c>
    </row>
    <row r="275" spans="1:6">
      <c r="A275" s="3" t="s">
        <v>90</v>
      </c>
      <c r="B275" s="4" t="s">
        <v>7</v>
      </c>
      <c r="C275" s="4" t="s">
        <v>28</v>
      </c>
      <c r="F275" t="s">
        <v>31</v>
      </c>
    </row>
    <row r="276" spans="1:6">
      <c r="A276" s="3" t="s">
        <v>90</v>
      </c>
      <c r="B276" s="4" t="s">
        <v>7</v>
      </c>
      <c r="C276" s="4" t="s">
        <v>28</v>
      </c>
      <c r="D276">
        <v>-1</v>
      </c>
      <c r="F276" t="s">
        <v>32</v>
      </c>
    </row>
    <row r="277" spans="1:6">
      <c r="A277" s="3" t="s">
        <v>90</v>
      </c>
      <c r="B277" s="4" t="s">
        <v>7</v>
      </c>
      <c r="C277" s="4" t="s">
        <v>37</v>
      </c>
      <c r="D277">
        <v>2.61</v>
      </c>
      <c r="F277" t="s">
        <v>33</v>
      </c>
    </row>
    <row r="278" spans="1:6">
      <c r="A278" s="3" t="s">
        <v>90</v>
      </c>
      <c r="B278" s="4" t="s">
        <v>7</v>
      </c>
      <c r="C278" s="4" t="s">
        <v>37</v>
      </c>
      <c r="D278">
        <f>D276*D277</f>
        <v>-2.61</v>
      </c>
      <c r="F278" t="s">
        <v>34</v>
      </c>
    </row>
    <row r="279" spans="1:6">
      <c r="A279" s="3" t="s">
        <v>103</v>
      </c>
      <c r="B279" s="4" t="s">
        <v>7</v>
      </c>
      <c r="C279" s="4" t="s">
        <v>37</v>
      </c>
      <c r="D279" t="s">
        <v>42</v>
      </c>
      <c r="F279" t="s">
        <v>35</v>
      </c>
    </row>
    <row r="280" spans="1:6" s="6" customFormat="1">
      <c r="A280" s="3" t="s">
        <v>90</v>
      </c>
      <c r="B280" s="4" t="s">
        <v>7</v>
      </c>
      <c r="C280" s="4" t="s">
        <v>38</v>
      </c>
      <c r="F280" s="6" t="s">
        <v>29</v>
      </c>
    </row>
    <row r="281" spans="1:6">
      <c r="A281" s="3" t="s">
        <v>90</v>
      </c>
      <c r="B281" s="4" t="s">
        <v>7</v>
      </c>
      <c r="C281" s="4" t="s">
        <v>39</v>
      </c>
      <c r="D281" t="s">
        <v>43</v>
      </c>
      <c r="F281" t="s">
        <v>30</v>
      </c>
    </row>
    <row r="282" spans="1:6">
      <c r="A282" s="3" t="s">
        <v>90</v>
      </c>
      <c r="B282" s="4" t="s">
        <v>7</v>
      </c>
      <c r="C282" s="4" t="s">
        <v>40</v>
      </c>
      <c r="F282" t="s">
        <v>31</v>
      </c>
    </row>
    <row r="283" spans="1:6">
      <c r="A283" s="3" t="s">
        <v>90</v>
      </c>
      <c r="B283" s="4" t="s">
        <v>7</v>
      </c>
      <c r="C283" s="4" t="s">
        <v>40</v>
      </c>
      <c r="D283">
        <v>-1111</v>
      </c>
      <c r="F283" t="s">
        <v>32</v>
      </c>
    </row>
    <row r="284" spans="1:6">
      <c r="A284" s="3" t="s">
        <v>90</v>
      </c>
      <c r="B284" s="4" t="s">
        <v>7</v>
      </c>
      <c r="C284" s="4" t="s">
        <v>41</v>
      </c>
      <c r="D284">
        <v>5.9996999999999998</v>
      </c>
      <c r="F284" t="s">
        <v>33</v>
      </c>
    </row>
    <row r="285" spans="1:6">
      <c r="A285" s="3" t="s">
        <v>90</v>
      </c>
      <c r="B285" s="4" t="s">
        <v>7</v>
      </c>
      <c r="C285" s="4" t="s">
        <v>41</v>
      </c>
      <c r="D285">
        <f>ROUND(D283*D284,2)</f>
        <v>-6665.67</v>
      </c>
      <c r="F285" t="s">
        <v>34</v>
      </c>
    </row>
    <row r="286" spans="1:6">
      <c r="A286" s="3" t="s">
        <v>103</v>
      </c>
      <c r="B286" s="4" t="s">
        <v>7</v>
      </c>
      <c r="C286" s="4" t="s">
        <v>41</v>
      </c>
      <c r="D286" s="15">
        <v>0.17</v>
      </c>
      <c r="F286" t="s">
        <v>35</v>
      </c>
    </row>
    <row r="287" spans="1:6" s="13" customFormat="1">
      <c r="A287" s="11" t="s">
        <v>15</v>
      </c>
      <c r="B287" s="12" t="s">
        <v>7</v>
      </c>
      <c r="C287" s="12" t="s">
        <v>91</v>
      </c>
      <c r="F287" s="13" t="s">
        <v>92</v>
      </c>
    </row>
    <row r="288" spans="1:6" s="13" customFormat="1">
      <c r="C288" s="13" t="s">
        <v>93</v>
      </c>
      <c r="E288" s="13" t="s">
        <v>56</v>
      </c>
    </row>
    <row r="289" spans="1:6">
      <c r="A289" s="1" t="s">
        <v>1</v>
      </c>
      <c r="B289" t="s">
        <v>2</v>
      </c>
      <c r="C289" s="2" t="s">
        <v>3</v>
      </c>
      <c r="F289" s="2" t="s">
        <v>3</v>
      </c>
    </row>
    <row r="290" spans="1:6">
      <c r="A290" s="1" t="s">
        <v>4</v>
      </c>
      <c r="B290" t="s">
        <v>2</v>
      </c>
      <c r="C290" s="2" t="s">
        <v>98</v>
      </c>
      <c r="F290" s="2" t="s">
        <v>98</v>
      </c>
    </row>
    <row r="291" spans="1:6">
      <c r="A291" s="1" t="s">
        <v>9</v>
      </c>
      <c r="B291" t="s">
        <v>7</v>
      </c>
      <c r="C291" s="2" t="s">
        <v>104</v>
      </c>
      <c r="D291" t="s">
        <v>182</v>
      </c>
      <c r="E291" t="s">
        <v>105</v>
      </c>
      <c r="F291" s="2" t="s">
        <v>11</v>
      </c>
    </row>
    <row r="292" spans="1:6" s="6" customFormat="1">
      <c r="A292" s="5" t="s">
        <v>4</v>
      </c>
      <c r="B292" s="6" t="s">
        <v>7</v>
      </c>
      <c r="C292" s="6" t="s">
        <v>106</v>
      </c>
      <c r="F292" s="7" t="s">
        <v>13</v>
      </c>
    </row>
    <row r="293" spans="1:6" s="13" customFormat="1">
      <c r="A293" s="22"/>
      <c r="C293" s="13" t="s">
        <v>115</v>
      </c>
      <c r="E293" s="13" t="s">
        <v>56</v>
      </c>
      <c r="F293" s="23"/>
    </row>
    <row r="294" spans="1:6" s="6" customFormat="1">
      <c r="A294" s="3" t="s">
        <v>14</v>
      </c>
      <c r="B294" s="4" t="s">
        <v>7</v>
      </c>
      <c r="C294" s="7" t="s">
        <v>114</v>
      </c>
      <c r="D294" s="6" t="str">
        <f>D211</f>
        <v>上海公司测试2</v>
      </c>
      <c r="F294" s="24" t="s">
        <v>120</v>
      </c>
    </row>
    <row r="295" spans="1:6">
      <c r="A295" s="3" t="s">
        <v>14</v>
      </c>
      <c r="B295" s="4" t="s">
        <v>7</v>
      </c>
      <c r="C295" s="7" t="s">
        <v>116</v>
      </c>
      <c r="D295">
        <f>D246+D248</f>
        <v>-37.94</v>
      </c>
      <c r="F295" s="7" t="s">
        <v>34</v>
      </c>
    </row>
    <row r="296" spans="1:6">
      <c r="A296" s="3" t="s">
        <v>14</v>
      </c>
      <c r="B296" s="4" t="s">
        <v>7</v>
      </c>
      <c r="C296" t="s">
        <v>117</v>
      </c>
      <c r="D296" s="14">
        <f>D229+D237</f>
        <v>-6.4399999999999995</v>
      </c>
      <c r="F296" s="7" t="s">
        <v>36</v>
      </c>
    </row>
    <row r="297" spans="1:6">
      <c r="A297" s="3" t="s">
        <v>14</v>
      </c>
      <c r="B297" s="4" t="s">
        <v>7</v>
      </c>
      <c r="C297" t="s">
        <v>118</v>
      </c>
      <c r="D297" s="14">
        <f>D227+D235</f>
        <v>-44.385128205200004</v>
      </c>
      <c r="F297" s="7" t="s">
        <v>121</v>
      </c>
    </row>
    <row r="298" spans="1:6">
      <c r="A298" s="3" t="s">
        <v>14</v>
      </c>
      <c r="B298" s="4" t="s">
        <v>7</v>
      </c>
      <c r="C298" t="s">
        <v>119</v>
      </c>
      <c r="D298" t="s">
        <v>123</v>
      </c>
      <c r="F298" s="7" t="s">
        <v>122</v>
      </c>
    </row>
    <row r="299" spans="1:6">
      <c r="A299" s="1" t="s">
        <v>4</v>
      </c>
      <c r="B299" t="s">
        <v>100</v>
      </c>
      <c r="C299" t="s">
        <v>99</v>
      </c>
      <c r="F299" t="s">
        <v>101</v>
      </c>
    </row>
    <row r="300" spans="1:6" s="20" customFormat="1">
      <c r="A300" s="19"/>
      <c r="C300" s="21" t="s">
        <v>107</v>
      </c>
      <c r="E300" s="20" t="s">
        <v>56</v>
      </c>
    </row>
    <row r="301" spans="1:6">
      <c r="A301" s="3" t="s">
        <v>14</v>
      </c>
      <c r="B301" s="4" t="s">
        <v>7</v>
      </c>
      <c r="C301" s="2" t="s">
        <v>18</v>
      </c>
      <c r="D301" t="s">
        <v>182</v>
      </c>
    </row>
    <row r="302" spans="1:6">
      <c r="A302" s="3" t="s">
        <v>15</v>
      </c>
      <c r="C302" s="4" t="s">
        <v>16</v>
      </c>
    </row>
    <row r="303" spans="1:6">
      <c r="A303" s="3" t="s">
        <v>14</v>
      </c>
      <c r="B303" s="4" t="s">
        <v>7</v>
      </c>
      <c r="C303" s="4" t="s">
        <v>17</v>
      </c>
      <c r="F303" t="s">
        <v>21</v>
      </c>
    </row>
    <row r="304" spans="1:6">
      <c r="A304" s="3" t="s">
        <v>14</v>
      </c>
      <c r="B304" s="4" t="s">
        <v>7</v>
      </c>
      <c r="C304" s="4" t="s">
        <v>19</v>
      </c>
      <c r="F304" t="s">
        <v>22</v>
      </c>
    </row>
    <row r="305" spans="1:6">
      <c r="A305" s="3" t="s">
        <v>14</v>
      </c>
      <c r="B305" s="4" t="s">
        <v>7</v>
      </c>
      <c r="C305" s="4" t="s">
        <v>20</v>
      </c>
      <c r="F305" t="s">
        <v>23</v>
      </c>
    </row>
    <row r="306" spans="1:6" s="13" customFormat="1">
      <c r="C306" s="13" t="s">
        <v>65</v>
      </c>
      <c r="E306" s="13" t="s">
        <v>56</v>
      </c>
    </row>
    <row r="307" spans="1:6">
      <c r="A307" s="3" t="s">
        <v>14</v>
      </c>
      <c r="B307" s="4" t="s">
        <v>7</v>
      </c>
      <c r="C307" s="4" t="s">
        <v>68</v>
      </c>
      <c r="D307" t="s">
        <v>72</v>
      </c>
      <c r="F307" t="s">
        <v>66</v>
      </c>
    </row>
    <row r="308" spans="1:6">
      <c r="A308" s="3" t="s">
        <v>14</v>
      </c>
      <c r="B308" s="4" t="s">
        <v>7</v>
      </c>
      <c r="C308" s="4" t="s">
        <v>69</v>
      </c>
      <c r="D308" s="17" t="s">
        <v>74</v>
      </c>
      <c r="F308" t="s">
        <v>67</v>
      </c>
    </row>
    <row r="309" spans="1:6">
      <c r="A309" s="3" t="s">
        <v>14</v>
      </c>
      <c r="B309" s="4" t="s">
        <v>7</v>
      </c>
      <c r="C309" s="4" t="s">
        <v>70</v>
      </c>
      <c r="D309" t="s">
        <v>73</v>
      </c>
      <c r="F309" t="s">
        <v>22</v>
      </c>
    </row>
    <row r="310" spans="1:6">
      <c r="A310" s="3" t="s">
        <v>14</v>
      </c>
      <c r="B310" s="4" t="s">
        <v>7</v>
      </c>
      <c r="C310" s="4" t="s">
        <v>71</v>
      </c>
      <c r="D310" t="s">
        <v>75</v>
      </c>
      <c r="F310" t="s">
        <v>23</v>
      </c>
    </row>
    <row r="311" spans="1:6" s="10" customFormat="1">
      <c r="A311" s="8"/>
      <c r="B311" s="9"/>
      <c r="C311" s="10" t="s">
        <v>24</v>
      </c>
      <c r="E311" s="10" t="s">
        <v>25</v>
      </c>
    </row>
    <row r="312" spans="1:6" s="13" customFormat="1">
      <c r="A312" s="11" t="s">
        <v>14</v>
      </c>
      <c r="B312" s="12" t="s">
        <v>7</v>
      </c>
      <c r="C312" s="12" t="s">
        <v>26</v>
      </c>
      <c r="F312" s="13" t="s">
        <v>29</v>
      </c>
    </row>
    <row r="313" spans="1:6">
      <c r="A313" s="3" t="s">
        <v>14</v>
      </c>
      <c r="B313" s="4" t="s">
        <v>7</v>
      </c>
      <c r="C313" s="4" t="s">
        <v>27</v>
      </c>
      <c r="F313" t="s">
        <v>30</v>
      </c>
    </row>
    <row r="314" spans="1:6">
      <c r="A314" s="3" t="s">
        <v>14</v>
      </c>
      <c r="B314" s="4" t="s">
        <v>7</v>
      </c>
      <c r="C314" s="4" t="s">
        <v>28</v>
      </c>
      <c r="F314" t="s">
        <v>31</v>
      </c>
    </row>
    <row r="315" spans="1:6">
      <c r="A315" s="3" t="s">
        <v>14</v>
      </c>
      <c r="B315" s="4" t="s">
        <v>7</v>
      </c>
      <c r="C315" s="4" t="s">
        <v>28</v>
      </c>
      <c r="D315" s="29">
        <f>D225</f>
        <v>-2</v>
      </c>
      <c r="F315" t="s">
        <v>32</v>
      </c>
    </row>
    <row r="316" spans="1:6">
      <c r="A316" s="3" t="s">
        <v>14</v>
      </c>
      <c r="B316" s="4" t="s">
        <v>7</v>
      </c>
      <c r="C316" s="4" t="s">
        <v>37</v>
      </c>
      <c r="D316" s="16">
        <f>D226</f>
        <v>8.1025641026000006</v>
      </c>
      <c r="F316" t="s">
        <v>33</v>
      </c>
    </row>
    <row r="317" spans="1:6">
      <c r="A317" s="3" t="s">
        <v>14</v>
      </c>
      <c r="B317" s="4" t="s">
        <v>7</v>
      </c>
      <c r="C317" s="4" t="s">
        <v>37</v>
      </c>
      <c r="D317" s="14">
        <f>D315*D316</f>
        <v>-16.205128205200001</v>
      </c>
      <c r="F317" t="s">
        <v>34</v>
      </c>
    </row>
    <row r="318" spans="1:6">
      <c r="A318" s="3" t="s">
        <v>14</v>
      </c>
      <c r="B318" s="4" t="s">
        <v>7</v>
      </c>
      <c r="C318" s="4" t="s">
        <v>37</v>
      </c>
      <c r="D318" s="15">
        <v>0.17</v>
      </c>
      <c r="F318" t="s">
        <v>35</v>
      </c>
    </row>
    <row r="319" spans="1:6">
      <c r="A319" s="3" t="s">
        <v>14</v>
      </c>
      <c r="B319" s="4" t="s">
        <v>7</v>
      </c>
      <c r="C319" s="4" t="s">
        <v>37</v>
      </c>
      <c r="D319" s="14">
        <f>ROUND(D317/(1+D318)*D318,2)</f>
        <v>-2.35</v>
      </c>
      <c r="F319" t="s">
        <v>36</v>
      </c>
    </row>
    <row r="320" spans="1:6" s="32" customFormat="1">
      <c r="A320" s="30" t="s">
        <v>14</v>
      </c>
      <c r="B320" s="31" t="s">
        <v>7</v>
      </c>
      <c r="C320" s="31" t="s">
        <v>38</v>
      </c>
      <c r="D320" s="32" t="s">
        <v>43</v>
      </c>
      <c r="F320" s="32" t="s">
        <v>29</v>
      </c>
    </row>
    <row r="321" spans="1:6">
      <c r="A321" s="3" t="s">
        <v>14</v>
      </c>
      <c r="B321" s="4" t="s">
        <v>7</v>
      </c>
      <c r="C321" s="4" t="s">
        <v>39</v>
      </c>
      <c r="F321" t="s">
        <v>30</v>
      </c>
    </row>
    <row r="322" spans="1:6">
      <c r="A322" s="3" t="s">
        <v>14</v>
      </c>
      <c r="B322" s="4" t="s">
        <v>7</v>
      </c>
      <c r="C322" s="4" t="s">
        <v>40</v>
      </c>
      <c r="F322" t="s">
        <v>31</v>
      </c>
    </row>
    <row r="323" spans="1:6">
      <c r="A323" s="3" t="s">
        <v>14</v>
      </c>
      <c r="B323" s="4" t="s">
        <v>7</v>
      </c>
      <c r="C323" s="4" t="s">
        <v>40</v>
      </c>
      <c r="D323">
        <v>-1</v>
      </c>
      <c r="F323" t="s">
        <v>32</v>
      </c>
    </row>
    <row r="324" spans="1:6">
      <c r="A324" s="3" t="s">
        <v>14</v>
      </c>
      <c r="B324" s="4" t="s">
        <v>7</v>
      </c>
      <c r="C324" s="4" t="s">
        <v>41</v>
      </c>
      <c r="D324">
        <f>D234</f>
        <v>28.179487179500001</v>
      </c>
      <c r="F324" t="s">
        <v>33</v>
      </c>
    </row>
    <row r="325" spans="1:6">
      <c r="A325" s="3" t="s">
        <v>14</v>
      </c>
      <c r="B325" s="4" t="s">
        <v>7</v>
      </c>
      <c r="C325" s="4" t="s">
        <v>41</v>
      </c>
      <c r="D325">
        <f>ROUND(D323*D324,2)</f>
        <v>-28.18</v>
      </c>
      <c r="F325" t="s">
        <v>34</v>
      </c>
    </row>
    <row r="326" spans="1:6">
      <c r="A326" s="3" t="s">
        <v>14</v>
      </c>
      <c r="B326" s="4" t="s">
        <v>7</v>
      </c>
      <c r="C326" s="4" t="s">
        <v>41</v>
      </c>
      <c r="D326" s="15">
        <v>0.17</v>
      </c>
      <c r="F326" t="s">
        <v>35</v>
      </c>
    </row>
    <row r="327" spans="1:6">
      <c r="A327" s="3" t="s">
        <v>14</v>
      </c>
      <c r="B327" s="4" t="s">
        <v>7</v>
      </c>
      <c r="C327" s="4" t="s">
        <v>41</v>
      </c>
      <c r="D327">
        <f>ROUND(D325/(1+D326)*D326,2)</f>
        <v>-4.09</v>
      </c>
      <c r="F327" t="s">
        <v>36</v>
      </c>
    </row>
    <row r="328" spans="1:6">
      <c r="A328" s="3" t="s">
        <v>14</v>
      </c>
      <c r="B328" s="4" t="s">
        <v>7</v>
      </c>
      <c r="C328" s="4" t="s">
        <v>47</v>
      </c>
      <c r="D328" s="14" t="str">
        <f>D239</f>
        <v>￥ -44.39</v>
      </c>
      <c r="F328" t="s">
        <v>49</v>
      </c>
    </row>
    <row r="329" spans="1:6">
      <c r="A329" s="3" t="s">
        <v>14</v>
      </c>
      <c r="B329" s="4" t="s">
        <v>7</v>
      </c>
      <c r="C329" s="4" t="s">
        <v>48</v>
      </c>
      <c r="D329" s="14" t="str">
        <f>D240</f>
        <v>￥ -6.44</v>
      </c>
      <c r="F329" t="s">
        <v>55</v>
      </c>
    </row>
    <row r="330" spans="1:6">
      <c r="A330" s="3" t="s">
        <v>14</v>
      </c>
      <c r="B330" s="4" t="s">
        <v>7</v>
      </c>
      <c r="C330" s="4" t="s">
        <v>53</v>
      </c>
      <c r="E330" t="s">
        <v>56</v>
      </c>
      <c r="F330" t="s">
        <v>50</v>
      </c>
    </row>
    <row r="331" spans="1:6">
      <c r="A331" s="3" t="s">
        <v>14</v>
      </c>
      <c r="B331" s="4" t="s">
        <v>7</v>
      </c>
      <c r="C331" s="4" t="s">
        <v>54</v>
      </c>
      <c r="D331" t="str">
        <f>D328</f>
        <v>￥ -44.39</v>
      </c>
      <c r="F331" t="s">
        <v>52</v>
      </c>
    </row>
    <row r="332" spans="1:6" s="13" customFormat="1">
      <c r="C332" s="13" t="s">
        <v>58</v>
      </c>
      <c r="E332" s="13" t="s">
        <v>56</v>
      </c>
    </row>
    <row r="333" spans="1:6">
      <c r="A333" s="3" t="s">
        <v>15</v>
      </c>
      <c r="B333" s="4" t="s">
        <v>7</v>
      </c>
      <c r="C333" s="4" t="s">
        <v>57</v>
      </c>
    </row>
    <row r="334" spans="1:6">
      <c r="A334" s="3" t="s">
        <v>14</v>
      </c>
      <c r="B334" s="4" t="s">
        <v>7</v>
      </c>
      <c r="C334" s="4" t="s">
        <v>37</v>
      </c>
      <c r="D334">
        <f>D245</f>
        <v>6.9252684638000002</v>
      </c>
      <c r="F334" t="s">
        <v>59</v>
      </c>
    </row>
    <row r="335" spans="1:6">
      <c r="A335" s="3" t="s">
        <v>14</v>
      </c>
      <c r="B335" s="4" t="s">
        <v>7</v>
      </c>
      <c r="C335" s="4" t="s">
        <v>37</v>
      </c>
      <c r="D335" s="14">
        <f>D246</f>
        <v>-13.85</v>
      </c>
      <c r="F335" t="s">
        <v>60</v>
      </c>
    </row>
    <row r="336" spans="1:6">
      <c r="A336" s="3" t="s">
        <v>14</v>
      </c>
      <c r="B336" s="4" t="s">
        <v>7</v>
      </c>
      <c r="C336" s="4" t="s">
        <v>41</v>
      </c>
      <c r="D336" s="16">
        <f>ROUND(D323*D324/(1+D326)/D323,10)</f>
        <v>24.085031777400001</v>
      </c>
      <c r="F336" t="s">
        <v>61</v>
      </c>
    </row>
    <row r="337" spans="1:6">
      <c r="A337" s="3" t="s">
        <v>14</v>
      </c>
      <c r="B337" s="4" t="s">
        <v>7</v>
      </c>
      <c r="C337" s="4" t="s">
        <v>41</v>
      </c>
      <c r="D337">
        <f>ROUND(D323*D324/(1+D326),2)</f>
        <v>-24.09</v>
      </c>
      <c r="F337" t="s">
        <v>62</v>
      </c>
    </row>
    <row r="338" spans="1:6">
      <c r="A338" s="3" t="s">
        <v>14</v>
      </c>
      <c r="B338" s="4" t="s">
        <v>7</v>
      </c>
      <c r="C338" s="4" t="s">
        <v>47</v>
      </c>
      <c r="D338" t="str">
        <f>"￥ "&amp;D335+D337</f>
        <v>￥ -37.94</v>
      </c>
      <c r="F338" t="s">
        <v>63</v>
      </c>
    </row>
    <row r="339" spans="1:6" s="13" customFormat="1">
      <c r="C339" s="13" t="s">
        <v>64</v>
      </c>
      <c r="E339" s="13" t="s">
        <v>56</v>
      </c>
    </row>
    <row r="340" spans="1:6">
      <c r="A340" s="3" t="s">
        <v>15</v>
      </c>
      <c r="B340" s="4" t="s">
        <v>7</v>
      </c>
      <c r="C340" s="4" t="s">
        <v>57</v>
      </c>
    </row>
    <row r="341" spans="1:6">
      <c r="A341" s="3" t="s">
        <v>14</v>
      </c>
      <c r="B341" s="4" t="s">
        <v>7</v>
      </c>
      <c r="C341" s="4" t="s">
        <v>37</v>
      </c>
      <c r="D341">
        <f>D316</f>
        <v>8.1025641026000006</v>
      </c>
      <c r="F341" t="s">
        <v>59</v>
      </c>
    </row>
    <row r="342" spans="1:6">
      <c r="A342" s="3" t="s">
        <v>14</v>
      </c>
      <c r="B342" s="4" t="s">
        <v>7</v>
      </c>
      <c r="C342" s="4" t="s">
        <v>37</v>
      </c>
      <c r="D342" s="14">
        <f>D317</f>
        <v>-16.205128205200001</v>
      </c>
      <c r="F342" t="s">
        <v>60</v>
      </c>
    </row>
    <row r="343" spans="1:6">
      <c r="A343" s="3" t="s">
        <v>14</v>
      </c>
      <c r="B343" s="4" t="s">
        <v>7</v>
      </c>
      <c r="C343" s="4" t="s">
        <v>41</v>
      </c>
      <c r="D343" s="14">
        <f>D324</f>
        <v>28.179487179500001</v>
      </c>
      <c r="F343" t="s">
        <v>61</v>
      </c>
    </row>
    <row r="344" spans="1:6">
      <c r="A344" s="3" t="s">
        <v>14</v>
      </c>
      <c r="B344" s="4" t="s">
        <v>7</v>
      </c>
      <c r="C344" s="4" t="s">
        <v>41</v>
      </c>
      <c r="D344" s="16">
        <f>D255</f>
        <v>28.179487179500001</v>
      </c>
      <c r="F344" t="s">
        <v>62</v>
      </c>
    </row>
    <row r="345" spans="1:6">
      <c r="A345" s="3" t="s">
        <v>14</v>
      </c>
      <c r="B345" s="4" t="s">
        <v>7</v>
      </c>
      <c r="C345" s="4" t="s">
        <v>47</v>
      </c>
      <c r="D345" t="str">
        <f>D331</f>
        <v>￥ -44.39</v>
      </c>
      <c r="F345" t="s">
        <v>63</v>
      </c>
    </row>
    <row r="346" spans="1:6">
      <c r="A346" s="3" t="s">
        <v>14</v>
      </c>
      <c r="B346" s="4" t="s">
        <v>7</v>
      </c>
      <c r="C346" s="4" t="s">
        <v>79</v>
      </c>
      <c r="D346" t="s">
        <v>94</v>
      </c>
      <c r="F346" t="s">
        <v>76</v>
      </c>
    </row>
    <row r="347" spans="1:6">
      <c r="A347" s="3" t="s">
        <v>14</v>
      </c>
      <c r="B347" s="4" t="s">
        <v>7</v>
      </c>
      <c r="C347" s="4" t="s">
        <v>80</v>
      </c>
      <c r="D347" t="s">
        <v>95</v>
      </c>
      <c r="F347" t="s">
        <v>77</v>
      </c>
    </row>
    <row r="348" spans="1:6">
      <c r="A348" s="3" t="s">
        <v>14</v>
      </c>
      <c r="B348" s="4" t="s">
        <v>7</v>
      </c>
      <c r="C348" s="4" t="s">
        <v>81</v>
      </c>
      <c r="D348" t="s">
        <v>88</v>
      </c>
      <c r="F348" t="s">
        <v>78</v>
      </c>
    </row>
    <row r="349" spans="1:6">
      <c r="A349" s="3" t="s">
        <v>14</v>
      </c>
      <c r="B349" s="4" t="s">
        <v>7</v>
      </c>
      <c r="C349" s="4" t="s">
        <v>82</v>
      </c>
      <c r="D349" t="s">
        <v>89</v>
      </c>
      <c r="F349" t="s">
        <v>83</v>
      </c>
    </row>
    <row r="350" spans="1:6">
      <c r="A350" s="3" t="s">
        <v>14</v>
      </c>
      <c r="B350" s="4" t="s">
        <v>7</v>
      </c>
      <c r="C350" s="4" t="s">
        <v>85</v>
      </c>
      <c r="D350" t="s">
        <v>109</v>
      </c>
      <c r="F350" t="s">
        <v>84</v>
      </c>
    </row>
    <row r="351" spans="1:6" s="20" customFormat="1">
      <c r="C351" s="20" t="s">
        <v>110</v>
      </c>
    </row>
    <row r="352" spans="1:6">
      <c r="A352" s="3" t="s">
        <v>90</v>
      </c>
      <c r="B352" s="4" t="s">
        <v>7</v>
      </c>
      <c r="C352" s="2" t="s">
        <v>18</v>
      </c>
      <c r="D352" t="s">
        <v>46</v>
      </c>
    </row>
    <row r="353" spans="1:6">
      <c r="A353" s="3" t="s">
        <v>15</v>
      </c>
      <c r="C353" s="4" t="s">
        <v>16</v>
      </c>
    </row>
    <row r="354" spans="1:6">
      <c r="A354" s="3" t="s">
        <v>90</v>
      </c>
      <c r="B354" s="4" t="s">
        <v>7</v>
      </c>
      <c r="C354" s="4" t="s">
        <v>17</v>
      </c>
      <c r="F354" t="s">
        <v>21</v>
      </c>
    </row>
    <row r="355" spans="1:6">
      <c r="A355" s="3" t="s">
        <v>90</v>
      </c>
      <c r="B355" s="4" t="s">
        <v>7</v>
      </c>
      <c r="C355" s="4" t="s">
        <v>19</v>
      </c>
      <c r="F355" t="s">
        <v>22</v>
      </c>
    </row>
    <row r="356" spans="1:6">
      <c r="A356" s="3" t="s">
        <v>90</v>
      </c>
      <c r="B356" s="4" t="s">
        <v>7</v>
      </c>
      <c r="C356" s="4" t="s">
        <v>20</v>
      </c>
      <c r="F356" t="s">
        <v>23</v>
      </c>
    </row>
    <row r="357" spans="1:6" s="6" customFormat="1">
      <c r="A357" s="3"/>
      <c r="B357" s="4"/>
      <c r="C357" s="6" t="s">
        <v>108</v>
      </c>
      <c r="E357" s="6" t="s">
        <v>25</v>
      </c>
    </row>
    <row r="358" spans="1:6" s="6" customFormat="1">
      <c r="A358" s="3" t="s">
        <v>90</v>
      </c>
      <c r="B358" s="4" t="s">
        <v>7</v>
      </c>
      <c r="C358" s="4" t="s">
        <v>26</v>
      </c>
      <c r="F358" s="6" t="s">
        <v>29</v>
      </c>
    </row>
    <row r="359" spans="1:6">
      <c r="A359" s="3" t="s">
        <v>90</v>
      </c>
      <c r="B359" s="4" t="s">
        <v>7</v>
      </c>
      <c r="C359" s="4" t="s">
        <v>27</v>
      </c>
      <c r="F359" t="s">
        <v>30</v>
      </c>
    </row>
    <row r="360" spans="1:6">
      <c r="A360" s="3" t="s">
        <v>90</v>
      </c>
      <c r="B360" s="4" t="s">
        <v>7</v>
      </c>
      <c r="C360" s="4" t="s">
        <v>28</v>
      </c>
      <c r="F360" t="s">
        <v>31</v>
      </c>
    </row>
    <row r="361" spans="1:6">
      <c r="A361" s="3" t="s">
        <v>90</v>
      </c>
      <c r="B361" s="4" t="s">
        <v>7</v>
      </c>
      <c r="C361" s="4" t="s">
        <v>28</v>
      </c>
      <c r="D361">
        <v>-1</v>
      </c>
      <c r="F361" t="s">
        <v>32</v>
      </c>
    </row>
    <row r="362" spans="1:6">
      <c r="A362" s="3" t="s">
        <v>90</v>
      </c>
      <c r="B362" s="4" t="s">
        <v>7</v>
      </c>
      <c r="C362" s="4" t="s">
        <v>37</v>
      </c>
      <c r="D362">
        <v>2.61</v>
      </c>
      <c r="F362" t="s">
        <v>33</v>
      </c>
    </row>
    <row r="363" spans="1:6">
      <c r="A363" s="3" t="s">
        <v>90</v>
      </c>
      <c r="B363" s="4" t="s">
        <v>7</v>
      </c>
      <c r="C363" s="4" t="s">
        <v>37</v>
      </c>
      <c r="D363">
        <f>D361*D362</f>
        <v>-2.61</v>
      </c>
      <c r="F363" t="s">
        <v>34</v>
      </c>
    </row>
    <row r="364" spans="1:6">
      <c r="A364" s="3" t="s">
        <v>103</v>
      </c>
      <c r="B364" s="4" t="s">
        <v>7</v>
      </c>
      <c r="C364" s="4" t="s">
        <v>37</v>
      </c>
      <c r="D364" t="s">
        <v>42</v>
      </c>
      <c r="F364" t="s">
        <v>35</v>
      </c>
    </row>
    <row r="365" spans="1:6" s="6" customFormat="1">
      <c r="A365" s="3" t="s">
        <v>90</v>
      </c>
      <c r="B365" s="4" t="s">
        <v>7</v>
      </c>
      <c r="C365" s="4" t="s">
        <v>38</v>
      </c>
      <c r="F365" s="6" t="s">
        <v>29</v>
      </c>
    </row>
    <row r="366" spans="1:6">
      <c r="A366" s="3" t="s">
        <v>90</v>
      </c>
      <c r="B366" s="4" t="s">
        <v>7</v>
      </c>
      <c r="C366" s="4" t="s">
        <v>39</v>
      </c>
      <c r="D366" t="s">
        <v>43</v>
      </c>
      <c r="F366" t="s">
        <v>30</v>
      </c>
    </row>
    <row r="367" spans="1:6">
      <c r="A367" s="3" t="s">
        <v>90</v>
      </c>
      <c r="B367" s="4" t="s">
        <v>7</v>
      </c>
      <c r="C367" s="4" t="s">
        <v>40</v>
      </c>
      <c r="F367" t="s">
        <v>31</v>
      </c>
    </row>
    <row r="368" spans="1:6">
      <c r="A368" s="3" t="s">
        <v>90</v>
      </c>
      <c r="B368" s="4" t="s">
        <v>7</v>
      </c>
      <c r="C368" s="4" t="s">
        <v>40</v>
      </c>
      <c r="D368">
        <v>-1111</v>
      </c>
      <c r="F368" t="s">
        <v>32</v>
      </c>
    </row>
    <row r="369" spans="1:6">
      <c r="A369" s="3" t="s">
        <v>90</v>
      </c>
      <c r="B369" s="4" t="s">
        <v>7</v>
      </c>
      <c r="C369" s="4" t="s">
        <v>41</v>
      </c>
      <c r="D369">
        <v>5.9996999999999998</v>
      </c>
      <c r="F369" t="s">
        <v>33</v>
      </c>
    </row>
    <row r="370" spans="1:6">
      <c r="A370" s="3" t="s">
        <v>90</v>
      </c>
      <c r="B370" s="4" t="s">
        <v>7</v>
      </c>
      <c r="C370" s="4" t="s">
        <v>41</v>
      </c>
      <c r="D370">
        <f>ROUND(D368*D369,2)</f>
        <v>-6665.67</v>
      </c>
      <c r="F370" t="s">
        <v>34</v>
      </c>
    </row>
    <row r="371" spans="1:6">
      <c r="A371" s="3" t="s">
        <v>103</v>
      </c>
      <c r="B371" s="4" t="s">
        <v>7</v>
      </c>
      <c r="C371" s="4" t="s">
        <v>41</v>
      </c>
      <c r="D371" s="15">
        <v>0.17</v>
      </c>
      <c r="F371" t="s">
        <v>35</v>
      </c>
    </row>
    <row r="372" spans="1:6">
      <c r="A372" s="3" t="s">
        <v>15</v>
      </c>
      <c r="B372" s="4" t="s">
        <v>7</v>
      </c>
      <c r="C372" s="4" t="s">
        <v>112</v>
      </c>
      <c r="F372" t="s">
        <v>111</v>
      </c>
    </row>
    <row r="373" spans="1:6" s="13" customFormat="1">
      <c r="C373" s="13" t="s">
        <v>113</v>
      </c>
      <c r="E373" s="13" t="s">
        <v>56</v>
      </c>
    </row>
    <row r="374" spans="1:6">
      <c r="A374" s="1" t="s">
        <v>1</v>
      </c>
      <c r="B374" t="s">
        <v>2</v>
      </c>
      <c r="C374" s="2" t="s">
        <v>3</v>
      </c>
      <c r="F374" s="2" t="s">
        <v>3</v>
      </c>
    </row>
    <row r="375" spans="1:6">
      <c r="A375" s="1" t="s">
        <v>4</v>
      </c>
      <c r="B375" t="s">
        <v>2</v>
      </c>
      <c r="C375" s="2" t="s">
        <v>5</v>
      </c>
      <c r="F375" s="2" t="s">
        <v>5</v>
      </c>
    </row>
    <row r="376" spans="1:6">
      <c r="A376" s="1" t="s">
        <v>9</v>
      </c>
      <c r="B376" t="s">
        <v>7</v>
      </c>
      <c r="C376" s="2" t="s">
        <v>10</v>
      </c>
      <c r="D376" t="s">
        <v>182</v>
      </c>
      <c r="F376" s="2" t="s">
        <v>11</v>
      </c>
    </row>
    <row r="377" spans="1:6" s="6" customFormat="1">
      <c r="A377" s="5" t="s">
        <v>4</v>
      </c>
      <c r="B377" s="6" t="s">
        <v>7</v>
      </c>
      <c r="C377" s="6" t="s">
        <v>12</v>
      </c>
      <c r="F377" s="7" t="s">
        <v>13</v>
      </c>
    </row>
    <row r="378" spans="1:6">
      <c r="A378" s="3" t="s">
        <v>14</v>
      </c>
      <c r="B378" s="4" t="s">
        <v>7</v>
      </c>
      <c r="C378" s="7" t="s">
        <v>129</v>
      </c>
      <c r="D378" s="25" t="s">
        <v>180</v>
      </c>
      <c r="E378" s="6"/>
      <c r="F378" s="24" t="s">
        <v>127</v>
      </c>
    </row>
    <row r="379" spans="1:6">
      <c r="A379" s="3" t="s">
        <v>14</v>
      </c>
      <c r="B379" s="4" t="s">
        <v>7</v>
      </c>
      <c r="C379" s="7" t="s">
        <v>130</v>
      </c>
      <c r="D379">
        <v>68484243</v>
      </c>
      <c r="F379" s="7" t="s">
        <v>128</v>
      </c>
    </row>
    <row r="380" spans="1:6">
      <c r="A380" s="3" t="s">
        <v>14</v>
      </c>
      <c r="B380" s="4" t="s">
        <v>7</v>
      </c>
      <c r="C380" s="7" t="s">
        <v>131</v>
      </c>
      <c r="D380" s="6" t="str">
        <f>D294</f>
        <v>上海公司测试2</v>
      </c>
      <c r="E380" s="6"/>
      <c r="F380" s="24" t="s">
        <v>120</v>
      </c>
    </row>
    <row r="381" spans="1:6">
      <c r="A381" s="3" t="s">
        <v>14</v>
      </c>
      <c r="B381" s="4" t="s">
        <v>7</v>
      </c>
      <c r="C381" s="7" t="s">
        <v>132</v>
      </c>
      <c r="D381" s="14">
        <f>D238</f>
        <v>-44.39</v>
      </c>
      <c r="F381" s="7" t="s">
        <v>34</v>
      </c>
    </row>
    <row r="382" spans="1:6">
      <c r="A382" s="3" t="s">
        <v>14</v>
      </c>
      <c r="B382" s="4" t="s">
        <v>7</v>
      </c>
      <c r="C382" t="s">
        <v>133</v>
      </c>
      <c r="D382" s="14">
        <f>D296</f>
        <v>-6.4399999999999995</v>
      </c>
      <c r="F382" s="7" t="s">
        <v>36</v>
      </c>
    </row>
    <row r="383" spans="1:6">
      <c r="A383" s="3" t="s">
        <v>14</v>
      </c>
      <c r="B383" s="4" t="s">
        <v>7</v>
      </c>
      <c r="C383" t="s">
        <v>134</v>
      </c>
      <c r="D383">
        <f>D297</f>
        <v>-44.385128205200004</v>
      </c>
      <c r="F383" s="7" t="s">
        <v>121</v>
      </c>
    </row>
    <row r="384" spans="1:6">
      <c r="A384" s="3" t="s">
        <v>14</v>
      </c>
      <c r="B384" s="4" t="s">
        <v>7</v>
      </c>
      <c r="C384" t="s">
        <v>135</v>
      </c>
      <c r="D384" t="s">
        <v>125</v>
      </c>
      <c r="F384" s="7" t="s">
        <v>126</v>
      </c>
    </row>
    <row r="385" spans="1:6">
      <c r="A385" s="1" t="s">
        <v>4</v>
      </c>
      <c r="B385" t="s">
        <v>100</v>
      </c>
    </row>
    <row r="386" spans="1:6" s="13" customFormat="1">
      <c r="A386" s="22" t="s">
        <v>4</v>
      </c>
      <c r="B386" s="13" t="s">
        <v>100</v>
      </c>
      <c r="C386" s="13" t="s">
        <v>136</v>
      </c>
      <c r="F386" s="23" t="s">
        <v>137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2017-04-20T14:37:34Z</dcterms:modified>
</cp:coreProperties>
</file>