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<sst xmlns="http://schemas.openxmlformats.org/spreadsheetml/2006/main" count="30" uniqueCount="30">
  <si>
    <t>Sieve:</t>
  </si>
  <si>
    <t>Location</t>
  </si>
  <si>
    <t xml:space="preserve">0 mm</t>
  </si>
  <si>
    <t xml:space="preserve">0.063 mm</t>
  </si>
  <si>
    <t xml:space="preserve">0.125 mm </t>
  </si>
  <si>
    <t xml:space="preserve">0.180 mm</t>
  </si>
  <si>
    <t xml:space="preserve">0.250 mm</t>
  </si>
  <si>
    <t xml:space="preserve">0.300 mm</t>
  </si>
  <si>
    <t xml:space="preserve">0.355 mm</t>
  </si>
  <si>
    <t xml:space="preserve">0.425 mm</t>
  </si>
  <si>
    <t xml:space="preserve">0.500 mm</t>
  </si>
  <si>
    <t xml:space="preserve">0.710 mm</t>
  </si>
  <si>
    <t xml:space="preserve">1 mm</t>
  </si>
  <si>
    <t xml:space="preserve">2 mm</t>
  </si>
  <si>
    <t xml:space="preserve">4 mm </t>
  </si>
  <si>
    <t xml:space="preserve">8 mm</t>
  </si>
  <si>
    <t>R10_A</t>
  </si>
  <si>
    <t>R10_B</t>
  </si>
  <si>
    <t>R10_C</t>
  </si>
  <si>
    <t>R10_D</t>
  </si>
  <si>
    <t>R10_E</t>
  </si>
  <si>
    <t>DGS:</t>
  </si>
  <si>
    <t xml:space="preserve">Density Sand</t>
  </si>
  <si>
    <t xml:space="preserve">Percentage DGS</t>
  </si>
  <si>
    <t xml:space="preserve">Area of grain</t>
  </si>
  <si>
    <t xml:space="preserve">Volume of grain</t>
  </si>
  <si>
    <t xml:space="preserve">Mass of grain</t>
  </si>
  <si>
    <t xml:space="preserve">pow -1</t>
  </si>
  <si>
    <t xml:space="preserve">pow -0.5</t>
  </si>
  <si>
    <t xml:space="preserve">pow 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</si>
</sst>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2" borderId="0" numFmtId="0" xfId="0" applyFill="1">
      <protection hidden="0" locked="1"/>
    </xf>
    <xf fontId="0" fillId="2" borderId="0" numFmtId="0" xfId="0" applyFill="1">
      <protection hidden="0" locked="1"/>
    </xf>
    <xf fontId="0" fillId="3" borderId="1" numFmtId="0" xfId="0" applyFill="1" applyBorder="1">
      <protection hidden="0" locked="1"/>
    </xf>
    <xf fontId="0" fillId="3" borderId="2" numFmtId="0" xfId="0" applyFill="1" applyBorder="1">
      <protection hidden="0" locked="1"/>
    </xf>
    <xf fontId="0" fillId="3" borderId="3" numFmtId="0" xfId="0" applyFill="1" applyBorder="1">
      <protection hidden="0" locked="1"/>
    </xf>
    <xf fontId="0" fillId="3" borderId="4" numFmtId="0" xfId="0" applyFill="1" applyBorder="1">
      <protection hidden="0" locked="1"/>
    </xf>
    <xf fontId="0" fillId="3" borderId="0" numFmtId="0" xfId="0" applyFill="1">
      <protection hidden="0" locked="1"/>
    </xf>
    <xf fontId="0" fillId="3" borderId="5" numFmtId="0" xfId="0" applyFill="1" applyBorder="1">
      <protection hidden="0" locked="1"/>
    </xf>
    <xf fontId="0" fillId="3" borderId="6" numFmtId="0" xfId="0" applyFill="1" applyBorder="1">
      <protection hidden="0" locked="1"/>
    </xf>
    <xf fontId="0" fillId="3" borderId="7" numFmtId="0" xfId="0" applyFill="1" applyBorder="1">
      <protection hidden="0" locked="1"/>
    </xf>
    <xf fontId="0" fillId="3" borderId="8" numFmtId="0" xfId="0" applyFill="1" applyBorder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53080000000000002"/>
          <c:y val="0.16520000000000001"/>
          <c:w val="0.87948999999999999"/>
          <c:h val="0.61568999999999996"/>
        </c:manualLayout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Sheet1!$B$18:$B$30</c:f>
            </c:numRef>
          </c:xVal>
          <c:yVal>
            <c:numRef>
              <c:f>Sheet1!$P$34:$P$46</c:f>
            </c:numRef>
          </c:yVal>
        </c:ser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9991724" y="19954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14</xdr:col>
      <xdr:colOff>314324</xdr:colOff>
      <xdr:row>11</xdr:row>
      <xdr:rowOff>4762</xdr:rowOff>
    </xdr:from>
    <xdr:to>
      <xdr:col>21</xdr:col>
      <xdr:colOff>600074</xdr:colOff>
      <xdr:row>26</xdr:row>
      <xdr:rowOff>14287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9991724" y="19954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bestFit="1" min="5" max="5" width="11.421875"/>
    <col bestFit="1" customWidth="1" min="7" max="7" width="14.140625"/>
    <col bestFit="1" min="8" max="8" width="12.140625"/>
    <col bestFit="1" min="9" max="12" width="10.8515625"/>
  </cols>
  <sheetData>
    <row r="1" ht="14.25">
      <c r="A1" t="s">
        <v>0</v>
      </c>
    </row>
    <row r="2" ht="14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ht="14.25">
      <c r="A3" s="2" t="s">
        <v>16</v>
      </c>
      <c r="B3" s="2">
        <v>0.027687244881834827</v>
      </c>
      <c r="C3" s="2">
        <v>0.025314052463359722</v>
      </c>
      <c r="D3" s="2">
        <v>0.60595513084200214</v>
      </c>
      <c r="E3" s="2">
        <v>1.9602569376324892</v>
      </c>
      <c r="F3" s="2">
        <v>3.6025060911938787</v>
      </c>
      <c r="G3" s="2">
        <v>3.5582064993829654</v>
      </c>
      <c r="H3" s="2">
        <v>9.756985096351622</v>
      </c>
      <c r="I3" s="2">
        <v>11.264753346201305</v>
      </c>
      <c r="J3" s="2">
        <v>26.192133658197019</v>
      </c>
      <c r="K3" s="2">
        <v>12.285226086131052</v>
      </c>
      <c r="L3" s="2">
        <v>23.811030598360951</v>
      </c>
      <c r="M3" s="2">
        <v>5.5690915419422415</v>
      </c>
      <c r="N3" s="2">
        <v>1.340853716419278</v>
      </c>
      <c r="O3" s="2">
        <v>0</v>
      </c>
    </row>
    <row r="4" ht="14.25">
      <c r="A4" s="2" t="s">
        <v>17</v>
      </c>
      <c r="B4" s="2">
        <v>0.016962952910827302</v>
      </c>
      <c r="C4" s="2">
        <v>0.020355543493012048</v>
      </c>
      <c r="D4" s="2">
        <v>0.44782195684624104</v>
      </c>
      <c r="E4" s="2">
        <v>1.1399104356086267</v>
      </c>
      <c r="F4" s="2">
        <v>1.76075451214547</v>
      </c>
      <c r="G4" s="2">
        <v>1.0347401275614057</v>
      </c>
      <c r="H4" s="2">
        <v>3.1483240602524019</v>
      </c>
      <c r="I4" s="2">
        <v>3.40107205862396</v>
      </c>
      <c r="J4" s="2">
        <v>9.6391979915863892</v>
      </c>
      <c r="K4" s="2">
        <v>8.3627357850454302</v>
      </c>
      <c r="L4" s="2">
        <v>33.200739584746927</v>
      </c>
      <c r="M4" s="2">
        <v>30.753833627357867</v>
      </c>
      <c r="N4" s="2">
        <v>6.2381259329624301</v>
      </c>
      <c r="O4" s="2">
        <v>0.8354254308590161</v>
      </c>
    </row>
    <row r="5" ht="14.25">
      <c r="A5" s="2" t="s">
        <v>18</v>
      </c>
      <c r="B5" s="2">
        <v>0</v>
      </c>
      <c r="C5" s="2">
        <v>0.029720380751101217</v>
      </c>
      <c r="D5" s="2">
        <v>0.96921463893865845</v>
      </c>
      <c r="E5" s="2">
        <v>2.2273774240685631</v>
      </c>
      <c r="F5" s="2">
        <v>2.957177884734477</v>
      </c>
      <c r="G5" s="2">
        <v>2.3908395181995963</v>
      </c>
      <c r="H5" s="2">
        <v>6.0125981391739325</v>
      </c>
      <c r="I5" s="2">
        <v>8.140082061273537</v>
      </c>
      <c r="J5" s="2">
        <v>27.049674314160971</v>
      </c>
      <c r="K5" s="2">
        <v>14.934491327427773</v>
      </c>
      <c r="L5" s="2">
        <v>23.408927672151211</v>
      </c>
      <c r="M5" s="2">
        <v>9.9398162289789997</v>
      </c>
      <c r="N5" s="2">
        <v>1.9359525794813097</v>
      </c>
      <c r="O5" s="2">
        <v>0.0041278306598712582</v>
      </c>
    </row>
    <row r="6" ht="14.25">
      <c r="A6" s="2" t="s">
        <v>19</v>
      </c>
      <c r="B6" s="2">
        <v>0.038762026995563137</v>
      </c>
      <c r="C6" s="2">
        <v>0.091306108034071506</v>
      </c>
      <c r="D6" s="2">
        <v>1.3937102150861778</v>
      </c>
      <c r="E6" s="2">
        <v>2.2430292954786384</v>
      </c>
      <c r="F6" s="2">
        <v>2.229247241435742</v>
      </c>
      <c r="G6" s="2">
        <v>1.5349762690257054</v>
      </c>
      <c r="H6" s="2">
        <v>5.6506421575805668</v>
      </c>
      <c r="I6" s="2">
        <v>8.1572532366292361</v>
      </c>
      <c r="J6" s="2">
        <v>25.294376060572134</v>
      </c>
      <c r="K6" s="2">
        <v>12.614886341123061</v>
      </c>
      <c r="L6" s="2">
        <v>17.580732688448041</v>
      </c>
      <c r="M6" s="2">
        <v>12.748399989663481</v>
      </c>
      <c r="N6" s="2">
        <v>7.231271480623283</v>
      </c>
      <c r="O6" s="2">
        <v>3.1914068893043024</v>
      </c>
    </row>
    <row r="7" ht="14.25">
      <c r="A7" s="2" t="s">
        <v>20</v>
      </c>
      <c r="B7" s="2">
        <v>0.04679931672997751</v>
      </c>
      <c r="C7" s="2">
        <v>0.24179646977154309</v>
      </c>
      <c r="D7" s="2">
        <v>1.3571801851692811</v>
      </c>
      <c r="E7" s="2">
        <v>1.2464218022416973</v>
      </c>
      <c r="F7" s="2">
        <v>0.77686865771760438</v>
      </c>
      <c r="G7" s="2">
        <v>0.5959112996950322</v>
      </c>
      <c r="H7" s="2">
        <v>2.0778896628109349</v>
      </c>
      <c r="I7" s="2">
        <v>6.7508014382990007</v>
      </c>
      <c r="J7" s="2">
        <v>34.194700757368942</v>
      </c>
      <c r="K7" s="2">
        <v>18.446730677732084</v>
      </c>
      <c r="L7" s="2">
        <v>21.66808364597879</v>
      </c>
      <c r="M7" s="2">
        <v>8.3575779793614799</v>
      </c>
      <c r="N7" s="2">
        <v>2.8937577511368615</v>
      </c>
      <c r="O7" s="2">
        <v>1.3454803559867758</v>
      </c>
    </row>
    <row r="8" ht="14.25">
      <c r="A8" t="s">
        <v>21</v>
      </c>
    </row>
    <row r="9" ht="14.25">
      <c r="A9" s="3" t="s">
        <v>16</v>
      </c>
      <c r="B9" s="4">
        <v>0</v>
      </c>
      <c r="C9" s="4">
        <v>7.0230626675898744</v>
      </c>
      <c r="D9" s="4">
        <v>9.6529048739972154</v>
      </c>
      <c r="E9" s="4">
        <v>14.202115787225614</v>
      </c>
      <c r="F9" s="4">
        <v>6.4187506152557425</v>
      </c>
      <c r="G9" s="4">
        <v>4.2814229102932577</v>
      </c>
      <c r="H9" s="4">
        <v>3.6554665606748458</v>
      </c>
      <c r="I9" s="4">
        <v>2.9453119271816082</v>
      </c>
      <c r="J9" s="4">
        <v>3.5332855006053743</v>
      </c>
      <c r="K9" s="4">
        <v>7.304703978777038</v>
      </c>
      <c r="L9" s="4">
        <v>17.298810447912306</v>
      </c>
      <c r="M9" s="4">
        <v>15.032429233013776</v>
      </c>
      <c r="N9" s="4">
        <v>6.2388341361460418</v>
      </c>
      <c r="O9" s="5">
        <v>2.4129013613273078</v>
      </c>
    </row>
    <row r="10" ht="14.25">
      <c r="A10" s="6" t="s">
        <v>17</v>
      </c>
      <c r="B10" s="7">
        <v>0</v>
      </c>
      <c r="C10" s="7">
        <v>9.234149883422516</v>
      </c>
      <c r="D10" s="7">
        <v>11.6041576102593</v>
      </c>
      <c r="E10" s="7">
        <v>11.956730507023318</v>
      </c>
      <c r="F10" s="7">
        <v>4.674897896156696</v>
      </c>
      <c r="G10" s="7">
        <v>4.1395510635615018</v>
      </c>
      <c r="H10" s="7">
        <v>3.6769156349474899</v>
      </c>
      <c r="I10" s="7">
        <v>2.7173713842736138</v>
      </c>
      <c r="J10" s="7">
        <v>3.4714816446974202</v>
      </c>
      <c r="K10" s="7">
        <v>6.3163497231007639</v>
      </c>
      <c r="L10" s="7">
        <v>15.771532092950935</v>
      </c>
      <c r="M10" s="7">
        <v>15.432552891604265</v>
      </c>
      <c r="N10" s="7">
        <v>7.877284467208888</v>
      </c>
      <c r="O10" s="8">
        <v>3.1270252007933066</v>
      </c>
    </row>
    <row r="11" ht="14.25">
      <c r="A11" s="6" t="s">
        <v>18</v>
      </c>
      <c r="B11" s="7">
        <v>0</v>
      </c>
      <c r="C11" s="7">
        <v>9.2134634095210082</v>
      </c>
      <c r="D11" s="7">
        <v>12.841781930652388</v>
      </c>
      <c r="E11" s="7">
        <v>10.041357988070299</v>
      </c>
      <c r="F11" s="7">
        <v>4.9524939573885707</v>
      </c>
      <c r="G11" s="7">
        <v>4.0528719906564188</v>
      </c>
      <c r="H11" s="7">
        <v>3.6603289013692821</v>
      </c>
      <c r="I11" s="7">
        <v>3.0944586503367852</v>
      </c>
      <c r="J11" s="7">
        <v>3.6308785998485624</v>
      </c>
      <c r="K11" s="7">
        <v>7.3230412550257125</v>
      </c>
      <c r="L11" s="7">
        <v>16.735296044199359</v>
      </c>
      <c r="M11" s="7">
        <v>15.168132932826307</v>
      </c>
      <c r="N11" s="7">
        <v>6.7904828536969095</v>
      </c>
      <c r="O11" s="8">
        <v>2.4954114864084076</v>
      </c>
    </row>
    <row r="12" ht="14.25">
      <c r="A12" s="6" t="s">
        <v>19</v>
      </c>
      <c r="B12" s="7">
        <v>0</v>
      </c>
      <c r="C12" s="7">
        <v>12.176667239966919</v>
      </c>
      <c r="D12" s="7">
        <v>11.94262417884651</v>
      </c>
      <c r="E12" s="7">
        <v>10.034606897439437</v>
      </c>
      <c r="F12" s="7">
        <v>4.4952188324934523</v>
      </c>
      <c r="G12" s="7">
        <v>3.7227575994560405</v>
      </c>
      <c r="H12" s="7">
        <v>3.2852002404844503</v>
      </c>
      <c r="I12" s="7">
        <v>2.5364511134117702</v>
      </c>
      <c r="J12" s="7">
        <v>3.0833306491659704</v>
      </c>
      <c r="K12" s="7">
        <v>6.5532035931867121</v>
      </c>
      <c r="L12" s="7">
        <v>15.654823606810103</v>
      </c>
      <c r="M12" s="7">
        <v>15.766696630434595</v>
      </c>
      <c r="N12" s="7">
        <v>7.9720091978927314</v>
      </c>
      <c r="O12" s="8">
        <v>2.7764102204113015</v>
      </c>
    </row>
    <row r="13" ht="14.25">
      <c r="A13" s="9" t="s">
        <v>20</v>
      </c>
      <c r="B13" s="10">
        <v>0</v>
      </c>
      <c r="C13" s="10">
        <v>10.124534204127116</v>
      </c>
      <c r="D13" s="10">
        <v>10.182285020068642</v>
      </c>
      <c r="E13" s="10">
        <v>11.178937922349579</v>
      </c>
      <c r="F13" s="10">
        <v>5.9960907052209222</v>
      </c>
      <c r="G13" s="10">
        <v>4.107035149335621</v>
      </c>
      <c r="H13" s="10">
        <v>3.630952925933038</v>
      </c>
      <c r="I13" s="10">
        <v>2.7172672394826201</v>
      </c>
      <c r="J13" s="10">
        <v>3.7650049735681721</v>
      </c>
      <c r="K13" s="10">
        <v>7.2558711494457029</v>
      </c>
      <c r="L13" s="10">
        <v>17.74568217899013</v>
      </c>
      <c r="M13" s="10">
        <v>15.203775344461125</v>
      </c>
      <c r="N13" s="10">
        <v>6.0395882663528342</v>
      </c>
      <c r="O13" s="11">
        <v>2.0529749206645054</v>
      </c>
    </row>
    <row r="14" ht="14.25"/>
    <row r="16" ht="14.25">
      <c r="A16" t="s">
        <v>22</v>
      </c>
      <c r="C16" t="s">
        <v>23</v>
      </c>
      <c r="E16" t="s">
        <v>24</v>
      </c>
      <c r="G16" t="s">
        <v>25</v>
      </c>
      <c r="H16" t="s">
        <v>26</v>
      </c>
    </row>
    <row r="17" ht="14.25">
      <c r="A17">
        <v>0.00165</v>
      </c>
      <c r="B17" s="12">
        <v>0</v>
      </c>
      <c r="C17" s="4">
        <v>0</v>
      </c>
      <c r="D17">
        <f>C17/100</f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ht="14.25">
      <c r="B18" s="12">
        <v>0.063</v>
      </c>
      <c r="C18" s="4">
        <v>7.0230626675898744</v>
      </c>
      <c r="D18">
        <f>C18/100</f>
        <v>0.070230626675898744</v>
      </c>
      <c r="E18" s="12">
        <f>PI()*(B18/2)^2</f>
        <v>0.0031172453105244723</v>
      </c>
      <c r="F18" s="12"/>
      <c r="G18" s="12">
        <f>(PI()/6)*(B18)^3</f>
        <v>0.00013092430304202784</v>
      </c>
      <c r="H18" s="12">
        <f>G18*$A$17</f>
        <v>2.1602510001934594e-07</v>
      </c>
      <c r="I18">
        <f>H18*D18</f>
        <v>1.517157815208237e-08</v>
      </c>
      <c r="J18" s="12">
        <f>H18/C18</f>
        <v>3.0759386644271525e-08</v>
      </c>
      <c r="L18" s="13">
        <f>(I18/$I$31)*100</f>
        <v>0.00035647429556813541</v>
      </c>
      <c r="M18" s="12">
        <f>(J18/$J$31)*100</f>
        <v>8.0511258674123004e-05</v>
      </c>
      <c r="N18" s="12"/>
      <c r="O18" s="12"/>
    </row>
    <row r="19" ht="14.25">
      <c r="B19" s="12">
        <v>0.125</v>
      </c>
      <c r="C19" s="4">
        <v>9.6529048739972154</v>
      </c>
      <c r="D19">
        <f>C19/100</f>
        <v>0.096529048739972159</v>
      </c>
      <c r="E19" s="13">
        <f>PI()*(B19/2)^2</f>
        <v>0.012271846303085129</v>
      </c>
      <c r="F19" s="12"/>
      <c r="G19" s="13">
        <f>(PI()/6)*(B19)^3</f>
        <v>0.0010226538585904274</v>
      </c>
      <c r="H19" s="13">
        <f>G19*$A$17</f>
        <v>1.6873788666742051e-06</v>
      </c>
      <c r="I19">
        <f>H19*D19</f>
        <v>1.6288107686399333e-07</v>
      </c>
      <c r="J19" s="13">
        <f>H19/C19</f>
        <v>1.7480529319413782e-07</v>
      </c>
      <c r="L19" s="13">
        <f>(I19/$I$31)*100</f>
        <v>0.0038270848658220791</v>
      </c>
      <c r="M19" s="13">
        <f>(J19/$J$31)*100</f>
        <v>0.00045754469491608593</v>
      </c>
      <c r="N19" s="12"/>
      <c r="O19" s="12"/>
    </row>
    <row r="20" ht="14.25">
      <c r="B20" s="12">
        <v>0.17999999999999999</v>
      </c>
      <c r="C20" s="4">
        <v>14.202115787225614</v>
      </c>
      <c r="D20">
        <f>C20/100</f>
        <v>0.14202115787225614</v>
      </c>
      <c r="E20" s="13">
        <f>PI()*(B20/2)^2</f>
        <v>0.025446900494077322</v>
      </c>
      <c r="F20" s="12"/>
      <c r="G20" s="13">
        <f>(PI()/6)*(B20)^3</f>
        <v>0.0030536280592892784</v>
      </c>
      <c r="H20" s="13">
        <f>G20*$A$17</f>
        <v>5.0384862978273096e-06</v>
      </c>
      <c r="I20">
        <f>H20*D20</f>
        <v>7.1557165794093171e-07</v>
      </c>
      <c r="J20" s="13">
        <f>H20/C20</f>
        <v>3.5477011829176044e-07</v>
      </c>
      <c r="L20" s="13">
        <f>(I20/$I$31)*100</f>
        <v>0.016813208232922365</v>
      </c>
      <c r="M20" s="13">
        <f>(J20/$J$31)*100</f>
        <v>0.00092859422373939217</v>
      </c>
      <c r="N20" s="12"/>
      <c r="O20" s="12"/>
    </row>
    <row r="21" ht="14.25">
      <c r="B21" s="12">
        <v>0.25</v>
      </c>
      <c r="C21" s="4">
        <v>6.4187506152557425</v>
      </c>
      <c r="D21">
        <f>C21/100</f>
        <v>0.06418750615255743</v>
      </c>
      <c r="E21" s="13">
        <f>PI()*(B21/2)^2</f>
        <v>0.049087385212340517</v>
      </c>
      <c r="F21" s="12"/>
      <c r="G21" s="13">
        <f>(PI()/6)*(B21)^3</f>
        <v>0.008181230868723419</v>
      </c>
      <c r="H21" s="13">
        <f>G21*$A$17</f>
        <v>1.3499030933393641e-05</v>
      </c>
      <c r="I21">
        <f>H21*D21</f>
        <v>8.6646913109076744e-07</v>
      </c>
      <c r="J21" s="13">
        <f>H21/C21</f>
        <v>2.1030620665195913e-06</v>
      </c>
      <c r="L21" s="13">
        <f>(I21/$I$31)*100</f>
        <v>0.02035872405895502</v>
      </c>
      <c r="M21" s="13">
        <f>(J21/$J$31)*100</f>
        <v>0.0055046667868726123</v>
      </c>
      <c r="N21" s="12"/>
      <c r="O21" s="12"/>
    </row>
    <row r="22" ht="14.25">
      <c r="B22" s="12">
        <v>0.29999999999999999</v>
      </c>
      <c r="C22" s="4">
        <v>4.2814229102932577</v>
      </c>
      <c r="D22">
        <f>C22/100</f>
        <v>0.042814229102932574</v>
      </c>
      <c r="E22" s="13">
        <f>PI()*(B22/2)^2</f>
        <v>0.070685834705770348</v>
      </c>
      <c r="F22" s="12"/>
      <c r="G22" s="13">
        <f>(PI()/6)*(B22)^3</f>
        <v>0.014137166941154067</v>
      </c>
      <c r="H22" s="13">
        <f>G22*$A$17</f>
        <v>2.332632545290421e-05</v>
      </c>
      <c r="I22">
        <f>H22*D22</f>
        <v>9.9869864207020824e-07</v>
      </c>
      <c r="J22" s="13">
        <f>H22/C22</f>
        <v>5.4482647338630849e-06</v>
      </c>
      <c r="L22" s="13">
        <f>(I22/$I$31)*100</f>
        <v>0.023465613883283908</v>
      </c>
      <c r="M22" s="13">
        <f>(J22/$J$31)*100</f>
        <v>0.014260578612507676</v>
      </c>
      <c r="N22" s="12"/>
      <c r="O22" s="12"/>
    </row>
    <row r="23" ht="14.25">
      <c r="B23" s="12">
        <v>0.35499999999999998</v>
      </c>
      <c r="C23" s="4">
        <v>3.6554665606748458</v>
      </c>
      <c r="D23">
        <f>C23/100</f>
        <v>0.036554665606748457</v>
      </c>
      <c r="E23" s="13">
        <f>PI()*(B23/2)^2</f>
        <v>0.098979803542163416</v>
      </c>
      <c r="F23" s="12"/>
      <c r="G23" s="13">
        <f>(PI()/6)*(B23)^3</f>
        <v>0.02342522017164534</v>
      </c>
      <c r="H23" s="13">
        <f>G23*$A$17</f>
        <v>3.8651613283214814e-05</v>
      </c>
      <c r="I23">
        <f>H23*D23</f>
        <v>1.4128967987292743e-06</v>
      </c>
      <c r="J23" s="13">
        <f>H23/C23</f>
        <v>1.0573647068482343e-05</v>
      </c>
      <c r="L23" s="13">
        <f>(I23/$I$31)*100</f>
        <v>0.033197692816706856</v>
      </c>
      <c r="M23" s="13">
        <f>(J23/$J$31)*100</f>
        <v>0.02767602761734541</v>
      </c>
      <c r="N23" s="12"/>
      <c r="O23" s="12"/>
    </row>
    <row r="24" ht="14.25">
      <c r="B24" s="12">
        <v>0.42499999999999999</v>
      </c>
      <c r="C24" s="4">
        <v>2.9453119271816082</v>
      </c>
      <c r="D24">
        <f>C24/100</f>
        <v>0.029453119271816083</v>
      </c>
      <c r="E24" s="13">
        <f>PI()*(B24/2)^2</f>
        <v>0.14186254326366407</v>
      </c>
      <c r="F24" s="12"/>
      <c r="G24" s="13">
        <f>(PI()/6)*(B24)^3</f>
        <v>0.040194387258038151</v>
      </c>
      <c r="H24" s="13">
        <f>G24*$A$17</f>
        <v>6.6320738975762949e-05</v>
      </c>
      <c r="I24">
        <f>H24*D24</f>
        <v>1.9533526352481277e-06</v>
      </c>
      <c r="J24" s="13">
        <f>H24/C24</f>
        <v>2.2517390556736645e-05</v>
      </c>
      <c r="L24" s="13">
        <f>(I24/$I$31)*100</f>
        <v>0.045896346290821705</v>
      </c>
      <c r="M24" s="13">
        <f>(J24/$J$31)*100</f>
        <v>0.05893821865649277</v>
      </c>
      <c r="N24" s="12"/>
      <c r="O24" s="12"/>
    </row>
    <row r="25" ht="14.25">
      <c r="B25" s="12">
        <v>0.5</v>
      </c>
      <c r="C25" s="4">
        <v>3.5332855006053743</v>
      </c>
      <c r="D25">
        <f>C25/100</f>
        <v>0.035332855006053744</v>
      </c>
      <c r="E25" s="13">
        <f>PI()*(B25/2)^2</f>
        <v>0.19634954084936207</v>
      </c>
      <c r="F25" s="12"/>
      <c r="G25" s="13">
        <f>(PI()/6)*(B25)^3</f>
        <v>0.065449846949787352</v>
      </c>
      <c r="H25" s="13">
        <f>G25*$A$17</f>
        <v>0.00010799224746714913</v>
      </c>
      <c r="I25">
        <f>H25*D25</f>
        <v>3.8156744215346548e-06</v>
      </c>
      <c r="J25" s="13">
        <f>H25/C25</f>
        <v>3.0564257388384356e-05</v>
      </c>
      <c r="L25" s="13">
        <f>(I25/$I$31)*100</f>
        <v>0.089653814382337424</v>
      </c>
      <c r="M25" s="13">
        <f>(J25/$J$31)*100</f>
        <v>0.080000516955593098</v>
      </c>
      <c r="N25" s="12"/>
      <c r="O25" s="12"/>
    </row>
    <row r="26" ht="14.25">
      <c r="B26" s="12">
        <v>0.70999999999999996</v>
      </c>
      <c r="C26" s="4">
        <v>7.304703978777038</v>
      </c>
      <c r="D26">
        <f>C26/100</f>
        <v>0.073047039787770385</v>
      </c>
      <c r="E26" s="13">
        <f>PI()*(B26/2)^2</f>
        <v>0.39591921416865367</v>
      </c>
      <c r="F26" s="12"/>
      <c r="G26" s="13">
        <f>(PI()/6)*(B26)^3</f>
        <v>0.18740176137316272</v>
      </c>
      <c r="H26" s="13">
        <f>G26*$A$17</f>
        <v>0.00030921290626571851</v>
      </c>
      <c r="I26">
        <f>H26*D26</f>
        <v>2.2587087466884056e-05</v>
      </c>
      <c r="J26" s="13">
        <f>H26/C26</f>
        <v>4.2330655309797687e-05</v>
      </c>
      <c r="L26" s="13">
        <f>(I26/$I$31)*100</f>
        <v>0.53071051758634735</v>
      </c>
      <c r="M26" s="13">
        <f>(J26/$J$31)*100</f>
        <v>0.11079851425213534</v>
      </c>
      <c r="N26" s="12"/>
      <c r="O26" s="12"/>
    </row>
    <row r="27" ht="14.25">
      <c r="B27" s="12">
        <v>1</v>
      </c>
      <c r="C27" s="4">
        <v>17.298810447912306</v>
      </c>
      <c r="D27">
        <f>C27/100</f>
        <v>0.17298810447912305</v>
      </c>
      <c r="E27" s="13">
        <f>PI()*(B27/2)^2</f>
        <v>0.78539816339744828</v>
      </c>
      <c r="F27" s="12"/>
      <c r="G27" s="13">
        <f>(PI()/6)*(B27)^3</f>
        <v>0.52359877559829882</v>
      </c>
      <c r="H27" s="13">
        <f>G27*$A$17</f>
        <v>0.00086393797973719302</v>
      </c>
      <c r="I27">
        <f>H27*D27</f>
        <v>0.00014945099350226003</v>
      </c>
      <c r="J27" s="13">
        <f>H27/C27</f>
        <v>4.9942045572356494e-05</v>
      </c>
      <c r="L27" s="13">
        <f>(I27/$I$31)*100</f>
        <v>3.5115290641905847</v>
      </c>
      <c r="M27" s="13">
        <f>(J27/$J$31)*100</f>
        <v>0.13072097295996196</v>
      </c>
      <c r="N27" s="12"/>
      <c r="O27" s="12"/>
    </row>
    <row r="28" ht="14.25">
      <c r="B28" s="12">
        <v>2</v>
      </c>
      <c r="C28" s="4">
        <v>15.032429233013776</v>
      </c>
      <c r="D28">
        <f>C28/100</f>
        <v>0.15032429233013775</v>
      </c>
      <c r="E28" s="13">
        <f>PI()*(B28/2)^2</f>
        <v>3.1415926535897931</v>
      </c>
      <c r="F28" s="12"/>
      <c r="G28" s="13">
        <f>E28</f>
        <v>3.1415926535897931</v>
      </c>
      <c r="H28" s="13">
        <f>G28*$A$17</f>
        <v>0.0051836278784231585</v>
      </c>
      <c r="I28">
        <f>H28*D28</f>
        <v>0.00077922519252673461</v>
      </c>
      <c r="J28" s="13">
        <f>H28/C28</f>
        <v>0.00034482968774195383</v>
      </c>
      <c r="L28" s="13">
        <f>(I28/$I$31)*100</f>
        <v>18.308823829034996</v>
      </c>
      <c r="M28" s="13">
        <f>(J28/$J$31)*100</f>
        <v>0.90257561080074045</v>
      </c>
      <c r="N28" s="12"/>
      <c r="O28" s="12"/>
    </row>
    <row r="29" ht="14.25">
      <c r="B29" s="12">
        <v>4</v>
      </c>
      <c r="C29" s="4">
        <v>6.2388341361460418</v>
      </c>
      <c r="D29">
        <f>C29/100</f>
        <v>0.062388341361460417</v>
      </c>
      <c r="E29" s="13">
        <f>PI()*(B29/2)^2</f>
        <v>12.566370614359172</v>
      </c>
      <c r="F29" s="12"/>
      <c r="G29" s="13">
        <f>E29</f>
        <v>12.566370614359172</v>
      </c>
      <c r="H29" s="13">
        <f>G29*$A$17</f>
        <v>0.020734511513692634</v>
      </c>
      <c r="I29">
        <f>H29*D29</f>
        <v>0.0012935917822793875</v>
      </c>
      <c r="J29" s="13">
        <f>H29/C29</f>
        <v>0.0033234593292940317</v>
      </c>
      <c r="L29" s="13">
        <f>(I29/$I$31)*100</f>
        <v>30.394479382323247</v>
      </c>
      <c r="M29" s="13">
        <f>(J29/$J$31)*100</f>
        <v>8.69899965328311</v>
      </c>
      <c r="N29" s="12"/>
      <c r="O29" s="12"/>
    </row>
    <row r="30" ht="14.25">
      <c r="B30" s="12">
        <v>8</v>
      </c>
      <c r="C30" s="5">
        <v>2.4129013613273078</v>
      </c>
      <c r="D30">
        <f>C30/100</f>
        <v>0.024129013613273079</v>
      </c>
      <c r="E30" s="13">
        <f>PI()*(B30/2)^2</f>
        <v>50.26548245743669</v>
      </c>
      <c r="F30" s="12"/>
      <c r="G30" s="13">
        <f>E30</f>
        <v>50.26548245743669</v>
      </c>
      <c r="H30" s="13">
        <f>G30*$A$17</f>
        <v>0.082938046054770537</v>
      </c>
      <c r="I30">
        <f>H30*D30</f>
        <v>0.0020012132423138278</v>
      </c>
      <c r="J30" s="13">
        <f>H30/C30</f>
        <v>0.034372746181861043</v>
      </c>
      <c r="L30" s="13">
        <f>(I30/$I$31)*100</f>
        <v>47.020888248038403</v>
      </c>
      <c r="M30" s="13">
        <f>(J30/$J$31)*100</f>
        <v>89.969058589897926</v>
      </c>
      <c r="N30" s="12"/>
      <c r="O30" s="12"/>
    </row>
    <row r="31" ht="14.25">
      <c r="D31" s="12"/>
      <c r="I31">
        <f>SUM(I18:I30)</f>
        <v>0.0042560090140307243</v>
      </c>
      <c r="J31">
        <f>SUM(J18:J30)</f>
        <v>0.038205074856391297</v>
      </c>
      <c r="L31" s="13"/>
    </row>
    <row r="33" ht="14.25">
      <c r="D33">
        <v>0</v>
      </c>
      <c r="E33">
        <f>D33*$D$51</f>
        <v>0</v>
      </c>
      <c r="I33" s="12"/>
      <c r="M33" s="12">
        <v>0</v>
      </c>
      <c r="N33" s="2">
        <v>0.027687244881834827</v>
      </c>
    </row>
    <row r="34" ht="14.25">
      <c r="D34">
        <v>0.0702306266758988</v>
      </c>
      <c r="E34">
        <f>D34*$D$51</f>
        <v>549.59396654673299</v>
      </c>
      <c r="G34" s="12">
        <f>PI()*(B18/2)^2</f>
        <v>0.0031172453105244723</v>
      </c>
      <c r="H34">
        <f>(E34/G34)</f>
        <v>176307.57665788726</v>
      </c>
      <c r="I34" s="12"/>
      <c r="J34">
        <f>H34*H18</f>
        <v>0.038086861881688597</v>
      </c>
      <c r="K34">
        <f>(J34/$J$47)*100</f>
        <v>0.63733777624960486</v>
      </c>
      <c r="M34" s="12">
        <v>0.063</v>
      </c>
      <c r="N34" s="2">
        <v>0.025314052463359722</v>
      </c>
      <c r="P34">
        <f>N34/K34</f>
        <v>0.039718424682621996</v>
      </c>
    </row>
    <row r="35" ht="14.25">
      <c r="D35">
        <v>0.096529048739972159</v>
      </c>
      <c r="E35">
        <f>D35*$D$51</f>
        <v>755.39384019465274</v>
      </c>
      <c r="G35" s="13">
        <f>PI()*(B19/2)^2</f>
        <v>0.012271846303085129</v>
      </c>
      <c r="H35">
        <f>(E35/G35)</f>
        <v>61555.027787851897</v>
      </c>
      <c r="I35" s="12"/>
      <c r="J35">
        <f>H35*H19</f>
        <v>0.10386665302676473</v>
      </c>
      <c r="K35">
        <f>(J35/$J$47)*100</f>
        <v>1.7380833808834817</v>
      </c>
      <c r="M35" s="12">
        <v>0.125</v>
      </c>
      <c r="N35" s="2">
        <v>0.60595513084200214</v>
      </c>
      <c r="P35">
        <f>N35/K35</f>
        <v>0.34863409748155483</v>
      </c>
    </row>
    <row r="36" ht="14.25">
      <c r="D36">
        <v>0.14202115787225614</v>
      </c>
      <c r="E36">
        <f>D36*$D$51</f>
        <v>1111.3950591495857</v>
      </c>
      <c r="G36" s="13">
        <f>PI()*(B20/2)^2</f>
        <v>0.025446900494077322</v>
      </c>
      <c r="H36">
        <f>(E36/G36)</f>
        <v>43675.066022608888</v>
      </c>
      <c r="I36" s="12"/>
      <c r="J36">
        <f>H36*H20</f>
        <v>0.22005622171161798</v>
      </c>
      <c r="K36">
        <f>(J36/$J$47)*100</f>
        <v>3.6823759182691309</v>
      </c>
      <c r="M36" s="12">
        <v>0.17999999999999999</v>
      </c>
      <c r="N36" s="2">
        <v>1.9602569376324892</v>
      </c>
      <c r="P36">
        <f>N36/K36</f>
        <v>0.53233482434729018</v>
      </c>
    </row>
    <row r="37" ht="14.25">
      <c r="D37">
        <v>0.06418750615255743</v>
      </c>
      <c r="E37">
        <f>D37*$D$51</f>
        <v>502.30316571036622</v>
      </c>
      <c r="G37" s="13">
        <f>PI()*(B21/2)^2</f>
        <v>0.049087385212340517</v>
      </c>
      <c r="H37">
        <f>(E37/G37)</f>
        <v>10232.836064449562</v>
      </c>
      <c r="I37" s="12"/>
      <c r="J37">
        <f>H37*H21</f>
        <v>0.13813337057035069</v>
      </c>
      <c r="K37">
        <f>(J37/$J$47)*100</f>
        <v>2.3114956411648251</v>
      </c>
      <c r="M37" s="12">
        <v>0.25</v>
      </c>
      <c r="N37" s="2">
        <v>3.6025060911938787</v>
      </c>
      <c r="P37">
        <f>N37/K37</f>
        <v>1.5585173629739049</v>
      </c>
    </row>
    <row r="38" ht="14.25">
      <c r="D38">
        <v>0.042814229102932574</v>
      </c>
      <c r="E38">
        <f>D38*$D$51</f>
        <v>335.04530873560151</v>
      </c>
      <c r="G38" s="13">
        <f>PI()*(B22/2)^2</f>
        <v>0.070685834705770348</v>
      </c>
      <c r="H38">
        <f>(E38/G38)</f>
        <v>4739.921515112992</v>
      </c>
      <c r="I38" s="12"/>
      <c r="J38">
        <f>H38*H22</f>
        <v>0.11056495188274847</v>
      </c>
      <c r="K38">
        <f>(J38/$J$47)*100</f>
        <v>1.8501713473531065</v>
      </c>
      <c r="M38" s="12">
        <v>0.29999999999999999</v>
      </c>
      <c r="N38" s="2">
        <v>3.5582064993829654</v>
      </c>
      <c r="P38">
        <f>N38/K38</f>
        <v>1.9231767395346433</v>
      </c>
    </row>
    <row r="39" ht="14.25">
      <c r="D39">
        <v>0.036554665606748457</v>
      </c>
      <c r="E39">
        <f>D39*$D$51</f>
        <v>286.0607204790432</v>
      </c>
      <c r="G39" s="13">
        <f>PI()*(B23/2)^2</f>
        <v>0.098979803542163416</v>
      </c>
      <c r="H39">
        <f>(E39/G39)</f>
        <v>2890.0918191577039</v>
      </c>
      <c r="I39" s="12"/>
      <c r="J39">
        <f>H39*H23</f>
        <v>0.11170671134706638</v>
      </c>
      <c r="K39">
        <f>(J39/$J$47)*100</f>
        <v>1.869277317287326</v>
      </c>
      <c r="M39" s="12">
        <v>0.35499999999999998</v>
      </c>
      <c r="N39" s="2">
        <v>9.756985096351622</v>
      </c>
      <c r="P39">
        <f>N39/K39</f>
        <v>5.2196562843392584</v>
      </c>
    </row>
    <row r="40" ht="14.25">
      <c r="D40">
        <v>0.029453119271816083</v>
      </c>
      <c r="E40">
        <f>D40*$D$51</f>
        <v>230.48714519482482</v>
      </c>
      <c r="G40" s="13">
        <f>PI()*(B24/2)^2</f>
        <v>0.14186254326366407</v>
      </c>
      <c r="H40">
        <f>(E40/G40)</f>
        <v>1624.7216488036881</v>
      </c>
      <c r="I40" s="12"/>
      <c r="J40">
        <f>H40*H24</f>
        <v>0.1077527403785806</v>
      </c>
      <c r="K40">
        <f>(J40/$J$47)*100</f>
        <v>1.8031123737895318</v>
      </c>
      <c r="M40" s="12">
        <v>0.42499999999999999</v>
      </c>
      <c r="N40" s="2">
        <v>11.264753346201305</v>
      </c>
      <c r="P40">
        <f>N40/K40</f>
        <v>6.2473939561107921</v>
      </c>
    </row>
    <row r="41" ht="14.25">
      <c r="D41">
        <v>0.035332855006053744</v>
      </c>
      <c r="E41">
        <f>D41*$D$51</f>
        <v>276.49936859899378</v>
      </c>
      <c r="G41" s="13">
        <f>PI()*(B25/2)^2</f>
        <v>0.19634954084936207</v>
      </c>
      <c r="H41">
        <f>(E41/G41)</f>
        <v>1408.1997207781712</v>
      </c>
      <c r="I41" s="12"/>
      <c r="J41">
        <f>H41*H25</f>
        <v>0.15207465272944656</v>
      </c>
      <c r="K41">
        <f>(J41/$J$47)*100</f>
        <v>2.5447862125158434</v>
      </c>
      <c r="M41" s="12">
        <v>0.5</v>
      </c>
      <c r="N41" s="2">
        <v>26.192133658197019</v>
      </c>
      <c r="P41">
        <f>N41/K41</f>
        <v>10.292469178502339</v>
      </c>
    </row>
    <row r="42" ht="14.25">
      <c r="D42">
        <v>0.073047039787770385</v>
      </c>
      <c r="E42">
        <f>D42*$D$51</f>
        <v>571.63397568307346</v>
      </c>
      <c r="G42" s="13">
        <f>PI()*(B26/2)^2</f>
        <v>0.39591921416865367</v>
      </c>
      <c r="H42">
        <f>(E42/G42)</f>
        <v>1443.8146854867439</v>
      </c>
      <c r="I42" s="12"/>
      <c r="J42">
        <f>H42*H26</f>
        <v>0.4464461350084804</v>
      </c>
      <c r="K42">
        <f>(J42/$J$47)*100</f>
        <v>7.4707385393264829</v>
      </c>
      <c r="M42" s="12">
        <v>0.70999999999999996</v>
      </c>
      <c r="N42" s="2">
        <v>12.285226086131052</v>
      </c>
      <c r="P42">
        <f>N42/K42</f>
        <v>1.6444459970671943</v>
      </c>
    </row>
    <row r="43" ht="14.25">
      <c r="D43">
        <v>0.17298810447912305</v>
      </c>
      <c r="E43">
        <f>D43*$D$51</f>
        <v>1353.7287506322136</v>
      </c>
      <c r="G43" s="13">
        <f>PI()*(B27/2)^2</f>
        <v>0.78539816339744828</v>
      </c>
      <c r="H43">
        <f>(E43/G43)</f>
        <v>1723.6209781498603</v>
      </c>
      <c r="I43" s="12"/>
      <c r="J43">
        <f>H43*H27</f>
        <v>1.4891016256954348</v>
      </c>
      <c r="K43">
        <f>(J43/$J$47)*100</f>
        <v>24.918322797990591</v>
      </c>
      <c r="M43" s="12">
        <v>1</v>
      </c>
      <c r="N43" s="2">
        <v>23.811030598360951</v>
      </c>
      <c r="P43">
        <f>N43/K43</f>
        <v>0.95556313285583849</v>
      </c>
    </row>
    <row r="44" ht="14.25">
      <c r="D44">
        <v>0.15032429233013775</v>
      </c>
      <c r="E44">
        <f>D44*$D$51</f>
        <v>1176.3717341056135</v>
      </c>
      <c r="G44" s="13">
        <f>PI()*(B28/2)^2</f>
        <v>3.1415926535897931</v>
      </c>
      <c r="H44">
        <f>(E44/G44)</f>
        <v>374.45075279298635</v>
      </c>
      <c r="I44" s="12"/>
      <c r="J44">
        <f>H44*H28</f>
        <v>1.9410133612742624</v>
      </c>
      <c r="K44">
        <f>(J44/$J$47)*100</f>
        <v>32.480521582169864</v>
      </c>
      <c r="M44" s="12">
        <v>2</v>
      </c>
      <c r="N44" s="2">
        <v>5.5690915419422415</v>
      </c>
      <c r="P44">
        <f>N44/K44</f>
        <v>0.17145942462326055</v>
      </c>
    </row>
    <row r="45" ht="14.25">
      <c r="D45">
        <v>0.062388341361460417</v>
      </c>
      <c r="E45">
        <f>D45*$D$51</f>
        <v>488.22369410642619</v>
      </c>
      <c r="G45" s="13">
        <f>PI()*(B29/2)^2</f>
        <v>12.566370614359172</v>
      </c>
      <c r="H45">
        <f>(E45/G45)</f>
        <v>38.85160712581159</v>
      </c>
      <c r="I45" s="12"/>
      <c r="J45">
        <f>H45*H29</f>
        <v>0.80556909527560316</v>
      </c>
      <c r="K45">
        <f>(J45/$J$47)*100</f>
        <v>13.480228888198345</v>
      </c>
      <c r="M45" s="12">
        <v>4</v>
      </c>
      <c r="N45" s="2">
        <v>1.340853716419278</v>
      </c>
      <c r="P45">
        <f>N45/K45</f>
        <v>0.099468171315189383</v>
      </c>
    </row>
    <row r="46" ht="14.25">
      <c r="D46">
        <v>0.024129013613273079</v>
      </c>
      <c r="E46">
        <f>D46*$D$51</f>
        <v>188.82303815651028</v>
      </c>
      <c r="G46" s="13">
        <f>PI()*(B30/2)^2</f>
        <v>50.26548245743669</v>
      </c>
      <c r="H46">
        <f>(E46/G46)</f>
        <v>3.7565149865297722</v>
      </c>
      <c r="I46" s="12"/>
      <c r="J46">
        <f>H46*H30</f>
        <v>0.31155801295824198</v>
      </c>
      <c r="K46">
        <f>(J46/$J$47)*100</f>
        <v>5.2135482248018681</v>
      </c>
      <c r="M46" s="12">
        <v>8</v>
      </c>
      <c r="N46" s="2">
        <v>0</v>
      </c>
      <c r="P46">
        <f>N46/K46</f>
        <v>0</v>
      </c>
    </row>
    <row r="47" ht="14.25">
      <c r="J47">
        <f>SUM(J34:J46)</f>
        <v>5.9759303937402866</v>
      </c>
    </row>
    <row r="49" ht="14.25">
      <c r="F49">
        <f>4000*0.029906</f>
        <v>119.624</v>
      </c>
    </row>
    <row r="50" ht="14.25">
      <c r="C50" s="12">
        <v>8.612903225806452</v>
      </c>
      <c r="D50" s="12">
        <v>15.311827956989248</v>
      </c>
      <c r="F50" s="12">
        <f>2250*0.029906</f>
        <v>67.288499999999999</v>
      </c>
    </row>
    <row r="51" ht="14.25">
      <c r="D51">
        <v>7825.5597672936374</v>
      </c>
    </row>
    <row r="52" ht="14.25">
      <c r="H52" s="12">
        <v>0</v>
      </c>
    </row>
    <row r="53" ht="14.25">
      <c r="H53" s="12">
        <v>0.063</v>
      </c>
      <c r="I53">
        <v>0.63733777624960408</v>
      </c>
      <c r="J53" t="s">
        <v>27</v>
      </c>
      <c r="K53" s="12">
        <v>0.063</v>
      </c>
      <c r="L53">
        <f>I53*((H53)^(-1))</f>
        <v>10.116472638882605</v>
      </c>
      <c r="M53">
        <f>(L53/$L$66)*100</f>
        <v>7.7704098898843847</v>
      </c>
    </row>
    <row r="54" ht="14.25">
      <c r="H54" s="12">
        <v>0.125</v>
      </c>
      <c r="I54">
        <v>1.7380833808834821</v>
      </c>
      <c r="K54" s="12">
        <v>0.125</v>
      </c>
      <c r="L54">
        <f>I54*((H54)^(-1))</f>
        <v>13.904667047067857</v>
      </c>
      <c r="M54">
        <f>(L54/$L$66)*100</f>
        <v>10.680102264381693</v>
      </c>
    </row>
    <row r="55" ht="14.25">
      <c r="H55" s="12">
        <v>0.17999999999999999</v>
      </c>
      <c r="I55">
        <v>3.6823759182691305</v>
      </c>
      <c r="K55" s="12">
        <v>0.17999999999999999</v>
      </c>
      <c r="L55">
        <f>I55*((H55)^(-1))</f>
        <v>20.457643990384057</v>
      </c>
      <c r="M55">
        <f>(L55/$L$66)*100</f>
        <v>15.713409689424335</v>
      </c>
    </row>
    <row r="56" ht="14.25">
      <c r="E56" s="12"/>
      <c r="H56" s="12">
        <v>0.25</v>
      </c>
      <c r="I56">
        <v>2.3114956411648246</v>
      </c>
      <c r="K56" s="12">
        <v>0.25</v>
      </c>
      <c r="L56">
        <f>I56*((H56)^(-1))</f>
        <v>9.2459825646592986</v>
      </c>
      <c r="M56">
        <f>(L56/$L$66)*100</f>
        <v>7.1017910023293158</v>
      </c>
    </row>
    <row r="57" ht="14.25">
      <c r="H57" s="12">
        <v>0.29999999999999999</v>
      </c>
      <c r="I57">
        <v>1.8501713473531067</v>
      </c>
      <c r="K57" s="12">
        <v>0.29999999999999999</v>
      </c>
      <c r="L57">
        <f>I57*((H57)^(-1))</f>
        <v>6.1672378245103561</v>
      </c>
      <c r="M57">
        <f>(L57/$L$66)*100</f>
        <v>4.7370232190078303</v>
      </c>
    </row>
    <row r="58" ht="14.25">
      <c r="H58" s="12">
        <v>0.35499999999999998</v>
      </c>
      <c r="I58">
        <v>1.8692773172873256</v>
      </c>
      <c r="K58" s="12">
        <v>0.35499999999999998</v>
      </c>
      <c r="L58">
        <f>I58*((H58)^(-1))</f>
        <v>5.2655699078516216</v>
      </c>
      <c r="M58">
        <f>(L58/$L$66)*100</f>
        <v>4.044456793229374</v>
      </c>
    </row>
    <row r="59" ht="14.25">
      <c r="H59" s="12">
        <v>0.42499999999999999</v>
      </c>
      <c r="I59">
        <v>1.8031123737895318</v>
      </c>
      <c r="K59" s="12">
        <v>0.42499999999999999</v>
      </c>
      <c r="L59">
        <f>I59*((H59)^(-1))</f>
        <v>4.242617350093016</v>
      </c>
      <c r="M59">
        <f>(L59/$L$66)*100</f>
        <v>3.2587322669612973</v>
      </c>
    </row>
    <row r="60" ht="14.25">
      <c r="H60" s="12">
        <v>0.5</v>
      </c>
      <c r="I60">
        <v>2.5447862125158429</v>
      </c>
      <c r="K60" s="12">
        <v>0.5</v>
      </c>
      <c r="L60">
        <f>I60*((H60)^(-1))</f>
        <v>5.0895724250316858</v>
      </c>
      <c r="M60">
        <f>(L60/$L$66)*100</f>
        <v>3.9092740442697687</v>
      </c>
    </row>
    <row r="61" ht="14.25">
      <c r="H61" s="12">
        <v>0.70999999999999996</v>
      </c>
      <c r="I61">
        <v>7.4707385393264811</v>
      </c>
      <c r="K61" s="12">
        <v>0.70999999999999996</v>
      </c>
      <c r="L61">
        <f>I61*((H61)^(-1))</f>
        <v>10.522166956797861</v>
      </c>
      <c r="M61">
        <f>(L61/$L$66)*100</f>
        <v>8.0820215803151303</v>
      </c>
    </row>
    <row r="62" ht="14.25">
      <c r="H62" s="12">
        <v>1</v>
      </c>
      <c r="I62">
        <v>24.918322797990594</v>
      </c>
      <c r="K62" s="12">
        <v>1</v>
      </c>
      <c r="L62">
        <f>I62*((H62)^(-1))</f>
        <v>24.918322797990594</v>
      </c>
      <c r="M62">
        <f>(L62/$L$66)*100</f>
        <v>19.139633824999319</v>
      </c>
    </row>
    <row r="63" ht="14.25">
      <c r="H63" s="12">
        <v>2</v>
      </c>
      <c r="I63">
        <v>32.480521582169864</v>
      </c>
      <c r="K63" s="12">
        <v>2</v>
      </c>
      <c r="L63">
        <f>I63*((H63)^(-1))</f>
        <v>16.240260791084932</v>
      </c>
      <c r="M63">
        <f>(L63/$L$66)*100</f>
        <v>12.474059642125063</v>
      </c>
    </row>
    <row r="64" ht="14.25">
      <c r="H64" s="12">
        <v>4</v>
      </c>
      <c r="I64">
        <v>13.480228888198345</v>
      </c>
      <c r="K64" s="12">
        <v>4</v>
      </c>
      <c r="L64">
        <f>I64*((H64)^(-1))</f>
        <v>3.3700572220495864</v>
      </c>
      <c r="M64">
        <f>(L64/$L$66)*100</f>
        <v>2.5885233818595887</v>
      </c>
    </row>
    <row r="65" ht="14.25">
      <c r="H65" s="12">
        <v>8</v>
      </c>
      <c r="I65">
        <v>5.2135482248018672</v>
      </c>
      <c r="K65" s="12">
        <v>8</v>
      </c>
      <c r="L65">
        <f>I65*((H65)^(-1))</f>
        <v>0.6516935281002334</v>
      </c>
      <c r="M65">
        <f>(L65/$L$66)*100</f>
        <v>0.50056240121290196</v>
      </c>
    </row>
    <row r="66" ht="14.25">
      <c r="L66">
        <f>SUM(L53:L65)</f>
        <v>130.1922650445037</v>
      </c>
    </row>
    <row r="67" ht="14.25">
      <c r="J67" t="s">
        <v>28</v>
      </c>
      <c r="K67" s="12">
        <v>0.063</v>
      </c>
      <c r="L67" s="12">
        <f>I53*((H53)^(-0.5))</f>
        <v>2.5392144799436309</v>
      </c>
      <c r="M67">
        <f>(L67/$L$80)*100</f>
        <v>2.5655703641950245</v>
      </c>
    </row>
    <row r="68" ht="14.25">
      <c r="K68" s="12">
        <v>0.125</v>
      </c>
      <c r="L68" s="13">
        <f>I54*((H54)^(-0.5))</f>
        <v>4.9160421795614049</v>
      </c>
      <c r="M68">
        <f>(L68/$L$80)*100</f>
        <v>4.967068447599372</v>
      </c>
    </row>
    <row r="69" ht="14.25">
      <c r="K69" s="12">
        <v>0.17999999999999999</v>
      </c>
      <c r="L69" s="13">
        <f>I55*((H55)^(-0.5))</f>
        <v>8.6794432756204731</v>
      </c>
      <c r="M69">
        <f>(L69/$L$80)*100</f>
        <v>8.7695319247462731</v>
      </c>
    </row>
    <row r="70" ht="14.25">
      <c r="K70" s="12">
        <v>0.25</v>
      </c>
      <c r="L70" s="13">
        <f>I56*((H56)^(-0.5))</f>
        <v>4.6229912823296493</v>
      </c>
      <c r="M70">
        <f>(L70/$L$80)*100</f>
        <v>4.6709758161666599</v>
      </c>
    </row>
    <row r="71" ht="14.25">
      <c r="K71" s="12">
        <v>0.29999999999999999</v>
      </c>
      <c r="L71" s="13">
        <f>I57*((H57)^(-0.5))</f>
        <v>3.3779352739834092</v>
      </c>
      <c r="M71">
        <f>(L71/$L$80)*100</f>
        <v>3.4129966962433289</v>
      </c>
    </row>
    <row r="72" ht="14.25">
      <c r="K72" s="12">
        <v>0.35499999999999998</v>
      </c>
      <c r="L72" s="13">
        <f>I58*((H58)^(-0.5))</f>
        <v>3.1373253563087378</v>
      </c>
      <c r="M72">
        <f>(L72/$L$80)*100</f>
        <v>3.1698893577363254</v>
      </c>
    </row>
    <row r="73" ht="14.25">
      <c r="K73" s="12">
        <v>0.42499999999999999</v>
      </c>
      <c r="L73" s="13">
        <f>I59*((H59)^(-0.5))</f>
        <v>2.7658481233080878</v>
      </c>
      <c r="M73">
        <f>(L73/$L$80)*100</f>
        <v>2.7945563610605997</v>
      </c>
    </row>
    <row r="74" ht="14.25">
      <c r="K74" s="12">
        <v>0.5</v>
      </c>
      <c r="L74" s="13">
        <f>I60*((H60)^(-0.5))</f>
        <v>3.5988711750799665</v>
      </c>
      <c r="M74">
        <f>(L74/$L$80)*100</f>
        <v>3.6362258108837877</v>
      </c>
    </row>
    <row r="75" ht="14.25">
      <c r="K75" s="12">
        <v>0.70999999999999996</v>
      </c>
      <c r="L75" s="13">
        <f>I61*((H61)^(-0.5))</f>
        <v>8.8661354716346068</v>
      </c>
      <c r="M75">
        <f>(L75/$L$80)*100</f>
        <v>8.9581619003168989</v>
      </c>
    </row>
    <row r="76" ht="14.25">
      <c r="K76" s="12">
        <v>1</v>
      </c>
      <c r="L76" s="13">
        <f>I62*((H62)^(-0.5))</f>
        <v>24.918322797990594</v>
      </c>
      <c r="M76">
        <f>(L76/$L$80)*100</f>
        <v>25.176963584970231</v>
      </c>
    </row>
    <row r="77" ht="14.25">
      <c r="K77" s="12">
        <v>2</v>
      </c>
      <c r="L77" s="13">
        <f>I63*((H63)^(-0.5))</f>
        <v>22.967197067228323</v>
      </c>
      <c r="M77">
        <f>(L77/$L$80)*100</f>
        <v>23.205586062039131</v>
      </c>
    </row>
    <row r="78" ht="14.25">
      <c r="K78" s="12">
        <v>4</v>
      </c>
      <c r="L78" s="13">
        <f>I64*((H64)^(-0.5))</f>
        <v>6.7401144440991727</v>
      </c>
      <c r="M78">
        <f>(L78/$L$80)*100</f>
        <v>6.8100737474715167</v>
      </c>
    </row>
    <row r="79" ht="14.25">
      <c r="K79" s="12">
        <v>8</v>
      </c>
      <c r="L79" s="13">
        <f>I65*((H65)^(-0.5))</f>
        <v>1.8432676519002438</v>
      </c>
      <c r="M79">
        <f>(L79/$L$80)*100</f>
        <v>1.862399926570834</v>
      </c>
    </row>
    <row r="80" ht="14.25">
      <c r="L80">
        <f>SUM(L67:L79)</f>
        <v>98.972708578988318</v>
      </c>
      <c r="N80" s="2"/>
    </row>
    <row r="81" ht="14.25">
      <c r="J81" t="s">
        <v>29</v>
      </c>
      <c r="K81" s="12">
        <v>0.063</v>
      </c>
      <c r="L81">
        <f>I53*((H53)^(1))</f>
        <v>0.040152279903725059</v>
      </c>
      <c r="M81">
        <f>(L81/$L$89)*100</f>
        <v>0.84433794616680258</v>
      </c>
      <c r="O81" s="2">
        <v>0.025314052463359722</v>
      </c>
      <c r="R81">
        <v>0.84433794616680258</v>
      </c>
      <c r="S81">
        <f>(R81/$R$94)*100</f>
        <v>0.4221689730834014</v>
      </c>
      <c r="T81" s="2">
        <v>0.025314052463359722</v>
      </c>
      <c r="U81">
        <v>0.63733777624960408</v>
      </c>
    </row>
    <row r="82" ht="14.25">
      <c r="K82" s="12">
        <v>0.125</v>
      </c>
      <c r="L82">
        <f>I54*((H54)^(1))</f>
        <v>0.21726042261043527</v>
      </c>
      <c r="M82">
        <f>(L82/$L$89)*100</f>
        <v>4.5686376825941597</v>
      </c>
      <c r="O82" s="2">
        <v>0.60595513084200214</v>
      </c>
      <c r="R82">
        <v>4.5686376825941597</v>
      </c>
      <c r="S82">
        <f>(R82/$R$94)*100</f>
        <v>2.2843188412970798</v>
      </c>
      <c r="T82" s="2">
        <v>0.60595513084200214</v>
      </c>
      <c r="U82">
        <v>1.7380833808834821</v>
      </c>
    </row>
    <row r="83" ht="14.25">
      <c r="K83" s="12">
        <v>0.17999999999999999</v>
      </c>
      <c r="L83">
        <f>I55*((H55)^(1))</f>
        <v>0.6628276652884435</v>
      </c>
      <c r="M83">
        <f>(L83/$L$89)*100</f>
        <v>13.938201041487078</v>
      </c>
      <c r="O83" s="2">
        <v>1.9602569376324892</v>
      </c>
      <c r="R83">
        <v>13.938201041487078</v>
      </c>
      <c r="S83">
        <f>(R83/$R$94)*100</f>
        <v>6.9691005207435399</v>
      </c>
      <c r="T83" s="2">
        <v>1.9602569376324892</v>
      </c>
      <c r="U83">
        <v>3.6823759182691305</v>
      </c>
    </row>
    <row r="84" ht="14.25">
      <c r="K84" s="12">
        <v>0.25</v>
      </c>
      <c r="L84">
        <f>I56*((H56)^(1))</f>
        <v>0.57787391029120616</v>
      </c>
      <c r="M84">
        <f>(L84/$L$89)*100</f>
        <v>12.151760042731476</v>
      </c>
      <c r="O84" s="2">
        <v>3.6025060911938787</v>
      </c>
      <c r="R84">
        <v>12.151760042731476</v>
      </c>
      <c r="S84">
        <f>(R84/$R$94)*100</f>
        <v>6.0758800213657391</v>
      </c>
      <c r="T84" s="2">
        <v>3.6025060911938787</v>
      </c>
      <c r="U84">
        <v>2.3114956411648246</v>
      </c>
    </row>
    <row r="85" ht="14.25">
      <c r="K85" s="12">
        <v>0.29999999999999999</v>
      </c>
      <c r="L85">
        <f>I57*((H57)^(1))</f>
        <v>0.55505140420593202</v>
      </c>
      <c r="M85">
        <f>(L85/$L$89)*100</f>
        <v>11.671839401596674</v>
      </c>
      <c r="O85" s="2">
        <v>3.5582064993829654</v>
      </c>
      <c r="R85">
        <v>11.671839401596674</v>
      </c>
      <c r="S85">
        <f>(R85/$R$94)*100</f>
        <v>5.8359197007983381</v>
      </c>
      <c r="T85" s="2">
        <v>3.5582064993829654</v>
      </c>
      <c r="U85">
        <v>1.8501713473531067</v>
      </c>
    </row>
    <row r="86" ht="14.25">
      <c r="K86" s="12">
        <v>0.35499999999999998</v>
      </c>
      <c r="L86">
        <f>I58*((H58)^(1))</f>
        <v>0.66359344763700057</v>
      </c>
      <c r="M86">
        <f>(L86/$L$89)*100</f>
        <v>13.954304214132362</v>
      </c>
      <c r="O86" s="2">
        <v>9.756985096351622</v>
      </c>
      <c r="R86">
        <v>13.954304214132362</v>
      </c>
      <c r="S86">
        <f>(R86/$R$94)*100</f>
        <v>6.9771521070661828</v>
      </c>
      <c r="T86" s="2">
        <v>9.756985096351622</v>
      </c>
      <c r="U86">
        <v>1.8692773172873256</v>
      </c>
    </row>
    <row r="87" ht="14.25">
      <c r="K87" s="12">
        <v>0.42499999999999999</v>
      </c>
      <c r="L87">
        <f>I59*((H59)^(1))</f>
        <v>0.76632275886055101</v>
      </c>
      <c r="M87">
        <f>(L87/$L$89)*100</f>
        <v>16.114536605857044</v>
      </c>
      <c r="O87" s="2">
        <v>11.264753346201305</v>
      </c>
      <c r="R87">
        <v>16.114536605857044</v>
      </c>
      <c r="S87">
        <f>(R87/$R$94)*100</f>
        <v>8.0572683029285237</v>
      </c>
      <c r="T87" s="2">
        <v>11.264753346201305</v>
      </c>
      <c r="U87">
        <v>1.8031123737895318</v>
      </c>
    </row>
    <row r="88" ht="14.25">
      <c r="K88" s="12">
        <v>0.5</v>
      </c>
      <c r="L88">
        <f>I60*((H60)^(1))</f>
        <v>1.2723931062579215</v>
      </c>
      <c r="M88">
        <f>(L88/$L$89)*100</f>
        <v>26.756383065434413</v>
      </c>
      <c r="O88" s="2">
        <v>26.192133658197019</v>
      </c>
      <c r="R88">
        <v>26.756383065434413</v>
      </c>
      <c r="S88">
        <f>(R88/$R$94)*100</f>
        <v>13.37819153271721</v>
      </c>
      <c r="T88" s="2">
        <v>26.192133658197019</v>
      </c>
      <c r="U88">
        <v>2.5447862125158429</v>
      </c>
    </row>
    <row r="89" ht="14.25">
      <c r="L89">
        <f>SUM(L81:L88)</f>
        <v>4.7554749950552146</v>
      </c>
      <c r="O89" s="2">
        <v>12.285226086131052</v>
      </c>
      <c r="R89">
        <v>18.889936200313993</v>
      </c>
      <c r="S89">
        <f>(R89/$R$94)*100</f>
        <v>9.4449681001569967</v>
      </c>
      <c r="T89" s="2">
        <v>12.285226086131052</v>
      </c>
      <c r="U89">
        <v>7.4707385393264811</v>
      </c>
    </row>
    <row r="90" ht="14.25">
      <c r="K90" s="12">
        <v>0.70999999999999996</v>
      </c>
      <c r="L90">
        <f>I61*((H61)^(-1))</f>
        <v>10.522166956797861</v>
      </c>
      <c r="M90">
        <f>(L90/$L$95)*100</f>
        <v>18.889936200313993</v>
      </c>
      <c r="O90" s="2">
        <v>23.811030598360951</v>
      </c>
      <c r="R90">
        <v>44.73465682549088</v>
      </c>
      <c r="S90">
        <f>(R90/$R$94)*100</f>
        <v>22.367328412745444</v>
      </c>
      <c r="T90" s="2">
        <v>23.811030598360951</v>
      </c>
      <c r="U90">
        <v>24.918322797990594</v>
      </c>
    </row>
    <row r="91" ht="14.25">
      <c r="K91" s="12">
        <v>1</v>
      </c>
      <c r="L91">
        <f>I62*((H62)^(-1))</f>
        <v>24.918322797990594</v>
      </c>
      <c r="M91">
        <f>(L91/$L$95)*100</f>
        <v>44.73465682549088</v>
      </c>
      <c r="O91" s="2">
        <v>5.5690915419422415</v>
      </c>
      <c r="R91">
        <v>29.155352835554581</v>
      </c>
      <c r="S91">
        <f>(R91/$R$94)*100</f>
        <v>14.577676417777294</v>
      </c>
      <c r="T91" s="2">
        <v>5.5690915419422415</v>
      </c>
      <c r="U91">
        <v>32.480521582169864</v>
      </c>
    </row>
    <row r="92" ht="14.25">
      <c r="K92" s="12">
        <v>2</v>
      </c>
      <c r="L92">
        <f>I63*((H63)^(-1))</f>
        <v>16.240260791084932</v>
      </c>
      <c r="M92">
        <f>(L92/$L$95)*100</f>
        <v>29.155352835554581</v>
      </c>
      <c r="O92" s="2">
        <v>1.340853716419278</v>
      </c>
      <c r="R92">
        <v>6.0501003431423745</v>
      </c>
      <c r="S92">
        <f>(R92/$R$94)*100</f>
        <v>3.0250501715711877</v>
      </c>
      <c r="T92" s="2">
        <v>1.340853716419278</v>
      </c>
      <c r="U92">
        <v>13.480228888198345</v>
      </c>
    </row>
    <row r="93" ht="14.25">
      <c r="K93" s="12">
        <v>4</v>
      </c>
      <c r="L93">
        <f>I64*((H64)^(-1))</f>
        <v>3.3700572220495864</v>
      </c>
      <c r="M93">
        <f>(L93/$L$95)*100</f>
        <v>6.0501003431423745</v>
      </c>
      <c r="O93" s="2">
        <v>0</v>
      </c>
      <c r="R93">
        <v>1.1699537954981565</v>
      </c>
      <c r="S93">
        <f>(R93/$R$94)*100</f>
        <v>0.58497689774907835</v>
      </c>
      <c r="T93" s="2">
        <v>0</v>
      </c>
      <c r="U93">
        <v>5.2135482248018672</v>
      </c>
    </row>
    <row r="94" ht="14.25">
      <c r="K94" s="12">
        <v>8</v>
      </c>
      <c r="L94">
        <f>I65*((H65)^(-1))</f>
        <v>0.6516935281002334</v>
      </c>
      <c r="M94">
        <f>(L94/$L$95)*100</f>
        <v>1.1699537954981565</v>
      </c>
      <c r="R94">
        <f>SUM(R81:R93)</f>
        <v>199.99999999999997</v>
      </c>
    </row>
    <row r="95" ht="14.25">
      <c r="L95">
        <f>SUM(L90:L94)</f>
        <v>55.702501296023215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2022-11-24T19:32:32Z</dcterms:modified>
</cp:coreProperties>
</file>