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perPoot\iCloudDrive\Afstuderen\Python\DATA\"/>
    </mc:Choice>
  </mc:AlternateContent>
  <xr:revisionPtr revIDLastSave="0" documentId="13_ncr:1_{58B1F19E-7FDF-4915-8CE2-41E4F3E84C2A}" xr6:coauthVersionLast="47" xr6:coauthVersionMax="47" xr10:uidLastSave="{00000000-0000-0000-0000-000000000000}"/>
  <bookViews>
    <workbookView xWindow="38290" yWindow="-110" windowWidth="38620" windowHeight="21100" activeTab="2" xr2:uid="{AE85DAAC-E689-4C1F-B57F-EA5B677AFB8A}"/>
  </bookViews>
  <sheets>
    <sheet name="P_COMP" sheetId="11" r:id="rId1"/>
    <sheet name="Q_MAX" sheetId="12" r:id="rId2"/>
    <sheet name="Totals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2" i="12" l="1"/>
  <c r="T72" i="12" s="1"/>
  <c r="S72" i="12"/>
  <c r="U69" i="12"/>
  <c r="S69" i="12"/>
  <c r="U66" i="12"/>
  <c r="U67" i="12" s="1"/>
  <c r="U68" i="12" s="1"/>
  <c r="S66" i="12"/>
  <c r="S64" i="12"/>
  <c r="S65" i="12" s="1"/>
  <c r="U63" i="12"/>
  <c r="U61" i="12" s="1"/>
  <c r="T63" i="12"/>
  <c r="S63" i="12"/>
  <c r="U60" i="12"/>
  <c r="U62" i="12" s="1"/>
  <c r="T60" i="12"/>
  <c r="S60" i="12"/>
  <c r="S56" i="12" s="1"/>
  <c r="U58" i="12"/>
  <c r="U59" i="12" s="1"/>
  <c r="S58" i="12"/>
  <c r="S59" i="12" s="1"/>
  <c r="T59" i="12" s="1"/>
  <c r="U57" i="12"/>
  <c r="S57" i="12"/>
  <c r="T57" i="12" s="1"/>
  <c r="U56" i="12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54" i="11"/>
  <c r="U72" i="11"/>
  <c r="U69" i="11"/>
  <c r="U66" i="11"/>
  <c r="U63" i="11"/>
  <c r="U60" i="11"/>
  <c r="U57" i="11"/>
  <c r="S72" i="11"/>
  <c r="S69" i="11"/>
  <c r="S66" i="11"/>
  <c r="S63" i="11"/>
  <c r="S60" i="11"/>
  <c r="S57" i="11"/>
  <c r="U73" i="1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U84" i="11" s="1"/>
  <c r="U85" i="11" s="1"/>
  <c r="U86" i="11" s="1"/>
  <c r="U87" i="11" s="1"/>
  <c r="U88" i="11" s="1"/>
  <c r="U89" i="11" s="1"/>
  <c r="U70" i="11"/>
  <c r="U71" i="11" s="1"/>
  <c r="U67" i="11"/>
  <c r="U68" i="11" s="1"/>
  <c r="U64" i="11"/>
  <c r="U65" i="11" s="1"/>
  <c r="U61" i="11"/>
  <c r="U62" i="11" s="1"/>
  <c r="U58" i="11"/>
  <c r="U59" i="11" s="1"/>
  <c r="U56" i="11"/>
  <c r="U55" i="11" s="1"/>
  <c r="U54" i="11" s="1"/>
  <c r="S70" i="11"/>
  <c r="S71" i="11" s="1"/>
  <c r="S67" i="11"/>
  <c r="S68" i="11" s="1"/>
  <c r="S64" i="11"/>
  <c r="S65" i="11" s="1"/>
  <c r="S61" i="11"/>
  <c r="S62" i="11" s="1"/>
  <c r="S58" i="11"/>
  <c r="S56" i="11"/>
  <c r="S55" i="11" s="1"/>
  <c r="S54" i="11" s="1"/>
  <c r="S59" i="11"/>
  <c r="M89" i="12"/>
  <c r="L89" i="12"/>
  <c r="O89" i="12" s="1" a="1"/>
  <c r="O89" i="12" s="1"/>
  <c r="K89" i="12"/>
  <c r="O88" i="12" a="1"/>
  <c r="O88" i="12" s="1"/>
  <c r="M88" i="12"/>
  <c r="L88" i="12"/>
  <c r="K88" i="12"/>
  <c r="O87" i="12" a="1"/>
  <c r="O87" i="12" s="1"/>
  <c r="M87" i="12"/>
  <c r="L87" i="12"/>
  <c r="K87" i="12"/>
  <c r="O86" i="12" a="1"/>
  <c r="O86" i="12" s="1"/>
  <c r="M86" i="12"/>
  <c r="L86" i="12"/>
  <c r="K86" i="12"/>
  <c r="O85" i="12" a="1"/>
  <c r="O85" i="12" s="1"/>
  <c r="M85" i="12"/>
  <c r="L85" i="12"/>
  <c r="K85" i="12"/>
  <c r="O84" i="12" a="1"/>
  <c r="O84" i="12" s="1"/>
  <c r="M84" i="12"/>
  <c r="L84" i="12"/>
  <c r="K84" i="12"/>
  <c r="O83" i="12" a="1"/>
  <c r="O83" i="12" s="1"/>
  <c r="T31" i="12" s="1"/>
  <c r="M83" i="12"/>
  <c r="L83" i="12"/>
  <c r="K83" i="12"/>
  <c r="O82" i="12" a="1"/>
  <c r="O82" i="12" s="1"/>
  <c r="Q30" i="12" s="1"/>
  <c r="M82" i="12"/>
  <c r="L82" i="12"/>
  <c r="K82" i="12"/>
  <c r="O81" i="12" a="1"/>
  <c r="O81" i="12" s="1"/>
  <c r="L29" i="12" s="1"/>
  <c r="M81" i="12"/>
  <c r="L81" i="12"/>
  <c r="K81" i="12"/>
  <c r="M80" i="12"/>
  <c r="L80" i="12"/>
  <c r="K80" i="12"/>
  <c r="M79" i="12"/>
  <c r="L79" i="12"/>
  <c r="K79" i="12"/>
  <c r="M78" i="12"/>
  <c r="L78" i="12"/>
  <c r="K78" i="12"/>
  <c r="O78" i="12" s="1" a="1"/>
  <c r="O78" i="12" s="1"/>
  <c r="L26" i="12" s="1"/>
  <c r="M77" i="12"/>
  <c r="L77" i="12"/>
  <c r="K77" i="12"/>
  <c r="O77" i="12" s="1" a="1"/>
  <c r="O77" i="12" s="1"/>
  <c r="Q25" i="12" s="1"/>
  <c r="M76" i="12"/>
  <c r="L76" i="12"/>
  <c r="K76" i="12"/>
  <c r="O76" i="12" s="1" a="1"/>
  <c r="O76" i="12" s="1"/>
  <c r="M75" i="12"/>
  <c r="L75" i="12"/>
  <c r="K75" i="12"/>
  <c r="O75" i="12" s="1" a="1"/>
  <c r="O75" i="12" s="1"/>
  <c r="M74" i="12"/>
  <c r="L74" i="12"/>
  <c r="K74" i="12"/>
  <c r="M73" i="12"/>
  <c r="L73" i="12"/>
  <c r="O73" i="12" s="1" a="1"/>
  <c r="O73" i="12" s="1"/>
  <c r="Q21" i="12" s="1"/>
  <c r="K73" i="12"/>
  <c r="M72" i="12"/>
  <c r="L72" i="12"/>
  <c r="O72" i="12" s="1" a="1"/>
  <c r="O72" i="12" s="1"/>
  <c r="K72" i="12"/>
  <c r="M71" i="12"/>
  <c r="L71" i="12"/>
  <c r="O71" i="12" s="1" a="1"/>
  <c r="O71" i="12" s="1"/>
  <c r="K71" i="12"/>
  <c r="O70" i="12" a="1"/>
  <c r="O70" i="12" s="1"/>
  <c r="G18" i="12" s="1"/>
  <c r="M70" i="12"/>
  <c r="L70" i="12"/>
  <c r="K70" i="12"/>
  <c r="O69" i="12" a="1"/>
  <c r="O69" i="12" s="1"/>
  <c r="D17" i="12" s="1"/>
  <c r="M69" i="12"/>
  <c r="L69" i="12"/>
  <c r="K69" i="12"/>
  <c r="M68" i="12"/>
  <c r="L68" i="12"/>
  <c r="O68" i="12" s="1" a="1"/>
  <c r="O68" i="12" s="1"/>
  <c r="K68" i="12"/>
  <c r="M67" i="12"/>
  <c r="L67" i="12"/>
  <c r="O67" i="12" s="1" a="1"/>
  <c r="O67" i="12" s="1"/>
  <c r="S15" i="12" s="1"/>
  <c r="K67" i="12"/>
  <c r="B67" i="12"/>
  <c r="B67" i="12" a="1"/>
  <c r="O66" i="12"/>
  <c r="M14" i="12" s="1"/>
  <c r="O66" i="12" a="1"/>
  <c r="M66" i="12"/>
  <c r="L66" i="12"/>
  <c r="K66" i="12"/>
  <c r="B66" i="12"/>
  <c r="B66" i="12" a="1"/>
  <c r="M65" i="12"/>
  <c r="L65" i="12"/>
  <c r="K65" i="12"/>
  <c r="O65" i="12" s="1" a="1"/>
  <c r="O65" i="12" s="1"/>
  <c r="L13" i="12" s="1"/>
  <c r="B65" i="12"/>
  <c r="B65" i="12" a="1"/>
  <c r="M64" i="12"/>
  <c r="L64" i="12"/>
  <c r="O64" i="12" s="1" a="1"/>
  <c r="O64" i="12" s="1"/>
  <c r="K64" i="12"/>
  <c r="O63" i="12" a="1"/>
  <c r="O63" i="12" s="1"/>
  <c r="T11" i="12" s="1"/>
  <c r="M63" i="12"/>
  <c r="L63" i="12"/>
  <c r="K63" i="12"/>
  <c r="M62" i="12"/>
  <c r="L62" i="12"/>
  <c r="K62" i="12"/>
  <c r="M61" i="12"/>
  <c r="L61" i="12"/>
  <c r="K61" i="12"/>
  <c r="O61" i="12" s="1" a="1"/>
  <c r="O61" i="12" s="1"/>
  <c r="M60" i="12"/>
  <c r="L60" i="12"/>
  <c r="K60" i="12"/>
  <c r="O60" i="12" s="1" a="1"/>
  <c r="O60" i="12" s="1"/>
  <c r="O8" i="12" s="1"/>
  <c r="M59" i="12"/>
  <c r="L59" i="12"/>
  <c r="K59" i="12"/>
  <c r="F59" i="12"/>
  <c r="F59" i="12" a="1"/>
  <c r="O58" i="12" a="1"/>
  <c r="O58" i="12" s="1"/>
  <c r="M58" i="12"/>
  <c r="L58" i="12"/>
  <c r="K58" i="12"/>
  <c r="F58" i="12"/>
  <c r="F58" i="12" a="1"/>
  <c r="O57" i="12" a="1"/>
  <c r="O57" i="12" s="1"/>
  <c r="M57" i="12"/>
  <c r="L57" i="12"/>
  <c r="K57" i="12"/>
  <c r="F57" i="12"/>
  <c r="F57" i="12" a="1"/>
  <c r="M56" i="12"/>
  <c r="L56" i="12"/>
  <c r="K56" i="12"/>
  <c r="O56" i="12" s="1" a="1"/>
  <c r="O56" i="12" s="1"/>
  <c r="F56" i="12"/>
  <c r="F56" i="12" a="1"/>
  <c r="M55" i="12"/>
  <c r="L55" i="12"/>
  <c r="O55" i="12" s="1" a="1"/>
  <c r="O55" i="12" s="1"/>
  <c r="K55" i="12"/>
  <c r="F55" i="12"/>
  <c r="F55" i="12" a="1"/>
  <c r="O54" i="12" a="1"/>
  <c r="O54" i="12" s="1"/>
  <c r="R2" i="12" s="1"/>
  <c r="M54" i="12"/>
  <c r="L54" i="12"/>
  <c r="K54" i="12"/>
  <c r="F54" i="12"/>
  <c r="F54" i="12" a="1"/>
  <c r="U37" i="12"/>
  <c r="U36" i="12"/>
  <c r="U35" i="12"/>
  <c r="U34" i="12"/>
  <c r="U33" i="12"/>
  <c r="U32" i="12"/>
  <c r="O32" i="12"/>
  <c r="U31" i="12"/>
  <c r="S31" i="12"/>
  <c r="M31" i="12"/>
  <c r="C31" i="12"/>
  <c r="B31" i="12"/>
  <c r="U30" i="12"/>
  <c r="H30" i="12"/>
  <c r="U29" i="12"/>
  <c r="Q29" i="12"/>
  <c r="U28" i="12"/>
  <c r="U27" i="12"/>
  <c r="U26" i="12"/>
  <c r="Q26" i="12"/>
  <c r="U25" i="12"/>
  <c r="D25" i="12"/>
  <c r="U24" i="12"/>
  <c r="U23" i="12"/>
  <c r="U22" i="12"/>
  <c r="U21" i="12"/>
  <c r="U20" i="12"/>
  <c r="U19" i="12"/>
  <c r="U18" i="12"/>
  <c r="U17" i="12"/>
  <c r="U16" i="12"/>
  <c r="U15" i="12"/>
  <c r="U14" i="12"/>
  <c r="U13" i="12"/>
  <c r="U12" i="12"/>
  <c r="U11" i="12"/>
  <c r="U10" i="12"/>
  <c r="U9" i="12"/>
  <c r="D9" i="12"/>
  <c r="U8" i="12"/>
  <c r="T8" i="12"/>
  <c r="U7" i="12"/>
  <c r="U6" i="12"/>
  <c r="L6" i="12"/>
  <c r="H6" i="12"/>
  <c r="G6" i="12"/>
  <c r="A6" i="12"/>
  <c r="U5" i="12"/>
  <c r="U4" i="12"/>
  <c r="U3" i="12"/>
  <c r="U2" i="12"/>
  <c r="O89" i="11" a="1"/>
  <c r="O89" i="11" s="1"/>
  <c r="M89" i="11"/>
  <c r="L89" i="11"/>
  <c r="K89" i="11"/>
  <c r="M88" i="11"/>
  <c r="L88" i="11"/>
  <c r="O88" i="11" s="1" a="1"/>
  <c r="O88" i="11" s="1"/>
  <c r="K88" i="11"/>
  <c r="O87" i="11" a="1"/>
  <c r="O87" i="11" s="1"/>
  <c r="M87" i="11"/>
  <c r="L87" i="11"/>
  <c r="K87" i="11"/>
  <c r="O86" i="11" a="1"/>
  <c r="O86" i="11" s="1"/>
  <c r="M86" i="11"/>
  <c r="L86" i="11"/>
  <c r="K86" i="11"/>
  <c r="O85" i="11" a="1"/>
  <c r="O85" i="11" s="1"/>
  <c r="M85" i="11"/>
  <c r="L85" i="11"/>
  <c r="K85" i="11"/>
  <c r="M84" i="11"/>
  <c r="L84" i="11"/>
  <c r="O84" i="11" s="1" a="1"/>
  <c r="O84" i="11" s="1"/>
  <c r="K84" i="11"/>
  <c r="M83" i="11"/>
  <c r="L83" i="11"/>
  <c r="K83" i="11"/>
  <c r="O83" i="11" s="1" a="1"/>
  <c r="O83" i="11" s="1"/>
  <c r="O82" i="11" a="1"/>
  <c r="O82" i="11" s="1"/>
  <c r="M82" i="11"/>
  <c r="L82" i="11"/>
  <c r="K82" i="11"/>
  <c r="O81" i="11" a="1"/>
  <c r="O81" i="11" s="1"/>
  <c r="M81" i="11"/>
  <c r="L81" i="11"/>
  <c r="K81" i="11"/>
  <c r="M80" i="11"/>
  <c r="L80" i="11"/>
  <c r="K80" i="11"/>
  <c r="O80" i="11" s="1" a="1"/>
  <c r="O80" i="11" s="1"/>
  <c r="M79" i="11"/>
  <c r="L79" i="11"/>
  <c r="K79" i="11"/>
  <c r="O79" i="11" s="1" a="1"/>
  <c r="O79" i="11" s="1"/>
  <c r="M78" i="11"/>
  <c r="L78" i="11"/>
  <c r="K78" i="11"/>
  <c r="O78" i="11" s="1" a="1"/>
  <c r="O78" i="11" s="1"/>
  <c r="M77" i="11"/>
  <c r="L77" i="11"/>
  <c r="K77" i="11"/>
  <c r="O77" i="11" s="1" a="1"/>
  <c r="O77" i="11" s="1"/>
  <c r="M76" i="11"/>
  <c r="L76" i="11"/>
  <c r="K76" i="11"/>
  <c r="M75" i="11"/>
  <c r="L75" i="11"/>
  <c r="K75" i="11"/>
  <c r="O75" i="11" s="1" a="1"/>
  <c r="O75" i="11" s="1"/>
  <c r="M74" i="11"/>
  <c r="L74" i="11"/>
  <c r="K74" i="11"/>
  <c r="O73" i="11" a="1"/>
  <c r="O73" i="11" s="1"/>
  <c r="M73" i="11"/>
  <c r="L73" i="11"/>
  <c r="K73" i="11"/>
  <c r="O72" i="11" a="1"/>
  <c r="O72" i="11" s="1"/>
  <c r="M72" i="11"/>
  <c r="L72" i="11"/>
  <c r="K72" i="11"/>
  <c r="O71" i="11" a="1"/>
  <c r="O71" i="11" s="1"/>
  <c r="M71" i="11"/>
  <c r="L71" i="11"/>
  <c r="K71" i="11"/>
  <c r="M70" i="11"/>
  <c r="L70" i="11"/>
  <c r="O70" i="11" s="1" a="1"/>
  <c r="O70" i="11" s="1"/>
  <c r="K70" i="11"/>
  <c r="O69" i="11" a="1"/>
  <c r="O69" i="11" s="1"/>
  <c r="M69" i="11"/>
  <c r="L69" i="11"/>
  <c r="K69" i="11"/>
  <c r="O68" i="11" a="1"/>
  <c r="O68" i="11" s="1"/>
  <c r="M68" i="11"/>
  <c r="L68" i="11"/>
  <c r="K68" i="11"/>
  <c r="M67" i="11"/>
  <c r="L67" i="11"/>
  <c r="K67" i="11"/>
  <c r="B67" i="11"/>
  <c r="B67" i="11" a="1"/>
  <c r="O66" i="11" a="1"/>
  <c r="O66" i="11" s="1"/>
  <c r="M66" i="11"/>
  <c r="L66" i="11"/>
  <c r="K66" i="11"/>
  <c r="B66" i="11"/>
  <c r="B66" i="11" a="1"/>
  <c r="M65" i="11"/>
  <c r="L65" i="11"/>
  <c r="K65" i="11"/>
  <c r="B65" i="11"/>
  <c r="B65" i="11" a="1"/>
  <c r="O64" i="11" a="1"/>
  <c r="O64" i="11" s="1"/>
  <c r="M64" i="11"/>
  <c r="L64" i="11"/>
  <c r="K64" i="11"/>
  <c r="M63" i="11"/>
  <c r="L63" i="11"/>
  <c r="O63" i="11" s="1" a="1"/>
  <c r="O63" i="11" s="1"/>
  <c r="K63" i="11"/>
  <c r="M62" i="11"/>
  <c r="L62" i="11"/>
  <c r="K62" i="11"/>
  <c r="O62" i="11" s="1" a="1"/>
  <c r="O62" i="11" s="1"/>
  <c r="M61" i="11"/>
  <c r="L61" i="11"/>
  <c r="K61" i="11"/>
  <c r="M60" i="11"/>
  <c r="L60" i="11"/>
  <c r="K60" i="11"/>
  <c r="O60" i="11" s="1" a="1"/>
  <c r="O60" i="11" s="1"/>
  <c r="M59" i="11"/>
  <c r="L59" i="11"/>
  <c r="K59" i="11"/>
  <c r="F59" i="11"/>
  <c r="F59" i="11" a="1"/>
  <c r="O58" i="11" a="1"/>
  <c r="O58" i="11" s="1"/>
  <c r="M58" i="11"/>
  <c r="L58" i="11"/>
  <c r="K58" i="11"/>
  <c r="F58" i="11"/>
  <c r="F58" i="11" a="1"/>
  <c r="O57" i="11" a="1"/>
  <c r="O57" i="11" s="1"/>
  <c r="M57" i="11"/>
  <c r="L57" i="11"/>
  <c r="K57" i="11"/>
  <c r="F57" i="11"/>
  <c r="F57" i="11" a="1"/>
  <c r="M56" i="11"/>
  <c r="L56" i="11"/>
  <c r="K56" i="11"/>
  <c r="O56" i="11" s="1" a="1"/>
  <c r="O56" i="11" s="1"/>
  <c r="F56" i="11"/>
  <c r="F56" i="11" a="1"/>
  <c r="O55" i="11" a="1"/>
  <c r="O55" i="11" s="1"/>
  <c r="M55" i="11"/>
  <c r="L55" i="11"/>
  <c r="K55" i="11"/>
  <c r="F55" i="11"/>
  <c r="F55" i="11" a="1"/>
  <c r="M54" i="11"/>
  <c r="L54" i="11"/>
  <c r="O54" i="11" s="1" a="1"/>
  <c r="O54" i="11" s="1"/>
  <c r="K54" i="11"/>
  <c r="F54" i="11"/>
  <c r="F54" i="11" a="1"/>
  <c r="U37" i="11"/>
  <c r="U36" i="11"/>
  <c r="U35" i="11"/>
  <c r="U34" i="11"/>
  <c r="U33" i="11"/>
  <c r="U32" i="11"/>
  <c r="U31" i="11"/>
  <c r="U30" i="11"/>
  <c r="U29" i="11"/>
  <c r="U28" i="11"/>
  <c r="U27" i="11"/>
  <c r="U26" i="11"/>
  <c r="U25" i="11"/>
  <c r="U24" i="11"/>
  <c r="U23" i="11"/>
  <c r="U22" i="11"/>
  <c r="U21" i="11"/>
  <c r="U20" i="11"/>
  <c r="U19" i="11"/>
  <c r="U18" i="11"/>
  <c r="U17" i="11"/>
  <c r="U16" i="11"/>
  <c r="U15" i="11"/>
  <c r="U14" i="11"/>
  <c r="U13" i="11"/>
  <c r="U12" i="11"/>
  <c r="U11" i="11"/>
  <c r="U10" i="11"/>
  <c r="U9" i="11"/>
  <c r="U8" i="11"/>
  <c r="U7" i="11"/>
  <c r="U6" i="11"/>
  <c r="U5" i="11"/>
  <c r="U4" i="11"/>
  <c r="U3" i="11"/>
  <c r="U2" i="11"/>
  <c r="O59" i="11" l="1" a="1"/>
  <c r="O59" i="11" s="1"/>
  <c r="O67" i="11" a="1"/>
  <c r="O67" i="11" s="1"/>
  <c r="I15" i="11" s="1"/>
  <c r="O76" i="11" a="1"/>
  <c r="O76" i="11" s="1"/>
  <c r="O61" i="11" a="1"/>
  <c r="O61" i="11" s="1"/>
  <c r="O65" i="11" a="1"/>
  <c r="O65" i="11" s="1"/>
  <c r="O74" i="11" a="1"/>
  <c r="O74" i="11" s="1"/>
  <c r="G15" i="11"/>
  <c r="B15" i="11"/>
  <c r="E15" i="11"/>
  <c r="D15" i="11"/>
  <c r="S15" i="11"/>
  <c r="T15" i="11"/>
  <c r="C15" i="11"/>
  <c r="R15" i="11"/>
  <c r="A15" i="11"/>
  <c r="Q15" i="11"/>
  <c r="H15" i="11"/>
  <c r="O15" i="11"/>
  <c r="N15" i="11"/>
  <c r="M15" i="11"/>
  <c r="L15" i="11"/>
  <c r="J15" i="11"/>
  <c r="G11" i="11"/>
  <c r="D11" i="11"/>
  <c r="B11" i="11"/>
  <c r="E11" i="11"/>
  <c r="T11" i="11"/>
  <c r="C11" i="11"/>
  <c r="S11" i="11"/>
  <c r="R11" i="11"/>
  <c r="A11" i="11"/>
  <c r="N11" i="11"/>
  <c r="Q11" i="11"/>
  <c r="I11" i="11"/>
  <c r="O11" i="11"/>
  <c r="M11" i="11"/>
  <c r="L11" i="11"/>
  <c r="J11" i="11"/>
  <c r="H11" i="11"/>
  <c r="I14" i="11"/>
  <c r="J14" i="11"/>
  <c r="H14" i="11"/>
  <c r="G14" i="11"/>
  <c r="E14" i="11"/>
  <c r="A14" i="11"/>
  <c r="D14" i="11"/>
  <c r="T14" i="11"/>
  <c r="C14" i="11"/>
  <c r="M14" i="11"/>
  <c r="S14" i="11"/>
  <c r="B14" i="11"/>
  <c r="R14" i="11"/>
  <c r="Q14" i="11"/>
  <c r="L14" i="11"/>
  <c r="O14" i="11"/>
  <c r="N14" i="11"/>
  <c r="G18" i="11"/>
  <c r="J18" i="11"/>
  <c r="I18" i="11"/>
  <c r="M18" i="11"/>
  <c r="H18" i="11"/>
  <c r="E18" i="11"/>
  <c r="R18" i="11"/>
  <c r="Q18" i="11"/>
  <c r="D18" i="11"/>
  <c r="A18" i="11"/>
  <c r="L18" i="11"/>
  <c r="T18" i="11"/>
  <c r="C18" i="11"/>
  <c r="S18" i="11"/>
  <c r="B18" i="11"/>
  <c r="O18" i="11"/>
  <c r="N18" i="11"/>
  <c r="G23" i="11"/>
  <c r="D23" i="11"/>
  <c r="E23" i="11"/>
  <c r="S23" i="11"/>
  <c r="T23" i="11"/>
  <c r="C23" i="11"/>
  <c r="B23" i="11"/>
  <c r="R23" i="11"/>
  <c r="A23" i="11"/>
  <c r="M23" i="11"/>
  <c r="I23" i="11"/>
  <c r="Q23" i="11"/>
  <c r="H23" i="11"/>
  <c r="O23" i="11"/>
  <c r="N23" i="11"/>
  <c r="L23" i="11"/>
  <c r="J23" i="11"/>
  <c r="S4" i="11"/>
  <c r="B4" i="11"/>
  <c r="O4" i="11"/>
  <c r="R4" i="11"/>
  <c r="A4" i="11"/>
  <c r="Q4" i="11"/>
  <c r="N4" i="11"/>
  <c r="M4" i="11"/>
  <c r="J4" i="11"/>
  <c r="C4" i="11"/>
  <c r="L4" i="11"/>
  <c r="I4" i="11"/>
  <c r="T4" i="11"/>
  <c r="D4" i="11"/>
  <c r="H4" i="11"/>
  <c r="G4" i="11"/>
  <c r="E4" i="11"/>
  <c r="S8" i="11"/>
  <c r="B8" i="11"/>
  <c r="R8" i="11"/>
  <c r="A8" i="11"/>
  <c r="Q8" i="11"/>
  <c r="O8" i="11"/>
  <c r="T8" i="11"/>
  <c r="N8" i="11"/>
  <c r="M8" i="11"/>
  <c r="D8" i="11"/>
  <c r="L8" i="11"/>
  <c r="C8" i="11"/>
  <c r="J8" i="11"/>
  <c r="I8" i="11"/>
  <c r="H8" i="11"/>
  <c r="E8" i="11"/>
  <c r="G8" i="11"/>
  <c r="O29" i="11"/>
  <c r="M29" i="11"/>
  <c r="Q29" i="11"/>
  <c r="N29" i="11"/>
  <c r="L29" i="11"/>
  <c r="J29" i="11"/>
  <c r="I29" i="11"/>
  <c r="H29" i="11"/>
  <c r="G29" i="11"/>
  <c r="E29" i="11"/>
  <c r="D29" i="11"/>
  <c r="T29" i="11"/>
  <c r="C29" i="11"/>
  <c r="S29" i="11"/>
  <c r="B29" i="11"/>
  <c r="R29" i="11"/>
  <c r="A29" i="11"/>
  <c r="O13" i="11"/>
  <c r="Q13" i="11"/>
  <c r="N13" i="11"/>
  <c r="M13" i="11"/>
  <c r="L13" i="11"/>
  <c r="J13" i="11"/>
  <c r="I13" i="11"/>
  <c r="E13" i="11"/>
  <c r="D13" i="11"/>
  <c r="H13" i="11"/>
  <c r="G13" i="11"/>
  <c r="T13" i="11"/>
  <c r="C13" i="11"/>
  <c r="R13" i="11"/>
  <c r="S13" i="11"/>
  <c r="B13" i="11"/>
  <c r="A13" i="11"/>
  <c r="S12" i="11"/>
  <c r="B12" i="11"/>
  <c r="Q12" i="11"/>
  <c r="O12" i="11"/>
  <c r="R12" i="11"/>
  <c r="A12" i="11"/>
  <c r="N12" i="11"/>
  <c r="T12" i="11"/>
  <c r="M12" i="11"/>
  <c r="L12" i="11"/>
  <c r="D12" i="11"/>
  <c r="C12" i="11"/>
  <c r="J12" i="11"/>
  <c r="I12" i="11"/>
  <c r="H12" i="11"/>
  <c r="G12" i="11"/>
  <c r="E12" i="11"/>
  <c r="I26" i="11"/>
  <c r="J26" i="11"/>
  <c r="H26" i="11"/>
  <c r="G26" i="11"/>
  <c r="E26" i="11"/>
  <c r="A26" i="11"/>
  <c r="D26" i="11"/>
  <c r="L26" i="11"/>
  <c r="T26" i="11"/>
  <c r="C26" i="11"/>
  <c r="S26" i="11"/>
  <c r="B26" i="11"/>
  <c r="R26" i="11"/>
  <c r="Q26" i="11"/>
  <c r="O26" i="11"/>
  <c r="M26" i="11"/>
  <c r="N26" i="11"/>
  <c r="I30" i="11"/>
  <c r="J30" i="11"/>
  <c r="G30" i="11"/>
  <c r="H30" i="11"/>
  <c r="E30" i="11"/>
  <c r="R30" i="11"/>
  <c r="M30" i="11"/>
  <c r="L30" i="11"/>
  <c r="D30" i="11"/>
  <c r="A30" i="11"/>
  <c r="T30" i="11"/>
  <c r="C30" i="11"/>
  <c r="S30" i="11"/>
  <c r="B30" i="11"/>
  <c r="Q30" i="11"/>
  <c r="O30" i="11"/>
  <c r="N30" i="11"/>
  <c r="J6" i="11"/>
  <c r="I6" i="11"/>
  <c r="H6" i="11"/>
  <c r="G6" i="11"/>
  <c r="E6" i="11"/>
  <c r="R6" i="11"/>
  <c r="D6" i="11"/>
  <c r="A6" i="11"/>
  <c r="Q6" i="11"/>
  <c r="T6" i="11"/>
  <c r="C6" i="11"/>
  <c r="M6" i="11"/>
  <c r="S6" i="11"/>
  <c r="B6" i="11"/>
  <c r="O6" i="11"/>
  <c r="N6" i="11"/>
  <c r="L6" i="11"/>
  <c r="S28" i="11"/>
  <c r="B28" i="11"/>
  <c r="R28" i="11"/>
  <c r="A28" i="11"/>
  <c r="Q28" i="11"/>
  <c r="O28" i="11"/>
  <c r="N28" i="11"/>
  <c r="D28" i="11"/>
  <c r="C28" i="11"/>
  <c r="M28" i="11"/>
  <c r="L28" i="11"/>
  <c r="J28" i="11"/>
  <c r="T28" i="11"/>
  <c r="I28" i="11"/>
  <c r="H28" i="11"/>
  <c r="G28" i="11"/>
  <c r="E28" i="11"/>
  <c r="G7" i="11"/>
  <c r="D7" i="11"/>
  <c r="T7" i="11"/>
  <c r="S7" i="11"/>
  <c r="B7" i="11"/>
  <c r="E7" i="11"/>
  <c r="C7" i="11"/>
  <c r="R7" i="11"/>
  <c r="A7" i="11"/>
  <c r="I7" i="11"/>
  <c r="H7" i="11"/>
  <c r="Q7" i="11"/>
  <c r="O7" i="11"/>
  <c r="N7" i="11"/>
  <c r="M7" i="11"/>
  <c r="L7" i="11"/>
  <c r="J7" i="11"/>
  <c r="G31" i="11"/>
  <c r="D31" i="11"/>
  <c r="E31" i="11"/>
  <c r="T31" i="11"/>
  <c r="C31" i="11"/>
  <c r="B31" i="11"/>
  <c r="S31" i="11"/>
  <c r="R31" i="11"/>
  <c r="A31" i="11"/>
  <c r="N31" i="11"/>
  <c r="I31" i="11"/>
  <c r="Q31" i="11"/>
  <c r="H31" i="11"/>
  <c r="O31" i="11"/>
  <c r="M31" i="11"/>
  <c r="L31" i="11"/>
  <c r="J31" i="11"/>
  <c r="S24" i="11"/>
  <c r="B24" i="11"/>
  <c r="Q24" i="11"/>
  <c r="R24" i="11"/>
  <c r="A24" i="11"/>
  <c r="O24" i="11"/>
  <c r="N24" i="11"/>
  <c r="T24" i="11"/>
  <c r="M24" i="11"/>
  <c r="L24" i="11"/>
  <c r="I24" i="11"/>
  <c r="J24" i="11"/>
  <c r="D24" i="11"/>
  <c r="H24" i="11"/>
  <c r="G24" i="11"/>
  <c r="E24" i="11"/>
  <c r="C24" i="11"/>
  <c r="G19" i="11"/>
  <c r="D19" i="11"/>
  <c r="E19" i="11"/>
  <c r="B19" i="11"/>
  <c r="T19" i="11"/>
  <c r="C19" i="11"/>
  <c r="S19" i="11"/>
  <c r="R19" i="11"/>
  <c r="A19" i="11"/>
  <c r="I19" i="11"/>
  <c r="Q19" i="11"/>
  <c r="O19" i="11"/>
  <c r="N19" i="11"/>
  <c r="M19" i="11"/>
  <c r="L19" i="11"/>
  <c r="J19" i="11"/>
  <c r="H19" i="11"/>
  <c r="O9" i="11"/>
  <c r="M9" i="11"/>
  <c r="N9" i="11"/>
  <c r="L9" i="11"/>
  <c r="J9" i="11"/>
  <c r="D9" i="11"/>
  <c r="I9" i="11"/>
  <c r="E9" i="11"/>
  <c r="H9" i="11"/>
  <c r="Q9" i="11"/>
  <c r="G9" i="11"/>
  <c r="T9" i="11"/>
  <c r="C9" i="11"/>
  <c r="S9" i="11"/>
  <c r="B9" i="11"/>
  <c r="A9" i="11"/>
  <c r="R9" i="11"/>
  <c r="G27" i="11"/>
  <c r="D27" i="11"/>
  <c r="E27" i="11"/>
  <c r="T27" i="11"/>
  <c r="C27" i="11"/>
  <c r="S27" i="11"/>
  <c r="B27" i="11"/>
  <c r="R27" i="11"/>
  <c r="A27" i="11"/>
  <c r="N27" i="11"/>
  <c r="Q27" i="11"/>
  <c r="I27" i="11"/>
  <c r="H27" i="11"/>
  <c r="O27" i="11"/>
  <c r="M27" i="11"/>
  <c r="L27" i="11"/>
  <c r="J27" i="11"/>
  <c r="S32" i="11"/>
  <c r="B32" i="11"/>
  <c r="Q32" i="11"/>
  <c r="O32" i="11"/>
  <c r="R32" i="11"/>
  <c r="A32" i="11"/>
  <c r="N32" i="11"/>
  <c r="M32" i="11"/>
  <c r="C32" i="11"/>
  <c r="L32" i="11"/>
  <c r="D32" i="11"/>
  <c r="J32" i="11"/>
  <c r="I32" i="11"/>
  <c r="H32" i="11"/>
  <c r="G32" i="11"/>
  <c r="E32" i="11"/>
  <c r="T32" i="11"/>
  <c r="O25" i="11"/>
  <c r="N25" i="11"/>
  <c r="M25" i="11"/>
  <c r="L25" i="11"/>
  <c r="J25" i="11"/>
  <c r="Q25" i="11"/>
  <c r="I25" i="11"/>
  <c r="E25" i="11"/>
  <c r="H25" i="11"/>
  <c r="G25" i="11"/>
  <c r="D25" i="11"/>
  <c r="T25" i="11"/>
  <c r="C25" i="11"/>
  <c r="S25" i="11"/>
  <c r="B25" i="11"/>
  <c r="R25" i="11"/>
  <c r="A25" i="11"/>
  <c r="J2" i="11"/>
  <c r="I2" i="11"/>
  <c r="G2" i="11"/>
  <c r="H2" i="11"/>
  <c r="E2" i="11"/>
  <c r="D2" i="11"/>
  <c r="B2" i="11"/>
  <c r="A2" i="11"/>
  <c r="T2" i="11"/>
  <c r="C2" i="11"/>
  <c r="L2" i="11"/>
  <c r="S2" i="11"/>
  <c r="R2" i="11"/>
  <c r="Q2" i="11"/>
  <c r="M2" i="11"/>
  <c r="O2" i="11"/>
  <c r="N2" i="11"/>
  <c r="O5" i="11"/>
  <c r="M5" i="11"/>
  <c r="L5" i="11"/>
  <c r="Q5" i="11"/>
  <c r="N5" i="11"/>
  <c r="J5" i="11"/>
  <c r="I5" i="11"/>
  <c r="H5" i="11"/>
  <c r="G5" i="11"/>
  <c r="E5" i="11"/>
  <c r="D5" i="11"/>
  <c r="T5" i="11"/>
  <c r="C5" i="11"/>
  <c r="A5" i="11"/>
  <c r="S5" i="11"/>
  <c r="B5" i="11"/>
  <c r="R5" i="11"/>
  <c r="S16" i="11"/>
  <c r="B16" i="11"/>
  <c r="Q16" i="11"/>
  <c r="R16" i="11"/>
  <c r="A16" i="11"/>
  <c r="O16" i="11"/>
  <c r="D16" i="11"/>
  <c r="N16" i="11"/>
  <c r="I16" i="11"/>
  <c r="T16" i="11"/>
  <c r="M16" i="11"/>
  <c r="J16" i="11"/>
  <c r="L16" i="11"/>
  <c r="H16" i="11"/>
  <c r="G16" i="11"/>
  <c r="E16" i="11"/>
  <c r="C16" i="11"/>
  <c r="S20" i="11"/>
  <c r="B20" i="11"/>
  <c r="Q20" i="11"/>
  <c r="R20" i="11"/>
  <c r="A20" i="11"/>
  <c r="O20" i="11"/>
  <c r="N20" i="11"/>
  <c r="T20" i="11"/>
  <c r="M20" i="11"/>
  <c r="L20" i="11"/>
  <c r="D20" i="11"/>
  <c r="J20" i="11"/>
  <c r="I20" i="11"/>
  <c r="H20" i="11"/>
  <c r="C20" i="11"/>
  <c r="G20" i="11"/>
  <c r="E20" i="11"/>
  <c r="H10" i="11"/>
  <c r="J10" i="11"/>
  <c r="I10" i="11"/>
  <c r="G10" i="11"/>
  <c r="E10" i="11"/>
  <c r="A10" i="11"/>
  <c r="Q10" i="11"/>
  <c r="M10" i="11"/>
  <c r="D10" i="11"/>
  <c r="R10" i="11"/>
  <c r="L10" i="11"/>
  <c r="T10" i="11"/>
  <c r="C10" i="11"/>
  <c r="S10" i="11"/>
  <c r="B10" i="11"/>
  <c r="O10" i="11"/>
  <c r="N10" i="11"/>
  <c r="O17" i="11"/>
  <c r="M17" i="11"/>
  <c r="N17" i="11"/>
  <c r="L17" i="11"/>
  <c r="J17" i="11"/>
  <c r="E17" i="11"/>
  <c r="I17" i="11"/>
  <c r="H17" i="11"/>
  <c r="G17" i="11"/>
  <c r="D17" i="11"/>
  <c r="T17" i="11"/>
  <c r="C17" i="11"/>
  <c r="Q17" i="11"/>
  <c r="S17" i="11"/>
  <c r="B17" i="11"/>
  <c r="R17" i="11"/>
  <c r="A17" i="11"/>
  <c r="O21" i="11"/>
  <c r="M21" i="11"/>
  <c r="N21" i="11"/>
  <c r="L21" i="11"/>
  <c r="J21" i="11"/>
  <c r="E21" i="11"/>
  <c r="I21" i="11"/>
  <c r="Q21" i="11"/>
  <c r="H21" i="11"/>
  <c r="G21" i="11"/>
  <c r="D21" i="11"/>
  <c r="T21" i="11"/>
  <c r="C21" i="11"/>
  <c r="S21" i="11"/>
  <c r="B21" i="11"/>
  <c r="R21" i="11"/>
  <c r="A21" i="11"/>
  <c r="G3" i="11"/>
  <c r="D3" i="11"/>
  <c r="C3" i="11"/>
  <c r="B3" i="11"/>
  <c r="E3" i="11"/>
  <c r="T3" i="11"/>
  <c r="S3" i="11"/>
  <c r="R3" i="11"/>
  <c r="A3" i="11"/>
  <c r="N3" i="11"/>
  <c r="M3" i="11"/>
  <c r="I3" i="11"/>
  <c r="H3" i="11"/>
  <c r="Q3" i="11"/>
  <c r="O3" i="11"/>
  <c r="L3" i="11"/>
  <c r="J3" i="11"/>
  <c r="G22" i="11"/>
  <c r="J22" i="11"/>
  <c r="I22" i="11"/>
  <c r="M22" i="11"/>
  <c r="H22" i="11"/>
  <c r="E22" i="11"/>
  <c r="R22" i="11"/>
  <c r="D22" i="11"/>
  <c r="A22" i="11"/>
  <c r="T22" i="11"/>
  <c r="C22" i="11"/>
  <c r="S22" i="11"/>
  <c r="B22" i="11"/>
  <c r="Q22" i="11"/>
  <c r="O22" i="11"/>
  <c r="N22" i="11"/>
  <c r="L22" i="11"/>
  <c r="T3" i="12"/>
  <c r="S3" i="12"/>
  <c r="N3" i="12"/>
  <c r="M3" i="12"/>
  <c r="B3" i="12"/>
  <c r="T12" i="12"/>
  <c r="O12" i="12"/>
  <c r="I12" i="12"/>
  <c r="D12" i="12"/>
  <c r="C12" i="12"/>
  <c r="D16" i="12"/>
  <c r="C16" i="12"/>
  <c r="L18" i="12"/>
  <c r="M30" i="12"/>
  <c r="O59" i="12" a="1"/>
  <c r="O59" i="12" s="1"/>
  <c r="L7" i="12" s="1"/>
  <c r="O80" i="12" a="1"/>
  <c r="O80" i="12" s="1"/>
  <c r="T28" i="12" s="1"/>
  <c r="Q18" i="12"/>
  <c r="H14" i="12"/>
  <c r="H11" i="12"/>
  <c r="L14" i="12"/>
  <c r="H31" i="12"/>
  <c r="I11" i="12"/>
  <c r="Q14" i="12"/>
  <c r="I31" i="12"/>
  <c r="M11" i="12"/>
  <c r="H18" i="12"/>
  <c r="M18" i="12"/>
  <c r="S11" i="12"/>
  <c r="G14" i="12"/>
  <c r="O62" i="12" a="1"/>
  <c r="O62" i="12" s="1"/>
  <c r="D10" i="12" s="1"/>
  <c r="C8" i="12"/>
  <c r="L25" i="12"/>
  <c r="D29" i="12"/>
  <c r="D8" i="12"/>
  <c r="I8" i="12"/>
  <c r="O79" i="12" a="1"/>
  <c r="O79" i="12" s="1"/>
  <c r="G26" i="12"/>
  <c r="O74" i="12" a="1"/>
  <c r="O74" i="12" s="1"/>
  <c r="D22" i="12" s="1"/>
  <c r="R24" i="12"/>
  <c r="Q24" i="12"/>
  <c r="N24" i="12"/>
  <c r="J24" i="12"/>
  <c r="M24" i="12"/>
  <c r="L24" i="12"/>
  <c r="H24" i="12"/>
  <c r="G24" i="12"/>
  <c r="E24" i="12"/>
  <c r="S24" i="12"/>
  <c r="B24" i="12"/>
  <c r="A24" i="12"/>
  <c r="D24" i="12"/>
  <c r="C24" i="12"/>
  <c r="I24" i="12"/>
  <c r="O24" i="12"/>
  <c r="T24" i="12"/>
  <c r="D19" i="12"/>
  <c r="R19" i="12"/>
  <c r="A19" i="12"/>
  <c r="N19" i="12"/>
  <c r="Q19" i="12"/>
  <c r="O19" i="12"/>
  <c r="L19" i="12"/>
  <c r="J19" i="12"/>
  <c r="G19" i="12"/>
  <c r="E19" i="12"/>
  <c r="T19" i="12"/>
  <c r="M19" i="12"/>
  <c r="S19" i="12"/>
  <c r="I19" i="12"/>
  <c r="H19" i="12"/>
  <c r="C19" i="12"/>
  <c r="B19" i="12"/>
  <c r="M5" i="12"/>
  <c r="J5" i="12"/>
  <c r="I5" i="12"/>
  <c r="H5" i="12"/>
  <c r="G5" i="12"/>
  <c r="T5" i="12"/>
  <c r="C5" i="12"/>
  <c r="S5" i="12"/>
  <c r="B5" i="12"/>
  <c r="O5" i="12"/>
  <c r="N5" i="12"/>
  <c r="A5" i="12"/>
  <c r="D5" i="12"/>
  <c r="E5" i="12"/>
  <c r="R5" i="12"/>
  <c r="Q5" i="12"/>
  <c r="L5" i="12"/>
  <c r="R4" i="12"/>
  <c r="Q4" i="12"/>
  <c r="N4" i="12"/>
  <c r="M4" i="12"/>
  <c r="L4" i="12"/>
  <c r="H4" i="12"/>
  <c r="G4" i="12"/>
  <c r="S4" i="12"/>
  <c r="B4" i="12"/>
  <c r="A4" i="12"/>
  <c r="O4" i="12"/>
  <c r="T4" i="12"/>
  <c r="J4" i="12"/>
  <c r="I4" i="12"/>
  <c r="E4" i="12"/>
  <c r="D4" i="12"/>
  <c r="C4" i="12"/>
  <c r="A20" i="12"/>
  <c r="Q20" i="12"/>
  <c r="N20" i="12"/>
  <c r="J20" i="12"/>
  <c r="M20" i="12"/>
  <c r="L20" i="12"/>
  <c r="H20" i="12"/>
  <c r="G20" i="12"/>
  <c r="E20" i="12"/>
  <c r="S20" i="12"/>
  <c r="B20" i="12"/>
  <c r="R20" i="12"/>
  <c r="D20" i="12"/>
  <c r="O20" i="12"/>
  <c r="T20" i="12"/>
  <c r="C20" i="12"/>
  <c r="I20" i="12"/>
  <c r="E23" i="12"/>
  <c r="D23" i="12"/>
  <c r="R23" i="12"/>
  <c r="A23" i="12"/>
  <c r="N23" i="12"/>
  <c r="Q23" i="12"/>
  <c r="O23" i="12"/>
  <c r="L23" i="12"/>
  <c r="J23" i="12"/>
  <c r="G23" i="12"/>
  <c r="T23" i="12"/>
  <c r="S23" i="12"/>
  <c r="M23" i="12"/>
  <c r="I23" i="12"/>
  <c r="H23" i="12"/>
  <c r="C23" i="12"/>
  <c r="B23" i="12"/>
  <c r="I22" i="12"/>
  <c r="E22" i="12"/>
  <c r="R22" i="12"/>
  <c r="A22" i="12"/>
  <c r="N22" i="12"/>
  <c r="H22" i="12"/>
  <c r="G22" i="12"/>
  <c r="M22" i="12"/>
  <c r="L22" i="12"/>
  <c r="Q22" i="12"/>
  <c r="M13" i="12"/>
  <c r="J13" i="12"/>
  <c r="E13" i="12"/>
  <c r="I13" i="12"/>
  <c r="H13" i="12"/>
  <c r="G13" i="12"/>
  <c r="T13" i="12"/>
  <c r="C13" i="12"/>
  <c r="S13" i="12"/>
  <c r="B13" i="12"/>
  <c r="R13" i="12"/>
  <c r="A13" i="12"/>
  <c r="O13" i="12"/>
  <c r="N13" i="12"/>
  <c r="Q13" i="12"/>
  <c r="H2" i="12"/>
  <c r="L9" i="12"/>
  <c r="R32" i="12"/>
  <c r="Q32" i="12"/>
  <c r="N32" i="12"/>
  <c r="J32" i="12"/>
  <c r="M32" i="12"/>
  <c r="L32" i="12"/>
  <c r="H32" i="12"/>
  <c r="G32" i="12"/>
  <c r="E32" i="12"/>
  <c r="S32" i="12"/>
  <c r="B32" i="12"/>
  <c r="A32" i="12"/>
  <c r="Q9" i="12"/>
  <c r="A16" i="12"/>
  <c r="Q16" i="12"/>
  <c r="N16" i="12"/>
  <c r="J16" i="12"/>
  <c r="M16" i="12"/>
  <c r="L16" i="12"/>
  <c r="H16" i="12"/>
  <c r="G16" i="12"/>
  <c r="E16" i="12"/>
  <c r="S16" i="12"/>
  <c r="B16" i="12"/>
  <c r="R16" i="12"/>
  <c r="A2" i="12"/>
  <c r="D15" i="12"/>
  <c r="R15" i="12"/>
  <c r="A15" i="12"/>
  <c r="N15" i="12"/>
  <c r="Q15" i="12"/>
  <c r="O15" i="12"/>
  <c r="L15" i="12"/>
  <c r="J15" i="12"/>
  <c r="G15" i="12"/>
  <c r="E15" i="12"/>
  <c r="G2" i="12"/>
  <c r="M2" i="12"/>
  <c r="N2" i="12"/>
  <c r="I16" i="12"/>
  <c r="E3" i="12"/>
  <c r="D3" i="12"/>
  <c r="R3" i="12"/>
  <c r="A3" i="12"/>
  <c r="O3" i="12"/>
  <c r="Q3" i="12"/>
  <c r="L3" i="12"/>
  <c r="G3" i="12"/>
  <c r="O16" i="12"/>
  <c r="M29" i="12"/>
  <c r="J29" i="12"/>
  <c r="E29" i="12"/>
  <c r="I29" i="12"/>
  <c r="H29" i="12"/>
  <c r="G29" i="12"/>
  <c r="T29" i="12"/>
  <c r="C29" i="12"/>
  <c r="S29" i="12"/>
  <c r="B29" i="12"/>
  <c r="R29" i="12"/>
  <c r="A29" i="12"/>
  <c r="O29" i="12"/>
  <c r="N29" i="12"/>
  <c r="Q2" i="12"/>
  <c r="D21" i="12"/>
  <c r="G30" i="12"/>
  <c r="C32" i="12"/>
  <c r="M25" i="12"/>
  <c r="J25" i="12"/>
  <c r="E25" i="12"/>
  <c r="I25" i="12"/>
  <c r="H25" i="12"/>
  <c r="G25" i="12"/>
  <c r="T25" i="12"/>
  <c r="C25" i="12"/>
  <c r="S25" i="12"/>
  <c r="B25" i="12"/>
  <c r="R25" i="12"/>
  <c r="A25" i="12"/>
  <c r="O25" i="12"/>
  <c r="N25" i="12"/>
  <c r="T15" i="12"/>
  <c r="L2" i="12"/>
  <c r="T16" i="12"/>
  <c r="D32" i="12"/>
  <c r="J6" i="12"/>
  <c r="I6" i="12"/>
  <c r="E6" i="12"/>
  <c r="B6" i="12"/>
  <c r="D6" i="12"/>
  <c r="T6" i="12"/>
  <c r="C6" i="12"/>
  <c r="S6" i="12"/>
  <c r="O6" i="12"/>
  <c r="N6" i="12"/>
  <c r="N17" i="12"/>
  <c r="M17" i="12"/>
  <c r="J17" i="12"/>
  <c r="E17" i="12"/>
  <c r="I17" i="12"/>
  <c r="H17" i="12"/>
  <c r="G17" i="12"/>
  <c r="T17" i="12"/>
  <c r="C17" i="12"/>
  <c r="S17" i="12"/>
  <c r="B17" i="12"/>
  <c r="R17" i="12"/>
  <c r="A17" i="12"/>
  <c r="O17" i="12"/>
  <c r="L21" i="12"/>
  <c r="L30" i="12"/>
  <c r="I32" i="12"/>
  <c r="N9" i="12"/>
  <c r="M9" i="12"/>
  <c r="J9" i="12"/>
  <c r="E9" i="12"/>
  <c r="I9" i="12"/>
  <c r="H9" i="12"/>
  <c r="G9" i="12"/>
  <c r="T9" i="12"/>
  <c r="C9" i="12"/>
  <c r="S9" i="12"/>
  <c r="B9" i="12"/>
  <c r="R9" i="12"/>
  <c r="A9" i="12"/>
  <c r="O9" i="12"/>
  <c r="J7" i="12"/>
  <c r="B15" i="12"/>
  <c r="E11" i="12"/>
  <c r="D11" i="12"/>
  <c r="R11" i="12"/>
  <c r="A11" i="12"/>
  <c r="O11" i="12"/>
  <c r="N11" i="12"/>
  <c r="Q11" i="12"/>
  <c r="L11" i="12"/>
  <c r="J11" i="12"/>
  <c r="G11" i="12"/>
  <c r="J14" i="12"/>
  <c r="I14" i="12"/>
  <c r="E14" i="12"/>
  <c r="B14" i="12"/>
  <c r="R14" i="12"/>
  <c r="A14" i="12"/>
  <c r="D14" i="12"/>
  <c r="T14" i="12"/>
  <c r="C14" i="12"/>
  <c r="S14" i="12"/>
  <c r="O14" i="12"/>
  <c r="N14" i="12"/>
  <c r="C3" i="12"/>
  <c r="C15" i="12"/>
  <c r="H3" i="12"/>
  <c r="H15" i="12"/>
  <c r="L17" i="12"/>
  <c r="T32" i="12"/>
  <c r="I18" i="12"/>
  <c r="E18" i="12"/>
  <c r="R18" i="12"/>
  <c r="A18" i="12"/>
  <c r="D18" i="12"/>
  <c r="T18" i="12"/>
  <c r="C18" i="12"/>
  <c r="S18" i="12"/>
  <c r="B18" i="12"/>
  <c r="O18" i="12"/>
  <c r="N18" i="12"/>
  <c r="J18" i="12"/>
  <c r="I2" i="12"/>
  <c r="E2" i="12"/>
  <c r="B2" i="12"/>
  <c r="D2" i="12"/>
  <c r="T2" i="12"/>
  <c r="C2" i="12"/>
  <c r="S2" i="12"/>
  <c r="O2" i="12"/>
  <c r="J2" i="12"/>
  <c r="I26" i="12"/>
  <c r="E26" i="12"/>
  <c r="B26" i="12"/>
  <c r="R26" i="12"/>
  <c r="A26" i="12"/>
  <c r="D26" i="12"/>
  <c r="T26" i="12"/>
  <c r="C26" i="12"/>
  <c r="S26" i="12"/>
  <c r="O26" i="12"/>
  <c r="N26" i="12"/>
  <c r="J26" i="12"/>
  <c r="M6" i="12"/>
  <c r="I3" i="12"/>
  <c r="Q6" i="12"/>
  <c r="B11" i="12"/>
  <c r="D13" i="12"/>
  <c r="I15" i="12"/>
  <c r="M26" i="12"/>
  <c r="E27" i="12"/>
  <c r="D27" i="12"/>
  <c r="R27" i="12"/>
  <c r="A27" i="12"/>
  <c r="N27" i="12"/>
  <c r="Q27" i="12"/>
  <c r="L27" i="12"/>
  <c r="G27" i="12"/>
  <c r="N21" i="12"/>
  <c r="M21" i="12"/>
  <c r="J21" i="12"/>
  <c r="E21" i="12"/>
  <c r="I21" i="12"/>
  <c r="H21" i="12"/>
  <c r="G21" i="12"/>
  <c r="T21" i="12"/>
  <c r="C21" i="12"/>
  <c r="S21" i="12"/>
  <c r="B21" i="12"/>
  <c r="R21" i="12"/>
  <c r="A21" i="12"/>
  <c r="O21" i="12"/>
  <c r="I30" i="12"/>
  <c r="E30" i="12"/>
  <c r="R30" i="12"/>
  <c r="A30" i="12"/>
  <c r="D30" i="12"/>
  <c r="T30" i="12"/>
  <c r="C30" i="12"/>
  <c r="S30" i="12"/>
  <c r="B30" i="12"/>
  <c r="O30" i="12"/>
  <c r="N30" i="12"/>
  <c r="J30" i="12"/>
  <c r="H26" i="12"/>
  <c r="J3" i="12"/>
  <c r="R6" i="12"/>
  <c r="C11" i="12"/>
  <c r="M15" i="12"/>
  <c r="Q17" i="12"/>
  <c r="A8" i="12"/>
  <c r="Q8" i="12"/>
  <c r="N8" i="12"/>
  <c r="J8" i="12"/>
  <c r="M8" i="12"/>
  <c r="L8" i="12"/>
  <c r="H8" i="12"/>
  <c r="G8" i="12"/>
  <c r="E8" i="12"/>
  <c r="S8" i="12"/>
  <c r="B8" i="12"/>
  <c r="R8" i="12"/>
  <c r="R12" i="12"/>
  <c r="Q12" i="12"/>
  <c r="N12" i="12"/>
  <c r="J12" i="12"/>
  <c r="M12" i="12"/>
  <c r="L12" i="12"/>
  <c r="H12" i="12"/>
  <c r="G12" i="12"/>
  <c r="E12" i="12"/>
  <c r="S12" i="12"/>
  <c r="B12" i="12"/>
  <c r="A12" i="12"/>
  <c r="D31" i="12"/>
  <c r="R31" i="12"/>
  <c r="A31" i="12"/>
  <c r="N31" i="12"/>
  <c r="Q31" i="12"/>
  <c r="O31" i="12"/>
  <c r="L31" i="12"/>
  <c r="J31" i="12"/>
  <c r="G31" i="12"/>
  <c r="E31" i="12"/>
  <c r="T56" i="12"/>
  <c r="S55" i="12"/>
  <c r="T58" i="12"/>
  <c r="T69" i="12"/>
  <c r="S70" i="12"/>
  <c r="T70" i="12" s="1"/>
  <c r="U70" i="12"/>
  <c r="U64" i="12"/>
  <c r="T64" i="12" s="1"/>
  <c r="U55" i="12"/>
  <c r="U54" i="12" s="1"/>
  <c r="S61" i="12"/>
  <c r="T66" i="12"/>
  <c r="U71" i="12"/>
  <c r="S67" i="12"/>
  <c r="T67" i="12" s="1"/>
  <c r="S73" i="12"/>
  <c r="U73" i="12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U84" i="12" s="1"/>
  <c r="U85" i="12" s="1"/>
  <c r="U86" i="12" s="1"/>
  <c r="U87" i="12" s="1"/>
  <c r="U88" i="12" s="1"/>
  <c r="U89" i="12" s="1"/>
  <c r="S73" i="1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S84" i="11" s="1"/>
  <c r="S85" i="11" s="1"/>
  <c r="S86" i="11" s="1"/>
  <c r="S87" i="11" s="1"/>
  <c r="S88" i="11" s="1"/>
  <c r="S89" i="11" s="1"/>
  <c r="N7" i="12" l="1"/>
  <c r="J28" i="12"/>
  <c r="E10" i="12"/>
  <c r="G10" i="12"/>
  <c r="O7" i="12"/>
  <c r="O28" i="12"/>
  <c r="L10" i="12"/>
  <c r="A7" i="12"/>
  <c r="H10" i="12"/>
  <c r="J22" i="12"/>
  <c r="Q10" i="12"/>
  <c r="H28" i="12"/>
  <c r="A10" i="12"/>
  <c r="N28" i="12"/>
  <c r="T7" i="12"/>
  <c r="S7" i="12"/>
  <c r="M7" i="12"/>
  <c r="I7" i="12"/>
  <c r="H7" i="12"/>
  <c r="B7" i="12"/>
  <c r="C7" i="12"/>
  <c r="B10" i="12"/>
  <c r="I10" i="12"/>
  <c r="N10" i="12"/>
  <c r="O22" i="12"/>
  <c r="C28" i="12"/>
  <c r="R28" i="12"/>
  <c r="O10" i="12"/>
  <c r="B22" i="12"/>
  <c r="D7" i="12"/>
  <c r="J10" i="12"/>
  <c r="S22" i="12"/>
  <c r="B27" i="12"/>
  <c r="S27" i="12"/>
  <c r="T27" i="12"/>
  <c r="M27" i="12"/>
  <c r="H27" i="12"/>
  <c r="I27" i="12"/>
  <c r="C27" i="12"/>
  <c r="R10" i="12"/>
  <c r="M28" i="12"/>
  <c r="J27" i="12"/>
  <c r="D28" i="12"/>
  <c r="S28" i="12"/>
  <c r="C10" i="12"/>
  <c r="C22" i="12"/>
  <c r="L28" i="12"/>
  <c r="Q7" i="12"/>
  <c r="B28" i="12"/>
  <c r="T10" i="12"/>
  <c r="T22" i="12"/>
  <c r="I28" i="12"/>
  <c r="Q28" i="12"/>
  <c r="R7" i="12"/>
  <c r="M10" i="12"/>
  <c r="A28" i="12"/>
  <c r="S10" i="12"/>
  <c r="E7" i="12"/>
  <c r="E28" i="12"/>
  <c r="O27" i="12"/>
  <c r="G7" i="12"/>
  <c r="G28" i="12"/>
  <c r="S62" i="12"/>
  <c r="T62" i="12" s="1"/>
  <c r="T61" i="12"/>
  <c r="T73" i="12"/>
  <c r="S74" i="12"/>
  <c r="U65" i="12"/>
  <c r="T65" i="12" s="1"/>
  <c r="T55" i="12"/>
  <c r="S54" i="12"/>
  <c r="T54" i="12" s="1"/>
  <c r="S71" i="12"/>
  <c r="T71" i="12" s="1"/>
  <c r="S68" i="12"/>
  <c r="T68" i="12" s="1"/>
  <c r="T74" i="12" l="1"/>
  <c r="S75" i="12"/>
  <c r="T75" i="12" l="1"/>
  <c r="S76" i="12"/>
  <c r="T76" i="12" l="1"/>
  <c r="S77" i="12"/>
  <c r="T77" i="12" l="1"/>
  <c r="S78" i="12"/>
  <c r="T78" i="12" l="1"/>
  <c r="S79" i="12"/>
  <c r="T79" i="12" l="1"/>
  <c r="S80" i="12"/>
  <c r="T80" i="12" l="1"/>
  <c r="S81" i="12"/>
  <c r="T81" i="12" l="1"/>
  <c r="S82" i="12"/>
  <c r="T82" i="12" l="1"/>
  <c r="S83" i="12"/>
  <c r="T83" i="12" l="1"/>
  <c r="S84" i="12"/>
  <c r="T84" i="12" l="1"/>
  <c r="S85" i="12"/>
  <c r="T85" i="12" l="1"/>
  <c r="S86" i="12"/>
  <c r="T86" i="12" l="1"/>
  <c r="S87" i="12"/>
  <c r="T87" i="12" l="1"/>
  <c r="S88" i="12"/>
  <c r="T88" i="12" l="1"/>
  <c r="S89" i="12"/>
  <c r="T8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Heat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Q_MAX!$K$53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Q_MAX!$J$54:$J$84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Q_MAX!$K$54:$K$84</c:f>
              <c:numCache>
                <c:formatCode>General</c:formatCode>
                <c:ptCount val="31"/>
                <c:pt idx="0">
                  <c:v>140.00000000000003</c:v>
                </c:pt>
                <c:pt idx="1">
                  <c:v>145.66666666666669</c:v>
                </c:pt>
                <c:pt idx="2">
                  <c:v>151.33333333333334</c:v>
                </c:pt>
                <c:pt idx="3">
                  <c:v>157</c:v>
                </c:pt>
                <c:pt idx="4">
                  <c:v>162.66666666666666</c:v>
                </c:pt>
                <c:pt idx="5">
                  <c:v>168.33333333333331</c:v>
                </c:pt>
                <c:pt idx="6">
                  <c:v>174</c:v>
                </c:pt>
                <c:pt idx="7">
                  <c:v>181</c:v>
                </c:pt>
                <c:pt idx="8">
                  <c:v>188</c:v>
                </c:pt>
                <c:pt idx="9">
                  <c:v>195</c:v>
                </c:pt>
                <c:pt idx="10">
                  <c:v>202.66666666666666</c:v>
                </c:pt>
                <c:pt idx="11">
                  <c:v>210.33333333333331</c:v>
                </c:pt>
                <c:pt idx="12">
                  <c:v>218</c:v>
                </c:pt>
                <c:pt idx="13">
                  <c:v>226.66666666666666</c:v>
                </c:pt>
                <c:pt idx="14">
                  <c:v>235.33333333333331</c:v>
                </c:pt>
                <c:pt idx="15">
                  <c:v>244</c:v>
                </c:pt>
                <c:pt idx="16">
                  <c:v>253.33333333333334</c:v>
                </c:pt>
                <c:pt idx="17">
                  <c:v>262.66666666666669</c:v>
                </c:pt>
                <c:pt idx="18">
                  <c:v>272</c:v>
                </c:pt>
                <c:pt idx="19">
                  <c:v>281.33333333333331</c:v>
                </c:pt>
                <c:pt idx="20">
                  <c:v>290.66666666666663</c:v>
                </c:pt>
                <c:pt idx="21">
                  <c:v>299.99999999999994</c:v>
                </c:pt>
                <c:pt idx="22">
                  <c:v>309.33333333333326</c:v>
                </c:pt>
                <c:pt idx="23">
                  <c:v>318.66666666666657</c:v>
                </c:pt>
                <c:pt idx="24">
                  <c:v>327.99999999999989</c:v>
                </c:pt>
                <c:pt idx="25">
                  <c:v>337.3333333333332</c:v>
                </c:pt>
                <c:pt idx="26">
                  <c:v>346.66666666666652</c:v>
                </c:pt>
                <c:pt idx="27">
                  <c:v>355.99999999999983</c:v>
                </c:pt>
                <c:pt idx="28">
                  <c:v>365.33333333333314</c:v>
                </c:pt>
                <c:pt idx="29">
                  <c:v>374.66666666666646</c:v>
                </c:pt>
                <c:pt idx="30">
                  <c:v>383.99999999999977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30-4965-8221-A93632DF851B}"/>
            </c:ext>
          </c:extLst>
        </c:ser>
        <c:ser>
          <c:idx val="1"/>
          <c:order val="1"/>
          <c:tx>
            <c:strRef>
              <c:f>Q_MAX!$L$53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Q_MAX!$J$54:$J$84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Q_MAX!$L$54:$L$84</c:f>
              <c:numCache>
                <c:formatCode>General</c:formatCode>
                <c:ptCount val="31"/>
                <c:pt idx="0">
                  <c:v>137.99999999999997</c:v>
                </c:pt>
                <c:pt idx="1">
                  <c:v>143.33333333333331</c:v>
                </c:pt>
                <c:pt idx="2">
                  <c:v>148.66666666666666</c:v>
                </c:pt>
                <c:pt idx="3">
                  <c:v>154</c:v>
                </c:pt>
                <c:pt idx="4">
                  <c:v>159.33333333333334</c:v>
                </c:pt>
                <c:pt idx="5">
                  <c:v>164.66666666666669</c:v>
                </c:pt>
                <c:pt idx="6">
                  <c:v>170</c:v>
                </c:pt>
                <c:pt idx="7">
                  <c:v>176</c:v>
                </c:pt>
                <c:pt idx="8">
                  <c:v>182</c:v>
                </c:pt>
                <c:pt idx="9">
                  <c:v>188</c:v>
                </c:pt>
                <c:pt idx="10">
                  <c:v>194.66666666666666</c:v>
                </c:pt>
                <c:pt idx="11">
                  <c:v>201.33333333333331</c:v>
                </c:pt>
                <c:pt idx="12">
                  <c:v>208</c:v>
                </c:pt>
                <c:pt idx="13">
                  <c:v>216</c:v>
                </c:pt>
                <c:pt idx="14">
                  <c:v>224</c:v>
                </c:pt>
                <c:pt idx="15">
                  <c:v>232</c:v>
                </c:pt>
                <c:pt idx="16">
                  <c:v>240.66666666666666</c:v>
                </c:pt>
                <c:pt idx="17">
                  <c:v>249.33333333333331</c:v>
                </c:pt>
                <c:pt idx="18">
                  <c:v>258</c:v>
                </c:pt>
                <c:pt idx="19">
                  <c:v>266.66666666666669</c:v>
                </c:pt>
                <c:pt idx="20">
                  <c:v>275.33333333333337</c:v>
                </c:pt>
                <c:pt idx="21">
                  <c:v>284.00000000000006</c:v>
                </c:pt>
                <c:pt idx="22">
                  <c:v>292.66666666666674</c:v>
                </c:pt>
                <c:pt idx="23">
                  <c:v>301.33333333333343</c:v>
                </c:pt>
                <c:pt idx="24">
                  <c:v>310.00000000000011</c:v>
                </c:pt>
                <c:pt idx="25">
                  <c:v>318.6666666666668</c:v>
                </c:pt>
                <c:pt idx="26">
                  <c:v>327.33333333333348</c:v>
                </c:pt>
                <c:pt idx="27">
                  <c:v>336.00000000000017</c:v>
                </c:pt>
                <c:pt idx="28">
                  <c:v>344.66666666666686</c:v>
                </c:pt>
                <c:pt idx="29">
                  <c:v>353.33333333333354</c:v>
                </c:pt>
                <c:pt idx="30">
                  <c:v>362.00000000000023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30-4965-8221-A93632DF851B}"/>
            </c:ext>
          </c:extLst>
        </c:ser>
        <c:ser>
          <c:idx val="2"/>
          <c:order val="2"/>
          <c:tx>
            <c:strRef>
              <c:f>Q_MAX!$M$53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Q_MAX!$J$54:$J$84</c:f>
              <c:numCache>
                <c:formatCode>General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cat>
          <c:val>
            <c:numRef>
              <c:f>Q_MAX!$M$54:$M$84</c:f>
              <c:numCache>
                <c:formatCode>General</c:formatCode>
                <c:ptCount val="31"/>
                <c:pt idx="0">
                  <c:v>141.20000000000002</c:v>
                </c:pt>
                <c:pt idx="1">
                  <c:v>144.92698412698414</c:v>
                </c:pt>
                <c:pt idx="2">
                  <c:v>148.93174603174606</c:v>
                </c:pt>
                <c:pt idx="3">
                  <c:v>153.21428571428572</c:v>
                </c:pt>
                <c:pt idx="4">
                  <c:v>157.77460317460319</c:v>
                </c:pt>
                <c:pt idx="5">
                  <c:v>162.61269841269842</c:v>
                </c:pt>
                <c:pt idx="6">
                  <c:v>167.72857142857146</c:v>
                </c:pt>
                <c:pt idx="7">
                  <c:v>173.12222222222226</c:v>
                </c:pt>
                <c:pt idx="8">
                  <c:v>178.79365079365084</c:v>
                </c:pt>
                <c:pt idx="9">
                  <c:v>184.74285714285716</c:v>
                </c:pt>
                <c:pt idx="10">
                  <c:v>190.96984126984131</c:v>
                </c:pt>
                <c:pt idx="11">
                  <c:v>197.4746031746032</c:v>
                </c:pt>
                <c:pt idx="12">
                  <c:v>204.2571428571429</c:v>
                </c:pt>
                <c:pt idx="13">
                  <c:v>211.31746031746036</c:v>
                </c:pt>
                <c:pt idx="14">
                  <c:v>218.65555555555559</c:v>
                </c:pt>
                <c:pt idx="15">
                  <c:v>226.2714285714286</c:v>
                </c:pt>
                <c:pt idx="16">
                  <c:v>234.16507936507941</c:v>
                </c:pt>
                <c:pt idx="17">
                  <c:v>242.33650793650796</c:v>
                </c:pt>
                <c:pt idx="18">
                  <c:v>250.78571428571431</c:v>
                </c:pt>
                <c:pt idx="19">
                  <c:v>259.51269841269846</c:v>
                </c:pt>
                <c:pt idx="20">
                  <c:v>268.51746031746035</c:v>
                </c:pt>
                <c:pt idx="21">
                  <c:v>277.8</c:v>
                </c:pt>
                <c:pt idx="22">
                  <c:v>287.36031746031745</c:v>
                </c:pt>
                <c:pt idx="23">
                  <c:v>297.19841269841271</c:v>
                </c:pt>
                <c:pt idx="24">
                  <c:v>307.31428571428569</c:v>
                </c:pt>
                <c:pt idx="25">
                  <c:v>317.70793650793649</c:v>
                </c:pt>
                <c:pt idx="26">
                  <c:v>328.37936507936507</c:v>
                </c:pt>
                <c:pt idx="27">
                  <c:v>339.32857142857142</c:v>
                </c:pt>
                <c:pt idx="28">
                  <c:v>350.55555555555554</c:v>
                </c:pt>
                <c:pt idx="29">
                  <c:v>362.06031746031744</c:v>
                </c:pt>
                <c:pt idx="30">
                  <c:v>373.84285714285716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30-4965-8221-A93632DF8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509696"/>
        <c:axId val="571513296"/>
      </c:lineChart>
      <c:catAx>
        <c:axId val="5715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71513296"/>
        <c:crosses val="autoZero"/>
        <c:auto val="1"/>
        <c:lblAlgn val="ctr"/>
        <c:lblOffset val="100"/>
        <c:noMultiLvlLbl val="0"/>
      </c:catAx>
      <c:valAx>
        <c:axId val="57151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7150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Heat 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3917786357182252"/>
          <c:y val="0.10558983666061705"/>
          <c:w val="0.81444359693488377"/>
          <c:h val="0.63234691398602394"/>
        </c:manualLayout>
      </c:layout>
      <c:lineChart>
        <c:grouping val="standard"/>
        <c:varyColors val="0"/>
        <c:ser>
          <c:idx val="0"/>
          <c:order val="0"/>
          <c:tx>
            <c:v>LTV = 35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Totals!$F$2:$F$37</c:f>
              <c:numCache>
                <c:formatCode>General</c:formatCode>
                <c:ptCount val="36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</c:numCache>
            </c:numRef>
          </c:cat>
          <c:val>
            <c:numRef>
              <c:f>Totals!$B$2:$B$37</c:f>
              <c:numCache>
                <c:formatCode>0.0</c:formatCode>
                <c:ptCount val="36"/>
                <c:pt idx="0">
                  <c:v>140.00000000000003</c:v>
                </c:pt>
                <c:pt idx="1">
                  <c:v>145.66666666666669</c:v>
                </c:pt>
                <c:pt idx="2">
                  <c:v>151.33333333333334</c:v>
                </c:pt>
                <c:pt idx="3">
                  <c:v>157</c:v>
                </c:pt>
                <c:pt idx="4">
                  <c:v>162.66666666666666</c:v>
                </c:pt>
                <c:pt idx="5">
                  <c:v>168.33333333333331</c:v>
                </c:pt>
                <c:pt idx="6">
                  <c:v>174</c:v>
                </c:pt>
                <c:pt idx="7">
                  <c:v>181</c:v>
                </c:pt>
                <c:pt idx="8">
                  <c:v>188</c:v>
                </c:pt>
                <c:pt idx="9">
                  <c:v>195</c:v>
                </c:pt>
                <c:pt idx="10">
                  <c:v>202.66666666666666</c:v>
                </c:pt>
                <c:pt idx="11">
                  <c:v>210.33333333333331</c:v>
                </c:pt>
                <c:pt idx="12">
                  <c:v>218</c:v>
                </c:pt>
                <c:pt idx="13">
                  <c:v>226.66666666666666</c:v>
                </c:pt>
                <c:pt idx="14">
                  <c:v>235.33333333333331</c:v>
                </c:pt>
                <c:pt idx="15">
                  <c:v>244</c:v>
                </c:pt>
                <c:pt idx="16">
                  <c:v>253.33333333333334</c:v>
                </c:pt>
                <c:pt idx="17">
                  <c:v>262.66666666666669</c:v>
                </c:pt>
                <c:pt idx="18">
                  <c:v>272</c:v>
                </c:pt>
                <c:pt idx="19">
                  <c:v>281.33333333333331</c:v>
                </c:pt>
                <c:pt idx="20">
                  <c:v>290.66666666666663</c:v>
                </c:pt>
                <c:pt idx="21">
                  <c:v>299.99999999999994</c:v>
                </c:pt>
                <c:pt idx="22">
                  <c:v>309.33333333333326</c:v>
                </c:pt>
                <c:pt idx="23">
                  <c:v>318.66666666666657</c:v>
                </c:pt>
                <c:pt idx="24">
                  <c:v>327.99999999999989</c:v>
                </c:pt>
                <c:pt idx="25">
                  <c:v>337.3333333333332</c:v>
                </c:pt>
                <c:pt idx="26">
                  <c:v>346.66666666666652</c:v>
                </c:pt>
                <c:pt idx="27">
                  <c:v>355.99999999999983</c:v>
                </c:pt>
                <c:pt idx="28">
                  <c:v>365.33333333333314</c:v>
                </c:pt>
                <c:pt idx="29">
                  <c:v>374.66666666666646</c:v>
                </c:pt>
                <c:pt idx="30">
                  <c:v>383.99999999999977</c:v>
                </c:pt>
                <c:pt idx="31">
                  <c:v>393.33333333333309</c:v>
                </c:pt>
                <c:pt idx="32">
                  <c:v>402.6666666666664</c:v>
                </c:pt>
                <c:pt idx="33">
                  <c:v>411.99999999999972</c:v>
                </c:pt>
                <c:pt idx="34">
                  <c:v>421.33333333333303</c:v>
                </c:pt>
                <c:pt idx="35">
                  <c:v>430.66666666666634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5-460B-A754-13A4AAA5DBBE}"/>
            </c:ext>
          </c:extLst>
        </c:ser>
        <c:ser>
          <c:idx val="1"/>
          <c:order val="1"/>
          <c:tx>
            <c:v>LTV = 40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Totals!$F$2:$F$37</c:f>
              <c:numCache>
                <c:formatCode>General</c:formatCode>
                <c:ptCount val="36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</c:numCache>
            </c:numRef>
          </c:cat>
          <c:val>
            <c:numRef>
              <c:f>Totals!$C$2:$C$37</c:f>
              <c:numCache>
                <c:formatCode>0.0</c:formatCode>
                <c:ptCount val="36"/>
                <c:pt idx="0">
                  <c:v>139</c:v>
                </c:pt>
                <c:pt idx="1">
                  <c:v>144.5</c:v>
                </c:pt>
                <c:pt idx="2">
                  <c:v>150</c:v>
                </c:pt>
                <c:pt idx="3">
                  <c:v>155.5</c:v>
                </c:pt>
                <c:pt idx="4">
                  <c:v>161</c:v>
                </c:pt>
                <c:pt idx="5">
                  <c:v>166.5</c:v>
                </c:pt>
                <c:pt idx="6">
                  <c:v>172</c:v>
                </c:pt>
                <c:pt idx="7">
                  <c:v>178.5</c:v>
                </c:pt>
                <c:pt idx="8">
                  <c:v>185</c:v>
                </c:pt>
                <c:pt idx="9">
                  <c:v>191.5</c:v>
                </c:pt>
                <c:pt idx="10">
                  <c:v>198.66666666666666</c:v>
                </c:pt>
                <c:pt idx="11">
                  <c:v>205.83333333333331</c:v>
                </c:pt>
                <c:pt idx="12">
                  <c:v>213</c:v>
                </c:pt>
                <c:pt idx="13">
                  <c:v>221.33333333333331</c:v>
                </c:pt>
                <c:pt idx="14">
                  <c:v>229.66666666666666</c:v>
                </c:pt>
                <c:pt idx="15">
                  <c:v>238</c:v>
                </c:pt>
                <c:pt idx="16">
                  <c:v>247</c:v>
                </c:pt>
                <c:pt idx="17">
                  <c:v>256</c:v>
                </c:pt>
                <c:pt idx="18">
                  <c:v>265</c:v>
                </c:pt>
                <c:pt idx="19">
                  <c:v>274</c:v>
                </c:pt>
                <c:pt idx="20">
                  <c:v>283</c:v>
                </c:pt>
                <c:pt idx="21">
                  <c:v>292</c:v>
                </c:pt>
                <c:pt idx="22">
                  <c:v>301</c:v>
                </c:pt>
                <c:pt idx="23">
                  <c:v>310</c:v>
                </c:pt>
                <c:pt idx="24">
                  <c:v>319</c:v>
                </c:pt>
                <c:pt idx="25">
                  <c:v>328</c:v>
                </c:pt>
                <c:pt idx="26">
                  <c:v>337</c:v>
                </c:pt>
                <c:pt idx="27">
                  <c:v>346</c:v>
                </c:pt>
                <c:pt idx="28">
                  <c:v>355</c:v>
                </c:pt>
                <c:pt idx="29">
                  <c:v>364</c:v>
                </c:pt>
                <c:pt idx="30">
                  <c:v>373</c:v>
                </c:pt>
                <c:pt idx="31">
                  <c:v>382</c:v>
                </c:pt>
                <c:pt idx="32">
                  <c:v>391</c:v>
                </c:pt>
                <c:pt idx="33">
                  <c:v>400</c:v>
                </c:pt>
                <c:pt idx="34">
                  <c:v>409</c:v>
                </c:pt>
                <c:pt idx="35">
                  <c:v>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5-460B-A754-13A4AAA5DBBE}"/>
            </c:ext>
          </c:extLst>
        </c:ser>
        <c:ser>
          <c:idx val="2"/>
          <c:order val="2"/>
          <c:tx>
            <c:v>LTV = 45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Totals!$F$2:$F$37</c:f>
              <c:numCache>
                <c:formatCode>General</c:formatCode>
                <c:ptCount val="36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</c:numCache>
            </c:numRef>
          </c:cat>
          <c:val>
            <c:numRef>
              <c:f>Totals!$D$2:$D$37</c:f>
              <c:numCache>
                <c:formatCode>0.0</c:formatCode>
                <c:ptCount val="36"/>
                <c:pt idx="0">
                  <c:v>137.99999999999997</c:v>
                </c:pt>
                <c:pt idx="1">
                  <c:v>143.33333333333331</c:v>
                </c:pt>
                <c:pt idx="2">
                  <c:v>148.66666666666666</c:v>
                </c:pt>
                <c:pt idx="3">
                  <c:v>154</c:v>
                </c:pt>
                <c:pt idx="4">
                  <c:v>159.33333333333334</c:v>
                </c:pt>
                <c:pt idx="5">
                  <c:v>164.66666666666669</c:v>
                </c:pt>
                <c:pt idx="6">
                  <c:v>170</c:v>
                </c:pt>
                <c:pt idx="7">
                  <c:v>176</c:v>
                </c:pt>
                <c:pt idx="8">
                  <c:v>182</c:v>
                </c:pt>
                <c:pt idx="9">
                  <c:v>188</c:v>
                </c:pt>
                <c:pt idx="10">
                  <c:v>194.66666666666666</c:v>
                </c:pt>
                <c:pt idx="11">
                  <c:v>201.33333333333331</c:v>
                </c:pt>
                <c:pt idx="12">
                  <c:v>208</c:v>
                </c:pt>
                <c:pt idx="13">
                  <c:v>216</c:v>
                </c:pt>
                <c:pt idx="14">
                  <c:v>224</c:v>
                </c:pt>
                <c:pt idx="15">
                  <c:v>232</c:v>
                </c:pt>
                <c:pt idx="16">
                  <c:v>240.66666666666666</c:v>
                </c:pt>
                <c:pt idx="17">
                  <c:v>249.33333333333331</c:v>
                </c:pt>
                <c:pt idx="18">
                  <c:v>258</c:v>
                </c:pt>
                <c:pt idx="19">
                  <c:v>266.66666666666669</c:v>
                </c:pt>
                <c:pt idx="20">
                  <c:v>275.33333333333337</c:v>
                </c:pt>
                <c:pt idx="21">
                  <c:v>284.00000000000006</c:v>
                </c:pt>
                <c:pt idx="22">
                  <c:v>292.66666666666674</c:v>
                </c:pt>
                <c:pt idx="23">
                  <c:v>301.33333333333343</c:v>
                </c:pt>
                <c:pt idx="24">
                  <c:v>310.00000000000011</c:v>
                </c:pt>
                <c:pt idx="25">
                  <c:v>318.6666666666668</c:v>
                </c:pt>
                <c:pt idx="26">
                  <c:v>327.33333333333348</c:v>
                </c:pt>
                <c:pt idx="27">
                  <c:v>336.00000000000017</c:v>
                </c:pt>
                <c:pt idx="28">
                  <c:v>344.66666666666686</c:v>
                </c:pt>
                <c:pt idx="29">
                  <c:v>353.33333333333354</c:v>
                </c:pt>
                <c:pt idx="30">
                  <c:v>362.00000000000023</c:v>
                </c:pt>
                <c:pt idx="31">
                  <c:v>370.66666666666691</c:v>
                </c:pt>
                <c:pt idx="32">
                  <c:v>379.3333333333336</c:v>
                </c:pt>
                <c:pt idx="33">
                  <c:v>388.00000000000028</c:v>
                </c:pt>
                <c:pt idx="34">
                  <c:v>396.66666666666697</c:v>
                </c:pt>
                <c:pt idx="35">
                  <c:v>405.33333333333366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A5-460B-A754-13A4AAA5D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116592"/>
        <c:axId val="681116952"/>
      </c:lineChart>
      <c:catAx>
        <c:axId val="68111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Evaporator Inflow</a:t>
                </a:r>
                <a:r>
                  <a:rPr lang="nl-NL" baseline="0"/>
                  <a:t> Temperature [°C]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81116952"/>
        <c:crosses val="autoZero"/>
        <c:auto val="0"/>
        <c:lblAlgn val="ctr"/>
        <c:lblOffset val="100"/>
        <c:tickLblSkip val="3"/>
        <c:tickMarkSkip val="3"/>
        <c:noMultiLvlLbl val="0"/>
      </c:catAx>
      <c:valAx>
        <c:axId val="681116952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Heat Capacity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8111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4123162485730176"/>
          <c:y val="9.8003629764065334E-2"/>
          <c:w val="0.81407300295641483"/>
          <c:h val="0.64022407362419098"/>
        </c:manualLayout>
      </c:layout>
      <c:lineChart>
        <c:grouping val="standard"/>
        <c:varyColors val="0"/>
        <c:ser>
          <c:idx val="0"/>
          <c:order val="0"/>
          <c:tx>
            <c:v>LTV = 35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Totals!$F$2:$F$37</c:f>
              <c:numCache>
                <c:formatCode>General</c:formatCode>
                <c:ptCount val="36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</c:numCache>
            </c:numRef>
          </c:cat>
          <c:val>
            <c:numRef>
              <c:f>Totals!$G$2:$G$37</c:f>
              <c:numCache>
                <c:formatCode>0.0</c:formatCode>
                <c:ptCount val="36"/>
                <c:pt idx="0">
                  <c:v>47.499999999999986</c:v>
                </c:pt>
                <c:pt idx="1">
                  <c:v>47.933333333333323</c:v>
                </c:pt>
                <c:pt idx="2">
                  <c:v>48.36666666666666</c:v>
                </c:pt>
                <c:pt idx="3">
                  <c:v>48.8</c:v>
                </c:pt>
                <c:pt idx="4">
                  <c:v>49.233333333333334</c:v>
                </c:pt>
                <c:pt idx="5">
                  <c:v>49.666666666666671</c:v>
                </c:pt>
                <c:pt idx="6">
                  <c:v>50.1</c:v>
                </c:pt>
                <c:pt idx="7">
                  <c:v>50.633333333333333</c:v>
                </c:pt>
                <c:pt idx="8">
                  <c:v>51.166666666666664</c:v>
                </c:pt>
                <c:pt idx="9">
                  <c:v>51.7</c:v>
                </c:pt>
                <c:pt idx="10">
                  <c:v>52.266666666666666</c:v>
                </c:pt>
                <c:pt idx="11">
                  <c:v>52.833333333333329</c:v>
                </c:pt>
                <c:pt idx="12">
                  <c:v>53.4</c:v>
                </c:pt>
                <c:pt idx="13">
                  <c:v>54.1</c:v>
                </c:pt>
                <c:pt idx="14">
                  <c:v>54.800000000000004</c:v>
                </c:pt>
                <c:pt idx="15">
                  <c:v>55.5</c:v>
                </c:pt>
                <c:pt idx="16">
                  <c:v>56.3</c:v>
                </c:pt>
                <c:pt idx="17">
                  <c:v>57.099999999999994</c:v>
                </c:pt>
                <c:pt idx="18">
                  <c:v>57.9</c:v>
                </c:pt>
                <c:pt idx="19">
                  <c:v>58.699999999999996</c:v>
                </c:pt>
                <c:pt idx="20">
                  <c:v>59.499999999999993</c:v>
                </c:pt>
                <c:pt idx="21">
                  <c:v>60.29999999999999</c:v>
                </c:pt>
                <c:pt idx="22">
                  <c:v>61.099999999999987</c:v>
                </c:pt>
                <c:pt idx="23">
                  <c:v>61.899999999999984</c:v>
                </c:pt>
                <c:pt idx="24">
                  <c:v>62.699999999999982</c:v>
                </c:pt>
                <c:pt idx="25">
                  <c:v>63.499999999999979</c:v>
                </c:pt>
                <c:pt idx="26">
                  <c:v>64.299999999999983</c:v>
                </c:pt>
                <c:pt idx="27">
                  <c:v>65.09999999999998</c:v>
                </c:pt>
                <c:pt idx="28">
                  <c:v>65.899999999999977</c:v>
                </c:pt>
                <c:pt idx="29">
                  <c:v>66.699999999999974</c:v>
                </c:pt>
                <c:pt idx="30">
                  <c:v>67.499999999999972</c:v>
                </c:pt>
                <c:pt idx="31">
                  <c:v>68.299999999999969</c:v>
                </c:pt>
                <c:pt idx="32">
                  <c:v>69.099999999999966</c:v>
                </c:pt>
                <c:pt idx="33">
                  <c:v>69.899999999999963</c:v>
                </c:pt>
                <c:pt idx="34">
                  <c:v>70.69999999999996</c:v>
                </c:pt>
                <c:pt idx="35">
                  <c:v>71.499999999999957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2-4020-84AC-52AD83EBB9F8}"/>
            </c:ext>
          </c:extLst>
        </c:ser>
        <c:ser>
          <c:idx val="1"/>
          <c:order val="1"/>
          <c:tx>
            <c:v>LTV = 40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Totals!$H$2:$H$37</c:f>
              <c:numCache>
                <c:formatCode>0.0</c:formatCode>
                <c:ptCount val="36"/>
                <c:pt idx="0">
                  <c:v>52.899999999999991</c:v>
                </c:pt>
                <c:pt idx="1">
                  <c:v>53.349999999999994</c:v>
                </c:pt>
                <c:pt idx="2">
                  <c:v>53.8</c:v>
                </c:pt>
                <c:pt idx="3">
                  <c:v>54.25</c:v>
                </c:pt>
                <c:pt idx="4">
                  <c:v>54.7</c:v>
                </c:pt>
                <c:pt idx="5">
                  <c:v>55.150000000000006</c:v>
                </c:pt>
                <c:pt idx="6">
                  <c:v>55.6</c:v>
                </c:pt>
                <c:pt idx="7">
                  <c:v>56.133333333333333</c:v>
                </c:pt>
                <c:pt idx="8">
                  <c:v>56.666666666666664</c:v>
                </c:pt>
                <c:pt idx="9">
                  <c:v>57.2</c:v>
                </c:pt>
                <c:pt idx="10">
                  <c:v>57.8</c:v>
                </c:pt>
                <c:pt idx="11">
                  <c:v>58.4</c:v>
                </c:pt>
                <c:pt idx="12">
                  <c:v>59</c:v>
                </c:pt>
                <c:pt idx="13">
                  <c:v>59.7</c:v>
                </c:pt>
                <c:pt idx="14">
                  <c:v>60.400000000000006</c:v>
                </c:pt>
                <c:pt idx="15">
                  <c:v>61.1</c:v>
                </c:pt>
                <c:pt idx="16">
                  <c:v>61.9</c:v>
                </c:pt>
                <c:pt idx="17">
                  <c:v>62.699999999999996</c:v>
                </c:pt>
                <c:pt idx="18">
                  <c:v>63.5</c:v>
                </c:pt>
                <c:pt idx="19">
                  <c:v>64.3</c:v>
                </c:pt>
                <c:pt idx="20">
                  <c:v>65.099999999999994</c:v>
                </c:pt>
                <c:pt idx="21">
                  <c:v>65.899999999999991</c:v>
                </c:pt>
                <c:pt idx="22">
                  <c:v>66.699999999999989</c:v>
                </c:pt>
                <c:pt idx="23">
                  <c:v>67.499999999999986</c:v>
                </c:pt>
                <c:pt idx="24">
                  <c:v>68.299999999999983</c:v>
                </c:pt>
                <c:pt idx="25">
                  <c:v>69.09999999999998</c:v>
                </c:pt>
                <c:pt idx="26">
                  <c:v>69.899999999999977</c:v>
                </c:pt>
                <c:pt idx="27">
                  <c:v>70.699999999999974</c:v>
                </c:pt>
                <c:pt idx="28">
                  <c:v>71.499999999999972</c:v>
                </c:pt>
                <c:pt idx="29">
                  <c:v>72.299999999999969</c:v>
                </c:pt>
                <c:pt idx="30">
                  <c:v>73.099999999999966</c:v>
                </c:pt>
                <c:pt idx="31">
                  <c:v>73.899999999999963</c:v>
                </c:pt>
                <c:pt idx="32">
                  <c:v>74.69999999999996</c:v>
                </c:pt>
                <c:pt idx="33">
                  <c:v>75.499999999999957</c:v>
                </c:pt>
                <c:pt idx="34">
                  <c:v>76.299999999999955</c:v>
                </c:pt>
                <c:pt idx="35">
                  <c:v>77.099999999999952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82-4020-84AC-52AD83EBB9F8}"/>
            </c:ext>
          </c:extLst>
        </c:ser>
        <c:ser>
          <c:idx val="2"/>
          <c:order val="2"/>
          <c:tx>
            <c:v>LTV = 45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Totals!$I$2:$I$37</c:f>
              <c:numCache>
                <c:formatCode>0.0</c:formatCode>
                <c:ptCount val="36"/>
                <c:pt idx="0">
                  <c:v>58.3</c:v>
                </c:pt>
                <c:pt idx="1">
                  <c:v>58.766666666666666</c:v>
                </c:pt>
                <c:pt idx="2">
                  <c:v>59.233333333333334</c:v>
                </c:pt>
                <c:pt idx="3">
                  <c:v>59.7</c:v>
                </c:pt>
                <c:pt idx="4">
                  <c:v>60.166666666666671</c:v>
                </c:pt>
                <c:pt idx="5">
                  <c:v>60.63333333333334</c:v>
                </c:pt>
                <c:pt idx="6">
                  <c:v>61.1</c:v>
                </c:pt>
                <c:pt idx="7">
                  <c:v>61.633333333333333</c:v>
                </c:pt>
                <c:pt idx="8">
                  <c:v>62.166666666666664</c:v>
                </c:pt>
                <c:pt idx="9">
                  <c:v>62.7</c:v>
                </c:pt>
                <c:pt idx="10">
                  <c:v>63.333333333333336</c:v>
                </c:pt>
                <c:pt idx="11">
                  <c:v>63.966666666666669</c:v>
                </c:pt>
                <c:pt idx="12">
                  <c:v>64.599999999999994</c:v>
                </c:pt>
                <c:pt idx="13">
                  <c:v>65.3</c:v>
                </c:pt>
                <c:pt idx="14">
                  <c:v>66</c:v>
                </c:pt>
                <c:pt idx="15">
                  <c:v>66.7</c:v>
                </c:pt>
                <c:pt idx="16">
                  <c:v>67.5</c:v>
                </c:pt>
                <c:pt idx="17">
                  <c:v>68.3</c:v>
                </c:pt>
                <c:pt idx="18">
                  <c:v>69.099999999999994</c:v>
                </c:pt>
                <c:pt idx="19">
                  <c:v>69.899999999999991</c:v>
                </c:pt>
                <c:pt idx="20">
                  <c:v>70.699999999999989</c:v>
                </c:pt>
                <c:pt idx="21">
                  <c:v>71.499999999999986</c:v>
                </c:pt>
                <c:pt idx="22">
                  <c:v>72.299999999999983</c:v>
                </c:pt>
                <c:pt idx="23">
                  <c:v>73.09999999999998</c:v>
                </c:pt>
                <c:pt idx="24">
                  <c:v>73.899999999999977</c:v>
                </c:pt>
                <c:pt idx="25">
                  <c:v>74.699999999999974</c:v>
                </c:pt>
                <c:pt idx="26">
                  <c:v>75.499999999999972</c:v>
                </c:pt>
                <c:pt idx="27">
                  <c:v>76.299999999999969</c:v>
                </c:pt>
                <c:pt idx="28">
                  <c:v>77.099999999999966</c:v>
                </c:pt>
                <c:pt idx="29">
                  <c:v>77.899999999999963</c:v>
                </c:pt>
                <c:pt idx="30">
                  <c:v>78.69999999999996</c:v>
                </c:pt>
                <c:pt idx="31">
                  <c:v>79.499999999999957</c:v>
                </c:pt>
                <c:pt idx="32">
                  <c:v>80.299999999999955</c:v>
                </c:pt>
                <c:pt idx="33">
                  <c:v>81.099999999999952</c:v>
                </c:pt>
                <c:pt idx="34">
                  <c:v>81.899999999999949</c:v>
                </c:pt>
                <c:pt idx="35">
                  <c:v>82.699999999999946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82-4020-84AC-52AD83EBB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58607"/>
        <c:axId val="57360527"/>
      </c:lineChart>
      <c:catAx>
        <c:axId val="5735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Evaporator Inflow 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7360527"/>
        <c:crosses val="autoZero"/>
        <c:auto val="0"/>
        <c:lblAlgn val="ctr"/>
        <c:lblOffset val="100"/>
        <c:tickLblSkip val="3"/>
        <c:tickMarkSkip val="3"/>
        <c:noMultiLvlLbl val="0"/>
      </c:catAx>
      <c:valAx>
        <c:axId val="5736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Compressor Power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57358607"/>
        <c:crosses val="autoZero"/>
        <c:crossBetween val="between"/>
        <c:minorUnit val="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123825</xdr:colOff>
      <xdr:row>37</xdr:row>
      <xdr:rowOff>22225</xdr:rowOff>
    </xdr:from>
    <xdr:to>
      <xdr:col>31</xdr:col>
      <xdr:colOff>428625</xdr:colOff>
      <xdr:row>52</xdr:row>
      <xdr:rowOff>3175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F7F8572-361A-AC2E-9404-ADBF8BA62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4</xdr:row>
      <xdr:rowOff>0</xdr:rowOff>
    </xdr:from>
    <xdr:to>
      <xdr:col>18</xdr:col>
      <xdr:colOff>6350</xdr:colOff>
      <xdr:row>23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3F922B2-F747-293F-396C-04BCDBAAD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3175</xdr:colOff>
      <xdr:row>4</xdr:row>
      <xdr:rowOff>0</xdr:rowOff>
    </xdr:from>
    <xdr:to>
      <xdr:col>26</xdr:col>
      <xdr:colOff>6350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EDA81A-17CB-E1E3-FE80-82DE1F149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5D5D-B830-40DA-90D6-6A14B36EBF71}">
  <dimension ref="A1:U89"/>
  <sheetViews>
    <sheetView workbookViewId="0">
      <selection activeCell="R45" sqref="R45"/>
    </sheetView>
  </sheetViews>
  <sheetFormatPr defaultRowHeight="14.5" x14ac:dyDescent="0.35"/>
  <sheetData>
    <row r="1" spans="1:21" x14ac:dyDescent="0.35">
      <c r="A1">
        <v>30</v>
      </c>
      <c r="B1">
        <v>31</v>
      </c>
      <c r="C1">
        <v>32</v>
      </c>
      <c r="D1">
        <v>33</v>
      </c>
      <c r="E1">
        <v>34</v>
      </c>
      <c r="F1">
        <v>35</v>
      </c>
      <c r="G1">
        <v>36</v>
      </c>
      <c r="H1">
        <v>37</v>
      </c>
      <c r="I1">
        <v>38</v>
      </c>
      <c r="J1">
        <v>39</v>
      </c>
      <c r="K1">
        <v>40</v>
      </c>
      <c r="L1">
        <v>41</v>
      </c>
      <c r="M1">
        <v>42</v>
      </c>
      <c r="N1">
        <v>43</v>
      </c>
      <c r="O1">
        <v>44</v>
      </c>
      <c r="P1">
        <v>45</v>
      </c>
      <c r="Q1">
        <v>46</v>
      </c>
      <c r="R1">
        <v>47</v>
      </c>
      <c r="S1">
        <v>48</v>
      </c>
      <c r="T1">
        <v>49</v>
      </c>
      <c r="U1">
        <v>50</v>
      </c>
    </row>
    <row r="2" spans="1:21" x14ac:dyDescent="0.35">
      <c r="A2">
        <f t="shared" ref="A2:E11" si="0">$O54*A$1+$P54</f>
        <v>41.564285714285695</v>
      </c>
      <c r="B2">
        <f t="shared" si="0"/>
        <v>42.715714285714263</v>
      </c>
      <c r="C2">
        <f t="shared" si="0"/>
        <v>43.867142857142838</v>
      </c>
      <c r="D2">
        <f t="shared" si="0"/>
        <v>45.018571428571413</v>
      </c>
      <c r="E2">
        <f t="shared" si="0"/>
        <v>46.16999999999998</v>
      </c>
      <c r="F2">
        <v>47.499999999999986</v>
      </c>
      <c r="G2">
        <f t="shared" ref="G2:O2" si="1">$O54*G$1+$P54</f>
        <v>48.472857142857123</v>
      </c>
      <c r="H2">
        <f t="shared" si="1"/>
        <v>49.624285714285698</v>
      </c>
      <c r="I2">
        <f t="shared" si="1"/>
        <v>50.775714285714272</v>
      </c>
      <c r="J2">
        <f t="shared" si="1"/>
        <v>51.92714285714284</v>
      </c>
      <c r="K2">
        <v>52.899999999999991</v>
      </c>
      <c r="L2">
        <f t="shared" si="1"/>
        <v>54.229999999999983</v>
      </c>
      <c r="M2">
        <f t="shared" si="1"/>
        <v>55.381428571428557</v>
      </c>
      <c r="N2">
        <f t="shared" si="1"/>
        <v>56.532857142857132</v>
      </c>
      <c r="O2">
        <f t="shared" si="1"/>
        <v>57.6842857142857</v>
      </c>
      <c r="P2">
        <v>58.3</v>
      </c>
      <c r="Q2">
        <f t="shared" ref="Q2:T32" si="2">$O54*Q$1+$P54</f>
        <v>59.987142857142842</v>
      </c>
      <c r="R2">
        <f t="shared" si="2"/>
        <v>61.138571428571417</v>
      </c>
      <c r="S2">
        <f t="shared" si="2"/>
        <v>62.289999999999985</v>
      </c>
      <c r="T2">
        <f t="shared" si="2"/>
        <v>63.44142857142856</v>
      </c>
      <c r="U2">
        <f t="shared" ref="U2:U37" si="3">$B$67*$J54^2 + $J54*$C$67 + $D$67</f>
        <v>64.949999999999989</v>
      </c>
    </row>
    <row r="3" spans="1:21" x14ac:dyDescent="0.35">
      <c r="A3">
        <f t="shared" si="0"/>
        <v>42.031972789115635</v>
      </c>
      <c r="B3">
        <f t="shared" si="0"/>
        <v>43.179931972789099</v>
      </c>
      <c r="C3">
        <f t="shared" si="0"/>
        <v>44.32789115646257</v>
      </c>
      <c r="D3">
        <f t="shared" si="0"/>
        <v>45.475850340136041</v>
      </c>
      <c r="E3">
        <f t="shared" si="0"/>
        <v>46.623809523809506</v>
      </c>
      <c r="F3">
        <v>47.933333333333323</v>
      </c>
      <c r="G3">
        <f t="shared" ref="G3:O3" si="4">$O55*G$1+$P55</f>
        <v>48.919727891156448</v>
      </c>
      <c r="H3">
        <f t="shared" si="4"/>
        <v>50.067687074829919</v>
      </c>
      <c r="I3">
        <f t="shared" si="4"/>
        <v>51.215646258503384</v>
      </c>
      <c r="J3">
        <f t="shared" si="4"/>
        <v>52.363605442176855</v>
      </c>
      <c r="K3">
        <v>53.349999999999994</v>
      </c>
      <c r="L3">
        <f t="shared" si="4"/>
        <v>54.65952380952379</v>
      </c>
      <c r="M3">
        <f t="shared" si="4"/>
        <v>55.807482993197262</v>
      </c>
      <c r="N3">
        <f t="shared" si="4"/>
        <v>56.955442176870733</v>
      </c>
      <c r="O3">
        <f t="shared" si="4"/>
        <v>58.103401360544204</v>
      </c>
      <c r="P3">
        <v>58.766666666666666</v>
      </c>
      <c r="Q3">
        <f t="shared" si="2"/>
        <v>60.39931972789114</v>
      </c>
      <c r="R3">
        <f t="shared" si="2"/>
        <v>61.547278911564611</v>
      </c>
      <c r="S3">
        <f t="shared" si="2"/>
        <v>62.695238095238075</v>
      </c>
      <c r="T3">
        <f t="shared" si="2"/>
        <v>63.843197278911546</v>
      </c>
      <c r="U3">
        <f t="shared" si="3"/>
        <v>65.314285714285703</v>
      </c>
    </row>
    <row r="4" spans="1:21" x14ac:dyDescent="0.35">
      <c r="A4">
        <f t="shared" si="0"/>
        <v>42.487925170068017</v>
      </c>
      <c r="B4">
        <f t="shared" si="0"/>
        <v>43.63397959183672</v>
      </c>
      <c r="C4">
        <f t="shared" si="0"/>
        <v>44.78003401360543</v>
      </c>
      <c r="D4">
        <f t="shared" si="0"/>
        <v>45.92608843537414</v>
      </c>
      <c r="E4">
        <f t="shared" si="0"/>
        <v>47.072142857142843</v>
      </c>
      <c r="F4">
        <v>48.36666666666666</v>
      </c>
      <c r="G4">
        <f t="shared" ref="G4:O4" si="5">$O56*G$1+$P56</f>
        <v>49.364251700680263</v>
      </c>
      <c r="H4">
        <f t="shared" si="5"/>
        <v>50.510306122448966</v>
      </c>
      <c r="I4">
        <f t="shared" si="5"/>
        <v>51.656360544217677</v>
      </c>
      <c r="J4">
        <f t="shared" si="5"/>
        <v>52.802414965986387</v>
      </c>
      <c r="K4">
        <v>53.8</v>
      </c>
      <c r="L4">
        <f t="shared" si="5"/>
        <v>55.0945238095238</v>
      </c>
      <c r="M4">
        <f t="shared" si="5"/>
        <v>56.24057823129251</v>
      </c>
      <c r="N4">
        <f t="shared" si="5"/>
        <v>57.386632653061213</v>
      </c>
      <c r="O4">
        <f t="shared" si="5"/>
        <v>58.532687074829923</v>
      </c>
      <c r="P4">
        <v>59.233333333333334</v>
      </c>
      <c r="Q4">
        <f t="shared" si="2"/>
        <v>60.824795918367336</v>
      </c>
      <c r="R4">
        <f t="shared" si="2"/>
        <v>61.970850340136046</v>
      </c>
      <c r="S4">
        <f t="shared" si="2"/>
        <v>63.116904761904756</v>
      </c>
      <c r="T4">
        <f t="shared" si="2"/>
        <v>64.262959183673459</v>
      </c>
      <c r="U4">
        <f t="shared" si="3"/>
        <v>65.705952380952368</v>
      </c>
    </row>
    <row r="5" spans="1:21" x14ac:dyDescent="0.35">
      <c r="A5">
        <f t="shared" si="0"/>
        <v>42.932142857142857</v>
      </c>
      <c r="B5">
        <f t="shared" si="0"/>
        <v>44.077857142857141</v>
      </c>
      <c r="C5">
        <f t="shared" si="0"/>
        <v>45.223571428571425</v>
      </c>
      <c r="D5">
        <f t="shared" si="0"/>
        <v>46.369285714285709</v>
      </c>
      <c r="E5">
        <f t="shared" si="0"/>
        <v>47.514999999999993</v>
      </c>
      <c r="F5">
        <v>48.8</v>
      </c>
      <c r="G5">
        <f t="shared" ref="G5:O5" si="6">$O57*G$1+$P57</f>
        <v>49.806428571428569</v>
      </c>
      <c r="H5">
        <f t="shared" si="6"/>
        <v>50.952142857142853</v>
      </c>
      <c r="I5">
        <f t="shared" si="6"/>
        <v>52.097857142857144</v>
      </c>
      <c r="J5">
        <f t="shared" si="6"/>
        <v>53.243571428571428</v>
      </c>
      <c r="K5">
        <v>54.25</v>
      </c>
      <c r="L5">
        <f t="shared" si="6"/>
        <v>55.534999999999997</v>
      </c>
      <c r="M5">
        <f t="shared" si="6"/>
        <v>56.680714285714281</v>
      </c>
      <c r="N5">
        <f t="shared" si="6"/>
        <v>57.826428571428572</v>
      </c>
      <c r="O5">
        <f t="shared" si="6"/>
        <v>58.972142857142856</v>
      </c>
      <c r="P5">
        <v>59.7</v>
      </c>
      <c r="Q5">
        <f t="shared" si="2"/>
        <v>61.263571428571431</v>
      </c>
      <c r="R5">
        <f t="shared" si="2"/>
        <v>62.409285714285716</v>
      </c>
      <c r="S5">
        <f t="shared" si="2"/>
        <v>63.555</v>
      </c>
      <c r="T5">
        <f t="shared" si="2"/>
        <v>64.700714285714284</v>
      </c>
      <c r="U5">
        <f t="shared" si="3"/>
        <v>66.125</v>
      </c>
    </row>
    <row r="6" spans="1:21" x14ac:dyDescent="0.35">
      <c r="A6">
        <f t="shared" si="0"/>
        <v>43.36462585034014</v>
      </c>
      <c r="B6">
        <f t="shared" si="0"/>
        <v>44.51156462585034</v>
      </c>
      <c r="C6">
        <f t="shared" si="0"/>
        <v>45.658503401360548</v>
      </c>
      <c r="D6">
        <f t="shared" si="0"/>
        <v>46.805442176870756</v>
      </c>
      <c r="E6">
        <f t="shared" si="0"/>
        <v>47.952380952380956</v>
      </c>
      <c r="F6">
        <v>49.233333333333334</v>
      </c>
      <c r="G6">
        <f t="shared" ref="G6:O6" si="7">$O58*G$1+$P58</f>
        <v>50.246258503401364</v>
      </c>
      <c r="H6">
        <f t="shared" si="7"/>
        <v>51.393197278911572</v>
      </c>
      <c r="I6">
        <f t="shared" si="7"/>
        <v>52.540136054421772</v>
      </c>
      <c r="J6">
        <f t="shared" si="7"/>
        <v>53.68707482993198</v>
      </c>
      <c r="K6">
        <v>54.7</v>
      </c>
      <c r="L6">
        <f t="shared" si="7"/>
        <v>55.980952380952388</v>
      </c>
      <c r="M6">
        <f t="shared" si="7"/>
        <v>57.127891156462589</v>
      </c>
      <c r="N6">
        <f t="shared" si="7"/>
        <v>58.274829931972796</v>
      </c>
      <c r="O6">
        <f t="shared" si="7"/>
        <v>59.421768707482997</v>
      </c>
      <c r="P6">
        <v>60.166666666666671</v>
      </c>
      <c r="Q6">
        <f t="shared" si="2"/>
        <v>61.715646258503405</v>
      </c>
      <c r="R6">
        <f t="shared" si="2"/>
        <v>62.862585034013613</v>
      </c>
      <c r="S6">
        <f t="shared" si="2"/>
        <v>64.009523809523813</v>
      </c>
      <c r="T6">
        <f t="shared" si="2"/>
        <v>65.156462585034021</v>
      </c>
      <c r="U6">
        <f t="shared" si="3"/>
        <v>66.571428571428569</v>
      </c>
    </row>
    <row r="7" spans="1:21" x14ac:dyDescent="0.35">
      <c r="A7">
        <f t="shared" si="0"/>
        <v>43.785374149659873</v>
      </c>
      <c r="B7">
        <f t="shared" si="0"/>
        <v>44.935102040816339</v>
      </c>
      <c r="C7">
        <f t="shared" si="0"/>
        <v>46.084829931972799</v>
      </c>
      <c r="D7">
        <f t="shared" si="0"/>
        <v>47.234557823129258</v>
      </c>
      <c r="E7">
        <f t="shared" si="0"/>
        <v>48.384285714285724</v>
      </c>
      <c r="F7">
        <v>49.666666666666671</v>
      </c>
      <c r="G7">
        <f t="shared" ref="G7:O7" si="8">$O59*G$1+$P59</f>
        <v>50.68374149659865</v>
      </c>
      <c r="H7">
        <f t="shared" si="8"/>
        <v>51.833469387755109</v>
      </c>
      <c r="I7">
        <f t="shared" si="8"/>
        <v>52.983197278911568</v>
      </c>
      <c r="J7">
        <f t="shared" si="8"/>
        <v>54.132925170068035</v>
      </c>
      <c r="K7">
        <v>55.150000000000006</v>
      </c>
      <c r="L7">
        <f t="shared" si="8"/>
        <v>56.432380952380953</v>
      </c>
      <c r="M7">
        <f t="shared" si="8"/>
        <v>57.582108843537419</v>
      </c>
      <c r="N7">
        <f t="shared" si="8"/>
        <v>58.731836734693879</v>
      </c>
      <c r="O7">
        <f t="shared" si="8"/>
        <v>59.881564625850338</v>
      </c>
      <c r="P7">
        <v>60.63333333333334</v>
      </c>
      <c r="Q7">
        <f t="shared" si="2"/>
        <v>62.181020408163263</v>
      </c>
      <c r="R7">
        <f t="shared" si="2"/>
        <v>63.33074829931973</v>
      </c>
      <c r="S7">
        <f t="shared" si="2"/>
        <v>64.480476190476196</v>
      </c>
      <c r="T7">
        <f t="shared" si="2"/>
        <v>65.630204081632655</v>
      </c>
      <c r="U7">
        <f t="shared" si="3"/>
        <v>67.045238095238091</v>
      </c>
    </row>
    <row r="8" spans="1:21" x14ac:dyDescent="0.35">
      <c r="A8">
        <f t="shared" si="0"/>
        <v>44.194387755102042</v>
      </c>
      <c r="B8">
        <f t="shared" si="0"/>
        <v>45.348469387755102</v>
      </c>
      <c r="C8">
        <f t="shared" si="0"/>
        <v>46.502551020408163</v>
      </c>
      <c r="D8">
        <f t="shared" si="0"/>
        <v>47.656632653061223</v>
      </c>
      <c r="E8">
        <f t="shared" si="0"/>
        <v>48.810714285714283</v>
      </c>
      <c r="F8">
        <v>50.1</v>
      </c>
      <c r="G8">
        <f t="shared" ref="G8:O8" si="9">$O60*G$1+$P60</f>
        <v>51.118877551020404</v>
      </c>
      <c r="H8">
        <f t="shared" si="9"/>
        <v>52.272959183673464</v>
      </c>
      <c r="I8">
        <f t="shared" si="9"/>
        <v>53.427040816326532</v>
      </c>
      <c r="J8">
        <f t="shared" si="9"/>
        <v>54.581122448979592</v>
      </c>
      <c r="K8">
        <v>55.6</v>
      </c>
      <c r="L8">
        <f t="shared" si="9"/>
        <v>56.889285714285712</v>
      </c>
      <c r="M8">
        <f t="shared" si="9"/>
        <v>58.043367346938773</v>
      </c>
      <c r="N8">
        <f t="shared" si="9"/>
        <v>59.197448979591833</v>
      </c>
      <c r="O8">
        <f t="shared" si="9"/>
        <v>60.351530612244893</v>
      </c>
      <c r="P8">
        <v>61.1</v>
      </c>
      <c r="Q8">
        <f t="shared" si="2"/>
        <v>62.659693877551014</v>
      </c>
      <c r="R8">
        <f t="shared" si="2"/>
        <v>63.813775510204074</v>
      </c>
      <c r="S8">
        <f t="shared" si="2"/>
        <v>64.967857142857127</v>
      </c>
      <c r="T8">
        <f t="shared" si="2"/>
        <v>66.121938775510202</v>
      </c>
      <c r="U8">
        <f t="shared" si="3"/>
        <v>67.546428571428564</v>
      </c>
    </row>
    <row r="9" spans="1:21" x14ac:dyDescent="0.35">
      <c r="A9">
        <f t="shared" si="0"/>
        <v>44.729761904761901</v>
      </c>
      <c r="B9">
        <f t="shared" si="0"/>
        <v>45.883571428571429</v>
      </c>
      <c r="C9">
        <f t="shared" si="0"/>
        <v>47.03738095238095</v>
      </c>
      <c r="D9">
        <f t="shared" si="0"/>
        <v>48.191190476190471</v>
      </c>
      <c r="E9">
        <f t="shared" si="0"/>
        <v>49.344999999999999</v>
      </c>
      <c r="F9">
        <v>50.633333333333333</v>
      </c>
      <c r="G9">
        <f t="shared" ref="G9:O9" si="10">$O61*G$1+$P61</f>
        <v>51.652619047619041</v>
      </c>
      <c r="H9">
        <f t="shared" si="10"/>
        <v>52.806428571428569</v>
      </c>
      <c r="I9">
        <f t="shared" si="10"/>
        <v>53.96023809523809</v>
      </c>
      <c r="J9">
        <f t="shared" si="10"/>
        <v>55.114047619047611</v>
      </c>
      <c r="K9">
        <v>56.133333333333333</v>
      </c>
      <c r="L9">
        <f t="shared" si="10"/>
        <v>57.42166666666666</v>
      </c>
      <c r="M9">
        <f t="shared" si="10"/>
        <v>58.575476190476181</v>
      </c>
      <c r="N9">
        <f t="shared" si="10"/>
        <v>59.729285714285702</v>
      </c>
      <c r="O9">
        <f t="shared" si="10"/>
        <v>60.88309523809523</v>
      </c>
      <c r="P9">
        <v>61.633333333333333</v>
      </c>
      <c r="Q9">
        <f t="shared" si="2"/>
        <v>63.190714285714272</v>
      </c>
      <c r="R9">
        <f t="shared" si="2"/>
        <v>64.344523809523793</v>
      </c>
      <c r="S9">
        <f t="shared" si="2"/>
        <v>65.498333333333321</v>
      </c>
      <c r="T9">
        <f t="shared" si="2"/>
        <v>66.652142857142849</v>
      </c>
      <c r="U9">
        <f t="shared" si="3"/>
        <v>68.074999999999989</v>
      </c>
    </row>
    <row r="10" spans="1:21" x14ac:dyDescent="0.35">
      <c r="A10">
        <f t="shared" si="0"/>
        <v>45.25340136054421</v>
      </c>
      <c r="B10">
        <f t="shared" si="0"/>
        <v>46.408503401360541</v>
      </c>
      <c r="C10">
        <f t="shared" si="0"/>
        <v>47.563605442176865</v>
      </c>
      <c r="D10">
        <f t="shared" si="0"/>
        <v>48.718707482993189</v>
      </c>
      <c r="E10">
        <f t="shared" si="0"/>
        <v>49.87380952380952</v>
      </c>
      <c r="F10">
        <v>51.166666666666664</v>
      </c>
      <c r="G10">
        <f t="shared" ref="G10:O10" si="11">$O62*G$1+$P62</f>
        <v>52.184013605442175</v>
      </c>
      <c r="H10">
        <f t="shared" si="11"/>
        <v>53.339115646258499</v>
      </c>
      <c r="I10">
        <f t="shared" si="11"/>
        <v>54.494217687074823</v>
      </c>
      <c r="J10">
        <f t="shared" si="11"/>
        <v>55.649319727891154</v>
      </c>
      <c r="K10">
        <v>56.666666666666664</v>
      </c>
      <c r="L10">
        <f t="shared" si="11"/>
        <v>57.959523809523809</v>
      </c>
      <c r="M10">
        <f t="shared" si="11"/>
        <v>59.114625850340133</v>
      </c>
      <c r="N10">
        <f t="shared" si="11"/>
        <v>60.269727891156457</v>
      </c>
      <c r="O10">
        <f t="shared" si="11"/>
        <v>61.424829931972788</v>
      </c>
      <c r="P10">
        <v>62.166666666666664</v>
      </c>
      <c r="Q10">
        <f t="shared" si="2"/>
        <v>63.735034013605443</v>
      </c>
      <c r="R10">
        <f t="shared" si="2"/>
        <v>64.89013605442176</v>
      </c>
      <c r="S10">
        <f t="shared" si="2"/>
        <v>66.045238095238091</v>
      </c>
      <c r="T10">
        <f t="shared" si="2"/>
        <v>67.200340136054422</v>
      </c>
      <c r="U10">
        <f t="shared" si="3"/>
        <v>68.63095238095238</v>
      </c>
    </row>
    <row r="11" spans="1:21" x14ac:dyDescent="0.35">
      <c r="A11">
        <f t="shared" si="0"/>
        <v>45.765306122448976</v>
      </c>
      <c r="B11">
        <f t="shared" si="0"/>
        <v>46.923265306122445</v>
      </c>
      <c r="C11">
        <f t="shared" si="0"/>
        <v>48.081224489795915</v>
      </c>
      <c r="D11">
        <f t="shared" si="0"/>
        <v>49.239183673469384</v>
      </c>
      <c r="E11">
        <f t="shared" si="0"/>
        <v>50.397142857142853</v>
      </c>
      <c r="F11">
        <v>51.7</v>
      </c>
      <c r="G11">
        <f t="shared" ref="G11:O11" si="12">$O63*G$1+$P63</f>
        <v>52.713061224489792</v>
      </c>
      <c r="H11">
        <f t="shared" si="12"/>
        <v>53.871020408163261</v>
      </c>
      <c r="I11">
        <f t="shared" si="12"/>
        <v>55.02897959183673</v>
      </c>
      <c r="J11">
        <f t="shared" si="12"/>
        <v>56.1869387755102</v>
      </c>
      <c r="K11">
        <v>57.2</v>
      </c>
      <c r="L11">
        <f t="shared" si="12"/>
        <v>58.502857142857138</v>
      </c>
      <c r="M11">
        <f t="shared" si="12"/>
        <v>59.660816326530608</v>
      </c>
      <c r="N11">
        <f t="shared" si="12"/>
        <v>60.818775510204077</v>
      </c>
      <c r="O11">
        <f t="shared" si="12"/>
        <v>61.976734693877546</v>
      </c>
      <c r="P11">
        <v>62.7</v>
      </c>
      <c r="Q11">
        <f t="shared" si="2"/>
        <v>64.292653061224485</v>
      </c>
      <c r="R11">
        <f t="shared" si="2"/>
        <v>65.450612244897954</v>
      </c>
      <c r="S11">
        <f t="shared" si="2"/>
        <v>66.608571428571423</v>
      </c>
      <c r="T11">
        <f t="shared" si="2"/>
        <v>67.766530612244878</v>
      </c>
      <c r="U11">
        <f t="shared" si="3"/>
        <v>69.214285714285708</v>
      </c>
    </row>
    <row r="12" spans="1:21" x14ac:dyDescent="0.35">
      <c r="A12">
        <f t="shared" ref="A12:E21" si="13">$O64*A$1+$P64</f>
        <v>46.322619047619042</v>
      </c>
      <c r="B12">
        <f t="shared" si="13"/>
        <v>47.484047619047615</v>
      </c>
      <c r="C12">
        <f t="shared" si="13"/>
        <v>48.645476190476188</v>
      </c>
      <c r="D12">
        <f t="shared" si="13"/>
        <v>49.806904761904761</v>
      </c>
      <c r="E12">
        <f t="shared" si="13"/>
        <v>50.968333333333334</v>
      </c>
      <c r="F12">
        <v>52.266666666666666</v>
      </c>
      <c r="G12">
        <f t="shared" ref="G12:O12" si="14">$O64*G$1+$P64</f>
        <v>53.291190476190472</v>
      </c>
      <c r="H12">
        <f t="shared" si="14"/>
        <v>54.452619047619045</v>
      </c>
      <c r="I12">
        <f t="shared" si="14"/>
        <v>55.614047619047611</v>
      </c>
      <c r="J12">
        <f t="shared" si="14"/>
        <v>56.775476190476184</v>
      </c>
      <c r="K12">
        <v>57.8</v>
      </c>
      <c r="L12">
        <f t="shared" si="14"/>
        <v>59.098333333333329</v>
      </c>
      <c r="M12">
        <f t="shared" si="14"/>
        <v>60.259761904761902</v>
      </c>
      <c r="N12">
        <f t="shared" si="14"/>
        <v>61.421190476190468</v>
      </c>
      <c r="O12">
        <f t="shared" si="14"/>
        <v>62.58261904761904</v>
      </c>
      <c r="P12">
        <v>63.333333333333336</v>
      </c>
      <c r="Q12">
        <f t="shared" si="2"/>
        <v>64.905476190476179</v>
      </c>
      <c r="R12">
        <f t="shared" si="2"/>
        <v>66.066904761904752</v>
      </c>
      <c r="S12">
        <f t="shared" si="2"/>
        <v>67.228333333333325</v>
      </c>
      <c r="T12">
        <f t="shared" si="2"/>
        <v>68.389761904761897</v>
      </c>
      <c r="U12">
        <f t="shared" si="3"/>
        <v>69.824999999999989</v>
      </c>
    </row>
    <row r="13" spans="1:21" x14ac:dyDescent="0.35">
      <c r="A13">
        <f t="shared" si="13"/>
        <v>46.868197278911545</v>
      </c>
      <c r="B13">
        <f t="shared" si="13"/>
        <v>48.034659863945564</v>
      </c>
      <c r="C13">
        <f t="shared" si="13"/>
        <v>49.201122448979575</v>
      </c>
      <c r="D13">
        <f t="shared" si="13"/>
        <v>50.367585034013587</v>
      </c>
      <c r="E13">
        <f t="shared" si="13"/>
        <v>51.534047619047605</v>
      </c>
      <c r="F13">
        <v>52.833333333333329</v>
      </c>
      <c r="G13">
        <f t="shared" ref="G13:O13" si="15">$O65*G$1+$P65</f>
        <v>53.866972789115628</v>
      </c>
      <c r="H13">
        <f t="shared" si="15"/>
        <v>55.033435374149647</v>
      </c>
      <c r="I13">
        <f t="shared" si="15"/>
        <v>56.199897959183659</v>
      </c>
      <c r="J13">
        <f t="shared" si="15"/>
        <v>57.36636054421767</v>
      </c>
      <c r="K13">
        <v>58.4</v>
      </c>
      <c r="L13">
        <f t="shared" si="15"/>
        <v>59.699285714285701</v>
      </c>
      <c r="M13">
        <f t="shared" si="15"/>
        <v>60.865748299319712</v>
      </c>
      <c r="N13">
        <f t="shared" si="15"/>
        <v>62.032210884353724</v>
      </c>
      <c r="O13">
        <f t="shared" si="15"/>
        <v>63.198673469387742</v>
      </c>
      <c r="P13">
        <v>63.966666666666669</v>
      </c>
      <c r="Q13">
        <f t="shared" si="2"/>
        <v>65.531598639455765</v>
      </c>
      <c r="R13">
        <f t="shared" si="2"/>
        <v>66.698061224489777</v>
      </c>
      <c r="S13">
        <f t="shared" si="2"/>
        <v>67.864523809523803</v>
      </c>
      <c r="T13">
        <f t="shared" si="2"/>
        <v>69.0309863945578</v>
      </c>
      <c r="U13">
        <f t="shared" si="3"/>
        <v>70.463095238095235</v>
      </c>
    </row>
    <row r="14" spans="1:21" x14ac:dyDescent="0.35">
      <c r="A14">
        <f t="shared" si="13"/>
        <v>47.402040816326533</v>
      </c>
      <c r="B14">
        <f t="shared" si="13"/>
        <v>48.575102040816333</v>
      </c>
      <c r="C14">
        <f t="shared" si="13"/>
        <v>49.748163265306125</v>
      </c>
      <c r="D14">
        <f t="shared" si="13"/>
        <v>50.921224489795918</v>
      </c>
      <c r="E14">
        <f t="shared" si="13"/>
        <v>52.094285714285718</v>
      </c>
      <c r="F14">
        <v>53.4</v>
      </c>
      <c r="G14">
        <f t="shared" ref="G14:O14" si="16">$O66*G$1+$P66</f>
        <v>54.44040816326531</v>
      </c>
      <c r="H14">
        <f t="shared" si="16"/>
        <v>55.613469387755103</v>
      </c>
      <c r="I14">
        <f t="shared" si="16"/>
        <v>56.786530612244896</v>
      </c>
      <c r="J14">
        <f t="shared" si="16"/>
        <v>57.959591836734695</v>
      </c>
      <c r="K14">
        <v>59</v>
      </c>
      <c r="L14">
        <f t="shared" si="16"/>
        <v>60.305714285714288</v>
      </c>
      <c r="M14">
        <f t="shared" si="16"/>
        <v>61.47877551020408</v>
      </c>
      <c r="N14">
        <f t="shared" si="16"/>
        <v>62.651836734693873</v>
      </c>
      <c r="O14">
        <f t="shared" si="16"/>
        <v>63.824897959183673</v>
      </c>
      <c r="P14">
        <v>64.599999999999994</v>
      </c>
      <c r="Q14">
        <f t="shared" si="2"/>
        <v>66.171020408163258</v>
      </c>
      <c r="R14">
        <f t="shared" si="2"/>
        <v>67.344081632653058</v>
      </c>
      <c r="S14">
        <f t="shared" si="2"/>
        <v>68.517142857142858</v>
      </c>
      <c r="T14">
        <f t="shared" si="2"/>
        <v>69.690204081632658</v>
      </c>
      <c r="U14">
        <f t="shared" si="3"/>
        <v>71.128571428571419</v>
      </c>
    </row>
    <row r="15" spans="1:21" x14ac:dyDescent="0.35">
      <c r="A15">
        <f t="shared" si="13"/>
        <v>48.105102040816327</v>
      </c>
      <c r="B15">
        <f t="shared" si="13"/>
        <v>49.277755102040821</v>
      </c>
      <c r="C15">
        <f t="shared" si="13"/>
        <v>50.450408163265308</v>
      </c>
      <c r="D15">
        <f t="shared" si="13"/>
        <v>51.623061224489796</v>
      </c>
      <c r="E15">
        <f t="shared" si="13"/>
        <v>52.79571428571429</v>
      </c>
      <c r="F15">
        <v>54.1</v>
      </c>
      <c r="G15">
        <f t="shared" ref="G15:O15" si="17">$O67*G$1+$P67</f>
        <v>55.141020408163264</v>
      </c>
      <c r="H15">
        <f t="shared" si="17"/>
        <v>56.313673469387759</v>
      </c>
      <c r="I15">
        <f t="shared" si="17"/>
        <v>57.486326530612246</v>
      </c>
      <c r="J15">
        <f t="shared" si="17"/>
        <v>58.658979591836733</v>
      </c>
      <c r="K15">
        <v>59.7</v>
      </c>
      <c r="L15">
        <f t="shared" si="17"/>
        <v>61.004285714285714</v>
      </c>
      <c r="M15">
        <f t="shared" si="17"/>
        <v>62.176938775510202</v>
      </c>
      <c r="N15">
        <f t="shared" si="17"/>
        <v>63.349591836734689</v>
      </c>
      <c r="O15">
        <f t="shared" si="17"/>
        <v>64.522244897959183</v>
      </c>
      <c r="P15">
        <v>65.3</v>
      </c>
      <c r="Q15">
        <f t="shared" si="2"/>
        <v>66.867551020408158</v>
      </c>
      <c r="R15">
        <f t="shared" si="2"/>
        <v>68.040204081632652</v>
      </c>
      <c r="S15">
        <f t="shared" si="2"/>
        <v>69.212857142857132</v>
      </c>
      <c r="T15">
        <f t="shared" si="2"/>
        <v>70.385510204081626</v>
      </c>
      <c r="U15">
        <f t="shared" si="3"/>
        <v>71.821428571428569</v>
      </c>
    </row>
    <row r="16" spans="1:21" x14ac:dyDescent="0.35">
      <c r="A16">
        <f t="shared" si="13"/>
        <v>48.796428571428578</v>
      </c>
      <c r="B16">
        <f t="shared" si="13"/>
        <v>49.970238095238102</v>
      </c>
      <c r="C16">
        <f t="shared" si="13"/>
        <v>51.144047619047626</v>
      </c>
      <c r="D16">
        <f t="shared" si="13"/>
        <v>52.31785714285715</v>
      </c>
      <c r="E16">
        <f t="shared" si="13"/>
        <v>53.491666666666674</v>
      </c>
      <c r="F16">
        <v>54.800000000000004</v>
      </c>
      <c r="G16">
        <f t="shared" ref="G16:O16" si="18">$O68*G$1+$P68</f>
        <v>55.839285714285715</v>
      </c>
      <c r="H16">
        <f t="shared" si="18"/>
        <v>57.013095238095239</v>
      </c>
      <c r="I16">
        <f t="shared" si="18"/>
        <v>58.186904761904763</v>
      </c>
      <c r="J16">
        <f t="shared" si="18"/>
        <v>59.360714285714288</v>
      </c>
      <c r="K16">
        <v>60.400000000000006</v>
      </c>
      <c r="L16">
        <f t="shared" si="18"/>
        <v>61.708333333333329</v>
      </c>
      <c r="M16">
        <f t="shared" si="18"/>
        <v>62.882142857142853</v>
      </c>
      <c r="N16">
        <f t="shared" si="18"/>
        <v>64.055952380952377</v>
      </c>
      <c r="O16">
        <f t="shared" si="18"/>
        <v>65.229761904761901</v>
      </c>
      <c r="P16">
        <v>66</v>
      </c>
      <c r="Q16">
        <f t="shared" si="2"/>
        <v>67.577380952380935</v>
      </c>
      <c r="R16">
        <f t="shared" si="2"/>
        <v>68.751190476190459</v>
      </c>
      <c r="S16">
        <f t="shared" si="2"/>
        <v>69.924999999999983</v>
      </c>
      <c r="T16">
        <f t="shared" si="2"/>
        <v>71.098809523809507</v>
      </c>
      <c r="U16">
        <f t="shared" si="3"/>
        <v>72.541666666666657</v>
      </c>
    </row>
    <row r="17" spans="1:21" x14ac:dyDescent="0.35">
      <c r="A17">
        <f t="shared" si="13"/>
        <v>49.476020408163265</v>
      </c>
      <c r="B17">
        <f t="shared" si="13"/>
        <v>50.652551020408161</v>
      </c>
      <c r="C17">
        <f t="shared" si="13"/>
        <v>51.829081632653057</v>
      </c>
      <c r="D17">
        <f t="shared" si="13"/>
        <v>53.005612244897954</v>
      </c>
      <c r="E17">
        <f t="shared" si="13"/>
        <v>54.18214285714285</v>
      </c>
      <c r="F17">
        <v>55.5</v>
      </c>
      <c r="G17">
        <f t="shared" ref="G17:O17" si="19">$O69*G$1+$P69</f>
        <v>56.535204081632649</v>
      </c>
      <c r="H17">
        <f t="shared" si="19"/>
        <v>57.711734693877546</v>
      </c>
      <c r="I17">
        <f t="shared" si="19"/>
        <v>58.888265306122442</v>
      </c>
      <c r="J17">
        <f t="shared" si="19"/>
        <v>60.064795918367345</v>
      </c>
      <c r="K17">
        <v>61.1</v>
      </c>
      <c r="L17">
        <f t="shared" si="19"/>
        <v>62.417857142857137</v>
      </c>
      <c r="M17">
        <f t="shared" si="19"/>
        <v>63.594387755102034</v>
      </c>
      <c r="N17">
        <f t="shared" si="19"/>
        <v>64.770918367346923</v>
      </c>
      <c r="O17">
        <f t="shared" si="19"/>
        <v>65.947448979591826</v>
      </c>
      <c r="P17">
        <v>66.7</v>
      </c>
      <c r="Q17">
        <f t="shared" si="2"/>
        <v>68.300510204081633</v>
      </c>
      <c r="R17">
        <f t="shared" si="2"/>
        <v>69.477040816326522</v>
      </c>
      <c r="S17">
        <f t="shared" si="2"/>
        <v>70.653571428571411</v>
      </c>
      <c r="T17">
        <f t="shared" si="2"/>
        <v>71.830102040816314</v>
      </c>
      <c r="U17">
        <f t="shared" si="3"/>
        <v>73.289285714285711</v>
      </c>
    </row>
    <row r="18" spans="1:21" x14ac:dyDescent="0.35">
      <c r="A18">
        <f t="shared" si="13"/>
        <v>50.286734693877534</v>
      </c>
      <c r="B18">
        <f t="shared" si="13"/>
        <v>51.461836734693861</v>
      </c>
      <c r="C18">
        <f t="shared" si="13"/>
        <v>52.636938775510188</v>
      </c>
      <c r="D18">
        <f t="shared" si="13"/>
        <v>53.812040816326515</v>
      </c>
      <c r="E18">
        <f t="shared" si="13"/>
        <v>54.987142857142842</v>
      </c>
      <c r="F18">
        <v>56.3</v>
      </c>
      <c r="G18">
        <f t="shared" ref="G18:O18" si="20">$O70*G$1+$P70</f>
        <v>57.337346938775497</v>
      </c>
      <c r="H18">
        <f t="shared" si="20"/>
        <v>58.512448979591824</v>
      </c>
      <c r="I18">
        <f t="shared" si="20"/>
        <v>59.687551020408151</v>
      </c>
      <c r="J18">
        <f t="shared" si="20"/>
        <v>60.862653061224478</v>
      </c>
      <c r="K18">
        <v>61.9</v>
      </c>
      <c r="L18">
        <f t="shared" si="20"/>
        <v>63.212857142857132</v>
      </c>
      <c r="M18">
        <f t="shared" si="20"/>
        <v>64.387959183673459</v>
      </c>
      <c r="N18">
        <f t="shared" si="20"/>
        <v>65.563061224489786</v>
      </c>
      <c r="O18">
        <f t="shared" si="20"/>
        <v>66.738163265306113</v>
      </c>
      <c r="P18">
        <v>67.5</v>
      </c>
      <c r="Q18">
        <f t="shared" si="2"/>
        <v>69.088367346938767</v>
      </c>
      <c r="R18">
        <f t="shared" si="2"/>
        <v>70.263469387755094</v>
      </c>
      <c r="S18">
        <f t="shared" si="2"/>
        <v>71.438571428571407</v>
      </c>
      <c r="T18">
        <f t="shared" si="2"/>
        <v>72.613673469387749</v>
      </c>
      <c r="U18">
        <f t="shared" si="3"/>
        <v>74.064285714285717</v>
      </c>
    </row>
    <row r="19" spans="1:21" x14ac:dyDescent="0.35">
      <c r="A19">
        <f t="shared" si="13"/>
        <v>51.085714285714268</v>
      </c>
      <c r="B19">
        <f t="shared" si="13"/>
        <v>52.260952380952368</v>
      </c>
      <c r="C19">
        <f t="shared" si="13"/>
        <v>53.436190476190461</v>
      </c>
      <c r="D19">
        <f t="shared" si="13"/>
        <v>54.611428571428554</v>
      </c>
      <c r="E19">
        <f t="shared" si="13"/>
        <v>55.786666666666655</v>
      </c>
      <c r="F19">
        <v>57.099999999999994</v>
      </c>
      <c r="G19">
        <f t="shared" ref="G19:O19" si="21">$O71*G$1+$P71</f>
        <v>58.137142857142841</v>
      </c>
      <c r="H19">
        <f t="shared" si="21"/>
        <v>59.312380952380941</v>
      </c>
      <c r="I19">
        <f t="shared" si="21"/>
        <v>60.487619047619035</v>
      </c>
      <c r="J19">
        <f t="shared" si="21"/>
        <v>61.662857142857128</v>
      </c>
      <c r="K19">
        <v>62.699999999999996</v>
      </c>
      <c r="L19">
        <f t="shared" si="21"/>
        <v>64.013333333333321</v>
      </c>
      <c r="M19">
        <f t="shared" si="21"/>
        <v>65.188571428571407</v>
      </c>
      <c r="N19">
        <f t="shared" si="21"/>
        <v>66.363809523809508</v>
      </c>
      <c r="O19">
        <f t="shared" si="21"/>
        <v>67.539047619047608</v>
      </c>
      <c r="P19">
        <v>68.3</v>
      </c>
      <c r="Q19">
        <f t="shared" si="2"/>
        <v>69.889523809523794</v>
      </c>
      <c r="R19">
        <f t="shared" si="2"/>
        <v>71.064761904761895</v>
      </c>
      <c r="S19">
        <f t="shared" si="2"/>
        <v>72.239999999999981</v>
      </c>
      <c r="T19">
        <f t="shared" si="2"/>
        <v>73.415238095238081</v>
      </c>
      <c r="U19">
        <f t="shared" si="3"/>
        <v>74.86666666666666</v>
      </c>
    </row>
    <row r="20" spans="1:21" x14ac:dyDescent="0.35">
      <c r="A20">
        <f t="shared" si="13"/>
        <v>51.872959183673466</v>
      </c>
      <c r="B20">
        <f t="shared" si="13"/>
        <v>53.049897959183674</v>
      </c>
      <c r="C20">
        <f t="shared" si="13"/>
        <v>54.226836734693876</v>
      </c>
      <c r="D20">
        <f t="shared" si="13"/>
        <v>55.403775510204078</v>
      </c>
      <c r="E20">
        <f t="shared" si="13"/>
        <v>56.580714285714286</v>
      </c>
      <c r="F20">
        <v>57.9</v>
      </c>
      <c r="G20">
        <f t="shared" ref="G20:O20" si="22">$O72*G$1+$P72</f>
        <v>58.93459183673469</v>
      </c>
      <c r="H20">
        <f t="shared" si="22"/>
        <v>60.111530612244891</v>
      </c>
      <c r="I20">
        <f t="shared" si="22"/>
        <v>61.2884693877551</v>
      </c>
      <c r="J20">
        <f t="shared" si="22"/>
        <v>62.465408163265302</v>
      </c>
      <c r="K20">
        <v>63.5</v>
      </c>
      <c r="L20">
        <f t="shared" si="22"/>
        <v>64.819285714285712</v>
      </c>
      <c r="M20">
        <f t="shared" si="22"/>
        <v>65.996224489795907</v>
      </c>
      <c r="N20">
        <f t="shared" si="22"/>
        <v>67.173163265306115</v>
      </c>
      <c r="O20">
        <f t="shared" si="22"/>
        <v>68.350102040816324</v>
      </c>
      <c r="P20">
        <v>69.099999999999994</v>
      </c>
      <c r="Q20">
        <f t="shared" si="2"/>
        <v>70.703979591836728</v>
      </c>
      <c r="R20">
        <f t="shared" si="2"/>
        <v>71.880918367346936</v>
      </c>
      <c r="S20">
        <f t="shared" si="2"/>
        <v>73.057857142857131</v>
      </c>
      <c r="T20">
        <f t="shared" si="2"/>
        <v>74.23479591836734</v>
      </c>
      <c r="U20">
        <f t="shared" si="3"/>
        <v>75.696428571428569</v>
      </c>
    </row>
    <row r="21" spans="1:21" x14ac:dyDescent="0.35">
      <c r="A21">
        <f t="shared" si="13"/>
        <v>52.648469387755085</v>
      </c>
      <c r="B21">
        <f t="shared" si="13"/>
        <v>53.828673469387738</v>
      </c>
      <c r="C21">
        <f t="shared" si="13"/>
        <v>55.00887755102039</v>
      </c>
      <c r="D21">
        <f t="shared" si="13"/>
        <v>56.189081632653043</v>
      </c>
      <c r="E21">
        <f t="shared" si="13"/>
        <v>57.369285714285695</v>
      </c>
      <c r="F21">
        <v>58.699999999999996</v>
      </c>
      <c r="G21">
        <f t="shared" ref="G21:O21" si="23">$O73*G$1+$P73</f>
        <v>59.729693877551007</v>
      </c>
      <c r="H21">
        <f t="shared" si="23"/>
        <v>60.90989795918366</v>
      </c>
      <c r="I21">
        <f t="shared" si="23"/>
        <v>62.090102040816312</v>
      </c>
      <c r="J21">
        <f t="shared" si="23"/>
        <v>63.270306122448964</v>
      </c>
      <c r="K21">
        <v>64.3</v>
      </c>
      <c r="L21">
        <f t="shared" si="23"/>
        <v>65.630714285714276</v>
      </c>
      <c r="M21">
        <f t="shared" si="23"/>
        <v>66.810918367346929</v>
      </c>
      <c r="N21">
        <f t="shared" si="23"/>
        <v>67.991122448979581</v>
      </c>
      <c r="O21">
        <f t="shared" si="23"/>
        <v>69.171326530612234</v>
      </c>
      <c r="P21">
        <v>69.899999999999991</v>
      </c>
      <c r="Q21">
        <f t="shared" si="2"/>
        <v>71.531734693877539</v>
      </c>
      <c r="R21">
        <f t="shared" si="2"/>
        <v>72.711938775510191</v>
      </c>
      <c r="S21">
        <f t="shared" si="2"/>
        <v>73.892142857142858</v>
      </c>
      <c r="T21">
        <f t="shared" si="2"/>
        <v>75.072346938775496</v>
      </c>
      <c r="U21">
        <f t="shared" si="3"/>
        <v>76.553571428571431</v>
      </c>
    </row>
    <row r="22" spans="1:21" x14ac:dyDescent="0.35">
      <c r="A22">
        <f t="shared" ref="A22:E31" si="24">$O74*A$1+$P74</f>
        <v>53.412244897959162</v>
      </c>
      <c r="B22">
        <f t="shared" si="24"/>
        <v>54.597278911564601</v>
      </c>
      <c r="C22">
        <f t="shared" si="24"/>
        <v>55.782312925170046</v>
      </c>
      <c r="D22">
        <f t="shared" si="24"/>
        <v>56.967346938775492</v>
      </c>
      <c r="E22">
        <f t="shared" si="24"/>
        <v>58.152380952380931</v>
      </c>
      <c r="F22">
        <v>59.499999999999993</v>
      </c>
      <c r="G22">
        <f t="shared" ref="G22:O22" si="25">$O74*G$1+$P74</f>
        <v>60.522448979591815</v>
      </c>
      <c r="H22">
        <f t="shared" si="25"/>
        <v>61.70748299319726</v>
      </c>
      <c r="I22">
        <f t="shared" si="25"/>
        <v>62.892517006802706</v>
      </c>
      <c r="J22">
        <f t="shared" si="25"/>
        <v>64.077551020408151</v>
      </c>
      <c r="K22">
        <v>65.099999999999994</v>
      </c>
      <c r="L22">
        <f t="shared" si="25"/>
        <v>66.447619047619042</v>
      </c>
      <c r="M22">
        <f t="shared" si="25"/>
        <v>67.632653061224474</v>
      </c>
      <c r="N22">
        <f t="shared" si="25"/>
        <v>68.817687074829919</v>
      </c>
      <c r="O22">
        <f t="shared" si="25"/>
        <v>70.002721088435365</v>
      </c>
      <c r="P22">
        <v>70.699999999999989</v>
      </c>
      <c r="Q22">
        <f t="shared" si="2"/>
        <v>72.372789115646242</v>
      </c>
      <c r="R22">
        <f t="shared" si="2"/>
        <v>73.557823129251688</v>
      </c>
      <c r="S22">
        <f t="shared" si="2"/>
        <v>74.742857142857133</v>
      </c>
      <c r="T22">
        <f t="shared" si="2"/>
        <v>75.927891156462579</v>
      </c>
      <c r="U22">
        <f t="shared" si="3"/>
        <v>77.438095238095244</v>
      </c>
    </row>
    <row r="23" spans="1:21" x14ac:dyDescent="0.35">
      <c r="A23">
        <f t="shared" si="24"/>
        <v>54.164285714285704</v>
      </c>
      <c r="B23">
        <f t="shared" si="24"/>
        <v>55.355714285714271</v>
      </c>
      <c r="C23">
        <f t="shared" si="24"/>
        <v>56.547142857142845</v>
      </c>
      <c r="D23">
        <f t="shared" si="24"/>
        <v>57.738571428571419</v>
      </c>
      <c r="E23">
        <f t="shared" si="24"/>
        <v>58.929999999999986</v>
      </c>
      <c r="F23">
        <v>60.29999999999999</v>
      </c>
      <c r="G23">
        <f t="shared" ref="G23:O23" si="26">$O75*G$1+$P75</f>
        <v>61.312857142857133</v>
      </c>
      <c r="H23">
        <f t="shared" si="26"/>
        <v>62.504285714285707</v>
      </c>
      <c r="I23">
        <f t="shared" si="26"/>
        <v>63.695714285714274</v>
      </c>
      <c r="J23">
        <f t="shared" si="26"/>
        <v>64.887142857142848</v>
      </c>
      <c r="K23">
        <v>65.899999999999991</v>
      </c>
      <c r="L23">
        <f t="shared" si="26"/>
        <v>67.269999999999982</v>
      </c>
      <c r="M23">
        <f t="shared" si="26"/>
        <v>68.46142857142857</v>
      </c>
      <c r="N23">
        <f t="shared" si="26"/>
        <v>69.65285714285713</v>
      </c>
      <c r="O23">
        <f t="shared" si="26"/>
        <v>70.844285714285718</v>
      </c>
      <c r="P23">
        <v>71.499999999999986</v>
      </c>
      <c r="Q23">
        <f t="shared" si="2"/>
        <v>73.227142857142852</v>
      </c>
      <c r="R23">
        <f t="shared" si="2"/>
        <v>74.418571428571425</v>
      </c>
      <c r="S23">
        <f t="shared" si="2"/>
        <v>75.609999999999985</v>
      </c>
      <c r="T23">
        <f t="shared" si="2"/>
        <v>76.801428571428573</v>
      </c>
      <c r="U23">
        <f t="shared" si="3"/>
        <v>78.349999999999994</v>
      </c>
    </row>
    <row r="24" spans="1:21" x14ac:dyDescent="0.35">
      <c r="A24">
        <f t="shared" si="24"/>
        <v>54.904591836734674</v>
      </c>
      <c r="B24">
        <f t="shared" si="24"/>
        <v>56.103979591836712</v>
      </c>
      <c r="C24">
        <f t="shared" si="24"/>
        <v>57.303367346938757</v>
      </c>
      <c r="D24">
        <f t="shared" si="24"/>
        <v>58.502755102040801</v>
      </c>
      <c r="E24">
        <f t="shared" si="24"/>
        <v>59.702142857142839</v>
      </c>
      <c r="F24">
        <v>61.099999999999987</v>
      </c>
      <c r="G24">
        <f t="shared" ref="G24:O24" si="27">$O76*G$1+$P76</f>
        <v>62.100918367346921</v>
      </c>
      <c r="H24">
        <f t="shared" si="27"/>
        <v>63.300306122448966</v>
      </c>
      <c r="I24">
        <f t="shared" si="27"/>
        <v>64.49969387755101</v>
      </c>
      <c r="J24">
        <f t="shared" si="27"/>
        <v>65.699081632653048</v>
      </c>
      <c r="K24">
        <v>66.699999999999989</v>
      </c>
      <c r="L24">
        <f t="shared" si="27"/>
        <v>68.097857142857123</v>
      </c>
      <c r="M24">
        <f t="shared" si="27"/>
        <v>69.29724489795916</v>
      </c>
      <c r="N24">
        <f t="shared" si="27"/>
        <v>70.496632653061212</v>
      </c>
      <c r="O24">
        <f t="shared" si="27"/>
        <v>71.69602040816325</v>
      </c>
      <c r="P24">
        <v>72.299999999999983</v>
      </c>
      <c r="Q24">
        <f t="shared" si="2"/>
        <v>74.094795918367339</v>
      </c>
      <c r="R24">
        <f t="shared" si="2"/>
        <v>75.294183673469377</v>
      </c>
      <c r="S24">
        <f t="shared" si="2"/>
        <v>76.493571428571414</v>
      </c>
      <c r="T24">
        <f t="shared" si="2"/>
        <v>77.692959183673452</v>
      </c>
      <c r="U24">
        <f t="shared" si="3"/>
        <v>79.289285714285711</v>
      </c>
    </row>
    <row r="25" spans="1:21" x14ac:dyDescent="0.35">
      <c r="A25">
        <f t="shared" si="24"/>
        <v>55.633163265306095</v>
      </c>
      <c r="B25">
        <f t="shared" si="24"/>
        <v>56.842074829931946</v>
      </c>
      <c r="C25">
        <f t="shared" si="24"/>
        <v>58.050986394557796</v>
      </c>
      <c r="D25">
        <f t="shared" si="24"/>
        <v>59.259897959183647</v>
      </c>
      <c r="E25">
        <f t="shared" si="24"/>
        <v>60.468809523809497</v>
      </c>
      <c r="F25">
        <v>61.899999999999984</v>
      </c>
      <c r="G25">
        <f t="shared" ref="G25:O25" si="28">$O77*G$1+$P77</f>
        <v>62.886632653061199</v>
      </c>
      <c r="H25">
        <f t="shared" si="28"/>
        <v>64.095544217687063</v>
      </c>
      <c r="I25">
        <f t="shared" si="28"/>
        <v>65.304455782312914</v>
      </c>
      <c r="J25">
        <f t="shared" si="28"/>
        <v>66.513367346938765</v>
      </c>
      <c r="K25">
        <v>67.499999999999986</v>
      </c>
      <c r="L25">
        <f t="shared" si="28"/>
        <v>68.931190476190466</v>
      </c>
      <c r="M25">
        <f t="shared" si="28"/>
        <v>70.140102040816316</v>
      </c>
      <c r="N25">
        <f t="shared" si="28"/>
        <v>71.349013605442167</v>
      </c>
      <c r="O25">
        <f t="shared" si="28"/>
        <v>72.557925170068017</v>
      </c>
      <c r="P25">
        <v>73.09999999999998</v>
      </c>
      <c r="Q25">
        <f t="shared" si="2"/>
        <v>74.975748299319719</v>
      </c>
      <c r="R25">
        <f t="shared" si="2"/>
        <v>76.184659863945569</v>
      </c>
      <c r="S25">
        <f t="shared" si="2"/>
        <v>77.39357142857142</v>
      </c>
      <c r="T25">
        <f t="shared" si="2"/>
        <v>78.60248299319727</v>
      </c>
      <c r="U25">
        <f t="shared" si="3"/>
        <v>80.25595238095238</v>
      </c>
    </row>
    <row r="26" spans="1:21" x14ac:dyDescent="0.35">
      <c r="A26">
        <f t="shared" si="24"/>
        <v>56.349999999999973</v>
      </c>
      <c r="B26">
        <f t="shared" si="24"/>
        <v>57.569999999999979</v>
      </c>
      <c r="C26">
        <f t="shared" si="24"/>
        <v>58.789999999999978</v>
      </c>
      <c r="D26">
        <f t="shared" si="24"/>
        <v>60.009999999999977</v>
      </c>
      <c r="E26">
        <f t="shared" si="24"/>
        <v>61.229999999999983</v>
      </c>
      <c r="F26">
        <v>62.699999999999982</v>
      </c>
      <c r="G26">
        <f t="shared" ref="G26:O26" si="29">$O78*G$1+$P78</f>
        <v>63.66999999999998</v>
      </c>
      <c r="H26">
        <f t="shared" si="29"/>
        <v>64.889999999999986</v>
      </c>
      <c r="I26">
        <f t="shared" si="29"/>
        <v>66.109999999999985</v>
      </c>
      <c r="J26">
        <f t="shared" si="29"/>
        <v>67.329999999999984</v>
      </c>
      <c r="K26">
        <v>68.299999999999983</v>
      </c>
      <c r="L26">
        <f t="shared" si="29"/>
        <v>69.769999999999982</v>
      </c>
      <c r="M26">
        <f t="shared" si="29"/>
        <v>70.989999999999981</v>
      </c>
      <c r="N26">
        <f t="shared" si="29"/>
        <v>72.20999999999998</v>
      </c>
      <c r="O26">
        <f t="shared" si="29"/>
        <v>73.429999999999993</v>
      </c>
      <c r="P26">
        <v>73.899999999999977</v>
      </c>
      <c r="Q26">
        <f t="shared" si="2"/>
        <v>75.86999999999999</v>
      </c>
      <c r="R26">
        <f t="shared" si="2"/>
        <v>77.09</v>
      </c>
      <c r="S26">
        <f t="shared" si="2"/>
        <v>78.31</v>
      </c>
      <c r="T26">
        <f t="shared" si="2"/>
        <v>79.53</v>
      </c>
      <c r="U26">
        <f t="shared" si="3"/>
        <v>81.25</v>
      </c>
    </row>
    <row r="27" spans="1:21" x14ac:dyDescent="0.35">
      <c r="A27">
        <f t="shared" si="24"/>
        <v>57.05510204081628</v>
      </c>
      <c r="B27">
        <f t="shared" si="24"/>
        <v>58.287755102040776</v>
      </c>
      <c r="C27">
        <f t="shared" si="24"/>
        <v>59.520408163265266</v>
      </c>
      <c r="D27">
        <f t="shared" si="24"/>
        <v>60.753061224489755</v>
      </c>
      <c r="E27">
        <f t="shared" si="24"/>
        <v>61.985714285714252</v>
      </c>
      <c r="F27">
        <v>63.499999999999979</v>
      </c>
      <c r="G27">
        <f t="shared" ref="G27:O27" si="30">$O79*G$1+$P79</f>
        <v>64.451020408163231</v>
      </c>
      <c r="H27">
        <f t="shared" si="30"/>
        <v>65.683673469387713</v>
      </c>
      <c r="I27">
        <f t="shared" si="30"/>
        <v>66.916326530612224</v>
      </c>
      <c r="J27">
        <f t="shared" si="30"/>
        <v>68.148979591836707</v>
      </c>
      <c r="K27">
        <v>69.09999999999998</v>
      </c>
      <c r="L27">
        <f t="shared" si="30"/>
        <v>70.6142857142857</v>
      </c>
      <c r="M27">
        <f t="shared" si="30"/>
        <v>71.846938775510182</v>
      </c>
      <c r="N27">
        <f t="shared" si="30"/>
        <v>73.079591836734664</v>
      </c>
      <c r="O27">
        <f t="shared" si="30"/>
        <v>74.312244897959161</v>
      </c>
      <c r="P27">
        <v>74.699999999999974</v>
      </c>
      <c r="Q27">
        <f t="shared" si="2"/>
        <v>76.77755102040814</v>
      </c>
      <c r="R27">
        <f t="shared" si="2"/>
        <v>78.010204081632637</v>
      </c>
      <c r="S27">
        <f t="shared" si="2"/>
        <v>79.242857142857133</v>
      </c>
      <c r="T27">
        <f t="shared" si="2"/>
        <v>80.475510204081615</v>
      </c>
      <c r="U27">
        <f t="shared" si="3"/>
        <v>82.271428571428572</v>
      </c>
    </row>
    <row r="28" spans="1:21" x14ac:dyDescent="0.35">
      <c r="A28">
        <f t="shared" si="24"/>
        <v>57.748469387755058</v>
      </c>
      <c r="B28">
        <f t="shared" si="24"/>
        <v>58.995340136054381</v>
      </c>
      <c r="C28">
        <f t="shared" si="24"/>
        <v>60.242210884353703</v>
      </c>
      <c r="D28">
        <f t="shared" si="24"/>
        <v>61.489081632653026</v>
      </c>
      <c r="E28">
        <f t="shared" si="24"/>
        <v>62.735952380952348</v>
      </c>
      <c r="F28">
        <v>64.299999999999983</v>
      </c>
      <c r="G28">
        <f t="shared" ref="G28:O28" si="31">$O80*G$1+$P80</f>
        <v>65.229693877550986</v>
      </c>
      <c r="H28">
        <f t="shared" si="31"/>
        <v>66.476564625850301</v>
      </c>
      <c r="I28">
        <f t="shared" si="31"/>
        <v>67.723435374149631</v>
      </c>
      <c r="J28">
        <f t="shared" si="31"/>
        <v>68.970306122448946</v>
      </c>
      <c r="K28">
        <v>69.899999999999977</v>
      </c>
      <c r="L28">
        <f t="shared" si="31"/>
        <v>71.464047619047591</v>
      </c>
      <c r="M28">
        <f t="shared" si="31"/>
        <v>72.71091836734692</v>
      </c>
      <c r="N28">
        <f t="shared" si="31"/>
        <v>73.957789115646236</v>
      </c>
      <c r="O28">
        <f t="shared" si="31"/>
        <v>75.204659863945551</v>
      </c>
      <c r="P28">
        <v>75.499999999999972</v>
      </c>
      <c r="Q28">
        <f t="shared" si="2"/>
        <v>77.698401360544196</v>
      </c>
      <c r="R28">
        <f t="shared" si="2"/>
        <v>78.945272108843511</v>
      </c>
      <c r="S28">
        <f t="shared" si="2"/>
        <v>80.192142857142841</v>
      </c>
      <c r="T28">
        <f t="shared" si="2"/>
        <v>81.439013605442156</v>
      </c>
      <c r="U28">
        <f t="shared" si="3"/>
        <v>83.320238095238096</v>
      </c>
    </row>
    <row r="29" spans="1:21" x14ac:dyDescent="0.35">
      <c r="A29">
        <f t="shared" si="24"/>
        <v>58.430102040816301</v>
      </c>
      <c r="B29">
        <f t="shared" si="24"/>
        <v>59.692755102040792</v>
      </c>
      <c r="C29">
        <f t="shared" si="24"/>
        <v>60.955408163265282</v>
      </c>
      <c r="D29">
        <f t="shared" si="24"/>
        <v>62.218061224489773</v>
      </c>
      <c r="E29">
        <f t="shared" si="24"/>
        <v>63.480714285714264</v>
      </c>
      <c r="F29">
        <v>65.09999999999998</v>
      </c>
      <c r="G29">
        <f t="shared" ref="G29:O29" si="32">$O81*G$1+$P81</f>
        <v>66.006020408163238</v>
      </c>
      <c r="H29">
        <f t="shared" si="32"/>
        <v>67.268673469387736</v>
      </c>
      <c r="I29">
        <f t="shared" si="32"/>
        <v>68.531326530612233</v>
      </c>
      <c r="J29">
        <f t="shared" si="32"/>
        <v>69.793979591836717</v>
      </c>
      <c r="K29">
        <v>70.699999999999974</v>
      </c>
      <c r="L29">
        <f t="shared" si="32"/>
        <v>72.319285714285698</v>
      </c>
      <c r="M29">
        <f t="shared" si="32"/>
        <v>73.581938775510196</v>
      </c>
      <c r="N29">
        <f t="shared" si="32"/>
        <v>74.844591836734679</v>
      </c>
      <c r="O29">
        <f t="shared" si="32"/>
        <v>76.107244897959163</v>
      </c>
      <c r="P29">
        <v>76.299999999999969</v>
      </c>
      <c r="Q29">
        <f t="shared" si="2"/>
        <v>78.632551020408158</v>
      </c>
      <c r="R29">
        <f t="shared" si="2"/>
        <v>79.895204081632642</v>
      </c>
      <c r="S29">
        <f t="shared" si="2"/>
        <v>81.157857142857139</v>
      </c>
      <c r="T29">
        <f t="shared" si="2"/>
        <v>82.420510204081637</v>
      </c>
      <c r="U29">
        <f t="shared" si="3"/>
        <v>84.396428571428572</v>
      </c>
    </row>
    <row r="30" spans="1:21" x14ac:dyDescent="0.35">
      <c r="A30">
        <f t="shared" si="24"/>
        <v>59.099999999999945</v>
      </c>
      <c r="B30">
        <f t="shared" si="24"/>
        <v>60.379999999999946</v>
      </c>
      <c r="C30">
        <f t="shared" si="24"/>
        <v>61.659999999999947</v>
      </c>
      <c r="D30">
        <f t="shared" si="24"/>
        <v>62.939999999999948</v>
      </c>
      <c r="E30">
        <f t="shared" si="24"/>
        <v>64.219999999999942</v>
      </c>
      <c r="F30">
        <v>65.899999999999977</v>
      </c>
      <c r="G30">
        <f t="shared" ref="G30:O30" si="33">$O82*G$1+$P82</f>
        <v>66.779999999999959</v>
      </c>
      <c r="H30">
        <f t="shared" si="33"/>
        <v>68.05999999999996</v>
      </c>
      <c r="I30">
        <f t="shared" si="33"/>
        <v>69.339999999999961</v>
      </c>
      <c r="J30">
        <f t="shared" si="33"/>
        <v>70.619999999999962</v>
      </c>
      <c r="K30">
        <v>71.499999999999972</v>
      </c>
      <c r="L30">
        <f t="shared" si="33"/>
        <v>73.179999999999964</v>
      </c>
      <c r="M30">
        <f t="shared" si="33"/>
        <v>74.45999999999998</v>
      </c>
      <c r="N30">
        <f t="shared" si="33"/>
        <v>75.739999999999981</v>
      </c>
      <c r="O30">
        <f t="shared" si="33"/>
        <v>77.019999999999982</v>
      </c>
      <c r="P30">
        <v>77.099999999999966</v>
      </c>
      <c r="Q30">
        <f t="shared" si="2"/>
        <v>79.579999999999984</v>
      </c>
      <c r="R30">
        <f t="shared" si="2"/>
        <v>80.859999999999985</v>
      </c>
      <c r="S30">
        <f t="shared" si="2"/>
        <v>82.139999999999986</v>
      </c>
      <c r="T30">
        <f t="shared" si="2"/>
        <v>83.419999999999987</v>
      </c>
      <c r="U30">
        <f t="shared" si="3"/>
        <v>85.500000000000014</v>
      </c>
    </row>
    <row r="31" spans="1:21" x14ac:dyDescent="0.35">
      <c r="A31">
        <f t="shared" si="24"/>
        <v>59.758163265306059</v>
      </c>
      <c r="B31">
        <f t="shared" si="24"/>
        <v>61.057074829931913</v>
      </c>
      <c r="C31">
        <f t="shared" si="24"/>
        <v>62.355986394557767</v>
      </c>
      <c r="D31">
        <f t="shared" si="24"/>
        <v>63.654897959183621</v>
      </c>
      <c r="E31">
        <f t="shared" si="24"/>
        <v>64.953809523809468</v>
      </c>
      <c r="F31">
        <v>66.699999999999974</v>
      </c>
      <c r="G31">
        <f t="shared" ref="G31:O31" si="34">$O83*G$1+$P83</f>
        <v>67.551632653061176</v>
      </c>
      <c r="H31">
        <f t="shared" si="34"/>
        <v>68.85054421768703</v>
      </c>
      <c r="I31">
        <f t="shared" si="34"/>
        <v>70.149455782312884</v>
      </c>
      <c r="J31">
        <f t="shared" si="34"/>
        <v>71.448367346938738</v>
      </c>
      <c r="K31">
        <v>72.299999999999969</v>
      </c>
      <c r="L31">
        <f t="shared" si="34"/>
        <v>74.046190476190446</v>
      </c>
      <c r="M31">
        <f t="shared" si="34"/>
        <v>75.3451020408163</v>
      </c>
      <c r="N31">
        <f t="shared" si="34"/>
        <v>76.644013605442154</v>
      </c>
      <c r="O31">
        <f t="shared" si="34"/>
        <v>77.942925170067994</v>
      </c>
      <c r="P31">
        <v>77.899999999999963</v>
      </c>
      <c r="Q31">
        <f t="shared" si="2"/>
        <v>80.540748299319702</v>
      </c>
      <c r="R31">
        <f t="shared" si="2"/>
        <v>81.839659863945556</v>
      </c>
      <c r="S31">
        <f t="shared" si="2"/>
        <v>83.13857142857141</v>
      </c>
      <c r="T31">
        <f t="shared" si="2"/>
        <v>84.43748299319725</v>
      </c>
      <c r="U31">
        <f t="shared" si="3"/>
        <v>86.630952380952394</v>
      </c>
    </row>
    <row r="32" spans="1:21" x14ac:dyDescent="0.35">
      <c r="A32">
        <f>$O84*A$1+$P84</f>
        <v>60.404591836734639</v>
      </c>
      <c r="B32">
        <f>$O84*B$1+$P84</f>
        <v>61.723979591836681</v>
      </c>
      <c r="C32">
        <f>$O84*C$1+$P84</f>
        <v>63.043367346938723</v>
      </c>
      <c r="D32">
        <f>$O84*D$1+$P84</f>
        <v>64.362755102040765</v>
      </c>
      <c r="E32">
        <f>$O84*E$1+$P84</f>
        <v>65.682142857142807</v>
      </c>
      <c r="F32">
        <v>67.499999999999972</v>
      </c>
      <c r="G32">
        <f t="shared" ref="G32:O32" si="35">$O84*G$1+$P84</f>
        <v>68.320918367346906</v>
      </c>
      <c r="H32">
        <f t="shared" si="35"/>
        <v>69.640306122448948</v>
      </c>
      <c r="I32">
        <f t="shared" si="35"/>
        <v>70.95969387755099</v>
      </c>
      <c r="J32">
        <f t="shared" si="35"/>
        <v>72.279081632653032</v>
      </c>
      <c r="K32">
        <v>73.099999999999966</v>
      </c>
      <c r="L32">
        <f t="shared" si="35"/>
        <v>74.917857142857116</v>
      </c>
      <c r="M32">
        <f t="shared" si="35"/>
        <v>76.237244897959158</v>
      </c>
      <c r="N32">
        <f t="shared" si="35"/>
        <v>77.5566326530612</v>
      </c>
      <c r="O32">
        <f t="shared" si="35"/>
        <v>78.876020408163242</v>
      </c>
      <c r="P32">
        <v>78.69999999999996</v>
      </c>
      <c r="Q32">
        <f t="shared" si="2"/>
        <v>81.514795918367327</v>
      </c>
      <c r="R32">
        <f t="shared" si="2"/>
        <v>82.834183673469369</v>
      </c>
      <c r="S32">
        <f t="shared" si="2"/>
        <v>84.153571428571411</v>
      </c>
      <c r="T32">
        <f t="shared" si="2"/>
        <v>85.472959183673453</v>
      </c>
      <c r="U32">
        <f t="shared" si="3"/>
        <v>87.789285714285725</v>
      </c>
    </row>
    <row r="33" spans="6:21" x14ac:dyDescent="0.35">
      <c r="F33">
        <v>68.299999999999969</v>
      </c>
      <c r="K33">
        <v>73.899999999999963</v>
      </c>
      <c r="P33">
        <v>79.499999999999957</v>
      </c>
      <c r="U33">
        <f t="shared" si="3"/>
        <v>88.975000000000009</v>
      </c>
    </row>
    <row r="34" spans="6:21" x14ac:dyDescent="0.35">
      <c r="F34">
        <v>69.099999999999966</v>
      </c>
      <c r="K34">
        <v>74.69999999999996</v>
      </c>
      <c r="P34">
        <v>80.299999999999955</v>
      </c>
      <c r="U34">
        <f t="shared" si="3"/>
        <v>90.188095238095258</v>
      </c>
    </row>
    <row r="35" spans="6:21" x14ac:dyDescent="0.35">
      <c r="F35">
        <v>69.899999999999963</v>
      </c>
      <c r="K35">
        <v>75.499999999999957</v>
      </c>
      <c r="P35">
        <v>81.099999999999952</v>
      </c>
      <c r="U35">
        <f t="shared" si="3"/>
        <v>91.428571428571445</v>
      </c>
    </row>
    <row r="36" spans="6:21" x14ac:dyDescent="0.35">
      <c r="F36">
        <v>70.69999999999996</v>
      </c>
      <c r="K36">
        <v>76.299999999999955</v>
      </c>
      <c r="P36">
        <v>81.899999999999949</v>
      </c>
      <c r="U36">
        <f t="shared" si="3"/>
        <v>92.696428571428584</v>
      </c>
    </row>
    <row r="37" spans="6:21" x14ac:dyDescent="0.35">
      <c r="F37">
        <v>71.499999999999957</v>
      </c>
      <c r="K37">
        <v>77.099999999999952</v>
      </c>
      <c r="P37">
        <v>82.699999999999946</v>
      </c>
      <c r="U37">
        <f t="shared" si="3"/>
        <v>93.991666666666688</v>
      </c>
    </row>
    <row r="53" spans="1:21" x14ac:dyDescent="0.35">
      <c r="B53">
        <v>35</v>
      </c>
      <c r="C53">
        <v>45</v>
      </c>
      <c r="D53">
        <v>50</v>
      </c>
      <c r="K53" s="2">
        <v>35</v>
      </c>
      <c r="L53" s="2">
        <v>45</v>
      </c>
      <c r="M53" s="2">
        <v>50</v>
      </c>
      <c r="S53">
        <v>35</v>
      </c>
      <c r="T53">
        <v>40</v>
      </c>
      <c r="U53">
        <v>45</v>
      </c>
    </row>
    <row r="54" spans="1:21" x14ac:dyDescent="0.35">
      <c r="A54" s="1">
        <v>-12</v>
      </c>
      <c r="B54" s="1">
        <v>48.8</v>
      </c>
      <c r="C54">
        <v>59.7</v>
      </c>
      <c r="D54">
        <v>66.099999999999994</v>
      </c>
      <c r="F54" cm="1">
        <f t="array" ref="F54:G54">LINEST(B54:D54, B53:D53^{1})</f>
        <v>1.1442857142857141</v>
      </c>
      <c r="G54">
        <v>8.6142857142857139</v>
      </c>
      <c r="J54" s="2">
        <v>-15</v>
      </c>
      <c r="K54">
        <f t="shared" ref="K54:K89" si="36">$F2</f>
        <v>47.499999999999986</v>
      </c>
      <c r="L54">
        <f t="shared" ref="L54:L89" si="37">$P2</f>
        <v>58.3</v>
      </c>
      <c r="M54">
        <f t="shared" ref="M54:M89" si="38">$U2</f>
        <v>64.949999999999989</v>
      </c>
      <c r="O54" cm="1">
        <f t="array" ref="O54:P54">LINEST(K54:M54, K$53:M$53^{1})</f>
        <v>1.1514285714285719</v>
      </c>
      <c r="P54">
        <v>7.0214285714285367</v>
      </c>
      <c r="R54">
        <v>-15</v>
      </c>
      <c r="S54">
        <f>(S$57-S$60)/3 + S55</f>
        <v>47.499999999999986</v>
      </c>
      <c r="T54">
        <f>(S54+U54)/2</f>
        <v>52.899999999999991</v>
      </c>
      <c r="U54">
        <f>(U$57-U$60)/3 + U55</f>
        <v>58.3</v>
      </c>
    </row>
    <row r="55" spans="1:21" x14ac:dyDescent="0.35">
      <c r="A55" s="1">
        <v>-9</v>
      </c>
      <c r="B55" s="1">
        <v>50.1</v>
      </c>
      <c r="C55">
        <v>61.1</v>
      </c>
      <c r="D55">
        <v>67.599999999999994</v>
      </c>
      <c r="F55" cm="1">
        <f t="array" ref="F55:G55">LINEST(B55:D55, B53:D53^{1})</f>
        <v>1.1571428571428568</v>
      </c>
      <c r="G55">
        <v>9.4571428571428697</v>
      </c>
      <c r="J55" s="2">
        <v>-14</v>
      </c>
      <c r="K55">
        <f t="shared" si="36"/>
        <v>47.933333333333323</v>
      </c>
      <c r="L55">
        <f t="shared" si="37"/>
        <v>58.766666666666666</v>
      </c>
      <c r="M55">
        <f t="shared" si="38"/>
        <v>65.314285714285703</v>
      </c>
      <c r="O55" cm="1">
        <f t="array" ref="O55:P55">LINEST(K55:M55, K$53:M$53^{1})</f>
        <v>1.1479591836734693</v>
      </c>
      <c r="P55">
        <v>7.5931972789115534</v>
      </c>
      <c r="R55">
        <v>-14</v>
      </c>
      <c r="S55">
        <f>(S$57-S$60)/3 + S56</f>
        <v>47.933333333333323</v>
      </c>
      <c r="T55">
        <f t="shared" ref="T55:T89" si="39">(S55+U55)/2</f>
        <v>53.349999999999994</v>
      </c>
      <c r="U55">
        <f>(U$57-U$60)/3 + U56</f>
        <v>58.766666666666666</v>
      </c>
    </row>
    <row r="56" spans="1:21" x14ac:dyDescent="0.35">
      <c r="A56" s="1">
        <v>-6</v>
      </c>
      <c r="B56" s="1">
        <v>51.7</v>
      </c>
      <c r="C56">
        <v>62.7</v>
      </c>
      <c r="D56">
        <v>69.2</v>
      </c>
      <c r="F56" cm="1">
        <f t="array" ref="F56:G56">LINEST(B56:D56, B53:D53^{1})</f>
        <v>1.1571428571428575</v>
      </c>
      <c r="G56">
        <v>11.05714285714285</v>
      </c>
      <c r="J56" s="2">
        <v>-13</v>
      </c>
      <c r="K56">
        <f t="shared" si="36"/>
        <v>48.36666666666666</v>
      </c>
      <c r="L56">
        <f t="shared" si="37"/>
        <v>59.233333333333334</v>
      </c>
      <c r="M56">
        <f t="shared" si="38"/>
        <v>65.705952380952368</v>
      </c>
      <c r="O56" cm="1">
        <f t="array" ref="O56:P56">LINEST(K56:M56, K$53:M$53^{1})</f>
        <v>1.1460544217687076</v>
      </c>
      <c r="P56">
        <v>8.1062925170067857</v>
      </c>
      <c r="R56">
        <v>-13</v>
      </c>
      <c r="S56">
        <f>(S$57-S$60)/3 + S57</f>
        <v>48.36666666666666</v>
      </c>
      <c r="T56">
        <f t="shared" si="39"/>
        <v>53.8</v>
      </c>
      <c r="U56">
        <f>(U$57-U$60)/3 + U57</f>
        <v>59.233333333333334</v>
      </c>
    </row>
    <row r="57" spans="1:21" x14ac:dyDescent="0.35">
      <c r="A57" s="1">
        <v>-3</v>
      </c>
      <c r="B57" s="1">
        <v>53.4</v>
      </c>
      <c r="C57">
        <v>64.599999999999994</v>
      </c>
      <c r="D57">
        <v>71.099999999999994</v>
      </c>
      <c r="F57" cm="1">
        <f t="array" ref="F57:G57">LINEST(B57:D57, B53:D53^{1})</f>
        <v>1.1714285714285713</v>
      </c>
      <c r="G57">
        <v>12.271428571428572</v>
      </c>
      <c r="J57" s="2">
        <v>-12</v>
      </c>
      <c r="K57">
        <f t="shared" si="36"/>
        <v>48.8</v>
      </c>
      <c r="L57">
        <f t="shared" si="37"/>
        <v>59.7</v>
      </c>
      <c r="M57">
        <f t="shared" si="38"/>
        <v>66.125</v>
      </c>
      <c r="O57" cm="1">
        <f t="array" ref="O57:P57">LINEST(K57:M57, K$53:M$53^{1})</f>
        <v>1.1457142857142859</v>
      </c>
      <c r="P57">
        <v>8.5607142857142762</v>
      </c>
      <c r="R57">
        <v>-12</v>
      </c>
      <c r="S57">
        <f>B54</f>
        <v>48.8</v>
      </c>
      <c r="T57">
        <f t="shared" si="39"/>
        <v>54.25</v>
      </c>
      <c r="U57">
        <f>C54</f>
        <v>59.7</v>
      </c>
    </row>
    <row r="58" spans="1:21" x14ac:dyDescent="0.35">
      <c r="A58" s="1">
        <v>0</v>
      </c>
      <c r="B58" s="1">
        <v>55.5</v>
      </c>
      <c r="C58">
        <v>66.7</v>
      </c>
      <c r="D58">
        <v>73.3</v>
      </c>
      <c r="F58" cm="1">
        <f t="array" ref="F58:G58">LINEST(B58:D58, B53:D53^{1})</f>
        <v>1.177142857142857</v>
      </c>
      <c r="G58">
        <v>14.157142857142865</v>
      </c>
      <c r="J58" s="2">
        <v>-11</v>
      </c>
      <c r="K58">
        <f t="shared" si="36"/>
        <v>49.233333333333334</v>
      </c>
      <c r="L58">
        <f t="shared" si="37"/>
        <v>60.166666666666671</v>
      </c>
      <c r="M58">
        <f t="shared" si="38"/>
        <v>66.571428571428569</v>
      </c>
      <c r="O58" cm="1">
        <f t="array" ref="O58:P58">LINEST(K58:M58, K$53:M$53^{1})</f>
        <v>1.1469387755102043</v>
      </c>
      <c r="P58">
        <v>8.9564625850340107</v>
      </c>
      <c r="R58">
        <v>-11</v>
      </c>
      <c r="S58">
        <f>-(S$57-S$60)/3 + S57</f>
        <v>49.233333333333334</v>
      </c>
      <c r="T58">
        <f t="shared" si="39"/>
        <v>54.7</v>
      </c>
      <c r="U58">
        <f>-(U$57-U$60)/3 + U57</f>
        <v>60.166666666666671</v>
      </c>
    </row>
    <row r="59" spans="1:21" x14ac:dyDescent="0.35">
      <c r="A59" s="1">
        <v>3</v>
      </c>
      <c r="B59" s="1">
        <v>57.9</v>
      </c>
      <c r="C59">
        <v>69.099999999999994</v>
      </c>
      <c r="D59">
        <v>75.7</v>
      </c>
      <c r="F59" cm="1">
        <f t="array" ref="F59:G59">LINEST(B59:D59, B53:D53^{1})</f>
        <v>1.1771428571428577</v>
      </c>
      <c r="G59">
        <v>16.557142857142829</v>
      </c>
      <c r="J59" s="2">
        <v>-10</v>
      </c>
      <c r="K59">
        <f t="shared" si="36"/>
        <v>49.666666666666671</v>
      </c>
      <c r="L59">
        <f t="shared" si="37"/>
        <v>60.63333333333334</v>
      </c>
      <c r="M59">
        <f t="shared" si="38"/>
        <v>67.045238095238091</v>
      </c>
      <c r="O59" cm="1">
        <f t="array" ref="O59:P59">LINEST(K59:M59, K$53:M$53^{1})</f>
        <v>1.1497278911564619</v>
      </c>
      <c r="P59">
        <v>9.2935374149660177</v>
      </c>
      <c r="R59">
        <v>-10</v>
      </c>
      <c r="S59">
        <f>-(S57-S60)/3 + S58</f>
        <v>49.666666666666671</v>
      </c>
      <c r="T59">
        <f t="shared" si="39"/>
        <v>55.150000000000006</v>
      </c>
      <c r="U59">
        <f>-(U57-U60)/3 + U58</f>
        <v>60.63333333333334</v>
      </c>
    </row>
    <row r="60" spans="1:21" x14ac:dyDescent="0.35">
      <c r="A60" s="1">
        <v>6</v>
      </c>
      <c r="J60" s="2">
        <v>-9</v>
      </c>
      <c r="K60">
        <f t="shared" si="36"/>
        <v>50.1</v>
      </c>
      <c r="L60">
        <f t="shared" si="37"/>
        <v>61.1</v>
      </c>
      <c r="M60">
        <f t="shared" si="38"/>
        <v>67.546428571428564</v>
      </c>
      <c r="O60" cm="1">
        <f t="array" ref="O60:P60">LINEST(K60:M60, K$53:M$53^{1})</f>
        <v>1.154081632653061</v>
      </c>
      <c r="P60">
        <v>9.5719387755102119</v>
      </c>
      <c r="R60">
        <v>-9</v>
      </c>
      <c r="S60">
        <f>B55</f>
        <v>50.1</v>
      </c>
      <c r="T60">
        <f t="shared" si="39"/>
        <v>55.6</v>
      </c>
      <c r="U60">
        <f>C55</f>
        <v>61.1</v>
      </c>
    </row>
    <row r="61" spans="1:21" x14ac:dyDescent="0.35">
      <c r="A61" s="1">
        <v>9</v>
      </c>
      <c r="J61" s="2">
        <v>-8</v>
      </c>
      <c r="K61">
        <f t="shared" si="36"/>
        <v>50.633333333333333</v>
      </c>
      <c r="L61">
        <f t="shared" si="37"/>
        <v>61.633333333333333</v>
      </c>
      <c r="M61">
        <f t="shared" si="38"/>
        <v>68.074999999999989</v>
      </c>
      <c r="O61" cm="1">
        <f t="array" ref="O61:P61">LINEST(K61:M61, K$53:M$53^{1})</f>
        <v>1.1538095238095232</v>
      </c>
      <c r="P61">
        <v>10.115476190476208</v>
      </c>
      <c r="R61">
        <v>-8</v>
      </c>
      <c r="S61">
        <f>-(S$60-S$63)/3 + S60</f>
        <v>50.633333333333333</v>
      </c>
      <c r="T61">
        <f t="shared" si="39"/>
        <v>56.133333333333333</v>
      </c>
      <c r="U61">
        <f>-(U$60-U$63)/3 + U60</f>
        <v>61.633333333333333</v>
      </c>
    </row>
    <row r="62" spans="1:21" x14ac:dyDescent="0.35">
      <c r="A62" s="1">
        <v>12</v>
      </c>
      <c r="J62" s="2">
        <v>-7</v>
      </c>
      <c r="K62">
        <f t="shared" si="36"/>
        <v>51.166666666666664</v>
      </c>
      <c r="L62">
        <f t="shared" si="37"/>
        <v>62.166666666666664</v>
      </c>
      <c r="M62">
        <f t="shared" si="38"/>
        <v>68.63095238095238</v>
      </c>
      <c r="O62" cm="1">
        <f t="array" ref="O62:P62">LINEST(K62:M62, K$53:M$53^{1})</f>
        <v>1.1551020408163268</v>
      </c>
      <c r="P62">
        <v>10.600340136054406</v>
      </c>
      <c r="R62">
        <v>-7</v>
      </c>
      <c r="S62">
        <f>-(S$60-S$63)/3 + S61</f>
        <v>51.166666666666664</v>
      </c>
      <c r="T62">
        <f t="shared" si="39"/>
        <v>56.666666666666664</v>
      </c>
      <c r="U62">
        <f>-(U$60-U$63)/3 + U61</f>
        <v>62.166666666666664</v>
      </c>
    </row>
    <row r="63" spans="1:21" x14ac:dyDescent="0.35">
      <c r="A63" s="1">
        <v>15</v>
      </c>
      <c r="J63" s="2">
        <v>-6</v>
      </c>
      <c r="K63">
        <f t="shared" si="36"/>
        <v>51.7</v>
      </c>
      <c r="L63">
        <f t="shared" si="37"/>
        <v>62.7</v>
      </c>
      <c r="M63">
        <f t="shared" si="38"/>
        <v>69.214285714285708</v>
      </c>
      <c r="O63" cm="1">
        <f t="array" ref="O63:P63">LINEST(K63:M63, K$53:M$53^{1})</f>
        <v>1.1579591836734691</v>
      </c>
      <c r="P63">
        <v>11.026530612244905</v>
      </c>
      <c r="R63">
        <v>-6</v>
      </c>
      <c r="S63">
        <f>B56</f>
        <v>51.7</v>
      </c>
      <c r="T63">
        <f t="shared" si="39"/>
        <v>57.2</v>
      </c>
      <c r="U63">
        <f>C56</f>
        <v>62.7</v>
      </c>
    </row>
    <row r="64" spans="1:21" x14ac:dyDescent="0.35">
      <c r="J64" s="2">
        <v>-5</v>
      </c>
      <c r="K64">
        <f t="shared" si="36"/>
        <v>52.266666666666666</v>
      </c>
      <c r="L64">
        <f t="shared" si="37"/>
        <v>63.333333333333336</v>
      </c>
      <c r="M64">
        <f t="shared" si="38"/>
        <v>69.824999999999989</v>
      </c>
      <c r="O64" cm="1">
        <f t="array" ref="O64:P64">LINEST(K64:M64, K$53:M$53^{1})</f>
        <v>1.161428571428571</v>
      </c>
      <c r="P64">
        <v>11.479761904761915</v>
      </c>
      <c r="R64">
        <v>-5</v>
      </c>
      <c r="S64">
        <f>-(S$63-S$66)/3 + S63</f>
        <v>52.266666666666666</v>
      </c>
      <c r="T64">
        <f t="shared" si="39"/>
        <v>57.8</v>
      </c>
      <c r="U64">
        <f>-(U$63-U$66)/3 + U63</f>
        <v>63.333333333333336</v>
      </c>
    </row>
    <row r="65" spans="2:21" x14ac:dyDescent="0.35">
      <c r="B65" cm="1">
        <f t="array" ref="B65:D65">LINEST(B54:B59, A54:A59^{1,2})</f>
        <v>1.4880952380952323E-2</v>
      </c>
      <c r="C65">
        <v>0.73773809523809464</v>
      </c>
      <c r="D65">
        <v>55.527857142857137</v>
      </c>
      <c r="J65" s="2">
        <v>-4</v>
      </c>
      <c r="K65">
        <f t="shared" si="36"/>
        <v>52.833333333333329</v>
      </c>
      <c r="L65">
        <f t="shared" si="37"/>
        <v>63.966666666666669</v>
      </c>
      <c r="M65">
        <f t="shared" si="38"/>
        <v>70.463095238095235</v>
      </c>
      <c r="O65" cm="1">
        <f t="array" ref="O65:P65">LINEST(K65:M65, K$53:M$53^{1})</f>
        <v>1.1664625850340138</v>
      </c>
      <c r="P65">
        <v>11.874319727891134</v>
      </c>
      <c r="R65">
        <v>-4</v>
      </c>
      <c r="S65">
        <f>-(S$63-S$66)/3 + S64</f>
        <v>52.833333333333329</v>
      </c>
      <c r="T65">
        <f t="shared" si="39"/>
        <v>58.4</v>
      </c>
      <c r="U65">
        <f>-(U$63-U$66)/3 + U64</f>
        <v>63.966666666666669</v>
      </c>
    </row>
    <row r="66" spans="2:21" x14ac:dyDescent="0.35">
      <c r="B66" cm="1">
        <f t="array" ref="B66:D66">LINEST(C54:C59, A54:A59^{1,2})</f>
        <v>1.3888888888888846E-2</v>
      </c>
      <c r="C66">
        <v>0.750714285714285</v>
      </c>
      <c r="D66">
        <v>66.715714285714284</v>
      </c>
      <c r="J66" s="2">
        <v>-3</v>
      </c>
      <c r="K66">
        <f t="shared" si="36"/>
        <v>53.4</v>
      </c>
      <c r="L66">
        <f t="shared" si="37"/>
        <v>64.599999999999994</v>
      </c>
      <c r="M66">
        <f t="shared" si="38"/>
        <v>71.128571428571419</v>
      </c>
      <c r="O66" cm="1">
        <f t="array" ref="O66:P66">LINEST(K66:M66, K$53:M$53^{1})</f>
        <v>1.1730612244897956</v>
      </c>
      <c r="P66">
        <v>12.210204081632668</v>
      </c>
      <c r="R66">
        <v>-3</v>
      </c>
      <c r="S66">
        <f>B57</f>
        <v>53.4</v>
      </c>
      <c r="T66">
        <f t="shared" si="39"/>
        <v>59</v>
      </c>
      <c r="U66">
        <f>C57</f>
        <v>64.599999999999994</v>
      </c>
    </row>
    <row r="67" spans="2:21" x14ac:dyDescent="0.35">
      <c r="B67" cm="1">
        <f t="array" ref="B67:D67">LINEST(D54:D59, A54:A59^{1,2})</f>
        <v>1.3690476190476216E-2</v>
      </c>
      <c r="C67">
        <v>0.76130952380952444</v>
      </c>
      <c r="D67">
        <v>73.289285714285711</v>
      </c>
      <c r="J67" s="2">
        <v>-2</v>
      </c>
      <c r="K67">
        <f t="shared" si="36"/>
        <v>54.1</v>
      </c>
      <c r="L67">
        <f t="shared" si="37"/>
        <v>65.3</v>
      </c>
      <c r="M67">
        <f t="shared" si="38"/>
        <v>71.821428571428569</v>
      </c>
      <c r="O67" cm="1">
        <f t="array" ref="O67:P67">LINEST(K67:M67, K$53:M$53^{1})</f>
        <v>1.1726530612244894</v>
      </c>
      <c r="P67">
        <v>12.925510204081647</v>
      </c>
      <c r="R67">
        <v>-2</v>
      </c>
      <c r="S67">
        <f>-(S$66-S$69)/3 + S66</f>
        <v>54.1</v>
      </c>
      <c r="T67">
        <f t="shared" si="39"/>
        <v>59.7</v>
      </c>
      <c r="U67">
        <f>-(U$66-U$69)/3 + U66</f>
        <v>65.3</v>
      </c>
    </row>
    <row r="68" spans="2:21" x14ac:dyDescent="0.35">
      <c r="J68" s="2">
        <v>-1</v>
      </c>
      <c r="K68">
        <f t="shared" si="36"/>
        <v>54.800000000000004</v>
      </c>
      <c r="L68">
        <f t="shared" si="37"/>
        <v>66</v>
      </c>
      <c r="M68">
        <f t="shared" si="38"/>
        <v>72.541666666666657</v>
      </c>
      <c r="O68" cm="1">
        <f t="array" ref="O68:P68">LINEST(K68:M68, K$53:M$53^{1})</f>
        <v>1.1738095238095227</v>
      </c>
      <c r="P68">
        <v>13.582142857142898</v>
      </c>
      <c r="R68">
        <v>-1</v>
      </c>
      <c r="S68">
        <f>-(S$66-S$69)/3 + S67</f>
        <v>54.800000000000004</v>
      </c>
      <c r="T68">
        <f t="shared" si="39"/>
        <v>60.400000000000006</v>
      </c>
      <c r="U68">
        <f>-(U$66-U$69)/3 + U67</f>
        <v>66</v>
      </c>
    </row>
    <row r="69" spans="2:21" x14ac:dyDescent="0.35">
      <c r="J69" s="2">
        <v>0</v>
      </c>
      <c r="K69">
        <f t="shared" si="36"/>
        <v>55.5</v>
      </c>
      <c r="L69">
        <f t="shared" si="37"/>
        <v>66.7</v>
      </c>
      <c r="M69">
        <f t="shared" si="38"/>
        <v>73.289285714285711</v>
      </c>
      <c r="O69" cm="1">
        <f t="array" ref="O69:P69">LINEST(K69:M69, K$53:M$53^{1})</f>
        <v>1.1765306122448977</v>
      </c>
      <c r="P69">
        <v>14.18010204081633</v>
      </c>
      <c r="R69">
        <v>0</v>
      </c>
      <c r="S69">
        <f>B58</f>
        <v>55.5</v>
      </c>
      <c r="T69">
        <f t="shared" si="39"/>
        <v>61.1</v>
      </c>
      <c r="U69">
        <f>C58</f>
        <v>66.7</v>
      </c>
    </row>
    <row r="70" spans="2:21" x14ac:dyDescent="0.35">
      <c r="J70" s="2">
        <v>1</v>
      </c>
      <c r="K70">
        <f t="shared" si="36"/>
        <v>56.3</v>
      </c>
      <c r="L70">
        <f t="shared" si="37"/>
        <v>67.5</v>
      </c>
      <c r="M70">
        <f t="shared" si="38"/>
        <v>74.064285714285717</v>
      </c>
      <c r="O70" cm="1">
        <f t="array" ref="O70:P70">LINEST(K70:M70, K$53:M$53^{1})</f>
        <v>1.1751020408163269</v>
      </c>
      <c r="P70">
        <v>15.033673469387729</v>
      </c>
      <c r="R70">
        <v>1</v>
      </c>
      <c r="S70">
        <f>-(S$69-S$72)/3 + S69</f>
        <v>56.3</v>
      </c>
      <c r="T70">
        <f t="shared" si="39"/>
        <v>61.9</v>
      </c>
      <c r="U70">
        <f>-(U$69-U$72)/3 + U69</f>
        <v>67.5</v>
      </c>
    </row>
    <row r="71" spans="2:21" x14ac:dyDescent="0.35">
      <c r="J71" s="2">
        <v>2</v>
      </c>
      <c r="K71">
        <f t="shared" si="36"/>
        <v>57.099999999999994</v>
      </c>
      <c r="L71">
        <f t="shared" si="37"/>
        <v>68.3</v>
      </c>
      <c r="M71">
        <f t="shared" si="38"/>
        <v>74.86666666666666</v>
      </c>
      <c r="O71" cm="1">
        <f t="array" ref="O71:P71">LINEST(K71:M71, K$53:M$53^{1})</f>
        <v>1.1752380952380954</v>
      </c>
      <c r="P71">
        <v>15.828571428571408</v>
      </c>
      <c r="R71">
        <v>2</v>
      </c>
      <c r="S71">
        <f>-(S$69-S$72)/3 + S70</f>
        <v>57.099999999999994</v>
      </c>
      <c r="T71">
        <f t="shared" si="39"/>
        <v>62.699999999999996</v>
      </c>
      <c r="U71">
        <f>-(U$69-U$72)/3 + U70</f>
        <v>68.3</v>
      </c>
    </row>
    <row r="72" spans="2:21" x14ac:dyDescent="0.35">
      <c r="J72" s="2">
        <v>3</v>
      </c>
      <c r="K72">
        <f t="shared" si="36"/>
        <v>57.9</v>
      </c>
      <c r="L72">
        <f t="shared" si="37"/>
        <v>69.099999999999994</v>
      </c>
      <c r="M72">
        <f t="shared" si="38"/>
        <v>75.696428571428569</v>
      </c>
      <c r="O72" cm="1">
        <f t="array" ref="O72:P72">LINEST(K72:M72, K$53:M$53^{1})</f>
        <v>1.1769387755102036</v>
      </c>
      <c r="P72">
        <v>16.564795918367359</v>
      </c>
      <c r="R72">
        <v>3</v>
      </c>
      <c r="S72">
        <f>B59</f>
        <v>57.9</v>
      </c>
      <c r="T72">
        <f t="shared" si="39"/>
        <v>63.5</v>
      </c>
      <c r="U72">
        <f>C59</f>
        <v>69.099999999999994</v>
      </c>
    </row>
    <row r="73" spans="2:21" x14ac:dyDescent="0.35">
      <c r="J73" s="2">
        <v>4</v>
      </c>
      <c r="K73">
        <f t="shared" si="36"/>
        <v>58.699999999999996</v>
      </c>
      <c r="L73">
        <f t="shared" si="37"/>
        <v>69.899999999999991</v>
      </c>
      <c r="M73">
        <f t="shared" si="38"/>
        <v>76.553571428571431</v>
      </c>
      <c r="O73" cm="1">
        <f t="array" ref="O73:P73">LINEST(K73:M73, K$53:M$53^{1})</f>
        <v>1.1802040816326536</v>
      </c>
      <c r="P73">
        <v>17.242346938775476</v>
      </c>
      <c r="R73">
        <v>4</v>
      </c>
      <c r="S73">
        <f>-(S$69-S$72)/3 + S72</f>
        <v>58.699999999999996</v>
      </c>
      <c r="T73">
        <f t="shared" si="39"/>
        <v>64.3</v>
      </c>
      <c r="U73">
        <f>-(U$69-U$72)/3 + U72</f>
        <v>69.899999999999991</v>
      </c>
    </row>
    <row r="74" spans="2:21" x14ac:dyDescent="0.35">
      <c r="J74" s="2">
        <v>5</v>
      </c>
      <c r="K74">
        <f t="shared" si="36"/>
        <v>59.499999999999993</v>
      </c>
      <c r="L74">
        <f t="shared" si="37"/>
        <v>70.699999999999989</v>
      </c>
      <c r="M74">
        <f t="shared" si="38"/>
        <v>77.438095238095244</v>
      </c>
      <c r="O74" cm="1">
        <f t="array" ref="O74:P74">LINEST(K74:M74, K$53:M$53^{1})</f>
        <v>1.1850340136054429</v>
      </c>
      <c r="P74">
        <v>17.861224489795873</v>
      </c>
      <c r="R74">
        <v>5</v>
      </c>
      <c r="S74">
        <f>-(S$69-S$72)/3 + S73</f>
        <v>59.499999999999993</v>
      </c>
      <c r="T74">
        <f t="shared" si="39"/>
        <v>65.099999999999994</v>
      </c>
      <c r="U74">
        <f>-(U$69-U$72)/3 + U73</f>
        <v>70.699999999999989</v>
      </c>
    </row>
    <row r="75" spans="2:21" x14ac:dyDescent="0.35">
      <c r="J75" s="2">
        <v>6</v>
      </c>
      <c r="K75">
        <f t="shared" si="36"/>
        <v>60.29999999999999</v>
      </c>
      <c r="L75">
        <f t="shared" si="37"/>
        <v>71.499999999999986</v>
      </c>
      <c r="M75">
        <f t="shared" si="38"/>
        <v>78.349999999999994</v>
      </c>
      <c r="O75" cm="1">
        <f t="array" ref="O75:P75">LINEST(K75:M75, K$53:M$53^{1})</f>
        <v>1.1914285714285719</v>
      </c>
      <c r="P75">
        <v>18.421428571428542</v>
      </c>
      <c r="R75">
        <v>6</v>
      </c>
      <c r="S75">
        <f>-(S$69-S$72)/3 + S74</f>
        <v>60.29999999999999</v>
      </c>
      <c r="T75">
        <f t="shared" si="39"/>
        <v>65.899999999999991</v>
      </c>
      <c r="U75">
        <f>-(U$69-U$72)/3 + U74</f>
        <v>71.499999999999986</v>
      </c>
    </row>
    <row r="76" spans="2:21" x14ac:dyDescent="0.35">
      <c r="J76" s="2">
        <v>7</v>
      </c>
      <c r="K76">
        <f t="shared" si="36"/>
        <v>61.099999999999987</v>
      </c>
      <c r="L76">
        <f t="shared" si="37"/>
        <v>72.299999999999983</v>
      </c>
      <c r="M76">
        <f t="shared" si="38"/>
        <v>79.289285714285711</v>
      </c>
      <c r="O76" cm="1">
        <f t="array" ref="O76:P76">LINEST(K76:M76, K$53:M$53^{1})</f>
        <v>1.1993877551020413</v>
      </c>
      <c r="P76">
        <v>18.922959183673434</v>
      </c>
      <c r="R76">
        <v>7</v>
      </c>
      <c r="S76">
        <f t="shared" ref="S76:U89" si="40">-(S$69-S$72)/3 + S75</f>
        <v>61.099999999999987</v>
      </c>
      <c r="T76">
        <f t="shared" si="39"/>
        <v>66.699999999999989</v>
      </c>
      <c r="U76">
        <f t="shared" si="40"/>
        <v>72.299999999999983</v>
      </c>
    </row>
    <row r="77" spans="2:21" x14ac:dyDescent="0.35">
      <c r="J77" s="2">
        <v>8</v>
      </c>
      <c r="K77">
        <f t="shared" si="36"/>
        <v>61.899999999999984</v>
      </c>
      <c r="L77">
        <f t="shared" si="37"/>
        <v>73.09999999999998</v>
      </c>
      <c r="M77">
        <f t="shared" si="38"/>
        <v>80.25595238095238</v>
      </c>
      <c r="O77" cm="1">
        <f t="array" ref="O77:P77">LINEST(K77:M77, K$53:M$53^{1})</f>
        <v>1.2089115646258515</v>
      </c>
      <c r="P77">
        <v>19.365816326530549</v>
      </c>
      <c r="R77">
        <v>8</v>
      </c>
      <c r="S77">
        <f t="shared" si="40"/>
        <v>61.899999999999984</v>
      </c>
      <c r="T77">
        <f t="shared" si="39"/>
        <v>67.499999999999986</v>
      </c>
      <c r="U77">
        <f t="shared" si="40"/>
        <v>73.09999999999998</v>
      </c>
    </row>
    <row r="78" spans="2:21" x14ac:dyDescent="0.35">
      <c r="J78" s="2">
        <v>9</v>
      </c>
      <c r="K78">
        <f t="shared" si="36"/>
        <v>62.699999999999982</v>
      </c>
      <c r="L78">
        <f t="shared" si="37"/>
        <v>73.899999999999977</v>
      </c>
      <c r="M78">
        <f t="shared" si="38"/>
        <v>81.25</v>
      </c>
      <c r="O78" cm="1">
        <f t="array" ref="O78:P78">LINEST(K78:M78, K$53:M$53^{1})</f>
        <v>1.2200000000000011</v>
      </c>
      <c r="P78">
        <v>19.749999999999943</v>
      </c>
      <c r="R78">
        <v>9</v>
      </c>
      <c r="S78">
        <f t="shared" si="40"/>
        <v>62.699999999999982</v>
      </c>
      <c r="T78">
        <f t="shared" si="39"/>
        <v>68.299999999999983</v>
      </c>
      <c r="U78">
        <f t="shared" si="40"/>
        <v>73.899999999999977</v>
      </c>
    </row>
    <row r="79" spans="2:21" x14ac:dyDescent="0.35">
      <c r="J79" s="2">
        <v>10</v>
      </c>
      <c r="K79">
        <f t="shared" si="36"/>
        <v>63.499999999999979</v>
      </c>
      <c r="L79">
        <f t="shared" si="37"/>
        <v>74.699999999999974</v>
      </c>
      <c r="M79">
        <f t="shared" si="38"/>
        <v>82.271428571428572</v>
      </c>
      <c r="O79" cm="1">
        <f t="array" ref="O79:P79">LINEST(K79:M79, K$53:M$53^{1})</f>
        <v>1.2326530612244915</v>
      </c>
      <c r="P79">
        <v>20.075510204081539</v>
      </c>
      <c r="R79">
        <v>10</v>
      </c>
      <c r="S79">
        <f t="shared" si="40"/>
        <v>63.499999999999979</v>
      </c>
      <c r="T79">
        <f t="shared" si="39"/>
        <v>69.09999999999998</v>
      </c>
      <c r="U79">
        <f t="shared" si="40"/>
        <v>74.699999999999974</v>
      </c>
    </row>
    <row r="80" spans="2:21" x14ac:dyDescent="0.35">
      <c r="J80" s="2">
        <v>11</v>
      </c>
      <c r="K80">
        <f t="shared" si="36"/>
        <v>64.299999999999983</v>
      </c>
      <c r="L80">
        <f t="shared" si="37"/>
        <v>75.499999999999972</v>
      </c>
      <c r="M80">
        <f t="shared" si="38"/>
        <v>83.320238095238096</v>
      </c>
      <c r="O80" cm="1">
        <f t="array" ref="O80:P80">LINEST(K80:M80, K$53:M$53^{1})</f>
        <v>1.2468707482993209</v>
      </c>
      <c r="P80">
        <v>20.342346938775435</v>
      </c>
      <c r="R80">
        <v>11</v>
      </c>
      <c r="S80">
        <f t="shared" si="40"/>
        <v>64.299999999999983</v>
      </c>
      <c r="T80">
        <f t="shared" si="39"/>
        <v>69.899999999999977</v>
      </c>
      <c r="U80">
        <f t="shared" si="40"/>
        <v>75.499999999999972</v>
      </c>
    </row>
    <row r="81" spans="10:21" x14ac:dyDescent="0.35">
      <c r="J81" s="2">
        <v>12</v>
      </c>
      <c r="K81">
        <f t="shared" si="36"/>
        <v>65.09999999999998</v>
      </c>
      <c r="L81">
        <f t="shared" si="37"/>
        <v>76.299999999999969</v>
      </c>
      <c r="M81">
        <f t="shared" si="38"/>
        <v>84.396428571428572</v>
      </c>
      <c r="O81" cm="1">
        <f t="array" ref="O81:P81">LINEST(K81:M81, K$53:M$53^{1})</f>
        <v>1.2626530612244908</v>
      </c>
      <c r="P81">
        <v>20.550510204081576</v>
      </c>
      <c r="R81">
        <v>12</v>
      </c>
      <c r="S81">
        <f t="shared" si="40"/>
        <v>65.09999999999998</v>
      </c>
      <c r="T81">
        <f t="shared" si="39"/>
        <v>70.699999999999974</v>
      </c>
      <c r="U81">
        <f t="shared" si="40"/>
        <v>76.299999999999969</v>
      </c>
    </row>
    <row r="82" spans="10:21" x14ac:dyDescent="0.35">
      <c r="J82" s="2">
        <v>13</v>
      </c>
      <c r="K82">
        <f t="shared" si="36"/>
        <v>65.899999999999977</v>
      </c>
      <c r="L82">
        <f t="shared" si="37"/>
        <v>77.099999999999966</v>
      </c>
      <c r="M82">
        <f t="shared" si="38"/>
        <v>85.500000000000014</v>
      </c>
      <c r="O82" cm="1">
        <f t="array" ref="O82:P82">LINEST(K82:M82, K$53:M$53^{1})</f>
        <v>1.2800000000000022</v>
      </c>
      <c r="P82">
        <v>20.699999999999875</v>
      </c>
      <c r="R82">
        <v>13</v>
      </c>
      <c r="S82">
        <f t="shared" si="40"/>
        <v>65.899999999999977</v>
      </c>
      <c r="T82">
        <f t="shared" si="39"/>
        <v>71.499999999999972</v>
      </c>
      <c r="U82">
        <f t="shared" si="40"/>
        <v>77.099999999999966</v>
      </c>
    </row>
    <row r="83" spans="10:21" x14ac:dyDescent="0.35">
      <c r="J83" s="2">
        <v>14</v>
      </c>
      <c r="K83">
        <f t="shared" si="36"/>
        <v>66.699999999999974</v>
      </c>
      <c r="L83">
        <f t="shared" si="37"/>
        <v>77.899999999999963</v>
      </c>
      <c r="M83">
        <f t="shared" si="38"/>
        <v>86.630952380952394</v>
      </c>
      <c r="O83" cm="1">
        <f t="array" ref="O83:P83">LINEST(K83:M83, K$53:M$53^{1})</f>
        <v>1.2989115646258524</v>
      </c>
      <c r="P83">
        <v>20.790816326530489</v>
      </c>
      <c r="R83">
        <v>14</v>
      </c>
      <c r="S83">
        <f t="shared" si="40"/>
        <v>66.699999999999974</v>
      </c>
      <c r="T83">
        <f t="shared" si="39"/>
        <v>72.299999999999969</v>
      </c>
      <c r="U83">
        <f t="shared" si="40"/>
        <v>77.899999999999963</v>
      </c>
    </row>
    <row r="84" spans="10:21" x14ac:dyDescent="0.35">
      <c r="J84" s="2">
        <v>15</v>
      </c>
      <c r="K84">
        <f t="shared" si="36"/>
        <v>67.499999999999972</v>
      </c>
      <c r="L84">
        <f t="shared" si="37"/>
        <v>78.69999999999996</v>
      </c>
      <c r="M84">
        <f t="shared" si="38"/>
        <v>87.789285714285725</v>
      </c>
      <c r="O84" cm="1">
        <f t="array" ref="O84:P84">LINEST(K84:M84, K$53:M$53^{1})</f>
        <v>1.3193877551020432</v>
      </c>
      <c r="P84">
        <v>20.822959183673341</v>
      </c>
      <c r="R84">
        <v>15</v>
      </c>
      <c r="S84">
        <f t="shared" si="40"/>
        <v>67.499999999999972</v>
      </c>
      <c r="T84">
        <f t="shared" si="39"/>
        <v>73.099999999999966</v>
      </c>
      <c r="U84">
        <f t="shared" si="40"/>
        <v>78.69999999999996</v>
      </c>
    </row>
    <row r="85" spans="10:21" x14ac:dyDescent="0.35">
      <c r="J85" s="2">
        <v>16</v>
      </c>
      <c r="K85">
        <f t="shared" si="36"/>
        <v>68.299999999999969</v>
      </c>
      <c r="L85">
        <f t="shared" si="37"/>
        <v>79.499999999999957</v>
      </c>
      <c r="M85">
        <f t="shared" si="38"/>
        <v>88.975000000000009</v>
      </c>
      <c r="O85" cm="1">
        <f t="array" ref="O85:P85">LINEST(K85:M85, K$53:M$53^{1})</f>
        <v>1.3414285714285736</v>
      </c>
      <c r="P85">
        <v>20.796428571428443</v>
      </c>
      <c r="R85">
        <v>16</v>
      </c>
      <c r="S85">
        <f t="shared" si="40"/>
        <v>68.299999999999969</v>
      </c>
      <c r="T85">
        <f t="shared" si="39"/>
        <v>73.899999999999963</v>
      </c>
      <c r="U85">
        <f t="shared" si="40"/>
        <v>79.499999999999957</v>
      </c>
    </row>
    <row r="86" spans="10:21" x14ac:dyDescent="0.35">
      <c r="J86" s="2">
        <v>17</v>
      </c>
      <c r="K86">
        <f t="shared" si="36"/>
        <v>69.099999999999966</v>
      </c>
      <c r="L86">
        <f t="shared" si="37"/>
        <v>80.299999999999955</v>
      </c>
      <c r="M86">
        <f t="shared" si="38"/>
        <v>90.188095238095258</v>
      </c>
      <c r="O86" cm="1">
        <f t="array" ref="O86:P86">LINEST(K86:M86, K$53:M$53^{1})</f>
        <v>1.3650340136054451</v>
      </c>
      <c r="P86">
        <v>20.711224489795768</v>
      </c>
      <c r="R86">
        <v>17</v>
      </c>
      <c r="S86">
        <f t="shared" si="40"/>
        <v>69.099999999999966</v>
      </c>
      <c r="T86">
        <f t="shared" si="39"/>
        <v>74.69999999999996</v>
      </c>
      <c r="U86">
        <f t="shared" si="40"/>
        <v>80.299999999999955</v>
      </c>
    </row>
    <row r="87" spans="10:21" x14ac:dyDescent="0.35">
      <c r="J87" s="2">
        <v>18</v>
      </c>
      <c r="K87">
        <f t="shared" si="36"/>
        <v>69.899999999999963</v>
      </c>
      <c r="L87">
        <f t="shared" si="37"/>
        <v>81.099999999999952</v>
      </c>
      <c r="M87">
        <f t="shared" si="38"/>
        <v>91.428571428571445</v>
      </c>
      <c r="O87" cm="1">
        <f t="array" ref="O87:P87">LINEST(K87:M87, K$53:M$53^{1})</f>
        <v>1.3902040816326562</v>
      </c>
      <c r="P87">
        <v>20.567346938775344</v>
      </c>
      <c r="R87">
        <v>18</v>
      </c>
      <c r="S87">
        <f t="shared" si="40"/>
        <v>69.899999999999963</v>
      </c>
      <c r="T87">
        <f t="shared" si="39"/>
        <v>75.499999999999957</v>
      </c>
      <c r="U87">
        <f t="shared" si="40"/>
        <v>81.099999999999952</v>
      </c>
    </row>
    <row r="88" spans="10:21" x14ac:dyDescent="0.35">
      <c r="J88" s="2">
        <v>19</v>
      </c>
      <c r="K88">
        <f t="shared" si="36"/>
        <v>70.69999999999996</v>
      </c>
      <c r="L88">
        <f t="shared" si="37"/>
        <v>81.899999999999949</v>
      </c>
      <c r="M88">
        <f t="shared" si="38"/>
        <v>92.696428571428584</v>
      </c>
      <c r="O88" cm="1">
        <f t="array" ref="O88:P88">LINEST(K88:M88, K$53:M$53^{1})</f>
        <v>1.416938775510207</v>
      </c>
      <c r="P88">
        <v>20.364795918367193</v>
      </c>
      <c r="R88">
        <v>19</v>
      </c>
      <c r="S88">
        <f t="shared" si="40"/>
        <v>70.69999999999996</v>
      </c>
      <c r="T88">
        <f t="shared" si="39"/>
        <v>76.299999999999955</v>
      </c>
      <c r="U88">
        <f t="shared" si="40"/>
        <v>81.899999999999949</v>
      </c>
    </row>
    <row r="89" spans="10:21" x14ac:dyDescent="0.35">
      <c r="J89" s="2">
        <v>20</v>
      </c>
      <c r="K89">
        <f t="shared" si="36"/>
        <v>71.499999999999957</v>
      </c>
      <c r="L89">
        <f t="shared" si="37"/>
        <v>82.699999999999946</v>
      </c>
      <c r="M89">
        <f t="shared" si="38"/>
        <v>93.991666666666688</v>
      </c>
      <c r="O89" cm="1">
        <f t="array" ref="O89:P89">LINEST(K89:M89, K$53:M$53^{1})</f>
        <v>1.4452380952380988</v>
      </c>
      <c r="P89">
        <v>20.103571428571257</v>
      </c>
      <c r="R89">
        <v>20</v>
      </c>
      <c r="S89">
        <f t="shared" si="40"/>
        <v>71.499999999999957</v>
      </c>
      <c r="T89">
        <f t="shared" si="39"/>
        <v>77.099999999999952</v>
      </c>
      <c r="U89">
        <f t="shared" si="40"/>
        <v>82.699999999999946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4A2E-4BFA-4CD4-9BBC-BFD1F5D9C215}">
  <dimension ref="A1:U89"/>
  <sheetViews>
    <sheetView zoomScaleNormal="100" workbookViewId="0">
      <selection activeCell="P41" sqref="P41"/>
    </sheetView>
  </sheetViews>
  <sheetFormatPr defaultRowHeight="14.5" x14ac:dyDescent="0.35"/>
  <sheetData>
    <row r="1" spans="1:21" x14ac:dyDescent="0.35">
      <c r="A1">
        <v>30</v>
      </c>
      <c r="B1">
        <v>31</v>
      </c>
      <c r="C1">
        <v>32</v>
      </c>
      <c r="D1">
        <v>33</v>
      </c>
      <c r="E1">
        <v>34</v>
      </c>
      <c r="F1">
        <v>35</v>
      </c>
      <c r="G1">
        <v>36</v>
      </c>
      <c r="H1">
        <v>37</v>
      </c>
      <c r="I1">
        <v>38</v>
      </c>
      <c r="J1">
        <v>39</v>
      </c>
      <c r="K1">
        <v>40</v>
      </c>
      <c r="L1">
        <v>41</v>
      </c>
      <c r="M1">
        <v>42</v>
      </c>
      <c r="N1">
        <v>43</v>
      </c>
      <c r="O1">
        <v>44</v>
      </c>
      <c r="P1">
        <v>45</v>
      </c>
      <c r="Q1">
        <v>46</v>
      </c>
      <c r="R1">
        <v>47</v>
      </c>
      <c r="S1">
        <v>48</v>
      </c>
      <c r="T1">
        <v>49</v>
      </c>
      <c r="U1">
        <v>50</v>
      </c>
    </row>
    <row r="2" spans="1:21" x14ac:dyDescent="0.35">
      <c r="A2">
        <f t="shared" ref="A2:E11" si="0">$O54*A$1+$P54</f>
        <v>139.20000000000005</v>
      </c>
      <c r="B2">
        <f t="shared" si="0"/>
        <v>139.24000000000004</v>
      </c>
      <c r="C2">
        <f t="shared" si="0"/>
        <v>139.28000000000003</v>
      </c>
      <c r="D2">
        <f t="shared" si="0"/>
        <v>139.32000000000005</v>
      </c>
      <c r="E2">
        <f t="shared" si="0"/>
        <v>139.36000000000004</v>
      </c>
      <c r="F2">
        <v>140.00000000000003</v>
      </c>
      <c r="G2">
        <f t="shared" ref="G2:O2" si="1">$O54*G$1+$P54</f>
        <v>139.44000000000003</v>
      </c>
      <c r="H2">
        <f t="shared" si="1"/>
        <v>139.48000000000002</v>
      </c>
      <c r="I2">
        <f t="shared" si="1"/>
        <v>139.52000000000004</v>
      </c>
      <c r="J2">
        <f t="shared" si="1"/>
        <v>139.56000000000003</v>
      </c>
      <c r="K2">
        <v>139</v>
      </c>
      <c r="L2">
        <f t="shared" si="1"/>
        <v>139.64000000000001</v>
      </c>
      <c r="M2">
        <f t="shared" si="1"/>
        <v>139.68000000000004</v>
      </c>
      <c r="N2">
        <f t="shared" si="1"/>
        <v>139.72000000000003</v>
      </c>
      <c r="O2">
        <f t="shared" si="1"/>
        <v>139.76000000000002</v>
      </c>
      <c r="P2">
        <v>137.99999999999997</v>
      </c>
      <c r="Q2">
        <f t="shared" ref="Q2:T32" si="2">$O54*Q$1+$P54</f>
        <v>139.84000000000003</v>
      </c>
      <c r="R2">
        <f t="shared" si="2"/>
        <v>139.88000000000002</v>
      </c>
      <c r="S2">
        <f t="shared" si="2"/>
        <v>139.92000000000002</v>
      </c>
      <c r="T2">
        <f t="shared" si="2"/>
        <v>139.96</v>
      </c>
      <c r="U2">
        <f t="shared" ref="U2:U37" si="3">$B$67*$J54^2 + $J54*$C$67 + $D$67</f>
        <v>141.20000000000002</v>
      </c>
    </row>
    <row r="3" spans="1:21" x14ac:dyDescent="0.35">
      <c r="A3">
        <f t="shared" si="0"/>
        <v>145.65034013605444</v>
      </c>
      <c r="B3">
        <f t="shared" si="0"/>
        <v>145.57473922902497</v>
      </c>
      <c r="C3">
        <f t="shared" si="0"/>
        <v>145.49913832199547</v>
      </c>
      <c r="D3">
        <f t="shared" si="0"/>
        <v>145.42353741496601</v>
      </c>
      <c r="E3">
        <f t="shared" si="0"/>
        <v>145.34793650793651</v>
      </c>
      <c r="F3">
        <v>145.66666666666669</v>
      </c>
      <c r="G3">
        <f t="shared" ref="G3:O3" si="4">$O55*G$1+$P55</f>
        <v>145.19673469387757</v>
      </c>
      <c r="H3">
        <f t="shared" si="4"/>
        <v>145.12113378684808</v>
      </c>
      <c r="I3">
        <f t="shared" si="4"/>
        <v>145.04553287981861</v>
      </c>
      <c r="J3">
        <f t="shared" si="4"/>
        <v>144.96993197278911</v>
      </c>
      <c r="K3">
        <v>144.5</v>
      </c>
      <c r="L3">
        <f t="shared" si="4"/>
        <v>144.81873015873018</v>
      </c>
      <c r="M3">
        <f t="shared" si="4"/>
        <v>144.74312925170068</v>
      </c>
      <c r="N3">
        <f t="shared" si="4"/>
        <v>144.66752834467121</v>
      </c>
      <c r="O3">
        <f t="shared" si="4"/>
        <v>144.59192743764171</v>
      </c>
      <c r="P3">
        <v>143.33333333333331</v>
      </c>
      <c r="Q3">
        <f t="shared" si="2"/>
        <v>144.44072562358278</v>
      </c>
      <c r="R3">
        <f t="shared" si="2"/>
        <v>144.36512471655328</v>
      </c>
      <c r="S3">
        <f t="shared" si="2"/>
        <v>144.28952380952381</v>
      </c>
      <c r="T3">
        <f t="shared" si="2"/>
        <v>144.21392290249432</v>
      </c>
      <c r="U3">
        <f t="shared" si="3"/>
        <v>144.92698412698414</v>
      </c>
    </row>
    <row r="4" spans="1:21" x14ac:dyDescent="0.35">
      <c r="A4">
        <f t="shared" si="0"/>
        <v>151.98163265306121</v>
      </c>
      <c r="B4">
        <f t="shared" si="0"/>
        <v>151.80630385487527</v>
      </c>
      <c r="C4">
        <f t="shared" si="0"/>
        <v>151.63097505668935</v>
      </c>
      <c r="D4">
        <f t="shared" si="0"/>
        <v>151.45564625850341</v>
      </c>
      <c r="E4">
        <f t="shared" si="0"/>
        <v>151.28031746031746</v>
      </c>
      <c r="F4">
        <v>151.33333333333334</v>
      </c>
      <c r="G4">
        <f t="shared" ref="G4:O4" si="5">$O56*G$1+$P56</f>
        <v>150.92965986394557</v>
      </c>
      <c r="H4">
        <f t="shared" si="5"/>
        <v>150.75433106575963</v>
      </c>
      <c r="I4">
        <f t="shared" si="5"/>
        <v>150.57900226757369</v>
      </c>
      <c r="J4">
        <f t="shared" si="5"/>
        <v>150.40367346938777</v>
      </c>
      <c r="K4">
        <v>150</v>
      </c>
      <c r="L4">
        <f t="shared" si="5"/>
        <v>150.05301587301588</v>
      </c>
      <c r="M4">
        <f t="shared" si="5"/>
        <v>149.87768707482994</v>
      </c>
      <c r="N4">
        <f t="shared" si="5"/>
        <v>149.70235827664399</v>
      </c>
      <c r="O4">
        <f t="shared" si="5"/>
        <v>149.52702947845805</v>
      </c>
      <c r="P4">
        <v>148.66666666666666</v>
      </c>
      <c r="Q4">
        <f t="shared" si="2"/>
        <v>149.17637188208619</v>
      </c>
      <c r="R4">
        <f t="shared" si="2"/>
        <v>149.00104308390024</v>
      </c>
      <c r="S4">
        <f t="shared" si="2"/>
        <v>148.8257142857143</v>
      </c>
      <c r="T4">
        <f t="shared" si="2"/>
        <v>148.65038548752835</v>
      </c>
      <c r="U4">
        <f t="shared" si="3"/>
        <v>148.93174603174606</v>
      </c>
    </row>
    <row r="5" spans="1:21" x14ac:dyDescent="0.35">
      <c r="A5">
        <f t="shared" si="0"/>
        <v>158.19387755102039</v>
      </c>
      <c r="B5">
        <f t="shared" si="0"/>
        <v>157.93469387755101</v>
      </c>
      <c r="C5">
        <f t="shared" si="0"/>
        <v>157.67551020408163</v>
      </c>
      <c r="D5">
        <f t="shared" si="0"/>
        <v>157.41632653061225</v>
      </c>
      <c r="E5">
        <f t="shared" si="0"/>
        <v>157.15714285714284</v>
      </c>
      <c r="F5">
        <v>157</v>
      </c>
      <c r="G5">
        <f t="shared" ref="G5:O5" si="6">$O57*G$1+$P57</f>
        <v>156.63877551020408</v>
      </c>
      <c r="H5">
        <f t="shared" si="6"/>
        <v>156.37959183673468</v>
      </c>
      <c r="I5">
        <f t="shared" si="6"/>
        <v>156.1204081632653</v>
      </c>
      <c r="J5">
        <f t="shared" si="6"/>
        <v>155.86122448979592</v>
      </c>
      <c r="K5">
        <v>155.5</v>
      </c>
      <c r="L5">
        <f t="shared" si="6"/>
        <v>155.34285714285713</v>
      </c>
      <c r="M5">
        <f t="shared" si="6"/>
        <v>155.08367346938775</v>
      </c>
      <c r="N5">
        <f t="shared" si="6"/>
        <v>154.82448979591837</v>
      </c>
      <c r="O5">
        <f t="shared" si="6"/>
        <v>154.56530612244899</v>
      </c>
      <c r="P5">
        <v>154</v>
      </c>
      <c r="Q5">
        <f t="shared" si="2"/>
        <v>154.0469387755102</v>
      </c>
      <c r="R5">
        <f t="shared" si="2"/>
        <v>153.78775510204082</v>
      </c>
      <c r="S5">
        <f t="shared" si="2"/>
        <v>153.52857142857144</v>
      </c>
      <c r="T5">
        <f t="shared" si="2"/>
        <v>153.26938775510203</v>
      </c>
      <c r="U5">
        <f t="shared" si="3"/>
        <v>153.21428571428572</v>
      </c>
    </row>
    <row r="6" spans="1:21" x14ac:dyDescent="0.35">
      <c r="A6">
        <f t="shared" si="0"/>
        <v>164.28707482993192</v>
      </c>
      <c r="B6">
        <f t="shared" si="0"/>
        <v>163.95990929705212</v>
      </c>
      <c r="C6">
        <f t="shared" si="0"/>
        <v>163.63274376417229</v>
      </c>
      <c r="D6">
        <f t="shared" si="0"/>
        <v>163.30557823129249</v>
      </c>
      <c r="E6">
        <f t="shared" si="0"/>
        <v>162.97841269841265</v>
      </c>
      <c r="F6">
        <v>162.66666666666666</v>
      </c>
      <c r="G6">
        <f t="shared" ref="G6:O6" si="7">$O58*G$1+$P58</f>
        <v>162.32408163265302</v>
      </c>
      <c r="H6">
        <f t="shared" si="7"/>
        <v>161.99691609977322</v>
      </c>
      <c r="I6">
        <f t="shared" si="7"/>
        <v>161.66975056689338</v>
      </c>
      <c r="J6">
        <f t="shared" si="7"/>
        <v>161.34258503401358</v>
      </c>
      <c r="K6">
        <v>161</v>
      </c>
      <c r="L6">
        <f t="shared" si="7"/>
        <v>160.68825396825395</v>
      </c>
      <c r="M6">
        <f t="shared" si="7"/>
        <v>160.36108843537414</v>
      </c>
      <c r="N6">
        <f t="shared" si="7"/>
        <v>160.03392290249431</v>
      </c>
      <c r="O6">
        <f t="shared" si="7"/>
        <v>159.70675736961448</v>
      </c>
      <c r="P6">
        <v>159.33333333333334</v>
      </c>
      <c r="Q6">
        <f t="shared" si="2"/>
        <v>159.05242630385487</v>
      </c>
      <c r="R6">
        <f t="shared" si="2"/>
        <v>158.72526077097504</v>
      </c>
      <c r="S6">
        <f t="shared" si="2"/>
        <v>158.39809523809524</v>
      </c>
      <c r="T6">
        <f t="shared" si="2"/>
        <v>158.07092970521541</v>
      </c>
      <c r="U6">
        <f t="shared" si="3"/>
        <v>157.77460317460319</v>
      </c>
    </row>
    <row r="7" spans="1:21" x14ac:dyDescent="0.35">
      <c r="A7">
        <f t="shared" si="0"/>
        <v>170.26122448979589</v>
      </c>
      <c r="B7">
        <f t="shared" si="0"/>
        <v>169.88195011337865</v>
      </c>
      <c r="C7">
        <f t="shared" si="0"/>
        <v>169.50267573696144</v>
      </c>
      <c r="D7">
        <f t="shared" si="0"/>
        <v>169.12340136054419</v>
      </c>
      <c r="E7">
        <f t="shared" si="0"/>
        <v>168.74412698412698</v>
      </c>
      <c r="F7">
        <v>168.33333333333331</v>
      </c>
      <c r="G7">
        <f t="shared" ref="G7:O7" si="8">$O59*G$1+$P59</f>
        <v>167.98557823129249</v>
      </c>
      <c r="H7">
        <f t="shared" si="8"/>
        <v>167.60630385487528</v>
      </c>
      <c r="I7">
        <f t="shared" si="8"/>
        <v>167.22702947845804</v>
      </c>
      <c r="J7">
        <f t="shared" si="8"/>
        <v>166.84775510204082</v>
      </c>
      <c r="K7">
        <v>166.5</v>
      </c>
      <c r="L7">
        <f t="shared" si="8"/>
        <v>166.08920634920634</v>
      </c>
      <c r="M7">
        <f t="shared" si="8"/>
        <v>165.70993197278912</v>
      </c>
      <c r="N7">
        <f t="shared" si="8"/>
        <v>165.33065759637188</v>
      </c>
      <c r="O7">
        <f t="shared" si="8"/>
        <v>164.95138321995466</v>
      </c>
      <c r="P7">
        <v>164.66666666666669</v>
      </c>
      <c r="Q7">
        <f t="shared" si="2"/>
        <v>164.19283446712018</v>
      </c>
      <c r="R7">
        <f t="shared" si="2"/>
        <v>163.81356009070296</v>
      </c>
      <c r="S7">
        <f t="shared" si="2"/>
        <v>163.43428571428572</v>
      </c>
      <c r="T7">
        <f t="shared" si="2"/>
        <v>163.05501133786851</v>
      </c>
      <c r="U7">
        <f t="shared" si="3"/>
        <v>162.61269841269842</v>
      </c>
    </row>
    <row r="8" spans="1:21" x14ac:dyDescent="0.35">
      <c r="A8">
        <f t="shared" si="0"/>
        <v>176.11632653061221</v>
      </c>
      <c r="B8">
        <f t="shared" si="0"/>
        <v>175.70081632653057</v>
      </c>
      <c r="C8">
        <f t="shared" si="0"/>
        <v>175.28530612244896</v>
      </c>
      <c r="D8">
        <f t="shared" si="0"/>
        <v>174.86979591836732</v>
      </c>
      <c r="E8">
        <f t="shared" si="0"/>
        <v>174.4542857142857</v>
      </c>
      <c r="F8">
        <v>174</v>
      </c>
      <c r="G8">
        <f t="shared" ref="G8:O8" si="9">$O60*G$1+$P60</f>
        <v>173.62326530612242</v>
      </c>
      <c r="H8">
        <f t="shared" si="9"/>
        <v>173.20775510204081</v>
      </c>
      <c r="I8">
        <f t="shared" si="9"/>
        <v>172.79224489795916</v>
      </c>
      <c r="J8">
        <f t="shared" si="9"/>
        <v>172.37673469387752</v>
      </c>
      <c r="K8">
        <v>172</v>
      </c>
      <c r="L8">
        <f t="shared" si="9"/>
        <v>171.54571428571427</v>
      </c>
      <c r="M8">
        <f t="shared" si="9"/>
        <v>171.13020408163266</v>
      </c>
      <c r="N8">
        <f t="shared" si="9"/>
        <v>170.71469387755101</v>
      </c>
      <c r="O8">
        <f t="shared" si="9"/>
        <v>170.29918367346937</v>
      </c>
      <c r="P8">
        <v>170</v>
      </c>
      <c r="Q8">
        <f t="shared" si="2"/>
        <v>169.46816326530612</v>
      </c>
      <c r="R8">
        <f t="shared" si="2"/>
        <v>169.05265306122448</v>
      </c>
      <c r="S8">
        <f t="shared" si="2"/>
        <v>168.63714285714286</v>
      </c>
      <c r="T8">
        <f t="shared" si="2"/>
        <v>168.22163265306122</v>
      </c>
      <c r="U8">
        <f t="shared" si="3"/>
        <v>167.72857142857146</v>
      </c>
    </row>
    <row r="9" spans="1:21" x14ac:dyDescent="0.35">
      <c r="A9">
        <f t="shared" si="0"/>
        <v>183.66190476190476</v>
      </c>
      <c r="B9">
        <f t="shared" si="0"/>
        <v>183.14031746031748</v>
      </c>
      <c r="C9">
        <f t="shared" si="0"/>
        <v>182.61873015873016</v>
      </c>
      <c r="D9">
        <f t="shared" si="0"/>
        <v>182.09714285714287</v>
      </c>
      <c r="E9">
        <f t="shared" si="0"/>
        <v>181.57555555555555</v>
      </c>
      <c r="F9">
        <v>181</v>
      </c>
      <c r="G9">
        <f t="shared" ref="G9:O9" si="10">$O61*G$1+$P61</f>
        <v>180.53238095238098</v>
      </c>
      <c r="H9">
        <f t="shared" si="10"/>
        <v>180.01079365079366</v>
      </c>
      <c r="I9">
        <f t="shared" si="10"/>
        <v>179.48920634920637</v>
      </c>
      <c r="J9">
        <f t="shared" si="10"/>
        <v>178.96761904761905</v>
      </c>
      <c r="K9">
        <v>178.5</v>
      </c>
      <c r="L9">
        <f t="shared" si="10"/>
        <v>177.92444444444448</v>
      </c>
      <c r="M9">
        <f t="shared" si="10"/>
        <v>177.40285714285716</v>
      </c>
      <c r="N9">
        <f t="shared" si="10"/>
        <v>176.88126984126987</v>
      </c>
      <c r="O9">
        <f t="shared" si="10"/>
        <v>176.35968253968258</v>
      </c>
      <c r="P9">
        <v>176</v>
      </c>
      <c r="Q9">
        <f t="shared" si="2"/>
        <v>175.31650793650797</v>
      </c>
      <c r="R9">
        <f t="shared" si="2"/>
        <v>174.79492063492069</v>
      </c>
      <c r="S9">
        <f t="shared" si="2"/>
        <v>174.27333333333337</v>
      </c>
      <c r="T9">
        <f t="shared" si="2"/>
        <v>173.75174603174608</v>
      </c>
      <c r="U9">
        <f t="shared" si="3"/>
        <v>173.12222222222226</v>
      </c>
    </row>
    <row r="10" spans="1:21" x14ac:dyDescent="0.35">
      <c r="A10">
        <f t="shared" si="0"/>
        <v>191.08843537414964</v>
      </c>
      <c r="B10">
        <f t="shared" si="0"/>
        <v>190.47664399092969</v>
      </c>
      <c r="C10">
        <f t="shared" si="0"/>
        <v>189.86485260770974</v>
      </c>
      <c r="D10">
        <f t="shared" si="0"/>
        <v>189.25306122448978</v>
      </c>
      <c r="E10">
        <f t="shared" si="0"/>
        <v>188.64126984126983</v>
      </c>
      <c r="F10">
        <v>188</v>
      </c>
      <c r="G10">
        <f t="shared" ref="G10:O10" si="11">$O62*G$1+$P62</f>
        <v>187.41768707482993</v>
      </c>
      <c r="H10">
        <f t="shared" si="11"/>
        <v>186.80589569160998</v>
      </c>
      <c r="I10">
        <f t="shared" si="11"/>
        <v>186.19410430839002</v>
      </c>
      <c r="J10">
        <f t="shared" si="11"/>
        <v>185.58231292517007</v>
      </c>
      <c r="K10">
        <v>185</v>
      </c>
      <c r="L10">
        <f t="shared" si="11"/>
        <v>184.35873015873017</v>
      </c>
      <c r="M10">
        <f t="shared" si="11"/>
        <v>183.74693877551022</v>
      </c>
      <c r="N10">
        <f t="shared" si="11"/>
        <v>183.13514739229026</v>
      </c>
      <c r="O10">
        <f t="shared" si="11"/>
        <v>182.52335600907031</v>
      </c>
      <c r="P10">
        <v>182</v>
      </c>
      <c r="Q10">
        <f t="shared" si="2"/>
        <v>181.29977324263041</v>
      </c>
      <c r="R10">
        <f t="shared" si="2"/>
        <v>180.68798185941046</v>
      </c>
      <c r="S10">
        <f t="shared" si="2"/>
        <v>180.0761904761905</v>
      </c>
      <c r="T10">
        <f t="shared" si="2"/>
        <v>179.46439909297055</v>
      </c>
      <c r="U10">
        <f t="shared" si="3"/>
        <v>178.79365079365084</v>
      </c>
    </row>
    <row r="11" spans="1:21" x14ac:dyDescent="0.35">
      <c r="A11">
        <f t="shared" si="0"/>
        <v>198.39591836734692</v>
      </c>
      <c r="B11">
        <f t="shared" si="0"/>
        <v>197.70979591836732</v>
      </c>
      <c r="C11">
        <f t="shared" si="0"/>
        <v>197.02367346938775</v>
      </c>
      <c r="D11">
        <f t="shared" si="0"/>
        <v>196.33755102040814</v>
      </c>
      <c r="E11">
        <f t="shared" si="0"/>
        <v>195.65142857142857</v>
      </c>
      <c r="F11">
        <v>195</v>
      </c>
      <c r="G11">
        <f t="shared" ref="G11:O11" si="12">$O63*G$1+$P63</f>
        <v>194.27918367346939</v>
      </c>
      <c r="H11">
        <f t="shared" si="12"/>
        <v>193.59306122448979</v>
      </c>
      <c r="I11">
        <f t="shared" si="12"/>
        <v>192.90693877551018</v>
      </c>
      <c r="J11">
        <f t="shared" si="12"/>
        <v>192.22081632653061</v>
      </c>
      <c r="K11">
        <v>191.5</v>
      </c>
      <c r="L11">
        <f t="shared" si="12"/>
        <v>190.84857142857143</v>
      </c>
      <c r="M11">
        <f t="shared" si="12"/>
        <v>190.16244897959183</v>
      </c>
      <c r="N11">
        <f t="shared" si="12"/>
        <v>189.47632653061225</v>
      </c>
      <c r="O11">
        <f t="shared" si="12"/>
        <v>188.79020408163265</v>
      </c>
      <c r="P11">
        <v>188</v>
      </c>
      <c r="Q11">
        <f t="shared" si="2"/>
        <v>187.41795918367347</v>
      </c>
      <c r="R11">
        <f t="shared" si="2"/>
        <v>186.73183673469387</v>
      </c>
      <c r="S11">
        <f t="shared" si="2"/>
        <v>186.04571428571427</v>
      </c>
      <c r="T11">
        <f t="shared" si="2"/>
        <v>185.35959183673469</v>
      </c>
      <c r="U11">
        <f t="shared" si="3"/>
        <v>184.74285714285716</v>
      </c>
    </row>
    <row r="12" spans="1:21" x14ac:dyDescent="0.35">
      <c r="A12">
        <f t="shared" ref="A12:E21" si="13">$O64*A$1+$P64</f>
        <v>206.53673469387752</v>
      </c>
      <c r="B12">
        <f t="shared" si="13"/>
        <v>205.75405895691605</v>
      </c>
      <c r="C12">
        <f t="shared" si="13"/>
        <v>204.97138321995462</v>
      </c>
      <c r="D12">
        <f t="shared" si="13"/>
        <v>204.18870748299318</v>
      </c>
      <c r="E12">
        <f t="shared" si="13"/>
        <v>203.40603174603172</v>
      </c>
      <c r="F12">
        <v>202.66666666666666</v>
      </c>
      <c r="G12">
        <f t="shared" ref="G12:O12" si="14">$O64*G$1+$P64</f>
        <v>201.84068027210881</v>
      </c>
      <c r="H12">
        <f t="shared" si="14"/>
        <v>201.05800453514738</v>
      </c>
      <c r="I12">
        <f t="shared" si="14"/>
        <v>200.27532879818591</v>
      </c>
      <c r="J12">
        <f t="shared" si="14"/>
        <v>199.49265306122447</v>
      </c>
      <c r="K12">
        <v>198.66666666666666</v>
      </c>
      <c r="L12">
        <f t="shared" si="14"/>
        <v>197.92730158730157</v>
      </c>
      <c r="M12">
        <f t="shared" si="14"/>
        <v>197.14462585034013</v>
      </c>
      <c r="N12">
        <f t="shared" si="14"/>
        <v>196.36195011337867</v>
      </c>
      <c r="O12">
        <f t="shared" si="14"/>
        <v>195.57927437641723</v>
      </c>
      <c r="P12">
        <v>194.66666666666666</v>
      </c>
      <c r="Q12">
        <f t="shared" si="2"/>
        <v>194.01392290249433</v>
      </c>
      <c r="R12">
        <f t="shared" si="2"/>
        <v>193.23124716553289</v>
      </c>
      <c r="S12">
        <f t="shared" si="2"/>
        <v>192.44857142857143</v>
      </c>
      <c r="T12">
        <f t="shared" si="2"/>
        <v>191.66589569160999</v>
      </c>
      <c r="U12">
        <f t="shared" si="3"/>
        <v>190.96984126984131</v>
      </c>
    </row>
    <row r="13" spans="1:21" x14ac:dyDescent="0.35">
      <c r="A13">
        <f t="shared" si="13"/>
        <v>214.55850340136053</v>
      </c>
      <c r="B13">
        <f t="shared" si="13"/>
        <v>213.69514739229021</v>
      </c>
      <c r="C13">
        <f t="shared" si="13"/>
        <v>212.83179138321992</v>
      </c>
      <c r="D13">
        <f t="shared" si="13"/>
        <v>211.96843537414964</v>
      </c>
      <c r="E13">
        <f t="shared" si="13"/>
        <v>211.10507936507935</v>
      </c>
      <c r="F13">
        <v>210.33333333333331</v>
      </c>
      <c r="G13">
        <f t="shared" ref="G13:O13" si="15">$O65*G$1+$P65</f>
        <v>209.37836734693877</v>
      </c>
      <c r="H13">
        <f t="shared" si="15"/>
        <v>208.51501133786849</v>
      </c>
      <c r="I13">
        <f t="shared" si="15"/>
        <v>207.65165532879817</v>
      </c>
      <c r="J13">
        <f t="shared" si="15"/>
        <v>206.78829931972788</v>
      </c>
      <c r="K13">
        <v>205.83333333333331</v>
      </c>
      <c r="L13">
        <f t="shared" si="15"/>
        <v>205.06158730158731</v>
      </c>
      <c r="M13">
        <f t="shared" si="15"/>
        <v>204.19823129251699</v>
      </c>
      <c r="N13">
        <f t="shared" si="15"/>
        <v>203.33487528344671</v>
      </c>
      <c r="O13">
        <f t="shared" si="15"/>
        <v>202.47151927437642</v>
      </c>
      <c r="P13">
        <v>201.33333333333331</v>
      </c>
      <c r="Q13">
        <f t="shared" si="2"/>
        <v>200.74480725623584</v>
      </c>
      <c r="R13">
        <f t="shared" si="2"/>
        <v>199.88145124716556</v>
      </c>
      <c r="S13">
        <f t="shared" si="2"/>
        <v>199.01809523809527</v>
      </c>
      <c r="T13">
        <f t="shared" si="2"/>
        <v>198.15473922902498</v>
      </c>
      <c r="U13">
        <f t="shared" si="3"/>
        <v>197.4746031746032</v>
      </c>
    </row>
    <row r="14" spans="1:21" x14ac:dyDescent="0.35">
      <c r="A14">
        <f t="shared" si="13"/>
        <v>222.46122448979588</v>
      </c>
      <c r="B14">
        <f t="shared" si="13"/>
        <v>221.53306122448976</v>
      </c>
      <c r="C14">
        <f t="shared" si="13"/>
        <v>220.60489795918363</v>
      </c>
      <c r="D14">
        <f t="shared" si="13"/>
        <v>219.67673469387753</v>
      </c>
      <c r="E14">
        <f t="shared" si="13"/>
        <v>218.74857142857141</v>
      </c>
      <c r="F14">
        <v>218</v>
      </c>
      <c r="G14">
        <f t="shared" ref="G14:O14" si="16">$O66*G$1+$P66</f>
        <v>216.89224489795916</v>
      </c>
      <c r="H14">
        <f t="shared" si="16"/>
        <v>215.96408163265303</v>
      </c>
      <c r="I14">
        <f t="shared" si="16"/>
        <v>215.03591836734694</v>
      </c>
      <c r="J14">
        <f t="shared" si="16"/>
        <v>214.10775510204081</v>
      </c>
      <c r="K14">
        <v>213</v>
      </c>
      <c r="L14">
        <f t="shared" si="16"/>
        <v>212.25142857142856</v>
      </c>
      <c r="M14">
        <f t="shared" si="16"/>
        <v>211.32326530612244</v>
      </c>
      <c r="N14">
        <f t="shared" si="16"/>
        <v>210.39510204081631</v>
      </c>
      <c r="O14">
        <f t="shared" si="16"/>
        <v>209.46693877551019</v>
      </c>
      <c r="P14">
        <v>208</v>
      </c>
      <c r="Q14">
        <f t="shared" si="2"/>
        <v>207.61061224489796</v>
      </c>
      <c r="R14">
        <f t="shared" si="2"/>
        <v>206.68244897959184</v>
      </c>
      <c r="S14">
        <f t="shared" si="2"/>
        <v>205.75428571428571</v>
      </c>
      <c r="T14">
        <f t="shared" si="2"/>
        <v>204.82612244897962</v>
      </c>
      <c r="U14">
        <f t="shared" si="3"/>
        <v>204.2571428571429</v>
      </c>
    </row>
    <row r="15" spans="1:21" x14ac:dyDescent="0.35">
      <c r="A15">
        <f t="shared" si="13"/>
        <v>231.7210884353741</v>
      </c>
      <c r="B15">
        <f t="shared" si="13"/>
        <v>230.69160997732422</v>
      </c>
      <c r="C15">
        <f t="shared" si="13"/>
        <v>229.66213151927434</v>
      </c>
      <c r="D15">
        <f t="shared" si="13"/>
        <v>228.63265306122446</v>
      </c>
      <c r="E15">
        <f t="shared" si="13"/>
        <v>227.60317460317458</v>
      </c>
      <c r="F15">
        <v>226.66666666666666</v>
      </c>
      <c r="G15">
        <f t="shared" ref="G15:O15" si="17">$O67*G$1+$P67</f>
        <v>225.54421768707482</v>
      </c>
      <c r="H15">
        <f t="shared" si="17"/>
        <v>224.51473922902494</v>
      </c>
      <c r="I15">
        <f t="shared" si="17"/>
        <v>223.48526077097503</v>
      </c>
      <c r="J15">
        <f t="shared" si="17"/>
        <v>222.45578231292515</v>
      </c>
      <c r="K15">
        <v>221.33333333333331</v>
      </c>
      <c r="L15">
        <f t="shared" si="17"/>
        <v>220.39682539682539</v>
      </c>
      <c r="M15">
        <f t="shared" si="17"/>
        <v>219.36734693877551</v>
      </c>
      <c r="N15">
        <f t="shared" si="17"/>
        <v>218.3378684807256</v>
      </c>
      <c r="O15">
        <f t="shared" si="17"/>
        <v>217.30839002267572</v>
      </c>
      <c r="P15">
        <v>216</v>
      </c>
      <c r="Q15">
        <f t="shared" si="2"/>
        <v>215.24943310657596</v>
      </c>
      <c r="R15">
        <f t="shared" si="2"/>
        <v>214.21995464852608</v>
      </c>
      <c r="S15">
        <f t="shared" si="2"/>
        <v>213.1904761904762</v>
      </c>
      <c r="T15">
        <f t="shared" si="2"/>
        <v>212.16099773242632</v>
      </c>
      <c r="U15">
        <f t="shared" si="3"/>
        <v>211.31746031746036</v>
      </c>
    </row>
    <row r="16" spans="1:21" x14ac:dyDescent="0.35">
      <c r="A16">
        <f t="shared" si="13"/>
        <v>240.86190476190473</v>
      </c>
      <c r="B16">
        <f t="shared" si="13"/>
        <v>239.7469841269841</v>
      </c>
      <c r="C16">
        <f t="shared" si="13"/>
        <v>238.63206349206348</v>
      </c>
      <c r="D16">
        <f t="shared" si="13"/>
        <v>237.51714285714286</v>
      </c>
      <c r="E16">
        <f t="shared" si="13"/>
        <v>236.40222222222224</v>
      </c>
      <c r="F16">
        <v>235.33333333333331</v>
      </c>
      <c r="G16">
        <f t="shared" ref="G16:O16" si="18">$O68*G$1+$P68</f>
        <v>234.17238095238096</v>
      </c>
      <c r="H16">
        <f t="shared" si="18"/>
        <v>233.05746031746031</v>
      </c>
      <c r="I16">
        <f t="shared" si="18"/>
        <v>231.94253968253969</v>
      </c>
      <c r="J16">
        <f t="shared" si="18"/>
        <v>230.82761904761907</v>
      </c>
      <c r="K16">
        <v>229.66666666666666</v>
      </c>
      <c r="L16">
        <f t="shared" si="18"/>
        <v>228.59777777777779</v>
      </c>
      <c r="M16">
        <f t="shared" si="18"/>
        <v>227.48285714285717</v>
      </c>
      <c r="N16">
        <f t="shared" si="18"/>
        <v>226.36793650793652</v>
      </c>
      <c r="O16">
        <f t="shared" si="18"/>
        <v>225.2530158730159</v>
      </c>
      <c r="P16">
        <v>224</v>
      </c>
      <c r="Q16">
        <f t="shared" si="2"/>
        <v>223.02317460317465</v>
      </c>
      <c r="R16">
        <f t="shared" si="2"/>
        <v>221.908253968254</v>
      </c>
      <c r="S16">
        <f t="shared" si="2"/>
        <v>220.79333333333338</v>
      </c>
      <c r="T16">
        <f t="shared" si="2"/>
        <v>219.67841269841276</v>
      </c>
      <c r="U16">
        <f t="shared" si="3"/>
        <v>218.65555555555559</v>
      </c>
    </row>
    <row r="17" spans="1:21" x14ac:dyDescent="0.35">
      <c r="A17">
        <f t="shared" si="13"/>
        <v>249.88367346938776</v>
      </c>
      <c r="B17">
        <f t="shared" si="13"/>
        <v>248.69918367346941</v>
      </c>
      <c r="C17">
        <f t="shared" si="13"/>
        <v>247.51469387755103</v>
      </c>
      <c r="D17">
        <f t="shared" si="13"/>
        <v>246.33020408163264</v>
      </c>
      <c r="E17">
        <f t="shared" si="13"/>
        <v>245.14571428571429</v>
      </c>
      <c r="F17">
        <v>244</v>
      </c>
      <c r="G17">
        <f t="shared" ref="G17:O17" si="19">$O69*G$1+$P69</f>
        <v>242.77673469387756</v>
      </c>
      <c r="H17">
        <f t="shared" si="19"/>
        <v>241.5922448979592</v>
      </c>
      <c r="I17">
        <f t="shared" si="19"/>
        <v>240.40775510204082</v>
      </c>
      <c r="J17">
        <f t="shared" si="19"/>
        <v>239.22326530612247</v>
      </c>
      <c r="K17">
        <v>238</v>
      </c>
      <c r="L17">
        <f t="shared" si="19"/>
        <v>236.85428571428574</v>
      </c>
      <c r="M17">
        <f t="shared" si="19"/>
        <v>235.66979591836736</v>
      </c>
      <c r="N17">
        <f t="shared" si="19"/>
        <v>234.485306122449</v>
      </c>
      <c r="O17">
        <f t="shared" si="19"/>
        <v>233.30081632653065</v>
      </c>
      <c r="P17">
        <v>232</v>
      </c>
      <c r="Q17">
        <f t="shared" si="2"/>
        <v>230.93183673469389</v>
      </c>
      <c r="R17">
        <f t="shared" si="2"/>
        <v>229.74734693877554</v>
      </c>
      <c r="S17">
        <f t="shared" si="2"/>
        <v>228.56285714285718</v>
      </c>
      <c r="T17">
        <f t="shared" si="2"/>
        <v>227.3783673469388</v>
      </c>
      <c r="U17">
        <f t="shared" si="3"/>
        <v>226.2714285714286</v>
      </c>
    </row>
    <row r="18" spans="1:21" x14ac:dyDescent="0.35">
      <c r="A18">
        <f t="shared" si="13"/>
        <v>259.73877551020411</v>
      </c>
      <c r="B18">
        <f t="shared" si="13"/>
        <v>258.46249433106578</v>
      </c>
      <c r="C18">
        <f t="shared" si="13"/>
        <v>257.18621315192746</v>
      </c>
      <c r="D18">
        <f t="shared" si="13"/>
        <v>255.90993197278914</v>
      </c>
      <c r="E18">
        <f t="shared" si="13"/>
        <v>254.63365079365084</v>
      </c>
      <c r="F18">
        <v>253.33333333333334</v>
      </c>
      <c r="G18">
        <f t="shared" ref="G18:O18" si="20">$O70*G$1+$P70</f>
        <v>252.0810884353742</v>
      </c>
      <c r="H18">
        <f t="shared" si="20"/>
        <v>250.80480725623588</v>
      </c>
      <c r="I18">
        <f t="shared" si="20"/>
        <v>249.52852607709755</v>
      </c>
      <c r="J18">
        <f t="shared" si="20"/>
        <v>248.25224489795923</v>
      </c>
      <c r="K18">
        <v>247</v>
      </c>
      <c r="L18">
        <f t="shared" si="20"/>
        <v>245.69968253968258</v>
      </c>
      <c r="M18">
        <f t="shared" si="20"/>
        <v>244.42340136054426</v>
      </c>
      <c r="N18">
        <f t="shared" si="20"/>
        <v>243.14712018140594</v>
      </c>
      <c r="O18">
        <f t="shared" si="20"/>
        <v>241.87083900226764</v>
      </c>
      <c r="P18">
        <v>240.66666666666666</v>
      </c>
      <c r="Q18">
        <f t="shared" si="2"/>
        <v>239.318276643991</v>
      </c>
      <c r="R18">
        <f t="shared" si="2"/>
        <v>238.04199546485268</v>
      </c>
      <c r="S18">
        <f t="shared" si="2"/>
        <v>236.76571428571435</v>
      </c>
      <c r="T18">
        <f t="shared" si="2"/>
        <v>235.48943310657603</v>
      </c>
      <c r="U18">
        <f t="shared" si="3"/>
        <v>234.16507936507941</v>
      </c>
    </row>
    <row r="19" spans="1:21" x14ac:dyDescent="0.35">
      <c r="A19">
        <f t="shared" si="13"/>
        <v>269.47482993197275</v>
      </c>
      <c r="B19">
        <f t="shared" si="13"/>
        <v>268.12263038548753</v>
      </c>
      <c r="C19">
        <f t="shared" si="13"/>
        <v>266.77043083900224</v>
      </c>
      <c r="D19">
        <f t="shared" si="13"/>
        <v>265.41823129251696</v>
      </c>
      <c r="E19">
        <f t="shared" si="13"/>
        <v>264.06603174603174</v>
      </c>
      <c r="F19">
        <v>262.66666666666669</v>
      </c>
      <c r="G19">
        <f t="shared" ref="G19:O19" si="21">$O71*G$1+$P71</f>
        <v>261.36163265306118</v>
      </c>
      <c r="H19">
        <f t="shared" si="21"/>
        <v>260.00943310657595</v>
      </c>
      <c r="I19">
        <f t="shared" si="21"/>
        <v>258.65723356009067</v>
      </c>
      <c r="J19">
        <f t="shared" si="21"/>
        <v>257.30503401360539</v>
      </c>
      <c r="K19">
        <v>256</v>
      </c>
      <c r="L19">
        <f t="shared" si="21"/>
        <v>254.60063492063489</v>
      </c>
      <c r="M19">
        <f t="shared" si="21"/>
        <v>253.24843537414964</v>
      </c>
      <c r="N19">
        <f t="shared" si="21"/>
        <v>251.89623582766438</v>
      </c>
      <c r="O19">
        <f t="shared" si="21"/>
        <v>250.5440362811791</v>
      </c>
      <c r="P19">
        <v>249.33333333333331</v>
      </c>
      <c r="Q19">
        <f t="shared" si="2"/>
        <v>247.8396371882086</v>
      </c>
      <c r="R19">
        <f t="shared" si="2"/>
        <v>246.48743764172332</v>
      </c>
      <c r="S19">
        <f t="shared" si="2"/>
        <v>245.13523809523807</v>
      </c>
      <c r="T19">
        <f t="shared" si="2"/>
        <v>243.78303854875281</v>
      </c>
      <c r="U19">
        <f t="shared" si="3"/>
        <v>242.33650793650796</v>
      </c>
    </row>
    <row r="20" spans="1:21" x14ac:dyDescent="0.35">
      <c r="A20">
        <f t="shared" si="13"/>
        <v>279.09183673469386</v>
      </c>
      <c r="B20">
        <f t="shared" si="13"/>
        <v>277.67959183673469</v>
      </c>
      <c r="C20">
        <f t="shared" si="13"/>
        <v>276.26734693877552</v>
      </c>
      <c r="D20">
        <f t="shared" si="13"/>
        <v>274.85510204081629</v>
      </c>
      <c r="E20">
        <f t="shared" si="13"/>
        <v>273.44285714285712</v>
      </c>
      <c r="F20">
        <v>272</v>
      </c>
      <c r="G20">
        <f t="shared" ref="G20:O20" si="22">$O72*G$1+$P72</f>
        <v>270.61836734693878</v>
      </c>
      <c r="H20">
        <f t="shared" si="22"/>
        <v>269.20612244897961</v>
      </c>
      <c r="I20">
        <f t="shared" si="22"/>
        <v>267.79387755102039</v>
      </c>
      <c r="J20">
        <f t="shared" si="22"/>
        <v>266.38163265306122</v>
      </c>
      <c r="K20">
        <v>265</v>
      </c>
      <c r="L20">
        <f t="shared" si="22"/>
        <v>263.55714285714288</v>
      </c>
      <c r="M20">
        <f t="shared" si="22"/>
        <v>262.14489795918371</v>
      </c>
      <c r="N20">
        <f t="shared" si="22"/>
        <v>260.73265306122448</v>
      </c>
      <c r="O20">
        <f t="shared" si="22"/>
        <v>259.32040816326531</v>
      </c>
      <c r="P20">
        <v>258</v>
      </c>
      <c r="Q20">
        <f t="shared" si="2"/>
        <v>256.49591836734692</v>
      </c>
      <c r="R20">
        <f t="shared" si="2"/>
        <v>255.08367346938775</v>
      </c>
      <c r="S20">
        <f t="shared" si="2"/>
        <v>253.67142857142858</v>
      </c>
      <c r="T20">
        <f t="shared" si="2"/>
        <v>252.25918367346941</v>
      </c>
      <c r="U20">
        <f t="shared" si="3"/>
        <v>250.78571428571431</v>
      </c>
    </row>
    <row r="21" spans="1:21" x14ac:dyDescent="0.35">
      <c r="A21">
        <f t="shared" si="13"/>
        <v>288.58979591836726</v>
      </c>
      <c r="B21">
        <f t="shared" si="13"/>
        <v>287.13337868480721</v>
      </c>
      <c r="C21">
        <f t="shared" si="13"/>
        <v>285.67696145124711</v>
      </c>
      <c r="D21">
        <f t="shared" si="13"/>
        <v>284.22054421768701</v>
      </c>
      <c r="E21">
        <f t="shared" si="13"/>
        <v>282.76412698412696</v>
      </c>
      <c r="F21">
        <v>281.33333333333331</v>
      </c>
      <c r="G21">
        <f t="shared" ref="G21:O21" si="23">$O73*G$1+$P73</f>
        <v>279.85129251700675</v>
      </c>
      <c r="H21">
        <f t="shared" si="23"/>
        <v>278.39487528344671</v>
      </c>
      <c r="I21">
        <f t="shared" si="23"/>
        <v>276.93845804988661</v>
      </c>
      <c r="J21">
        <f t="shared" si="23"/>
        <v>275.4820408163265</v>
      </c>
      <c r="K21">
        <v>274</v>
      </c>
      <c r="L21">
        <f t="shared" si="23"/>
        <v>272.56920634920635</v>
      </c>
      <c r="M21">
        <f t="shared" si="23"/>
        <v>271.11278911564625</v>
      </c>
      <c r="N21">
        <f t="shared" si="23"/>
        <v>269.65637188208615</v>
      </c>
      <c r="O21">
        <f t="shared" si="23"/>
        <v>268.19995464852605</v>
      </c>
      <c r="P21">
        <v>266.66666666666669</v>
      </c>
      <c r="Q21">
        <f t="shared" si="2"/>
        <v>265.2871201814059</v>
      </c>
      <c r="R21">
        <f t="shared" si="2"/>
        <v>263.83070294784579</v>
      </c>
      <c r="S21">
        <f t="shared" si="2"/>
        <v>262.37428571428575</v>
      </c>
      <c r="T21">
        <f t="shared" si="2"/>
        <v>260.91786848072564</v>
      </c>
      <c r="U21">
        <f t="shared" si="3"/>
        <v>259.51269841269846</v>
      </c>
    </row>
    <row r="22" spans="1:21" x14ac:dyDescent="0.35">
      <c r="A22">
        <f t="shared" ref="A22:E31" si="24">$O74*A$1+$P74</f>
        <v>297.96870748299312</v>
      </c>
      <c r="B22">
        <f t="shared" si="24"/>
        <v>296.48399092970516</v>
      </c>
      <c r="C22">
        <f t="shared" si="24"/>
        <v>294.99927437641719</v>
      </c>
      <c r="D22">
        <f t="shared" si="24"/>
        <v>293.51455782312917</v>
      </c>
      <c r="E22">
        <f t="shared" si="24"/>
        <v>292.0298412698412</v>
      </c>
      <c r="F22">
        <v>290.66666666666663</v>
      </c>
      <c r="G22">
        <f t="shared" ref="G22:O22" si="25">$O74*G$1+$P74</f>
        <v>289.06040816326527</v>
      </c>
      <c r="H22">
        <f t="shared" si="25"/>
        <v>287.5756916099773</v>
      </c>
      <c r="I22">
        <f t="shared" si="25"/>
        <v>286.09097505668933</v>
      </c>
      <c r="J22">
        <f t="shared" si="25"/>
        <v>284.60625850340136</v>
      </c>
      <c r="K22">
        <v>283</v>
      </c>
      <c r="L22">
        <f t="shared" si="25"/>
        <v>281.63682539682537</v>
      </c>
      <c r="M22">
        <f t="shared" si="25"/>
        <v>280.15210884353741</v>
      </c>
      <c r="N22">
        <f t="shared" si="25"/>
        <v>278.66739229024944</v>
      </c>
      <c r="O22">
        <f t="shared" si="25"/>
        <v>277.18267573696141</v>
      </c>
      <c r="P22">
        <v>275.33333333333337</v>
      </c>
      <c r="Q22">
        <f t="shared" si="2"/>
        <v>274.21324263038548</v>
      </c>
      <c r="R22">
        <f t="shared" si="2"/>
        <v>272.72852607709751</v>
      </c>
      <c r="S22">
        <f t="shared" si="2"/>
        <v>271.24380952380955</v>
      </c>
      <c r="T22">
        <f t="shared" si="2"/>
        <v>269.75909297052158</v>
      </c>
      <c r="U22">
        <f t="shared" si="3"/>
        <v>268.51746031746035</v>
      </c>
    </row>
    <row r="23" spans="1:21" x14ac:dyDescent="0.35">
      <c r="A23">
        <f t="shared" si="24"/>
        <v>307.22857142857129</v>
      </c>
      <c r="B23">
        <f t="shared" si="24"/>
        <v>305.73142857142847</v>
      </c>
      <c r="C23">
        <f t="shared" si="24"/>
        <v>304.23428571428559</v>
      </c>
      <c r="D23">
        <f t="shared" si="24"/>
        <v>302.73714285714277</v>
      </c>
      <c r="E23">
        <f t="shared" si="24"/>
        <v>301.2399999999999</v>
      </c>
      <c r="F23">
        <v>299.99999999999994</v>
      </c>
      <c r="G23">
        <f t="shared" ref="G23:O23" si="26">$O75*G$1+$P75</f>
        <v>298.2457142857142</v>
      </c>
      <c r="H23">
        <f t="shared" si="26"/>
        <v>296.74857142857138</v>
      </c>
      <c r="I23">
        <f t="shared" si="26"/>
        <v>295.25142857142851</v>
      </c>
      <c r="J23">
        <f t="shared" si="26"/>
        <v>293.75428571428563</v>
      </c>
      <c r="K23">
        <v>292</v>
      </c>
      <c r="L23">
        <f t="shared" si="26"/>
        <v>290.75999999999993</v>
      </c>
      <c r="M23">
        <f t="shared" si="26"/>
        <v>289.26285714285711</v>
      </c>
      <c r="N23">
        <f t="shared" si="26"/>
        <v>287.76571428571424</v>
      </c>
      <c r="O23">
        <f t="shared" si="26"/>
        <v>286.26857142857136</v>
      </c>
      <c r="P23">
        <v>284.00000000000006</v>
      </c>
      <c r="Q23">
        <f t="shared" si="2"/>
        <v>283.27428571428567</v>
      </c>
      <c r="R23">
        <f t="shared" si="2"/>
        <v>281.77714285714285</v>
      </c>
      <c r="S23">
        <f t="shared" si="2"/>
        <v>280.27999999999997</v>
      </c>
      <c r="T23">
        <f t="shared" si="2"/>
        <v>278.7828571428571</v>
      </c>
      <c r="U23">
        <f t="shared" si="3"/>
        <v>277.8</v>
      </c>
    </row>
    <row r="24" spans="1:21" x14ac:dyDescent="0.35">
      <c r="A24">
        <f t="shared" si="24"/>
        <v>316.36938775510197</v>
      </c>
      <c r="B24">
        <f t="shared" si="24"/>
        <v>314.87569160997725</v>
      </c>
      <c r="C24">
        <f t="shared" si="24"/>
        <v>313.38199546485254</v>
      </c>
      <c r="D24">
        <f t="shared" si="24"/>
        <v>311.88829931972782</v>
      </c>
      <c r="E24">
        <f t="shared" si="24"/>
        <v>310.39460317460311</v>
      </c>
      <c r="F24">
        <v>309.33333333333326</v>
      </c>
      <c r="G24">
        <f t="shared" ref="G24:O24" si="27">$O76*G$1+$P76</f>
        <v>307.40721088435367</v>
      </c>
      <c r="H24">
        <f t="shared" si="27"/>
        <v>305.91351473922896</v>
      </c>
      <c r="I24">
        <f t="shared" si="27"/>
        <v>304.41981859410424</v>
      </c>
      <c r="J24">
        <f t="shared" si="27"/>
        <v>302.92612244897953</v>
      </c>
      <c r="K24">
        <v>301</v>
      </c>
      <c r="L24">
        <f t="shared" si="27"/>
        <v>299.9387301587301</v>
      </c>
      <c r="M24">
        <f t="shared" si="27"/>
        <v>298.44503401360544</v>
      </c>
      <c r="N24">
        <f t="shared" si="27"/>
        <v>296.95133786848072</v>
      </c>
      <c r="O24">
        <f t="shared" si="27"/>
        <v>295.45764172335601</v>
      </c>
      <c r="P24">
        <v>292.66666666666674</v>
      </c>
      <c r="Q24">
        <f t="shared" si="2"/>
        <v>292.47024943310657</v>
      </c>
      <c r="R24">
        <f t="shared" si="2"/>
        <v>290.97655328798186</v>
      </c>
      <c r="S24">
        <f t="shared" si="2"/>
        <v>289.48285714285714</v>
      </c>
      <c r="T24">
        <f t="shared" si="2"/>
        <v>287.98916099773243</v>
      </c>
      <c r="U24">
        <f t="shared" si="3"/>
        <v>287.36031746031745</v>
      </c>
    </row>
    <row r="25" spans="1:21" x14ac:dyDescent="0.35">
      <c r="A25">
        <f t="shared" si="24"/>
        <v>325.39115646258495</v>
      </c>
      <c r="B25">
        <f t="shared" si="24"/>
        <v>323.9167800453514</v>
      </c>
      <c r="C25">
        <f t="shared" si="24"/>
        <v>322.4424036281178</v>
      </c>
      <c r="D25">
        <f t="shared" si="24"/>
        <v>320.96802721088426</v>
      </c>
      <c r="E25">
        <f t="shared" si="24"/>
        <v>319.49365079365072</v>
      </c>
      <c r="F25">
        <v>318.66666666666657</v>
      </c>
      <c r="G25">
        <f t="shared" ref="G25:O25" si="28">$O77*G$1+$P77</f>
        <v>316.54489795918363</v>
      </c>
      <c r="H25">
        <f t="shared" si="28"/>
        <v>315.07052154195009</v>
      </c>
      <c r="I25">
        <f t="shared" si="28"/>
        <v>313.59614512471649</v>
      </c>
      <c r="J25">
        <f t="shared" si="28"/>
        <v>312.12176870748294</v>
      </c>
      <c r="K25">
        <v>310</v>
      </c>
      <c r="L25">
        <f t="shared" si="28"/>
        <v>309.17301587301586</v>
      </c>
      <c r="M25">
        <f t="shared" si="28"/>
        <v>307.69863945578231</v>
      </c>
      <c r="N25">
        <f t="shared" si="28"/>
        <v>306.22426303854877</v>
      </c>
      <c r="O25">
        <f t="shared" si="28"/>
        <v>304.74988662131523</v>
      </c>
      <c r="P25">
        <v>301.33333333333343</v>
      </c>
      <c r="Q25">
        <f t="shared" si="2"/>
        <v>301.80113378684808</v>
      </c>
      <c r="R25">
        <f t="shared" si="2"/>
        <v>300.32675736961454</v>
      </c>
      <c r="S25">
        <f t="shared" si="2"/>
        <v>298.852380952381</v>
      </c>
      <c r="T25">
        <f t="shared" si="2"/>
        <v>297.37800453514745</v>
      </c>
      <c r="U25">
        <f t="shared" si="3"/>
        <v>297.19841269841271</v>
      </c>
    </row>
    <row r="26" spans="1:21" x14ac:dyDescent="0.35">
      <c r="A26">
        <f t="shared" si="24"/>
        <v>334.29387755102033</v>
      </c>
      <c r="B26">
        <f t="shared" si="24"/>
        <v>332.85469387755097</v>
      </c>
      <c r="C26">
        <f t="shared" si="24"/>
        <v>331.41551020408156</v>
      </c>
      <c r="D26">
        <f t="shared" si="24"/>
        <v>329.9763265306122</v>
      </c>
      <c r="E26">
        <f t="shared" si="24"/>
        <v>328.53714285714278</v>
      </c>
      <c r="F26">
        <v>327.99999999999989</v>
      </c>
      <c r="G26">
        <f t="shared" ref="G26:O26" si="29">$O78*G$1+$P78</f>
        <v>325.65877551020407</v>
      </c>
      <c r="H26">
        <f t="shared" si="29"/>
        <v>324.21959183673465</v>
      </c>
      <c r="I26">
        <f t="shared" si="29"/>
        <v>322.78040816326529</v>
      </c>
      <c r="J26">
        <f t="shared" si="29"/>
        <v>321.34122448979588</v>
      </c>
      <c r="K26">
        <v>319</v>
      </c>
      <c r="L26">
        <f t="shared" si="29"/>
        <v>318.46285714285716</v>
      </c>
      <c r="M26">
        <f t="shared" si="29"/>
        <v>317.02367346938775</v>
      </c>
      <c r="N26">
        <f t="shared" si="29"/>
        <v>315.58448979591839</v>
      </c>
      <c r="O26">
        <f t="shared" si="29"/>
        <v>314.14530612244903</v>
      </c>
      <c r="P26">
        <v>310.00000000000011</v>
      </c>
      <c r="Q26">
        <f t="shared" si="2"/>
        <v>311.26693877551025</v>
      </c>
      <c r="R26">
        <f t="shared" si="2"/>
        <v>309.8277551020409</v>
      </c>
      <c r="S26">
        <f t="shared" si="2"/>
        <v>308.38857142857148</v>
      </c>
      <c r="T26">
        <f t="shared" si="2"/>
        <v>306.94938775510212</v>
      </c>
      <c r="U26">
        <f t="shared" si="3"/>
        <v>307.31428571428569</v>
      </c>
    </row>
    <row r="27" spans="1:21" x14ac:dyDescent="0.35">
      <c r="A27">
        <f t="shared" si="24"/>
        <v>343.07755102040795</v>
      </c>
      <c r="B27">
        <f t="shared" si="24"/>
        <v>341.68943310657579</v>
      </c>
      <c r="C27">
        <f t="shared" si="24"/>
        <v>340.30131519274357</v>
      </c>
      <c r="D27">
        <f t="shared" si="24"/>
        <v>338.91319727891141</v>
      </c>
      <c r="E27">
        <f t="shared" si="24"/>
        <v>337.52507936507919</v>
      </c>
      <c r="F27">
        <v>337.3333333333332</v>
      </c>
      <c r="G27">
        <f t="shared" ref="G27:O27" si="30">$O79*G$1+$P79</f>
        <v>334.74884353741481</v>
      </c>
      <c r="H27">
        <f t="shared" si="30"/>
        <v>333.36072562358265</v>
      </c>
      <c r="I27">
        <f t="shared" si="30"/>
        <v>331.97260770975049</v>
      </c>
      <c r="J27">
        <f t="shared" si="30"/>
        <v>330.58448979591827</v>
      </c>
      <c r="K27">
        <v>328</v>
      </c>
      <c r="L27">
        <f t="shared" si="30"/>
        <v>327.80825396825389</v>
      </c>
      <c r="M27">
        <f t="shared" si="30"/>
        <v>326.42013605442173</v>
      </c>
      <c r="N27">
        <f t="shared" si="30"/>
        <v>325.03201814058951</v>
      </c>
      <c r="O27">
        <f t="shared" si="30"/>
        <v>323.6439002267573</v>
      </c>
      <c r="P27">
        <v>318.6666666666668</v>
      </c>
      <c r="Q27">
        <f t="shared" si="2"/>
        <v>320.86766439909297</v>
      </c>
      <c r="R27">
        <f t="shared" si="2"/>
        <v>319.47954648526076</v>
      </c>
      <c r="S27">
        <f t="shared" si="2"/>
        <v>318.09142857142854</v>
      </c>
      <c r="T27">
        <f t="shared" si="2"/>
        <v>316.70331065759638</v>
      </c>
      <c r="U27">
        <f t="shared" si="3"/>
        <v>317.70793650793649</v>
      </c>
    </row>
    <row r="28" spans="1:21" x14ac:dyDescent="0.35">
      <c r="A28">
        <f t="shared" si="24"/>
        <v>351.74217687074815</v>
      </c>
      <c r="B28">
        <f t="shared" si="24"/>
        <v>350.42099773242614</v>
      </c>
      <c r="C28">
        <f t="shared" si="24"/>
        <v>349.09981859410414</v>
      </c>
      <c r="D28">
        <f t="shared" si="24"/>
        <v>347.77863945578218</v>
      </c>
      <c r="E28">
        <f t="shared" si="24"/>
        <v>346.45746031746017</v>
      </c>
      <c r="F28">
        <v>346.66666666666652</v>
      </c>
      <c r="G28">
        <f t="shared" ref="G28:O28" si="31">$O80*G$1+$P80</f>
        <v>343.81510204081621</v>
      </c>
      <c r="H28">
        <f t="shared" si="31"/>
        <v>342.49392290249426</v>
      </c>
      <c r="I28">
        <f t="shared" si="31"/>
        <v>341.17274376417225</v>
      </c>
      <c r="J28">
        <f t="shared" si="31"/>
        <v>339.8515646258503</v>
      </c>
      <c r="K28">
        <v>337</v>
      </c>
      <c r="L28">
        <f t="shared" si="31"/>
        <v>337.20920634920634</v>
      </c>
      <c r="M28">
        <f t="shared" si="31"/>
        <v>335.88802721088433</v>
      </c>
      <c r="N28">
        <f t="shared" si="31"/>
        <v>334.56684807256238</v>
      </c>
      <c r="O28">
        <f t="shared" si="31"/>
        <v>333.24566893424037</v>
      </c>
      <c r="P28">
        <v>327.33333333333348</v>
      </c>
      <c r="Q28">
        <f t="shared" si="2"/>
        <v>330.60331065759641</v>
      </c>
      <c r="R28">
        <f t="shared" si="2"/>
        <v>329.2821315192744</v>
      </c>
      <c r="S28">
        <f t="shared" si="2"/>
        <v>327.96095238095245</v>
      </c>
      <c r="T28">
        <f t="shared" si="2"/>
        <v>326.63977324263044</v>
      </c>
      <c r="U28">
        <f t="shared" si="3"/>
        <v>328.37936507936507</v>
      </c>
    </row>
    <row r="29" spans="1:21" x14ac:dyDescent="0.35">
      <c r="A29">
        <f t="shared" si="24"/>
        <v>360.28775510204065</v>
      </c>
      <c r="B29">
        <f t="shared" si="24"/>
        <v>359.04938775510186</v>
      </c>
      <c r="C29">
        <f t="shared" si="24"/>
        <v>357.81102040816313</v>
      </c>
      <c r="D29">
        <f t="shared" si="24"/>
        <v>356.57265306122434</v>
      </c>
      <c r="E29">
        <f t="shared" si="24"/>
        <v>355.33428571428556</v>
      </c>
      <c r="F29">
        <v>355.99999999999983</v>
      </c>
      <c r="G29">
        <f t="shared" ref="G29:O29" si="32">$O81*G$1+$P81</f>
        <v>352.8575510204081</v>
      </c>
      <c r="H29">
        <f t="shared" si="32"/>
        <v>351.61918367346931</v>
      </c>
      <c r="I29">
        <f t="shared" si="32"/>
        <v>350.38081632653052</v>
      </c>
      <c r="J29">
        <f t="shared" si="32"/>
        <v>349.14244897959179</v>
      </c>
      <c r="K29">
        <v>346</v>
      </c>
      <c r="L29">
        <f t="shared" si="32"/>
        <v>346.66571428571427</v>
      </c>
      <c r="M29">
        <f t="shared" si="32"/>
        <v>345.42734693877549</v>
      </c>
      <c r="N29">
        <f t="shared" si="32"/>
        <v>344.18897959183676</v>
      </c>
      <c r="O29">
        <f t="shared" si="32"/>
        <v>342.95061224489797</v>
      </c>
      <c r="P29">
        <v>336.00000000000017</v>
      </c>
      <c r="Q29">
        <f t="shared" si="2"/>
        <v>340.47387755102045</v>
      </c>
      <c r="R29">
        <f t="shared" si="2"/>
        <v>339.23551020408172</v>
      </c>
      <c r="S29">
        <f t="shared" si="2"/>
        <v>337.99714285714293</v>
      </c>
      <c r="T29">
        <f t="shared" si="2"/>
        <v>336.75877551020415</v>
      </c>
      <c r="U29">
        <f t="shared" si="3"/>
        <v>339.32857142857142</v>
      </c>
    </row>
    <row r="30" spans="1:21" x14ac:dyDescent="0.35">
      <c r="A30">
        <f t="shared" si="24"/>
        <v>368.7142857142855</v>
      </c>
      <c r="B30">
        <f t="shared" si="24"/>
        <v>367.574603174603</v>
      </c>
      <c r="C30">
        <f t="shared" si="24"/>
        <v>366.43492063492045</v>
      </c>
      <c r="D30">
        <f t="shared" si="24"/>
        <v>365.29523809523795</v>
      </c>
      <c r="E30">
        <f t="shared" si="24"/>
        <v>364.1555555555554</v>
      </c>
      <c r="F30">
        <v>365.33333333333314</v>
      </c>
      <c r="G30">
        <f t="shared" ref="G30:O30" si="33">$O82*G$1+$P82</f>
        <v>361.87619047619035</v>
      </c>
      <c r="H30">
        <f t="shared" si="33"/>
        <v>360.73650793650785</v>
      </c>
      <c r="I30">
        <f t="shared" si="33"/>
        <v>359.59682539682535</v>
      </c>
      <c r="J30">
        <f t="shared" si="33"/>
        <v>358.4571428571428</v>
      </c>
      <c r="K30">
        <v>355</v>
      </c>
      <c r="L30">
        <f t="shared" si="33"/>
        <v>356.17777777777775</v>
      </c>
      <c r="M30">
        <f t="shared" si="33"/>
        <v>355.03809523809525</v>
      </c>
      <c r="N30">
        <f t="shared" si="33"/>
        <v>353.8984126984127</v>
      </c>
      <c r="O30">
        <f t="shared" si="33"/>
        <v>352.75873015873015</v>
      </c>
      <c r="P30">
        <v>344.66666666666686</v>
      </c>
      <c r="Q30">
        <f t="shared" si="2"/>
        <v>350.47936507936515</v>
      </c>
      <c r="R30">
        <f t="shared" si="2"/>
        <v>349.3396825396826</v>
      </c>
      <c r="S30">
        <f t="shared" si="2"/>
        <v>348.20000000000005</v>
      </c>
      <c r="T30">
        <f t="shared" si="2"/>
        <v>347.06031746031755</v>
      </c>
      <c r="U30">
        <f t="shared" si="3"/>
        <v>350.55555555555554</v>
      </c>
    </row>
    <row r="31" spans="1:21" x14ac:dyDescent="0.35">
      <c r="A31">
        <f t="shared" si="24"/>
        <v>377.02176870748281</v>
      </c>
      <c r="B31">
        <f t="shared" si="24"/>
        <v>375.99664399092956</v>
      </c>
      <c r="C31">
        <f t="shared" si="24"/>
        <v>374.97151927437625</v>
      </c>
      <c r="D31">
        <f t="shared" si="24"/>
        <v>373.946394557823</v>
      </c>
      <c r="E31">
        <f t="shared" si="24"/>
        <v>372.92126984126969</v>
      </c>
      <c r="F31">
        <v>374.66666666666646</v>
      </c>
      <c r="G31">
        <f t="shared" ref="G31:O31" si="34">$O83*G$1+$P83</f>
        <v>370.87102040816319</v>
      </c>
      <c r="H31">
        <f t="shared" si="34"/>
        <v>369.84589569160988</v>
      </c>
      <c r="I31">
        <f t="shared" si="34"/>
        <v>368.82077097505663</v>
      </c>
      <c r="J31">
        <f t="shared" si="34"/>
        <v>367.79564625850333</v>
      </c>
      <c r="K31">
        <v>364</v>
      </c>
      <c r="L31">
        <f t="shared" si="34"/>
        <v>365.74539682539682</v>
      </c>
      <c r="M31">
        <f t="shared" si="34"/>
        <v>364.72027210884352</v>
      </c>
      <c r="N31">
        <f t="shared" si="34"/>
        <v>363.69514739229027</v>
      </c>
      <c r="O31">
        <f t="shared" si="34"/>
        <v>362.67002267573702</v>
      </c>
      <c r="P31">
        <v>353.33333333333354</v>
      </c>
      <c r="Q31">
        <f t="shared" si="2"/>
        <v>360.61977324263046</v>
      </c>
      <c r="R31">
        <f t="shared" si="2"/>
        <v>359.59464852607721</v>
      </c>
      <c r="S31">
        <f t="shared" si="2"/>
        <v>358.5695238095239</v>
      </c>
      <c r="T31">
        <f t="shared" si="2"/>
        <v>357.54439909297065</v>
      </c>
      <c r="U31">
        <f t="shared" si="3"/>
        <v>362.06031746031744</v>
      </c>
    </row>
    <row r="32" spans="1:21" x14ac:dyDescent="0.35">
      <c r="A32">
        <f>$O84*A$1+$P84</f>
        <v>385.21020408163241</v>
      </c>
      <c r="B32">
        <f>$O84*B$1+$P84</f>
        <v>384.31551020408142</v>
      </c>
      <c r="C32">
        <f>$O84*C$1+$P84</f>
        <v>383.42081632653037</v>
      </c>
      <c r="D32">
        <f>$O84*D$1+$P84</f>
        <v>382.52612244897938</v>
      </c>
      <c r="E32">
        <f>$O84*E$1+$P84</f>
        <v>381.63142857142839</v>
      </c>
      <c r="F32">
        <v>383.99999999999977</v>
      </c>
      <c r="G32">
        <f t="shared" ref="G32:O32" si="35">$O84*G$1+$P84</f>
        <v>379.8420408163264</v>
      </c>
      <c r="H32">
        <f t="shared" si="35"/>
        <v>378.94734693877541</v>
      </c>
      <c r="I32">
        <f t="shared" si="35"/>
        <v>378.05265306122442</v>
      </c>
      <c r="J32">
        <f t="shared" si="35"/>
        <v>377.15795918367337</v>
      </c>
      <c r="K32">
        <v>373</v>
      </c>
      <c r="L32">
        <f t="shared" si="35"/>
        <v>375.36857142857139</v>
      </c>
      <c r="M32">
        <f t="shared" si="35"/>
        <v>374.47387755102039</v>
      </c>
      <c r="N32">
        <f t="shared" si="35"/>
        <v>373.5791836734694</v>
      </c>
      <c r="O32">
        <f t="shared" si="35"/>
        <v>372.68448979591841</v>
      </c>
      <c r="P32">
        <v>362.00000000000023</v>
      </c>
      <c r="Q32">
        <f t="shared" si="2"/>
        <v>370.89510204081637</v>
      </c>
      <c r="R32">
        <f t="shared" si="2"/>
        <v>370.00040816326538</v>
      </c>
      <c r="S32">
        <f t="shared" si="2"/>
        <v>369.10571428571438</v>
      </c>
      <c r="T32">
        <f t="shared" si="2"/>
        <v>368.21102040816339</v>
      </c>
      <c r="U32">
        <f t="shared" si="3"/>
        <v>373.84285714285716</v>
      </c>
    </row>
    <row r="33" spans="6:21" x14ac:dyDescent="0.35">
      <c r="F33">
        <v>393.33333333333309</v>
      </c>
      <c r="K33">
        <v>382</v>
      </c>
      <c r="P33">
        <v>370.66666666666691</v>
      </c>
      <c r="U33">
        <f t="shared" si="3"/>
        <v>385.90317460317459</v>
      </c>
    </row>
    <row r="34" spans="6:21" x14ac:dyDescent="0.35">
      <c r="F34">
        <v>402.6666666666664</v>
      </c>
      <c r="K34">
        <v>391</v>
      </c>
      <c r="P34">
        <v>379.3333333333336</v>
      </c>
      <c r="U34">
        <f t="shared" si="3"/>
        <v>398.2412698412698</v>
      </c>
    </row>
    <row r="35" spans="6:21" x14ac:dyDescent="0.35">
      <c r="F35">
        <v>411.99999999999972</v>
      </c>
      <c r="K35">
        <v>400</v>
      </c>
      <c r="P35">
        <v>388.00000000000028</v>
      </c>
      <c r="U35">
        <f t="shared" si="3"/>
        <v>410.85714285714278</v>
      </c>
    </row>
    <row r="36" spans="6:21" x14ac:dyDescent="0.35">
      <c r="F36">
        <v>421.33333333333303</v>
      </c>
      <c r="K36">
        <v>409</v>
      </c>
      <c r="P36">
        <v>396.66666666666697</v>
      </c>
      <c r="U36">
        <f t="shared" si="3"/>
        <v>423.75079365079364</v>
      </c>
    </row>
    <row r="37" spans="6:21" x14ac:dyDescent="0.35">
      <c r="F37">
        <v>430.66666666666634</v>
      </c>
      <c r="K37">
        <v>418</v>
      </c>
      <c r="P37">
        <v>405.33333333333366</v>
      </c>
      <c r="U37">
        <f t="shared" si="3"/>
        <v>436.92222222222216</v>
      </c>
    </row>
    <row r="53" spans="1:21" x14ac:dyDescent="0.35">
      <c r="B53">
        <v>35</v>
      </c>
      <c r="C53">
        <v>45</v>
      </c>
      <c r="D53">
        <v>50</v>
      </c>
      <c r="K53" s="2">
        <v>35</v>
      </c>
      <c r="L53" s="2">
        <v>45</v>
      </c>
      <c r="M53" s="2">
        <v>50</v>
      </c>
      <c r="S53">
        <v>35</v>
      </c>
      <c r="T53">
        <v>40</v>
      </c>
      <c r="U53">
        <v>45</v>
      </c>
    </row>
    <row r="54" spans="1:21" x14ac:dyDescent="0.35">
      <c r="A54" s="1">
        <v>-12</v>
      </c>
      <c r="B54" s="1">
        <v>157</v>
      </c>
      <c r="C54">
        <v>154</v>
      </c>
      <c r="D54">
        <v>153</v>
      </c>
      <c r="F54" cm="1">
        <f t="array" ref="F54:G54">LINEST(B54:D54, B53:D53^{1})</f>
        <v>-0.27142857142857152</v>
      </c>
      <c r="G54">
        <v>166.42857142857142</v>
      </c>
      <c r="J54" s="2">
        <v>-15</v>
      </c>
      <c r="K54">
        <f t="shared" ref="K54:K89" si="36">$F2</f>
        <v>140.00000000000003</v>
      </c>
      <c r="L54">
        <f t="shared" ref="L54:L89" si="37">$P2</f>
        <v>137.99999999999997</v>
      </c>
      <c r="M54">
        <f t="shared" ref="M54:M89" si="38">$U2</f>
        <v>141.20000000000002</v>
      </c>
      <c r="O54" cm="1">
        <f t="array" ref="O54:P54">LINEST(K54:M54, K$53:M$53^{1})</f>
        <v>3.9999999999998544E-2</v>
      </c>
      <c r="P54">
        <v>138.00000000000009</v>
      </c>
      <c r="R54">
        <v>-15</v>
      </c>
      <c r="S54">
        <f>(S$57-S$60)/3 + S55</f>
        <v>140.00000000000003</v>
      </c>
      <c r="T54">
        <f>(S54+U54)/2</f>
        <v>139</v>
      </c>
      <c r="U54">
        <f>(U$57-U$60)/3 + U55</f>
        <v>137.99999999999997</v>
      </c>
    </row>
    <row r="55" spans="1:21" x14ac:dyDescent="0.35">
      <c r="A55" s="1">
        <v>-9</v>
      </c>
      <c r="B55" s="1">
        <v>174</v>
      </c>
      <c r="C55">
        <v>170</v>
      </c>
      <c r="D55">
        <v>168</v>
      </c>
      <c r="F55" cm="1">
        <f t="array" ref="F55:G55">LINEST(B55:D55, B53:D53^{1})</f>
        <v>-0.39999999999999997</v>
      </c>
      <c r="G55">
        <v>188</v>
      </c>
      <c r="J55" s="2">
        <v>-14</v>
      </c>
      <c r="K55">
        <f t="shared" si="36"/>
        <v>145.66666666666669</v>
      </c>
      <c r="L55">
        <f t="shared" si="37"/>
        <v>143.33333333333331</v>
      </c>
      <c r="M55">
        <f t="shared" si="38"/>
        <v>144.92698412698414</v>
      </c>
      <c r="O55" cm="1">
        <f t="array" ref="O55:P55">LINEST(K55:M55, K$53:M$53^{1})</f>
        <v>-7.5600907029479483E-2</v>
      </c>
      <c r="P55">
        <v>147.91836734693882</v>
      </c>
      <c r="R55">
        <v>-14</v>
      </c>
      <c r="S55">
        <f>(S$57-S$60)/3 + S56</f>
        <v>145.66666666666669</v>
      </c>
      <c r="T55">
        <f t="shared" ref="T55:T89" si="39">(S55+U55)/2</f>
        <v>144.5</v>
      </c>
      <c r="U55">
        <f>(U$57-U$60)/3 + U56</f>
        <v>143.33333333333331</v>
      </c>
    </row>
    <row r="56" spans="1:21" x14ac:dyDescent="0.35">
      <c r="A56" s="1">
        <v>-6</v>
      </c>
      <c r="B56" s="1">
        <v>195</v>
      </c>
      <c r="C56">
        <v>188</v>
      </c>
      <c r="D56">
        <v>185</v>
      </c>
      <c r="F56" cm="1">
        <f t="array" ref="F56:G56">LINEST(B56:D56, B53:D53^{1})</f>
        <v>-0.6714285714285716</v>
      </c>
      <c r="G56">
        <v>218.42857142857144</v>
      </c>
      <c r="J56" s="2">
        <v>-13</v>
      </c>
      <c r="K56">
        <f t="shared" si="36"/>
        <v>151.33333333333334</v>
      </c>
      <c r="L56">
        <f t="shared" si="37"/>
        <v>148.66666666666666</v>
      </c>
      <c r="M56">
        <f t="shared" si="38"/>
        <v>148.93174603174606</v>
      </c>
      <c r="O56" cm="1">
        <f t="array" ref="O56:P56">LINEST(K56:M56, K$53:M$53^{1})</f>
        <v>-0.17532879818594033</v>
      </c>
      <c r="P56">
        <v>157.24149659863943</v>
      </c>
      <c r="R56">
        <v>-13</v>
      </c>
      <c r="S56">
        <f>(S$57-S$60)/3 + S57</f>
        <v>151.33333333333334</v>
      </c>
      <c r="T56">
        <f t="shared" si="39"/>
        <v>150</v>
      </c>
      <c r="U56">
        <f>(U$57-U$60)/3 + U57</f>
        <v>148.66666666666666</v>
      </c>
    </row>
    <row r="57" spans="1:21" x14ac:dyDescent="0.35">
      <c r="A57" s="1">
        <v>-3</v>
      </c>
      <c r="B57" s="1">
        <v>218</v>
      </c>
      <c r="C57">
        <v>208</v>
      </c>
      <c r="D57">
        <v>204</v>
      </c>
      <c r="F57" cm="1">
        <f t="array" ref="F57:G57">LINEST(B57:D57, B53:D53^{1})</f>
        <v>-0.94285714285714284</v>
      </c>
      <c r="G57">
        <v>250.85714285714286</v>
      </c>
      <c r="J57" s="2">
        <v>-12</v>
      </c>
      <c r="K57">
        <f t="shared" si="36"/>
        <v>157</v>
      </c>
      <c r="L57">
        <f t="shared" si="37"/>
        <v>154</v>
      </c>
      <c r="M57">
        <f t="shared" si="38"/>
        <v>153.21428571428572</v>
      </c>
      <c r="O57" cm="1">
        <f t="array" ref="O57:P57">LINEST(K57:M57, K$53:M$53^{1})</f>
        <v>-0.25918367346938731</v>
      </c>
      <c r="P57">
        <v>165.96938775510202</v>
      </c>
      <c r="R57">
        <v>-12</v>
      </c>
      <c r="S57">
        <f>B54</f>
        <v>157</v>
      </c>
      <c r="T57">
        <f t="shared" si="39"/>
        <v>155.5</v>
      </c>
      <c r="U57">
        <f>C54</f>
        <v>154</v>
      </c>
    </row>
    <row r="58" spans="1:21" x14ac:dyDescent="0.35">
      <c r="A58" s="1">
        <v>0</v>
      </c>
      <c r="B58" s="1">
        <v>244</v>
      </c>
      <c r="C58">
        <v>232</v>
      </c>
      <c r="D58">
        <v>226</v>
      </c>
      <c r="F58" cm="1">
        <f t="array" ref="F58:G58">LINEST(B58:D58, B53:D53^{1})</f>
        <v>-1.2</v>
      </c>
      <c r="G58">
        <v>286</v>
      </c>
      <c r="J58" s="2">
        <v>-11</v>
      </c>
      <c r="K58">
        <f t="shared" si="36"/>
        <v>162.66666666666666</v>
      </c>
      <c r="L58">
        <f t="shared" si="37"/>
        <v>159.33333333333334</v>
      </c>
      <c r="M58">
        <f t="shared" si="38"/>
        <v>157.77460317460319</v>
      </c>
      <c r="O58" cm="1">
        <f t="array" ref="O58:P58">LINEST(K58:M58, K$53:M$53^{1})</f>
        <v>-0.3271655328798172</v>
      </c>
      <c r="P58">
        <v>174.10204081632645</v>
      </c>
      <c r="R58">
        <v>-11</v>
      </c>
      <c r="S58">
        <f>-(S$57-S$60)/3 + S57</f>
        <v>162.66666666666666</v>
      </c>
      <c r="T58">
        <f t="shared" si="39"/>
        <v>161</v>
      </c>
      <c r="U58">
        <f>-(U$57-U$60)/3 + U57</f>
        <v>159.33333333333334</v>
      </c>
    </row>
    <row r="59" spans="1:21" x14ac:dyDescent="0.35">
      <c r="A59" s="1">
        <v>3</v>
      </c>
      <c r="B59" s="1">
        <v>272</v>
      </c>
      <c r="C59">
        <v>258</v>
      </c>
      <c r="D59">
        <v>251</v>
      </c>
      <c r="F59" cm="1">
        <f t="array" ref="F59:G59">LINEST(B59:D59, B53:D53^{1})</f>
        <v>-1.4000000000000001</v>
      </c>
      <c r="G59">
        <v>321</v>
      </c>
      <c r="J59" s="2">
        <v>-10</v>
      </c>
      <c r="K59">
        <f t="shared" si="36"/>
        <v>168.33333333333331</v>
      </c>
      <c r="L59">
        <f t="shared" si="37"/>
        <v>164.66666666666669</v>
      </c>
      <c r="M59">
        <f t="shared" si="38"/>
        <v>162.61269841269842</v>
      </c>
      <c r="O59" cm="1">
        <f t="array" ref="O59:P59">LINEST(K59:M59, K$53:M$53^{1})</f>
        <v>-0.3792743764172315</v>
      </c>
      <c r="P59">
        <v>181.63945578231284</v>
      </c>
      <c r="R59">
        <v>-10</v>
      </c>
      <c r="S59">
        <f>-(S57-S60)/3 + S58</f>
        <v>168.33333333333331</v>
      </c>
      <c r="T59">
        <f t="shared" si="39"/>
        <v>166.5</v>
      </c>
      <c r="U59">
        <f>-(U57-U60)/3 + U58</f>
        <v>164.66666666666669</v>
      </c>
    </row>
    <row r="60" spans="1:21" x14ac:dyDescent="0.35">
      <c r="A60" s="1">
        <v>6</v>
      </c>
      <c r="J60" s="2">
        <v>-9</v>
      </c>
      <c r="K60">
        <f t="shared" si="36"/>
        <v>174</v>
      </c>
      <c r="L60">
        <f t="shared" si="37"/>
        <v>170</v>
      </c>
      <c r="M60">
        <f t="shared" si="38"/>
        <v>167.72857142857146</v>
      </c>
      <c r="O60" cm="1">
        <f t="array" ref="O60:P60">LINEST(K60:M60, K$53:M$53^{1})</f>
        <v>-0.41551020408163114</v>
      </c>
      <c r="P60">
        <v>188.58163265306115</v>
      </c>
      <c r="R60">
        <v>-9</v>
      </c>
      <c r="S60">
        <f>B55</f>
        <v>174</v>
      </c>
      <c r="T60">
        <f t="shared" si="39"/>
        <v>172</v>
      </c>
      <c r="U60">
        <f>C55</f>
        <v>170</v>
      </c>
    </row>
    <row r="61" spans="1:21" x14ac:dyDescent="0.35">
      <c r="A61" s="1">
        <v>9</v>
      </c>
      <c r="J61" s="2">
        <v>-8</v>
      </c>
      <c r="K61">
        <f t="shared" si="36"/>
        <v>181</v>
      </c>
      <c r="L61">
        <f t="shared" si="37"/>
        <v>176</v>
      </c>
      <c r="M61">
        <f t="shared" si="38"/>
        <v>173.12222222222226</v>
      </c>
      <c r="O61" cm="1">
        <f t="array" ref="O61:P61">LINEST(K61:M61, K$53:M$53^{1})</f>
        <v>-0.52158730158729927</v>
      </c>
      <c r="P61">
        <v>199.30952380952374</v>
      </c>
      <c r="R61">
        <v>-8</v>
      </c>
      <c r="S61">
        <f>-(S$60-S$63)/3 + S60</f>
        <v>181</v>
      </c>
      <c r="T61">
        <f t="shared" si="39"/>
        <v>178.5</v>
      </c>
      <c r="U61">
        <f>-(U$60-U$63)/3 + U60</f>
        <v>176</v>
      </c>
    </row>
    <row r="62" spans="1:21" x14ac:dyDescent="0.35">
      <c r="A62" s="1">
        <v>12</v>
      </c>
      <c r="J62" s="2">
        <v>-7</v>
      </c>
      <c r="K62">
        <f t="shared" si="36"/>
        <v>188</v>
      </c>
      <c r="L62">
        <f t="shared" si="37"/>
        <v>182</v>
      </c>
      <c r="M62">
        <f t="shared" si="38"/>
        <v>178.79365079365084</v>
      </c>
      <c r="O62" cm="1">
        <f t="array" ref="O62:P62">LINEST(K62:M62, K$53:M$53^{1})</f>
        <v>-0.61179138321995197</v>
      </c>
      <c r="P62">
        <v>209.4421768707482</v>
      </c>
      <c r="R62">
        <v>-7</v>
      </c>
      <c r="S62">
        <f>-(S$60-S$63)/3 + S61</f>
        <v>188</v>
      </c>
      <c r="T62">
        <f t="shared" si="39"/>
        <v>185</v>
      </c>
      <c r="U62">
        <f>-(U$60-U$63)/3 + U61</f>
        <v>182</v>
      </c>
    </row>
    <row r="63" spans="1:21" x14ac:dyDescent="0.35">
      <c r="A63" s="1">
        <v>15</v>
      </c>
      <c r="J63" s="2">
        <v>-6</v>
      </c>
      <c r="K63">
        <f t="shared" si="36"/>
        <v>195</v>
      </c>
      <c r="L63">
        <f t="shared" si="37"/>
        <v>188</v>
      </c>
      <c r="M63">
        <f t="shared" si="38"/>
        <v>184.74285714285716</v>
      </c>
      <c r="O63" cm="1">
        <f t="array" ref="O63:P63">LINEST(K63:M63, K$53:M$53^{1})</f>
        <v>-0.68612244897959074</v>
      </c>
      <c r="P63">
        <v>218.97959183673464</v>
      </c>
      <c r="R63">
        <v>-6</v>
      </c>
      <c r="S63">
        <f>B56</f>
        <v>195</v>
      </c>
      <c r="T63">
        <f t="shared" si="39"/>
        <v>191.5</v>
      </c>
      <c r="U63">
        <f>C56</f>
        <v>188</v>
      </c>
    </row>
    <row r="64" spans="1:21" x14ac:dyDescent="0.35">
      <c r="J64" s="2">
        <v>-5</v>
      </c>
      <c r="K64">
        <f t="shared" si="36"/>
        <v>202.66666666666666</v>
      </c>
      <c r="L64">
        <f t="shared" si="37"/>
        <v>194.66666666666666</v>
      </c>
      <c r="M64">
        <f t="shared" si="38"/>
        <v>190.96984126984131</v>
      </c>
      <c r="O64" cm="1">
        <f t="array" ref="O64:P64">LINEST(K64:M64, K$53:M$53^{1})</f>
        <v>-0.78267573696144854</v>
      </c>
      <c r="P64">
        <v>230.01700680272097</v>
      </c>
      <c r="R64">
        <v>-5</v>
      </c>
      <c r="S64">
        <f>-(S$63-S$66)/3 + S63</f>
        <v>202.66666666666666</v>
      </c>
      <c r="T64">
        <f t="shared" si="39"/>
        <v>198.66666666666666</v>
      </c>
      <c r="U64">
        <f>-(U$63-U$66)/3 + U63</f>
        <v>194.66666666666666</v>
      </c>
    </row>
    <row r="65" spans="2:21" x14ac:dyDescent="0.35">
      <c r="B65" cm="1">
        <f t="array" ref="B65:D65">LINEST(B54:B59, A54:A59^{1,2})</f>
        <v>0.14880952380952364</v>
      </c>
      <c r="C65">
        <v>9.0345238095238098</v>
      </c>
      <c r="D65">
        <v>243.73571428571429</v>
      </c>
      <c r="J65" s="2">
        <v>-4</v>
      </c>
      <c r="K65">
        <f t="shared" si="36"/>
        <v>210.33333333333331</v>
      </c>
      <c r="L65">
        <f t="shared" si="37"/>
        <v>201.33333333333331</v>
      </c>
      <c r="M65">
        <f t="shared" si="38"/>
        <v>197.4746031746032</v>
      </c>
      <c r="O65" cm="1">
        <f t="array" ref="O65:P65">LINEST(K65:M65, K$53:M$53^{1})</f>
        <v>-0.8633560090702922</v>
      </c>
      <c r="P65">
        <v>240.45918367346928</v>
      </c>
      <c r="R65">
        <v>-4</v>
      </c>
      <c r="S65">
        <f>-(S$63-S$66)/3 + S64</f>
        <v>210.33333333333331</v>
      </c>
      <c r="T65">
        <f t="shared" si="39"/>
        <v>205.83333333333331</v>
      </c>
      <c r="U65">
        <f>-(U$63-U$66)/3 + U64</f>
        <v>201.33333333333331</v>
      </c>
    </row>
    <row r="66" spans="2:21" x14ac:dyDescent="0.35">
      <c r="B66" cm="1">
        <f t="array" ref="B66:D66">LINEST(C54:C59, A54:A59^{1,2})</f>
        <v>0.14682539682539694</v>
      </c>
      <c r="C66">
        <v>8.2357142857142875</v>
      </c>
      <c r="D66">
        <v>231.89999999999998</v>
      </c>
      <c r="J66" s="2">
        <v>-3</v>
      </c>
      <c r="K66">
        <f t="shared" si="36"/>
        <v>218</v>
      </c>
      <c r="L66">
        <f t="shared" si="37"/>
        <v>208</v>
      </c>
      <c r="M66">
        <f t="shared" si="38"/>
        <v>204.2571428571429</v>
      </c>
      <c r="O66" cm="1">
        <f t="array" ref="O66:P66">LINEST(K66:M66, K$53:M$53^{1})</f>
        <v>-0.92816326530612026</v>
      </c>
      <c r="P66">
        <v>250.30612244897949</v>
      </c>
      <c r="R66">
        <v>-3</v>
      </c>
      <c r="S66">
        <f>B57</f>
        <v>218</v>
      </c>
      <c r="T66">
        <f t="shared" si="39"/>
        <v>213</v>
      </c>
      <c r="U66">
        <f>C57</f>
        <v>208</v>
      </c>
    </row>
    <row r="67" spans="2:21" x14ac:dyDescent="0.35">
      <c r="B67" cm="1">
        <f t="array" ref="B67:D67">LINEST(D54:D59, A54:A59^{1,2})</f>
        <v>0.13888888888888873</v>
      </c>
      <c r="C67">
        <v>7.7547619047619039</v>
      </c>
      <c r="D67">
        <v>226.2714285714286</v>
      </c>
      <c r="J67" s="2">
        <v>-2</v>
      </c>
      <c r="K67">
        <f t="shared" si="36"/>
        <v>226.66666666666666</v>
      </c>
      <c r="L67">
        <f t="shared" si="37"/>
        <v>216</v>
      </c>
      <c r="M67">
        <f t="shared" si="38"/>
        <v>211.31746031746036</v>
      </c>
      <c r="O67" cm="1">
        <f t="array" ref="O67:P67">LINEST(K67:M67, K$53:M$53^{1})</f>
        <v>-1.0294784580498835</v>
      </c>
      <c r="P67">
        <v>262.60544217687061</v>
      </c>
      <c r="R67">
        <v>-2</v>
      </c>
      <c r="S67">
        <f>-(S$66-S$69)/3 + S66</f>
        <v>226.66666666666666</v>
      </c>
      <c r="T67">
        <f t="shared" si="39"/>
        <v>221.33333333333331</v>
      </c>
      <c r="U67">
        <f>-(U$66-U$69)/3 + U66</f>
        <v>216</v>
      </c>
    </row>
    <row r="68" spans="2:21" x14ac:dyDescent="0.35">
      <c r="J68" s="2">
        <v>-1</v>
      </c>
      <c r="K68">
        <f t="shared" si="36"/>
        <v>235.33333333333331</v>
      </c>
      <c r="L68">
        <f t="shared" si="37"/>
        <v>224</v>
      </c>
      <c r="M68">
        <f t="shared" si="38"/>
        <v>218.65555555555559</v>
      </c>
      <c r="O68" cm="1">
        <f t="array" ref="O68:P68">LINEST(K68:M68, K$53:M$53^{1})</f>
        <v>-1.1149206349206313</v>
      </c>
      <c r="P68">
        <v>274.30952380952368</v>
      </c>
      <c r="R68">
        <v>-1</v>
      </c>
      <c r="S68">
        <f>-(S$66-S$69)/3 + S67</f>
        <v>235.33333333333331</v>
      </c>
      <c r="T68">
        <f t="shared" si="39"/>
        <v>229.66666666666666</v>
      </c>
      <c r="U68">
        <f>-(U$66-U$69)/3 + U67</f>
        <v>224</v>
      </c>
    </row>
    <row r="69" spans="2:21" x14ac:dyDescent="0.35">
      <c r="J69" s="2">
        <v>0</v>
      </c>
      <c r="K69">
        <f t="shared" si="36"/>
        <v>244</v>
      </c>
      <c r="L69">
        <f t="shared" si="37"/>
        <v>232</v>
      </c>
      <c r="M69">
        <f t="shared" si="38"/>
        <v>226.2714285714286</v>
      </c>
      <c r="O69" cm="1">
        <f t="array" ref="O69:P69">LINEST(K69:M69, K$53:M$53^{1})</f>
        <v>-1.184489795918366</v>
      </c>
      <c r="P69">
        <v>285.41836734693874</v>
      </c>
      <c r="R69">
        <v>0</v>
      </c>
      <c r="S69">
        <f>B58</f>
        <v>244</v>
      </c>
      <c r="T69">
        <f t="shared" si="39"/>
        <v>238</v>
      </c>
      <c r="U69">
        <f>C58</f>
        <v>232</v>
      </c>
    </row>
    <row r="70" spans="2:21" x14ac:dyDescent="0.35">
      <c r="J70" s="2">
        <v>1</v>
      </c>
      <c r="K70">
        <f t="shared" si="36"/>
        <v>253.33333333333334</v>
      </c>
      <c r="L70">
        <f t="shared" si="37"/>
        <v>240.66666666666666</v>
      </c>
      <c r="M70">
        <f t="shared" si="38"/>
        <v>234.16507936507941</v>
      </c>
      <c r="O70" cm="1">
        <f t="array" ref="O70:P70">LINEST(K70:M70, K$53:M$53^{1})</f>
        <v>-1.2762811791383206</v>
      </c>
      <c r="P70">
        <v>298.02721088435374</v>
      </c>
      <c r="R70">
        <v>1</v>
      </c>
      <c r="S70">
        <f>-(S$69-S$72)/3 + S69</f>
        <v>253.33333333333334</v>
      </c>
      <c r="T70">
        <f t="shared" si="39"/>
        <v>247</v>
      </c>
      <c r="U70">
        <f>-(U$69-U$72)/3 + U69</f>
        <v>240.66666666666666</v>
      </c>
    </row>
    <row r="71" spans="2:21" x14ac:dyDescent="0.35">
      <c r="J71" s="2">
        <v>2</v>
      </c>
      <c r="K71">
        <f t="shared" si="36"/>
        <v>262.66666666666669</v>
      </c>
      <c r="L71">
        <f t="shared" si="37"/>
        <v>249.33333333333331</v>
      </c>
      <c r="M71">
        <f t="shared" si="38"/>
        <v>242.33650793650796</v>
      </c>
      <c r="O71" cm="1">
        <f t="array" ref="O71:P71">LINEST(K71:M71, K$53:M$53^{1})</f>
        <v>-1.3521995464852612</v>
      </c>
      <c r="P71">
        <v>310.0408163265306</v>
      </c>
      <c r="R71">
        <v>2</v>
      </c>
      <c r="S71">
        <f>-(S$69-S$72)/3 + S70</f>
        <v>262.66666666666669</v>
      </c>
      <c r="T71">
        <f t="shared" si="39"/>
        <v>256</v>
      </c>
      <c r="U71">
        <f>-(U$69-U$72)/3 + U70</f>
        <v>249.33333333333331</v>
      </c>
    </row>
    <row r="72" spans="2:21" x14ac:dyDescent="0.35">
      <c r="J72" s="2">
        <v>3</v>
      </c>
      <c r="K72">
        <f t="shared" si="36"/>
        <v>272</v>
      </c>
      <c r="L72">
        <f t="shared" si="37"/>
        <v>258</v>
      </c>
      <c r="M72">
        <f t="shared" si="38"/>
        <v>250.78571428571431</v>
      </c>
      <c r="O72" cm="1">
        <f t="array" ref="O72:P72">LINEST(K72:M72, K$53:M$53^{1})</f>
        <v>-1.4122448979591824</v>
      </c>
      <c r="P72">
        <v>321.45918367346934</v>
      </c>
      <c r="R72">
        <v>3</v>
      </c>
      <c r="S72">
        <f>B59</f>
        <v>272</v>
      </c>
      <c r="T72">
        <f t="shared" si="39"/>
        <v>265</v>
      </c>
      <c r="U72">
        <f>C59</f>
        <v>258</v>
      </c>
    </row>
    <row r="73" spans="2:21" x14ac:dyDescent="0.35">
      <c r="J73" s="2">
        <v>4</v>
      </c>
      <c r="K73">
        <f t="shared" si="36"/>
        <v>281.33333333333331</v>
      </c>
      <c r="L73">
        <f t="shared" si="37"/>
        <v>266.66666666666669</v>
      </c>
      <c r="M73">
        <f t="shared" si="38"/>
        <v>259.51269841269846</v>
      </c>
      <c r="O73" cm="1">
        <f t="array" ref="O73:P73">LINEST(K73:M73, K$53:M$53^{1})</f>
        <v>-1.4564172335600867</v>
      </c>
      <c r="P73">
        <v>332.28231292516989</v>
      </c>
      <c r="R73">
        <v>4</v>
      </c>
      <c r="S73">
        <f>-(S$69-S$72)/3 + S72</f>
        <v>281.33333333333331</v>
      </c>
      <c r="T73">
        <f t="shared" si="39"/>
        <v>274</v>
      </c>
      <c r="U73">
        <f>-(U$69-U$72)/3 + U72</f>
        <v>266.66666666666669</v>
      </c>
    </row>
    <row r="74" spans="2:21" x14ac:dyDescent="0.35">
      <c r="J74" s="2">
        <v>5</v>
      </c>
      <c r="K74">
        <f t="shared" si="36"/>
        <v>290.66666666666663</v>
      </c>
      <c r="L74">
        <f t="shared" si="37"/>
        <v>275.33333333333337</v>
      </c>
      <c r="M74">
        <f t="shared" si="38"/>
        <v>268.51746031746035</v>
      </c>
      <c r="O74" cm="1">
        <f t="array" ref="O74:P74">LINEST(K74:M74, K$53:M$53^{1})</f>
        <v>-1.4847165532879767</v>
      </c>
      <c r="P74">
        <v>342.51020408163242</v>
      </c>
      <c r="R74">
        <v>5</v>
      </c>
      <c r="S74">
        <f>-(S$69-S$72)/3 + S73</f>
        <v>290.66666666666663</v>
      </c>
      <c r="T74">
        <f t="shared" si="39"/>
        <v>283</v>
      </c>
      <c r="U74">
        <f>-(U$69-U$72)/3 + U73</f>
        <v>275.33333333333337</v>
      </c>
    </row>
    <row r="75" spans="2:21" x14ac:dyDescent="0.35">
      <c r="J75" s="2">
        <v>6</v>
      </c>
      <c r="K75">
        <f t="shared" si="36"/>
        <v>299.99999999999994</v>
      </c>
      <c r="L75">
        <f t="shared" si="37"/>
        <v>284.00000000000006</v>
      </c>
      <c r="M75">
        <f t="shared" si="38"/>
        <v>277.8</v>
      </c>
      <c r="O75" cm="1">
        <f t="array" ref="O75:P75">LINEST(K75:M75, K$53:M$53^{1})</f>
        <v>-1.4971428571428522</v>
      </c>
      <c r="P75">
        <v>352.14285714285688</v>
      </c>
      <c r="R75">
        <v>6</v>
      </c>
      <c r="S75">
        <f>-(S$69-S$72)/3 + S74</f>
        <v>299.99999999999994</v>
      </c>
      <c r="T75">
        <f t="shared" si="39"/>
        <v>292</v>
      </c>
      <c r="U75">
        <f>-(U$69-U$72)/3 + U74</f>
        <v>284.00000000000006</v>
      </c>
    </row>
    <row r="76" spans="2:21" x14ac:dyDescent="0.35">
      <c r="J76" s="2">
        <v>7</v>
      </c>
      <c r="K76">
        <f t="shared" si="36"/>
        <v>309.33333333333326</v>
      </c>
      <c r="L76">
        <f t="shared" si="37"/>
        <v>292.66666666666674</v>
      </c>
      <c r="M76">
        <f t="shared" si="38"/>
        <v>287.36031746031745</v>
      </c>
      <c r="O76" cm="1">
        <f t="array" ref="O76:P76">LINEST(K76:M76, K$53:M$53^{1})</f>
        <v>-1.4936961451247108</v>
      </c>
      <c r="P76">
        <v>361.18027210884327</v>
      </c>
      <c r="R76">
        <v>7</v>
      </c>
      <c r="S76">
        <f t="shared" ref="S76:U89" si="40">-(S$69-S$72)/3 + S75</f>
        <v>309.33333333333326</v>
      </c>
      <c r="T76">
        <f t="shared" si="39"/>
        <v>301</v>
      </c>
      <c r="U76">
        <f t="shared" si="40"/>
        <v>292.66666666666674</v>
      </c>
    </row>
    <row r="77" spans="2:21" x14ac:dyDescent="0.35">
      <c r="J77" s="2">
        <v>8</v>
      </c>
      <c r="K77">
        <f t="shared" si="36"/>
        <v>318.66666666666657</v>
      </c>
      <c r="L77">
        <f t="shared" si="37"/>
        <v>301.33333333333343</v>
      </c>
      <c r="M77">
        <f t="shared" si="38"/>
        <v>297.19841269841271</v>
      </c>
      <c r="O77" cm="1">
        <f t="array" ref="O77:P77">LINEST(K77:M77, K$53:M$53^{1})</f>
        <v>-1.4743764172335514</v>
      </c>
      <c r="P77">
        <v>369.62244897959147</v>
      </c>
      <c r="R77">
        <v>8</v>
      </c>
      <c r="S77">
        <f t="shared" si="40"/>
        <v>318.66666666666657</v>
      </c>
      <c r="T77">
        <f t="shared" si="39"/>
        <v>310</v>
      </c>
      <c r="U77">
        <f t="shared" si="40"/>
        <v>301.33333333333343</v>
      </c>
    </row>
    <row r="78" spans="2:21" x14ac:dyDescent="0.35">
      <c r="J78" s="2">
        <v>9</v>
      </c>
      <c r="K78">
        <f t="shared" si="36"/>
        <v>327.99999999999989</v>
      </c>
      <c r="L78">
        <f t="shared" si="37"/>
        <v>310.00000000000011</v>
      </c>
      <c r="M78">
        <f t="shared" si="38"/>
        <v>307.31428571428569</v>
      </c>
      <c r="O78" cm="1">
        <f t="array" ref="O78:P78">LINEST(K78:M78, K$53:M$53^{1})</f>
        <v>-1.4391836734693795</v>
      </c>
      <c r="P78">
        <v>377.46938775510171</v>
      </c>
      <c r="R78">
        <v>9</v>
      </c>
      <c r="S78">
        <f t="shared" si="40"/>
        <v>327.99999999999989</v>
      </c>
      <c r="T78">
        <f t="shared" si="39"/>
        <v>319</v>
      </c>
      <c r="U78">
        <f t="shared" si="40"/>
        <v>310.00000000000011</v>
      </c>
    </row>
    <row r="79" spans="2:21" x14ac:dyDescent="0.35">
      <c r="J79" s="2">
        <v>10</v>
      </c>
      <c r="K79">
        <f t="shared" si="36"/>
        <v>337.3333333333332</v>
      </c>
      <c r="L79">
        <f t="shared" si="37"/>
        <v>318.6666666666668</v>
      </c>
      <c r="M79">
        <f t="shared" si="38"/>
        <v>317.70793650793649</v>
      </c>
      <c r="O79" cm="1">
        <f t="array" ref="O79:P79">LINEST(K79:M79, K$53:M$53^{1})</f>
        <v>-1.3881179138321891</v>
      </c>
      <c r="P79">
        <v>384.72108843537364</v>
      </c>
      <c r="R79">
        <v>10</v>
      </c>
      <c r="S79">
        <f t="shared" si="40"/>
        <v>337.3333333333332</v>
      </c>
      <c r="T79">
        <f t="shared" si="39"/>
        <v>328</v>
      </c>
      <c r="U79">
        <f t="shared" si="40"/>
        <v>318.6666666666668</v>
      </c>
    </row>
    <row r="80" spans="2:21" x14ac:dyDescent="0.35">
      <c r="J80" s="2">
        <v>11</v>
      </c>
      <c r="K80">
        <f t="shared" si="36"/>
        <v>346.66666666666652</v>
      </c>
      <c r="L80">
        <f t="shared" si="37"/>
        <v>327.33333333333348</v>
      </c>
      <c r="M80">
        <f t="shared" si="38"/>
        <v>328.37936507936507</v>
      </c>
      <c r="O80" cm="1">
        <f t="array" ref="O80:P80">LINEST(K80:M80, K$53:M$53^{1})</f>
        <v>-1.3211791383219831</v>
      </c>
      <c r="P80">
        <v>391.37755102040762</v>
      </c>
      <c r="R80">
        <v>11</v>
      </c>
      <c r="S80">
        <f t="shared" si="40"/>
        <v>346.66666666666652</v>
      </c>
      <c r="T80">
        <f t="shared" si="39"/>
        <v>337</v>
      </c>
      <c r="U80">
        <f t="shared" si="40"/>
        <v>327.33333333333348</v>
      </c>
    </row>
    <row r="81" spans="10:21" x14ac:dyDescent="0.35">
      <c r="J81" s="2">
        <v>12</v>
      </c>
      <c r="K81">
        <f t="shared" si="36"/>
        <v>355.99999999999983</v>
      </c>
      <c r="L81">
        <f t="shared" si="37"/>
        <v>336.00000000000017</v>
      </c>
      <c r="M81">
        <f t="shared" si="38"/>
        <v>339.32857142857142</v>
      </c>
      <c r="O81" cm="1">
        <f t="array" ref="O81:P81">LINEST(K81:M81, K$53:M$53^{1})</f>
        <v>-1.2383673469387613</v>
      </c>
      <c r="P81">
        <v>397.43877551020347</v>
      </c>
      <c r="R81">
        <v>12</v>
      </c>
      <c r="S81">
        <f t="shared" si="40"/>
        <v>355.99999999999983</v>
      </c>
      <c r="T81">
        <f t="shared" si="39"/>
        <v>346</v>
      </c>
      <c r="U81">
        <f t="shared" si="40"/>
        <v>336.00000000000017</v>
      </c>
    </row>
    <row r="82" spans="10:21" x14ac:dyDescent="0.35">
      <c r="J82" s="2">
        <v>13</v>
      </c>
      <c r="K82">
        <f t="shared" si="36"/>
        <v>365.33333333333314</v>
      </c>
      <c r="L82">
        <f t="shared" si="37"/>
        <v>344.66666666666686</v>
      </c>
      <c r="M82">
        <f t="shared" si="38"/>
        <v>350.55555555555554</v>
      </c>
      <c r="O82" cm="1">
        <f t="array" ref="O82:P82">LINEST(K82:M82, K$53:M$53^{1})</f>
        <v>-1.1396825396825243</v>
      </c>
      <c r="P82">
        <v>402.90476190476124</v>
      </c>
      <c r="R82">
        <v>13</v>
      </c>
      <c r="S82">
        <f t="shared" si="40"/>
        <v>365.33333333333314</v>
      </c>
      <c r="T82">
        <f t="shared" si="39"/>
        <v>355</v>
      </c>
      <c r="U82">
        <f t="shared" si="40"/>
        <v>344.66666666666686</v>
      </c>
    </row>
    <row r="83" spans="10:21" x14ac:dyDescent="0.35">
      <c r="J83" s="2">
        <v>14</v>
      </c>
      <c r="K83">
        <f t="shared" si="36"/>
        <v>374.66666666666646</v>
      </c>
      <c r="L83">
        <f t="shared" si="37"/>
        <v>353.33333333333354</v>
      </c>
      <c r="M83">
        <f t="shared" si="38"/>
        <v>362.06031746031744</v>
      </c>
      <c r="O83" cm="1">
        <f t="array" ref="O83:P83">LINEST(K83:M83, K$53:M$53^{1})</f>
        <v>-1.0251247165532715</v>
      </c>
      <c r="P83">
        <v>407.77551020408094</v>
      </c>
      <c r="R83">
        <v>14</v>
      </c>
      <c r="S83">
        <f t="shared" si="40"/>
        <v>374.66666666666646</v>
      </c>
      <c r="T83">
        <f t="shared" si="39"/>
        <v>364</v>
      </c>
      <c r="U83">
        <f t="shared" si="40"/>
        <v>353.33333333333354</v>
      </c>
    </row>
    <row r="84" spans="10:21" x14ac:dyDescent="0.35">
      <c r="J84" s="2">
        <v>15</v>
      </c>
      <c r="K84">
        <f t="shared" si="36"/>
        <v>383.99999999999977</v>
      </c>
      <c r="L84">
        <f t="shared" si="37"/>
        <v>362.00000000000023</v>
      </c>
      <c r="M84">
        <f t="shared" si="38"/>
        <v>373.84285714285716</v>
      </c>
      <c r="O84" cm="1">
        <f t="array" ref="O84:P84">LINEST(K84:M84, K$53:M$53^{1})</f>
        <v>-0.89469387755100005</v>
      </c>
      <c r="P84">
        <v>412.0510204081624</v>
      </c>
      <c r="R84">
        <v>15</v>
      </c>
      <c r="S84">
        <f t="shared" si="40"/>
        <v>383.99999999999977</v>
      </c>
      <c r="T84">
        <f t="shared" si="39"/>
        <v>373</v>
      </c>
      <c r="U84">
        <f t="shared" si="40"/>
        <v>362.00000000000023</v>
      </c>
    </row>
    <row r="85" spans="10:21" x14ac:dyDescent="0.35">
      <c r="J85" s="2">
        <v>16</v>
      </c>
      <c r="K85">
        <f t="shared" si="36"/>
        <v>393.33333333333309</v>
      </c>
      <c r="L85">
        <f t="shared" si="37"/>
        <v>370.66666666666691</v>
      </c>
      <c r="M85">
        <f t="shared" si="38"/>
        <v>385.90317460317459</v>
      </c>
      <c r="O85" cm="1">
        <f t="array" ref="O85:P85">LINEST(K85:M85, K$53:M$53^{1})</f>
        <v>-0.7483900226757163</v>
      </c>
      <c r="P85">
        <v>415.7312925170059</v>
      </c>
      <c r="R85">
        <v>16</v>
      </c>
      <c r="S85">
        <f t="shared" si="40"/>
        <v>393.33333333333309</v>
      </c>
      <c r="T85">
        <f t="shared" si="39"/>
        <v>382</v>
      </c>
      <c r="U85">
        <f t="shared" si="40"/>
        <v>370.66666666666691</v>
      </c>
    </row>
    <row r="86" spans="10:21" x14ac:dyDescent="0.35">
      <c r="J86" s="2">
        <v>17</v>
      </c>
      <c r="K86">
        <f t="shared" si="36"/>
        <v>402.6666666666664</v>
      </c>
      <c r="L86">
        <f t="shared" si="37"/>
        <v>379.3333333333336</v>
      </c>
      <c r="M86">
        <f t="shared" si="38"/>
        <v>398.2412698412698</v>
      </c>
      <c r="O86" cm="1">
        <f t="array" ref="O86:P86">LINEST(K86:M86, K$53:M$53^{1})</f>
        <v>-0.58621315192741785</v>
      </c>
      <c r="P86">
        <v>418.81632653061132</v>
      </c>
      <c r="R86">
        <v>17</v>
      </c>
      <c r="S86">
        <f t="shared" si="40"/>
        <v>402.6666666666664</v>
      </c>
      <c r="T86">
        <f t="shared" si="39"/>
        <v>391</v>
      </c>
      <c r="U86">
        <f t="shared" si="40"/>
        <v>379.3333333333336</v>
      </c>
    </row>
    <row r="87" spans="10:21" x14ac:dyDescent="0.35">
      <c r="J87" s="2">
        <v>18</v>
      </c>
      <c r="K87">
        <f t="shared" si="36"/>
        <v>411.99999999999972</v>
      </c>
      <c r="L87">
        <f t="shared" si="37"/>
        <v>388.00000000000028</v>
      </c>
      <c r="M87">
        <f t="shared" si="38"/>
        <v>410.85714285714278</v>
      </c>
      <c r="O87" cm="1">
        <f t="array" ref="O87:P87">LINEST(K87:M87, K$53:M$53^{1})</f>
        <v>-0.40816326530610259</v>
      </c>
      <c r="P87">
        <v>421.30612244897867</v>
      </c>
      <c r="R87">
        <v>18</v>
      </c>
      <c r="S87">
        <f t="shared" si="40"/>
        <v>411.99999999999972</v>
      </c>
      <c r="T87">
        <f t="shared" si="39"/>
        <v>400</v>
      </c>
      <c r="U87">
        <f t="shared" si="40"/>
        <v>388.00000000000028</v>
      </c>
    </row>
    <row r="88" spans="10:21" x14ac:dyDescent="0.35">
      <c r="J88" s="2">
        <v>19</v>
      </c>
      <c r="K88">
        <f t="shared" si="36"/>
        <v>421.33333333333303</v>
      </c>
      <c r="L88">
        <f t="shared" si="37"/>
        <v>396.66666666666697</v>
      </c>
      <c r="M88">
        <f t="shared" si="38"/>
        <v>423.75079365079364</v>
      </c>
      <c r="O88" cm="1">
        <f t="array" ref="O88:P88">LINEST(K88:M88, K$53:M$53^{1})</f>
        <v>-0.21424036281176617</v>
      </c>
      <c r="P88">
        <v>423.20068027210777</v>
      </c>
      <c r="R88">
        <v>19</v>
      </c>
      <c r="S88">
        <f t="shared" si="40"/>
        <v>421.33333333333303</v>
      </c>
      <c r="T88">
        <f t="shared" si="39"/>
        <v>409</v>
      </c>
      <c r="U88">
        <f t="shared" si="40"/>
        <v>396.66666666666697</v>
      </c>
    </row>
    <row r="89" spans="10:21" x14ac:dyDescent="0.35">
      <c r="J89" s="2">
        <v>20</v>
      </c>
      <c r="K89">
        <f t="shared" si="36"/>
        <v>430.66666666666634</v>
      </c>
      <c r="L89">
        <f t="shared" si="37"/>
        <v>405.33333333333366</v>
      </c>
      <c r="M89">
        <f t="shared" si="38"/>
        <v>436.92222222222216</v>
      </c>
      <c r="O89" cm="1">
        <f t="array" ref="O89:P89">LINEST(K89:M89, K$53:M$53^{1})</f>
        <v>-4.4444444444210595E-3</v>
      </c>
      <c r="P89">
        <v>424.49999999999898</v>
      </c>
      <c r="R89">
        <v>20</v>
      </c>
      <c r="S89">
        <f t="shared" si="40"/>
        <v>430.66666666666634</v>
      </c>
      <c r="T89">
        <f t="shared" si="39"/>
        <v>418</v>
      </c>
      <c r="U89">
        <f t="shared" si="40"/>
        <v>405.33333333333366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6418-9F0C-4EC5-B832-577F1600986C}">
  <dimension ref="A1:I37"/>
  <sheetViews>
    <sheetView tabSelected="1" workbookViewId="0">
      <selection activeCell="T44" sqref="T44"/>
    </sheetView>
  </sheetViews>
  <sheetFormatPr defaultRowHeight="14.5" x14ac:dyDescent="0.35"/>
  <sheetData>
    <row r="1" spans="1:9" x14ac:dyDescent="0.35">
      <c r="B1">
        <v>35</v>
      </c>
      <c r="C1">
        <v>40</v>
      </c>
      <c r="D1">
        <v>45</v>
      </c>
      <c r="G1">
        <v>35</v>
      </c>
      <c r="H1">
        <v>40</v>
      </c>
      <c r="I1">
        <v>45</v>
      </c>
    </row>
    <row r="2" spans="1:9" x14ac:dyDescent="0.35">
      <c r="A2">
        <v>-15</v>
      </c>
      <c r="B2" s="3">
        <v>140.00000000000003</v>
      </c>
      <c r="C2" s="3">
        <v>139</v>
      </c>
      <c r="D2" s="3">
        <v>137.99999999999997</v>
      </c>
      <c r="F2">
        <v>-15</v>
      </c>
      <c r="G2" s="3">
        <v>47.499999999999986</v>
      </c>
      <c r="H2" s="3">
        <v>52.899999999999991</v>
      </c>
      <c r="I2" s="3">
        <v>58.3</v>
      </c>
    </row>
    <row r="3" spans="1:9" x14ac:dyDescent="0.35">
      <c r="A3">
        <v>-14</v>
      </c>
      <c r="B3" s="3">
        <v>145.66666666666669</v>
      </c>
      <c r="C3" s="3">
        <v>144.5</v>
      </c>
      <c r="D3" s="3">
        <v>143.33333333333331</v>
      </c>
      <c r="F3">
        <v>-14</v>
      </c>
      <c r="G3" s="3">
        <v>47.933333333333323</v>
      </c>
      <c r="H3" s="3">
        <v>53.349999999999994</v>
      </c>
      <c r="I3" s="3">
        <v>58.766666666666666</v>
      </c>
    </row>
    <row r="4" spans="1:9" x14ac:dyDescent="0.35">
      <c r="A4">
        <v>-13</v>
      </c>
      <c r="B4" s="3">
        <v>151.33333333333334</v>
      </c>
      <c r="C4" s="3">
        <v>150</v>
      </c>
      <c r="D4" s="3">
        <v>148.66666666666666</v>
      </c>
      <c r="F4">
        <v>-13</v>
      </c>
      <c r="G4" s="3">
        <v>48.36666666666666</v>
      </c>
      <c r="H4" s="3">
        <v>53.8</v>
      </c>
      <c r="I4" s="3">
        <v>59.233333333333334</v>
      </c>
    </row>
    <row r="5" spans="1:9" x14ac:dyDescent="0.35">
      <c r="A5">
        <v>-12</v>
      </c>
      <c r="B5" s="3">
        <v>157</v>
      </c>
      <c r="C5" s="3">
        <v>155.5</v>
      </c>
      <c r="D5" s="3">
        <v>154</v>
      </c>
      <c r="F5">
        <v>-12</v>
      </c>
      <c r="G5" s="3">
        <v>48.8</v>
      </c>
      <c r="H5" s="3">
        <v>54.25</v>
      </c>
      <c r="I5" s="3">
        <v>59.7</v>
      </c>
    </row>
    <row r="6" spans="1:9" x14ac:dyDescent="0.35">
      <c r="A6">
        <v>-11</v>
      </c>
      <c r="B6" s="3">
        <v>162.66666666666666</v>
      </c>
      <c r="C6" s="3">
        <v>161</v>
      </c>
      <c r="D6" s="3">
        <v>159.33333333333334</v>
      </c>
      <c r="F6">
        <v>-11</v>
      </c>
      <c r="G6" s="3">
        <v>49.233333333333334</v>
      </c>
      <c r="H6" s="3">
        <v>54.7</v>
      </c>
      <c r="I6" s="3">
        <v>60.166666666666671</v>
      </c>
    </row>
    <row r="7" spans="1:9" x14ac:dyDescent="0.35">
      <c r="A7">
        <v>-10</v>
      </c>
      <c r="B7" s="3">
        <v>168.33333333333331</v>
      </c>
      <c r="C7" s="3">
        <v>166.5</v>
      </c>
      <c r="D7" s="3">
        <v>164.66666666666669</v>
      </c>
      <c r="F7">
        <v>-10</v>
      </c>
      <c r="G7" s="3">
        <v>49.666666666666671</v>
      </c>
      <c r="H7" s="3">
        <v>55.150000000000006</v>
      </c>
      <c r="I7" s="3">
        <v>60.63333333333334</v>
      </c>
    </row>
    <row r="8" spans="1:9" x14ac:dyDescent="0.35">
      <c r="A8">
        <v>-9</v>
      </c>
      <c r="B8" s="3">
        <v>174</v>
      </c>
      <c r="C8" s="3">
        <v>172</v>
      </c>
      <c r="D8" s="3">
        <v>170</v>
      </c>
      <c r="F8">
        <v>-9</v>
      </c>
      <c r="G8" s="3">
        <v>50.1</v>
      </c>
      <c r="H8" s="3">
        <v>55.6</v>
      </c>
      <c r="I8" s="3">
        <v>61.1</v>
      </c>
    </row>
    <row r="9" spans="1:9" x14ac:dyDescent="0.35">
      <c r="A9">
        <v>-8</v>
      </c>
      <c r="B9" s="3">
        <v>181</v>
      </c>
      <c r="C9" s="3">
        <v>178.5</v>
      </c>
      <c r="D9" s="3">
        <v>176</v>
      </c>
      <c r="F9">
        <v>-8</v>
      </c>
      <c r="G9" s="3">
        <v>50.633333333333333</v>
      </c>
      <c r="H9" s="3">
        <v>56.133333333333333</v>
      </c>
      <c r="I9" s="3">
        <v>61.633333333333333</v>
      </c>
    </row>
    <row r="10" spans="1:9" x14ac:dyDescent="0.35">
      <c r="A10">
        <v>-7</v>
      </c>
      <c r="B10" s="3">
        <v>188</v>
      </c>
      <c r="C10" s="3">
        <v>185</v>
      </c>
      <c r="D10" s="3">
        <v>182</v>
      </c>
      <c r="F10">
        <v>-7</v>
      </c>
      <c r="G10" s="3">
        <v>51.166666666666664</v>
      </c>
      <c r="H10" s="3">
        <v>56.666666666666664</v>
      </c>
      <c r="I10" s="3">
        <v>62.166666666666664</v>
      </c>
    </row>
    <row r="11" spans="1:9" x14ac:dyDescent="0.35">
      <c r="A11">
        <v>-6</v>
      </c>
      <c r="B11" s="3">
        <v>195</v>
      </c>
      <c r="C11" s="3">
        <v>191.5</v>
      </c>
      <c r="D11" s="3">
        <v>188</v>
      </c>
      <c r="F11">
        <v>-6</v>
      </c>
      <c r="G11" s="3">
        <v>51.7</v>
      </c>
      <c r="H11" s="3">
        <v>57.2</v>
      </c>
      <c r="I11" s="3">
        <v>62.7</v>
      </c>
    </row>
    <row r="12" spans="1:9" x14ac:dyDescent="0.35">
      <c r="A12">
        <v>-5</v>
      </c>
      <c r="B12" s="3">
        <v>202.66666666666666</v>
      </c>
      <c r="C12" s="3">
        <v>198.66666666666666</v>
      </c>
      <c r="D12" s="3">
        <v>194.66666666666666</v>
      </c>
      <c r="F12">
        <v>-5</v>
      </c>
      <c r="G12" s="3">
        <v>52.266666666666666</v>
      </c>
      <c r="H12" s="3">
        <v>57.8</v>
      </c>
      <c r="I12" s="3">
        <v>63.333333333333336</v>
      </c>
    </row>
    <row r="13" spans="1:9" x14ac:dyDescent="0.35">
      <c r="A13">
        <v>-4</v>
      </c>
      <c r="B13" s="3">
        <v>210.33333333333331</v>
      </c>
      <c r="C13" s="3">
        <v>205.83333333333331</v>
      </c>
      <c r="D13" s="3">
        <v>201.33333333333331</v>
      </c>
      <c r="F13">
        <v>-4</v>
      </c>
      <c r="G13" s="3">
        <v>52.833333333333329</v>
      </c>
      <c r="H13" s="3">
        <v>58.4</v>
      </c>
      <c r="I13" s="3">
        <v>63.966666666666669</v>
      </c>
    </row>
    <row r="14" spans="1:9" x14ac:dyDescent="0.35">
      <c r="A14">
        <v>-3</v>
      </c>
      <c r="B14" s="3">
        <v>218</v>
      </c>
      <c r="C14" s="3">
        <v>213</v>
      </c>
      <c r="D14" s="3">
        <v>208</v>
      </c>
      <c r="F14">
        <v>-3</v>
      </c>
      <c r="G14" s="3">
        <v>53.4</v>
      </c>
      <c r="H14" s="3">
        <v>59</v>
      </c>
      <c r="I14" s="3">
        <v>64.599999999999994</v>
      </c>
    </row>
    <row r="15" spans="1:9" x14ac:dyDescent="0.35">
      <c r="A15">
        <v>-2</v>
      </c>
      <c r="B15" s="3">
        <v>226.66666666666666</v>
      </c>
      <c r="C15" s="3">
        <v>221.33333333333331</v>
      </c>
      <c r="D15" s="3">
        <v>216</v>
      </c>
      <c r="F15">
        <v>-2</v>
      </c>
      <c r="G15" s="3">
        <v>54.1</v>
      </c>
      <c r="H15" s="3">
        <v>59.7</v>
      </c>
      <c r="I15" s="3">
        <v>65.3</v>
      </c>
    </row>
    <row r="16" spans="1:9" x14ac:dyDescent="0.35">
      <c r="A16">
        <v>-1</v>
      </c>
      <c r="B16" s="3">
        <v>235.33333333333331</v>
      </c>
      <c r="C16" s="3">
        <v>229.66666666666666</v>
      </c>
      <c r="D16" s="3">
        <v>224</v>
      </c>
      <c r="F16">
        <v>-1</v>
      </c>
      <c r="G16" s="3">
        <v>54.800000000000004</v>
      </c>
      <c r="H16" s="3">
        <v>60.400000000000006</v>
      </c>
      <c r="I16" s="3">
        <v>66</v>
      </c>
    </row>
    <row r="17" spans="1:9" x14ac:dyDescent="0.35">
      <c r="A17">
        <v>0</v>
      </c>
      <c r="B17" s="3">
        <v>244</v>
      </c>
      <c r="C17" s="3">
        <v>238</v>
      </c>
      <c r="D17" s="3">
        <v>232</v>
      </c>
      <c r="F17">
        <v>0</v>
      </c>
      <c r="G17" s="3">
        <v>55.5</v>
      </c>
      <c r="H17" s="3">
        <v>61.1</v>
      </c>
      <c r="I17" s="3">
        <v>66.7</v>
      </c>
    </row>
    <row r="18" spans="1:9" x14ac:dyDescent="0.35">
      <c r="A18">
        <v>1</v>
      </c>
      <c r="B18" s="3">
        <v>253.33333333333334</v>
      </c>
      <c r="C18" s="3">
        <v>247</v>
      </c>
      <c r="D18" s="3">
        <v>240.66666666666666</v>
      </c>
      <c r="F18">
        <v>1</v>
      </c>
      <c r="G18" s="3">
        <v>56.3</v>
      </c>
      <c r="H18" s="3">
        <v>61.9</v>
      </c>
      <c r="I18" s="3">
        <v>67.5</v>
      </c>
    </row>
    <row r="19" spans="1:9" x14ac:dyDescent="0.35">
      <c r="A19">
        <v>2</v>
      </c>
      <c r="B19" s="3">
        <v>262.66666666666669</v>
      </c>
      <c r="C19" s="3">
        <v>256</v>
      </c>
      <c r="D19" s="3">
        <v>249.33333333333331</v>
      </c>
      <c r="F19">
        <v>2</v>
      </c>
      <c r="G19" s="3">
        <v>57.099999999999994</v>
      </c>
      <c r="H19" s="3">
        <v>62.699999999999996</v>
      </c>
      <c r="I19" s="3">
        <v>68.3</v>
      </c>
    </row>
    <row r="20" spans="1:9" x14ac:dyDescent="0.35">
      <c r="A20">
        <v>3</v>
      </c>
      <c r="B20" s="3">
        <v>272</v>
      </c>
      <c r="C20" s="3">
        <v>265</v>
      </c>
      <c r="D20" s="3">
        <v>258</v>
      </c>
      <c r="F20">
        <v>3</v>
      </c>
      <c r="G20" s="3">
        <v>57.9</v>
      </c>
      <c r="H20" s="3">
        <v>63.5</v>
      </c>
      <c r="I20" s="3">
        <v>69.099999999999994</v>
      </c>
    </row>
    <row r="21" spans="1:9" x14ac:dyDescent="0.35">
      <c r="A21">
        <v>4</v>
      </c>
      <c r="B21" s="3">
        <v>281.33333333333331</v>
      </c>
      <c r="C21" s="3">
        <v>274</v>
      </c>
      <c r="D21" s="3">
        <v>266.66666666666669</v>
      </c>
      <c r="F21">
        <v>4</v>
      </c>
      <c r="G21" s="3">
        <v>58.699999999999996</v>
      </c>
      <c r="H21" s="3">
        <v>64.3</v>
      </c>
      <c r="I21" s="3">
        <v>69.899999999999991</v>
      </c>
    </row>
    <row r="22" spans="1:9" x14ac:dyDescent="0.35">
      <c r="A22">
        <v>5</v>
      </c>
      <c r="B22" s="3">
        <v>290.66666666666663</v>
      </c>
      <c r="C22" s="3">
        <v>283</v>
      </c>
      <c r="D22" s="3">
        <v>275.33333333333337</v>
      </c>
      <c r="F22">
        <v>5</v>
      </c>
      <c r="G22" s="3">
        <v>59.499999999999993</v>
      </c>
      <c r="H22" s="3">
        <v>65.099999999999994</v>
      </c>
      <c r="I22" s="3">
        <v>70.699999999999989</v>
      </c>
    </row>
    <row r="23" spans="1:9" x14ac:dyDescent="0.35">
      <c r="A23">
        <v>6</v>
      </c>
      <c r="B23" s="3">
        <v>299.99999999999994</v>
      </c>
      <c r="C23" s="3">
        <v>292</v>
      </c>
      <c r="D23" s="3">
        <v>284.00000000000006</v>
      </c>
      <c r="F23">
        <v>6</v>
      </c>
      <c r="G23" s="3">
        <v>60.29999999999999</v>
      </c>
      <c r="H23" s="3">
        <v>65.899999999999991</v>
      </c>
      <c r="I23" s="3">
        <v>71.499999999999986</v>
      </c>
    </row>
    <row r="24" spans="1:9" x14ac:dyDescent="0.35">
      <c r="A24">
        <v>7</v>
      </c>
      <c r="B24" s="3">
        <v>309.33333333333326</v>
      </c>
      <c r="C24" s="3">
        <v>301</v>
      </c>
      <c r="D24" s="3">
        <v>292.66666666666674</v>
      </c>
      <c r="F24">
        <v>7</v>
      </c>
      <c r="G24" s="3">
        <v>61.099999999999987</v>
      </c>
      <c r="H24" s="3">
        <v>66.699999999999989</v>
      </c>
      <c r="I24" s="3">
        <v>72.299999999999983</v>
      </c>
    </row>
    <row r="25" spans="1:9" x14ac:dyDescent="0.35">
      <c r="A25">
        <v>8</v>
      </c>
      <c r="B25" s="3">
        <v>318.66666666666657</v>
      </c>
      <c r="C25" s="3">
        <v>310</v>
      </c>
      <c r="D25" s="3">
        <v>301.33333333333343</v>
      </c>
      <c r="F25">
        <v>8</v>
      </c>
      <c r="G25" s="3">
        <v>61.899999999999984</v>
      </c>
      <c r="H25" s="3">
        <v>67.499999999999986</v>
      </c>
      <c r="I25" s="3">
        <v>73.09999999999998</v>
      </c>
    </row>
    <row r="26" spans="1:9" x14ac:dyDescent="0.35">
      <c r="A26">
        <v>9</v>
      </c>
      <c r="B26" s="3">
        <v>327.99999999999989</v>
      </c>
      <c r="C26" s="3">
        <v>319</v>
      </c>
      <c r="D26" s="3">
        <v>310.00000000000011</v>
      </c>
      <c r="F26">
        <v>9</v>
      </c>
      <c r="G26" s="3">
        <v>62.699999999999982</v>
      </c>
      <c r="H26" s="3">
        <v>68.299999999999983</v>
      </c>
      <c r="I26" s="3">
        <v>73.899999999999977</v>
      </c>
    </row>
    <row r="27" spans="1:9" x14ac:dyDescent="0.35">
      <c r="A27">
        <v>10</v>
      </c>
      <c r="B27" s="3">
        <v>337.3333333333332</v>
      </c>
      <c r="C27" s="3">
        <v>328</v>
      </c>
      <c r="D27" s="3">
        <v>318.6666666666668</v>
      </c>
      <c r="F27">
        <v>10</v>
      </c>
      <c r="G27" s="3">
        <v>63.499999999999979</v>
      </c>
      <c r="H27" s="3">
        <v>69.09999999999998</v>
      </c>
      <c r="I27" s="3">
        <v>74.699999999999974</v>
      </c>
    </row>
    <row r="28" spans="1:9" x14ac:dyDescent="0.35">
      <c r="A28">
        <v>11</v>
      </c>
      <c r="B28" s="3">
        <v>346.66666666666652</v>
      </c>
      <c r="C28" s="3">
        <v>337</v>
      </c>
      <c r="D28" s="3">
        <v>327.33333333333348</v>
      </c>
      <c r="F28">
        <v>11</v>
      </c>
      <c r="G28" s="3">
        <v>64.299999999999983</v>
      </c>
      <c r="H28" s="3">
        <v>69.899999999999977</v>
      </c>
      <c r="I28" s="3">
        <v>75.499999999999972</v>
      </c>
    </row>
    <row r="29" spans="1:9" x14ac:dyDescent="0.35">
      <c r="A29">
        <v>12</v>
      </c>
      <c r="B29" s="3">
        <v>355.99999999999983</v>
      </c>
      <c r="C29" s="3">
        <v>346</v>
      </c>
      <c r="D29" s="3">
        <v>336.00000000000017</v>
      </c>
      <c r="F29">
        <v>12</v>
      </c>
      <c r="G29" s="3">
        <v>65.09999999999998</v>
      </c>
      <c r="H29" s="3">
        <v>70.699999999999974</v>
      </c>
      <c r="I29" s="3">
        <v>76.299999999999969</v>
      </c>
    </row>
    <row r="30" spans="1:9" x14ac:dyDescent="0.35">
      <c r="A30">
        <v>13</v>
      </c>
      <c r="B30" s="3">
        <v>365.33333333333314</v>
      </c>
      <c r="C30" s="3">
        <v>355</v>
      </c>
      <c r="D30" s="3">
        <v>344.66666666666686</v>
      </c>
      <c r="F30">
        <v>13</v>
      </c>
      <c r="G30" s="3">
        <v>65.899999999999977</v>
      </c>
      <c r="H30" s="3">
        <v>71.499999999999972</v>
      </c>
      <c r="I30" s="3">
        <v>77.099999999999966</v>
      </c>
    </row>
    <row r="31" spans="1:9" x14ac:dyDescent="0.35">
      <c r="A31">
        <v>14</v>
      </c>
      <c r="B31" s="3">
        <v>374.66666666666646</v>
      </c>
      <c r="C31" s="3">
        <v>364</v>
      </c>
      <c r="D31" s="3">
        <v>353.33333333333354</v>
      </c>
      <c r="F31">
        <v>14</v>
      </c>
      <c r="G31" s="3">
        <v>66.699999999999974</v>
      </c>
      <c r="H31" s="3">
        <v>72.299999999999969</v>
      </c>
      <c r="I31" s="3">
        <v>77.899999999999963</v>
      </c>
    </row>
    <row r="32" spans="1:9" x14ac:dyDescent="0.35">
      <c r="A32">
        <v>15</v>
      </c>
      <c r="B32" s="3">
        <v>383.99999999999977</v>
      </c>
      <c r="C32" s="3">
        <v>373</v>
      </c>
      <c r="D32" s="3">
        <v>362.00000000000023</v>
      </c>
      <c r="F32">
        <v>15</v>
      </c>
      <c r="G32" s="3">
        <v>67.499999999999972</v>
      </c>
      <c r="H32" s="3">
        <v>73.099999999999966</v>
      </c>
      <c r="I32" s="3">
        <v>78.69999999999996</v>
      </c>
    </row>
    <row r="33" spans="1:9" x14ac:dyDescent="0.35">
      <c r="A33">
        <v>16</v>
      </c>
      <c r="B33" s="3">
        <v>393.33333333333309</v>
      </c>
      <c r="C33" s="3">
        <v>382</v>
      </c>
      <c r="D33" s="3">
        <v>370.66666666666691</v>
      </c>
      <c r="F33">
        <v>16</v>
      </c>
      <c r="G33" s="3">
        <v>68.299999999999969</v>
      </c>
      <c r="H33" s="3">
        <v>73.899999999999963</v>
      </c>
      <c r="I33" s="3">
        <v>79.499999999999957</v>
      </c>
    </row>
    <row r="34" spans="1:9" x14ac:dyDescent="0.35">
      <c r="A34">
        <v>17</v>
      </c>
      <c r="B34" s="3">
        <v>402.6666666666664</v>
      </c>
      <c r="C34" s="3">
        <v>391</v>
      </c>
      <c r="D34" s="3">
        <v>379.3333333333336</v>
      </c>
      <c r="F34">
        <v>17</v>
      </c>
      <c r="G34" s="3">
        <v>69.099999999999966</v>
      </c>
      <c r="H34" s="3">
        <v>74.69999999999996</v>
      </c>
      <c r="I34" s="3">
        <v>80.299999999999955</v>
      </c>
    </row>
    <row r="35" spans="1:9" x14ac:dyDescent="0.35">
      <c r="A35">
        <v>18</v>
      </c>
      <c r="B35" s="3">
        <v>411.99999999999972</v>
      </c>
      <c r="C35" s="3">
        <v>400</v>
      </c>
      <c r="D35" s="3">
        <v>388.00000000000028</v>
      </c>
      <c r="F35">
        <v>18</v>
      </c>
      <c r="G35" s="3">
        <v>69.899999999999963</v>
      </c>
      <c r="H35" s="3">
        <v>75.499999999999957</v>
      </c>
      <c r="I35" s="3">
        <v>81.099999999999952</v>
      </c>
    </row>
    <row r="36" spans="1:9" x14ac:dyDescent="0.35">
      <c r="A36">
        <v>19</v>
      </c>
      <c r="B36" s="3">
        <v>421.33333333333303</v>
      </c>
      <c r="C36" s="3">
        <v>409</v>
      </c>
      <c r="D36" s="3">
        <v>396.66666666666697</v>
      </c>
      <c r="F36">
        <v>19</v>
      </c>
      <c r="G36" s="3">
        <v>70.69999999999996</v>
      </c>
      <c r="H36" s="3">
        <v>76.299999999999955</v>
      </c>
      <c r="I36" s="3">
        <v>81.899999999999949</v>
      </c>
    </row>
    <row r="37" spans="1:9" x14ac:dyDescent="0.35">
      <c r="A37">
        <v>20</v>
      </c>
      <c r="B37" s="3">
        <v>430.66666666666634</v>
      </c>
      <c r="C37" s="3">
        <v>418</v>
      </c>
      <c r="D37" s="3">
        <v>405.33333333333366</v>
      </c>
      <c r="F37">
        <v>20</v>
      </c>
      <c r="G37" s="3">
        <v>71.499999999999957</v>
      </c>
      <c r="H37" s="3">
        <v>77.099999999999952</v>
      </c>
      <c r="I37" s="3">
        <v>82.699999999999946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5543064-F061-49D9-B545-061B3C6675F3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19C1A5AB-6FEC-45AA-B9A6-E4E8C2C67C8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P_COMP</vt:lpstr>
      <vt:lpstr>Q_MAX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Poot, Casper</dc:creator>
  <cp:lastModifiedBy>Casper Poot</cp:lastModifiedBy>
  <dcterms:created xsi:type="dcterms:W3CDTF">2024-04-04T08:59:11Z</dcterms:created>
  <dcterms:modified xsi:type="dcterms:W3CDTF">2024-09-30T08:38:35Z</dcterms:modified>
</cp:coreProperties>
</file>