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ob.mccluskey\Documents\consensus_paper\for_git\paper_results\"/>
    </mc:Choice>
  </mc:AlternateContent>
  <xr:revisionPtr revIDLastSave="0" documentId="13_ncr:1_{6A9E558F-94DB-46C0-9DF4-BE58D8930C1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m_mv_work_lab_low_PVAL" sheetId="6" r:id="rId1"/>
    <sheet name="ct_mv_work_lab_low_PVAL" sheetId="7" r:id="rId2"/>
    <sheet name="ct_mv_work_lab_low" sheetId="1" r:id="rId3"/>
    <sheet name="em_mv_work_lab_low" sheetId="2" r:id="rId4"/>
    <sheet name="em_ct_work_lab_low" sheetId="3" r:id="rId5"/>
    <sheet name="ct_mv_work_lab_high" sheetId="4" r:id="rId6"/>
    <sheet name="em_mv_work_lab_high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74" i="1" l="1"/>
  <c r="J51" i="2" l="1"/>
  <c r="O5" i="3"/>
  <c r="O6" i="3"/>
  <c r="O7" i="3"/>
  <c r="O8" i="3"/>
  <c r="O9" i="3"/>
  <c r="O4" i="3"/>
  <c r="N4" i="3"/>
  <c r="N5" i="3"/>
  <c r="N6" i="3"/>
  <c r="N7" i="3"/>
  <c r="N8" i="3"/>
  <c r="N9" i="3"/>
  <c r="D64" i="3"/>
  <c r="E64" i="3"/>
  <c r="F64" i="3"/>
  <c r="G64" i="3"/>
  <c r="H64" i="3"/>
  <c r="I64" i="3"/>
  <c r="C64" i="3"/>
  <c r="C63" i="3"/>
  <c r="D63" i="3"/>
  <c r="E63" i="3"/>
  <c r="F63" i="3"/>
  <c r="G63" i="3"/>
  <c r="H63" i="3"/>
  <c r="I63" i="3"/>
  <c r="K9" i="3"/>
  <c r="K15" i="3"/>
  <c r="K21" i="3"/>
  <c r="K27" i="3"/>
  <c r="K33" i="3"/>
  <c r="K39" i="3"/>
  <c r="K45" i="3"/>
  <c r="K51" i="3"/>
  <c r="K57" i="3"/>
  <c r="J3" i="3"/>
  <c r="K3" i="3"/>
  <c r="J9" i="3"/>
  <c r="J15" i="3"/>
  <c r="J21" i="3"/>
  <c r="J27" i="3"/>
  <c r="J33" i="3"/>
  <c r="J39" i="3"/>
  <c r="J45" i="3"/>
  <c r="J51" i="3"/>
  <c r="J57" i="3"/>
  <c r="I63" i="2"/>
  <c r="H63" i="2"/>
  <c r="G63" i="2"/>
  <c r="F63" i="2"/>
  <c r="E63" i="2"/>
  <c r="D63" i="2"/>
  <c r="C63" i="2"/>
  <c r="J57" i="2"/>
  <c r="J45" i="2"/>
  <c r="J39" i="2"/>
  <c r="J33" i="2"/>
  <c r="J27" i="2"/>
  <c r="J21" i="2"/>
  <c r="J15" i="2"/>
  <c r="N9" i="2"/>
  <c r="J9" i="2"/>
  <c r="N8" i="2"/>
  <c r="N7" i="2"/>
  <c r="N6" i="2"/>
  <c r="N5" i="2"/>
  <c r="N4" i="2"/>
  <c r="J3" i="2"/>
  <c r="N8" i="1"/>
  <c r="N5" i="1"/>
  <c r="N6" i="1"/>
  <c r="N7" i="1"/>
  <c r="N9" i="1"/>
  <c r="N4" i="1"/>
  <c r="D63" i="1"/>
  <c r="E63" i="1"/>
  <c r="F63" i="1"/>
  <c r="G63" i="1"/>
  <c r="H63" i="1"/>
  <c r="I63" i="1"/>
  <c r="C63" i="1"/>
  <c r="J57" i="1"/>
  <c r="J51" i="1"/>
  <c r="J45" i="1"/>
  <c r="J39" i="1"/>
  <c r="J33" i="1"/>
  <c r="J27" i="1"/>
  <c r="J21" i="1"/>
  <c r="J15" i="1"/>
  <c r="J9" i="1"/>
  <c r="J3" i="1"/>
</calcChain>
</file>

<file path=xl/sharedStrings.xml><?xml version="1.0" encoding="utf-8"?>
<sst xmlns="http://schemas.openxmlformats.org/spreadsheetml/2006/main" count="56" uniqueCount="11">
  <si>
    <t>Labels</t>
  </si>
  <si>
    <t>Workers</t>
  </si>
  <si>
    <t>Data count</t>
  </si>
  <si>
    <t>ct</t>
  </si>
  <si>
    <t>em</t>
  </si>
  <si>
    <t>Worker count</t>
  </si>
  <si>
    <t>ct_better</t>
  </si>
  <si>
    <t>em_better</t>
  </si>
  <si>
    <t>W total</t>
  </si>
  <si>
    <t>G total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</si>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</sst>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1" fillId="0" borderId="0" xfId="0" applyFont="1" applyBorder="1"/>
    <xf numFmtId="0" fontId="0" fillId="0" borderId="0" xfId="0" applyBorder="1"/>
    <xf numFmtId="0" fontId="0" fillId="0" borderId="5" xfId="0" applyBorder="1"/>
    <xf numFmtId="0" fontId="1" fillId="0" borderId="7" xfId="0" applyFont="1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8" xfId="0" applyFill="1" applyBorder="1"/>
    <xf numFmtId="0" fontId="0" fillId="0" borderId="7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Fill="1" applyBorder="1"/>
    <xf numFmtId="0" fontId="0" fillId="0" borderId="5" xfId="0" applyFill="1" applyBorder="1"/>
    <xf numFmtId="0" fontId="0" fillId="2" borderId="2" xfId="0" applyFill="1" applyBorder="1"/>
    <xf numFmtId="0" fontId="1" fillId="0" borderId="1" xfId="0" applyFont="1" applyBorder="1"/>
    <xf numFmtId="0" fontId="1" fillId="0" borderId="3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0" fillId="4" borderId="2" xfId="0" applyFill="1" applyBorder="1"/>
    <xf numFmtId="0" fontId="0" fillId="4" borderId="0" xfId="0" applyFill="1" applyBorder="1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5" borderId="2" xfId="0" applyFill="1" applyBorder="1"/>
    <xf numFmtId="0" fontId="0" fillId="5" borderId="0" xfId="0" applyFill="1" applyBorder="1"/>
    <xf numFmtId="0" fontId="0" fillId="5" borderId="7" xfId="0" applyFill="1" applyBorder="1"/>
    <xf numFmtId="0" fontId="0" fillId="4" borderId="15" xfId="0" applyFill="1" applyBorder="1"/>
    <xf numFmtId="0" fontId="0" fillId="3" borderId="15" xfId="0" applyFill="1" applyBorder="1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7EB4-4474-4FBD-AB02-9213E841EC9D}">
  <dimension ref="A1:BS63"/>
  <sheetViews>
    <sheetView tabSelected="1" zoomScale="85" zoomScaleNormal="85" workbookViewId="0">
      <selection activeCell="K7" sqref="K7"/>
    </sheetView>
  </sheetViews>
  <sheetFormatPr defaultRowHeight="14.5" x14ac:dyDescent="0.35"/>
  <cols>
    <col min="3" max="3" width="12.26953125" bestFit="1" customWidth="1"/>
    <col min="17" max="17" width="18.81640625" bestFit="1" customWidth="1"/>
  </cols>
  <sheetData>
    <row r="1" spans="1:23" x14ac:dyDescent="0.35">
      <c r="C1" s="47" t="s">
        <v>0</v>
      </c>
      <c r="D1" s="47"/>
      <c r="E1" s="47"/>
      <c r="F1" s="47"/>
      <c r="G1" s="47"/>
      <c r="H1" s="47"/>
      <c r="I1" s="47"/>
    </row>
    <row r="2" spans="1:23" x14ac:dyDescent="0.35">
      <c r="A2" s="11" t="s">
        <v>1</v>
      </c>
      <c r="B2" s="12" t="s">
        <v>10</v>
      </c>
      <c r="C2" s="12">
        <v>2</v>
      </c>
      <c r="D2" s="12">
        <v>3</v>
      </c>
      <c r="E2" s="12">
        <v>5</v>
      </c>
      <c r="F2" s="12">
        <v>7</v>
      </c>
      <c r="G2" s="12">
        <v>10</v>
      </c>
      <c r="H2" s="12">
        <v>15</v>
      </c>
      <c r="I2" s="13">
        <v>20</v>
      </c>
    </row>
    <row r="3" spans="1:23" x14ac:dyDescent="0.35">
      <c r="A3" s="41">
        <v>3</v>
      </c>
      <c r="B3" s="2">
        <v>50</v>
      </c>
      <c r="C3" s="19"/>
      <c r="D3" s="19"/>
      <c r="E3" s="19"/>
      <c r="F3" s="19"/>
      <c r="G3" s="19"/>
      <c r="H3" s="19"/>
      <c r="I3" s="20"/>
      <c r="J3" s="44"/>
    </row>
    <row r="4" spans="1:23" x14ac:dyDescent="0.35">
      <c r="A4" s="42"/>
      <c r="B4" s="5">
        <v>125</v>
      </c>
      <c r="C4" s="21"/>
      <c r="D4" s="21"/>
      <c r="E4" s="21"/>
      <c r="F4" s="21"/>
      <c r="G4" s="21"/>
      <c r="H4" s="21"/>
      <c r="I4" s="22"/>
      <c r="J4" s="44"/>
      <c r="M4" s="2"/>
    </row>
    <row r="5" spans="1:23" x14ac:dyDescent="0.35">
      <c r="A5" s="42"/>
      <c r="B5" s="5">
        <v>250</v>
      </c>
      <c r="C5" s="21"/>
      <c r="D5" s="21"/>
      <c r="E5" s="21"/>
      <c r="F5" s="21"/>
      <c r="G5" s="21"/>
      <c r="H5" s="21"/>
      <c r="I5" s="22"/>
      <c r="J5" s="44"/>
      <c r="M5" s="5"/>
    </row>
    <row r="6" spans="1:23" x14ac:dyDescent="0.35">
      <c r="A6" s="42"/>
      <c r="B6" s="5">
        <v>500</v>
      </c>
      <c r="C6" s="21"/>
      <c r="D6" s="21"/>
      <c r="E6" s="21"/>
      <c r="F6" s="21"/>
      <c r="G6" s="21"/>
      <c r="H6" s="21"/>
      <c r="I6" s="22"/>
      <c r="J6" s="44"/>
      <c r="M6" s="5"/>
    </row>
    <row r="7" spans="1:23" x14ac:dyDescent="0.35">
      <c r="A7" s="42"/>
      <c r="B7" s="5">
        <v>1000</v>
      </c>
      <c r="C7" s="21"/>
      <c r="D7" s="21"/>
      <c r="E7" s="21"/>
      <c r="F7" s="21"/>
      <c r="G7" s="21"/>
      <c r="H7" s="21"/>
      <c r="I7" s="22"/>
      <c r="J7" s="44"/>
      <c r="M7" s="5"/>
    </row>
    <row r="8" spans="1:23" x14ac:dyDescent="0.35">
      <c r="A8" s="43"/>
      <c r="B8" s="8">
        <v>2000</v>
      </c>
      <c r="C8" s="18"/>
      <c r="D8" s="18"/>
      <c r="E8" s="18"/>
      <c r="F8" s="18"/>
      <c r="G8" s="18"/>
      <c r="H8" s="18"/>
      <c r="I8" s="17"/>
      <c r="J8" s="44"/>
      <c r="M8" s="5"/>
    </row>
    <row r="9" spans="1:23" x14ac:dyDescent="0.35">
      <c r="A9" s="41">
        <v>5</v>
      </c>
      <c r="B9" s="2">
        <v>50</v>
      </c>
      <c r="C9" s="35">
        <v>2.24892179341705E-3</v>
      </c>
      <c r="D9" s="19"/>
      <c r="E9" s="19"/>
      <c r="F9" s="19"/>
      <c r="G9" s="19"/>
      <c r="H9" s="19"/>
      <c r="I9" s="20"/>
      <c r="J9" s="44"/>
      <c r="M9" s="8"/>
    </row>
    <row r="10" spans="1:23" x14ac:dyDescent="0.35">
      <c r="A10" s="42"/>
      <c r="B10" s="5">
        <v>125</v>
      </c>
      <c r="C10" s="21"/>
      <c r="D10" s="21"/>
      <c r="E10" s="21"/>
      <c r="F10" s="21"/>
      <c r="G10" s="21"/>
      <c r="H10" s="21"/>
      <c r="I10" s="22"/>
      <c r="J10" s="44"/>
    </row>
    <row r="11" spans="1:23" x14ac:dyDescent="0.35">
      <c r="A11" s="42"/>
      <c r="B11" s="5">
        <v>250</v>
      </c>
      <c r="C11" s="21"/>
      <c r="D11" s="21"/>
      <c r="E11" s="21"/>
      <c r="F11" s="21"/>
      <c r="G11" s="21"/>
      <c r="H11" s="21"/>
      <c r="I11" s="22"/>
      <c r="J11" s="44"/>
    </row>
    <row r="12" spans="1:23" x14ac:dyDescent="0.35">
      <c r="A12" s="42"/>
      <c r="B12" s="5">
        <v>500</v>
      </c>
      <c r="C12" s="21"/>
      <c r="D12" s="21"/>
      <c r="E12" s="21"/>
      <c r="F12" s="21"/>
      <c r="G12" s="21"/>
      <c r="H12" s="21"/>
      <c r="I12" s="22"/>
      <c r="J12" s="44"/>
    </row>
    <row r="13" spans="1:23" x14ac:dyDescent="0.35">
      <c r="A13" s="42"/>
      <c r="B13" s="5">
        <v>1000</v>
      </c>
      <c r="C13" s="21"/>
      <c r="D13" s="21"/>
      <c r="E13" s="21"/>
      <c r="F13" s="21"/>
      <c r="G13" s="21"/>
      <c r="H13" s="21"/>
      <c r="I13" s="22"/>
      <c r="J13" s="44"/>
      <c r="R13" s="2"/>
      <c r="S13" s="5"/>
      <c r="T13" s="5"/>
      <c r="U13" s="5"/>
      <c r="V13" s="5"/>
      <c r="W13" s="8"/>
    </row>
    <row r="14" spans="1:23" x14ac:dyDescent="0.35">
      <c r="A14" s="43"/>
      <c r="B14" s="8">
        <v>2000</v>
      </c>
      <c r="C14" s="18"/>
      <c r="D14" s="18"/>
      <c r="E14" s="18"/>
      <c r="F14" s="18"/>
      <c r="G14" s="18"/>
      <c r="H14" s="18"/>
      <c r="I14" s="17"/>
      <c r="J14" s="44"/>
      <c r="Q14" s="31"/>
    </row>
    <row r="15" spans="1:23" x14ac:dyDescent="0.35">
      <c r="A15" s="41">
        <v>8</v>
      </c>
      <c r="B15" s="2">
        <v>50</v>
      </c>
      <c r="C15" s="19"/>
      <c r="D15" s="19"/>
      <c r="E15" s="19"/>
      <c r="F15" s="19"/>
      <c r="G15" s="19"/>
      <c r="H15" s="19"/>
      <c r="I15" s="20"/>
      <c r="J15" s="44"/>
    </row>
    <row r="16" spans="1:23" x14ac:dyDescent="0.35">
      <c r="A16" s="42"/>
      <c r="B16" s="5">
        <v>125</v>
      </c>
      <c r="C16" s="21"/>
      <c r="D16" s="21"/>
      <c r="E16" s="21"/>
      <c r="F16" s="21"/>
      <c r="G16" s="21"/>
      <c r="H16" s="21"/>
      <c r="I16" s="22"/>
      <c r="J16" s="44"/>
    </row>
    <row r="17" spans="1:27" x14ac:dyDescent="0.35">
      <c r="A17" s="42"/>
      <c r="B17" s="5">
        <v>250</v>
      </c>
      <c r="C17" s="21"/>
      <c r="D17" s="21"/>
      <c r="E17" s="21"/>
      <c r="F17" s="21"/>
      <c r="G17" s="21"/>
      <c r="H17" s="21"/>
      <c r="I17" s="22"/>
      <c r="J17" s="44"/>
    </row>
    <row r="18" spans="1:27" x14ac:dyDescent="0.35">
      <c r="A18" s="42"/>
      <c r="B18" s="5">
        <v>500</v>
      </c>
      <c r="C18" s="14">
        <v>2.3580625078103101E-2</v>
      </c>
      <c r="D18" s="21"/>
      <c r="E18" s="21"/>
      <c r="F18" s="21"/>
      <c r="G18" s="21"/>
      <c r="H18" s="21"/>
      <c r="I18" s="22"/>
      <c r="J18" s="44"/>
    </row>
    <row r="19" spans="1:27" x14ac:dyDescent="0.35">
      <c r="A19" s="42"/>
      <c r="B19" s="5">
        <v>1000</v>
      </c>
      <c r="C19" s="14">
        <v>9.2920045070639598E-3</v>
      </c>
      <c r="D19" s="14">
        <v>2.79757268762603E-2</v>
      </c>
      <c r="E19" s="21"/>
      <c r="F19" s="21"/>
      <c r="G19" s="21"/>
      <c r="H19" s="21"/>
      <c r="I19" s="22"/>
      <c r="J19" s="44"/>
    </row>
    <row r="20" spans="1:27" x14ac:dyDescent="0.35">
      <c r="A20" s="43"/>
      <c r="B20" s="8">
        <v>2000</v>
      </c>
      <c r="C20" s="18"/>
      <c r="D20" s="18"/>
      <c r="E20" s="18"/>
      <c r="F20" s="18"/>
      <c r="G20" s="18"/>
      <c r="H20" s="18"/>
      <c r="I20" s="17"/>
      <c r="J20" s="44"/>
    </row>
    <row r="21" spans="1:27" x14ac:dyDescent="0.35">
      <c r="A21" s="41">
        <v>10</v>
      </c>
      <c r="B21" s="2">
        <v>50</v>
      </c>
      <c r="C21" s="23">
        <v>6.66039797825851E-3</v>
      </c>
      <c r="D21" s="19"/>
      <c r="E21" s="19"/>
      <c r="F21" s="19"/>
      <c r="G21" s="19"/>
      <c r="H21" s="19"/>
      <c r="I21" s="20"/>
      <c r="J21" s="44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</row>
    <row r="22" spans="1:27" x14ac:dyDescent="0.35">
      <c r="A22" s="42"/>
      <c r="B22" s="5">
        <v>125</v>
      </c>
      <c r="C22" s="21"/>
      <c r="D22" s="21"/>
      <c r="E22" s="21"/>
      <c r="F22" s="21"/>
      <c r="G22" s="21"/>
      <c r="H22" s="21"/>
      <c r="I22" s="22"/>
      <c r="J22" s="44"/>
      <c r="Q22" s="31"/>
    </row>
    <row r="23" spans="1:27" x14ac:dyDescent="0.35">
      <c r="A23" s="42"/>
      <c r="B23" s="5">
        <v>250</v>
      </c>
      <c r="C23" s="21"/>
      <c r="D23" s="21"/>
      <c r="E23" s="21"/>
      <c r="F23" s="21"/>
      <c r="G23" s="21"/>
      <c r="H23" s="21"/>
      <c r="I23" s="22"/>
      <c r="J23" s="44"/>
    </row>
    <row r="24" spans="1:27" x14ac:dyDescent="0.35">
      <c r="A24" s="42"/>
      <c r="B24" s="5">
        <v>500</v>
      </c>
      <c r="C24" s="14">
        <v>2.4655928415916999E-2</v>
      </c>
      <c r="D24" s="21"/>
      <c r="E24" s="21"/>
      <c r="F24" s="21"/>
      <c r="G24" s="21"/>
      <c r="H24" s="21"/>
      <c r="I24" s="22"/>
      <c r="J24" s="44"/>
    </row>
    <row r="25" spans="1:27" x14ac:dyDescent="0.35">
      <c r="A25" s="42"/>
      <c r="B25" s="5">
        <v>1000</v>
      </c>
      <c r="C25" s="14">
        <v>9.8526390057712392E-3</v>
      </c>
      <c r="D25" s="14">
        <v>4.9576852570934103E-2</v>
      </c>
      <c r="E25" s="14">
        <v>3.4256922235802199E-2</v>
      </c>
      <c r="F25" s="21"/>
      <c r="G25" s="21"/>
      <c r="H25" s="21"/>
      <c r="I25" s="22"/>
      <c r="J25" s="44"/>
    </row>
    <row r="26" spans="1:27" x14ac:dyDescent="0.35">
      <c r="A26" s="43"/>
      <c r="B26" s="8">
        <v>2000</v>
      </c>
      <c r="C26" s="15">
        <v>2.3895353974081698E-2</v>
      </c>
      <c r="D26" s="15">
        <v>2.0102811037651901E-2</v>
      </c>
      <c r="E26" s="15">
        <v>3.4672571044459997E-2</v>
      </c>
      <c r="F26" s="18"/>
      <c r="G26" s="18"/>
      <c r="H26" s="18"/>
      <c r="I26" s="17"/>
      <c r="J26" s="44"/>
    </row>
    <row r="27" spans="1:27" x14ac:dyDescent="0.35">
      <c r="A27" s="41">
        <v>13</v>
      </c>
      <c r="B27" s="2">
        <v>50</v>
      </c>
      <c r="C27" s="19"/>
      <c r="D27" s="19"/>
      <c r="E27" s="19"/>
      <c r="F27" s="19"/>
      <c r="G27" s="19"/>
      <c r="H27" s="19"/>
      <c r="I27" s="20"/>
      <c r="J27" s="44"/>
    </row>
    <row r="28" spans="1:27" x14ac:dyDescent="0.35">
      <c r="A28" s="42"/>
      <c r="B28" s="5">
        <v>125</v>
      </c>
      <c r="C28" s="21"/>
      <c r="D28" s="21"/>
      <c r="E28" s="21"/>
      <c r="F28" s="21"/>
      <c r="G28" s="21"/>
      <c r="H28" s="21"/>
      <c r="I28" s="22"/>
      <c r="J28" s="44"/>
      <c r="U28" s="47"/>
      <c r="V28" s="47"/>
      <c r="W28" s="47"/>
      <c r="X28" s="47"/>
      <c r="Y28" s="47"/>
      <c r="Z28" s="47"/>
      <c r="AA28" s="47"/>
    </row>
    <row r="29" spans="1:27" x14ac:dyDescent="0.35">
      <c r="A29" s="42"/>
      <c r="B29" s="5">
        <v>250</v>
      </c>
      <c r="C29" s="21"/>
      <c r="D29" s="21"/>
      <c r="E29" s="21"/>
      <c r="F29" s="21"/>
      <c r="G29" s="21"/>
      <c r="H29" s="21"/>
      <c r="I29" s="22"/>
      <c r="J29" s="44"/>
      <c r="T29" s="12"/>
      <c r="U29" s="12"/>
      <c r="V29" s="12"/>
      <c r="W29" s="12"/>
      <c r="X29" s="12"/>
      <c r="Y29" s="12"/>
      <c r="Z29" s="12"/>
      <c r="AA29" s="13"/>
    </row>
    <row r="30" spans="1:27" x14ac:dyDescent="0.35">
      <c r="A30" s="42"/>
      <c r="B30" s="5">
        <v>500</v>
      </c>
      <c r="C30" s="21"/>
      <c r="D30" s="21"/>
      <c r="E30" s="14">
        <v>1.7474452556526798E-2</v>
      </c>
      <c r="F30" s="21"/>
      <c r="G30" s="21"/>
      <c r="H30" s="21"/>
      <c r="I30" s="22"/>
      <c r="J30" s="44"/>
    </row>
    <row r="31" spans="1:27" x14ac:dyDescent="0.35">
      <c r="A31" s="42"/>
      <c r="B31" s="5">
        <v>1000</v>
      </c>
      <c r="C31" s="1">
        <v>3.2415362422345002E-2</v>
      </c>
      <c r="D31" s="14">
        <v>1.14314660961431E-2</v>
      </c>
      <c r="E31" s="21"/>
      <c r="F31" s="21"/>
      <c r="G31" s="21"/>
      <c r="H31" s="21"/>
      <c r="I31" s="22"/>
      <c r="J31" s="44"/>
    </row>
    <row r="32" spans="1:27" x14ac:dyDescent="0.35">
      <c r="A32" s="43"/>
      <c r="B32" s="8">
        <v>2000</v>
      </c>
      <c r="C32" s="15">
        <v>1.1584025331203601E-2</v>
      </c>
      <c r="D32" s="15">
        <v>9.3884877843468297E-3</v>
      </c>
      <c r="E32" s="15">
        <v>2.29015926794864E-2</v>
      </c>
      <c r="F32" s="18"/>
      <c r="G32" s="18"/>
      <c r="H32" s="18"/>
      <c r="I32" s="17"/>
      <c r="J32" s="44"/>
    </row>
    <row r="33" spans="1:23" x14ac:dyDescent="0.35">
      <c r="A33" s="41">
        <v>15</v>
      </c>
      <c r="B33" s="2">
        <v>50</v>
      </c>
      <c r="C33" s="23">
        <v>9.1935884769984103E-3</v>
      </c>
      <c r="D33" s="19"/>
      <c r="E33" s="19"/>
      <c r="F33" s="19"/>
      <c r="G33" s="19"/>
      <c r="H33" s="19"/>
      <c r="I33" s="20"/>
      <c r="J33" s="44"/>
    </row>
    <row r="34" spans="1:23" x14ac:dyDescent="0.35">
      <c r="A34" s="42"/>
      <c r="B34" s="5">
        <v>125</v>
      </c>
      <c r="C34" s="21"/>
      <c r="D34" s="21"/>
      <c r="E34" s="21"/>
      <c r="F34" s="21"/>
      <c r="G34" s="21"/>
      <c r="H34" s="21"/>
      <c r="I34" s="22"/>
      <c r="J34" s="44"/>
    </row>
    <row r="35" spans="1:23" x14ac:dyDescent="0.35">
      <c r="A35" s="42"/>
      <c r="B35" s="5">
        <v>250</v>
      </c>
      <c r="C35" s="14">
        <v>2.81179097317764E-2</v>
      </c>
      <c r="D35" s="21"/>
      <c r="E35" s="21"/>
      <c r="F35" s="21"/>
      <c r="G35" s="21"/>
      <c r="H35" s="21"/>
      <c r="I35" s="22"/>
      <c r="J35" s="44"/>
    </row>
    <row r="36" spans="1:23" x14ac:dyDescent="0.35">
      <c r="A36" s="42"/>
      <c r="B36" s="5">
        <v>500</v>
      </c>
      <c r="C36" s="36">
        <v>2.1573014000986599E-3</v>
      </c>
      <c r="D36" s="21"/>
      <c r="E36" s="21"/>
      <c r="F36" s="21"/>
      <c r="G36" s="21"/>
      <c r="H36" s="21"/>
      <c r="I36" s="22"/>
      <c r="J36" s="44"/>
    </row>
    <row r="37" spans="1:23" x14ac:dyDescent="0.35">
      <c r="A37" s="42"/>
      <c r="B37" s="5">
        <v>1000</v>
      </c>
      <c r="C37" s="21"/>
      <c r="D37" s="14">
        <v>2.32914732297126E-2</v>
      </c>
      <c r="E37" s="36">
        <v>2.4602821235301499E-3</v>
      </c>
      <c r="F37" s="21"/>
      <c r="G37" s="21"/>
      <c r="H37" s="21"/>
      <c r="I37" s="22"/>
      <c r="J37" s="44"/>
    </row>
    <row r="38" spans="1:23" x14ac:dyDescent="0.35">
      <c r="A38" s="43"/>
      <c r="B38" s="8">
        <v>2000</v>
      </c>
      <c r="C38" s="37">
        <v>1.1263313766113499E-3</v>
      </c>
      <c r="D38" s="37">
        <v>1.929360235896E-3</v>
      </c>
      <c r="E38" s="18"/>
      <c r="F38" s="18"/>
      <c r="G38" s="18"/>
      <c r="H38" s="18"/>
      <c r="I38" s="17"/>
      <c r="J38" s="44"/>
    </row>
    <row r="39" spans="1:23" x14ac:dyDescent="0.35">
      <c r="A39" s="41">
        <v>18</v>
      </c>
      <c r="B39" s="2">
        <v>50</v>
      </c>
      <c r="C39" s="19"/>
      <c r="D39" s="19"/>
      <c r="E39" s="19"/>
      <c r="F39" s="19"/>
      <c r="G39" s="19"/>
      <c r="H39" s="19"/>
      <c r="I39" s="20"/>
      <c r="J39" s="44"/>
    </row>
    <row r="40" spans="1:23" x14ac:dyDescent="0.35">
      <c r="A40" s="42"/>
      <c r="B40" s="5">
        <v>125</v>
      </c>
      <c r="C40" s="21"/>
      <c r="D40" s="21"/>
      <c r="E40" s="21"/>
      <c r="F40" s="21"/>
      <c r="G40" s="21"/>
      <c r="H40" s="21"/>
      <c r="I40" s="22"/>
      <c r="J40" s="44"/>
    </row>
    <row r="41" spans="1:23" x14ac:dyDescent="0.35">
      <c r="A41" s="42"/>
      <c r="B41" s="5">
        <v>250</v>
      </c>
      <c r="C41" s="14">
        <v>5.4249971630027597E-3</v>
      </c>
      <c r="D41" s="21"/>
      <c r="E41" s="21"/>
      <c r="F41" s="21"/>
      <c r="G41" s="21"/>
      <c r="H41" s="21"/>
      <c r="I41" s="22"/>
      <c r="J41" s="44"/>
    </row>
    <row r="42" spans="1:23" x14ac:dyDescent="0.35">
      <c r="A42" s="42"/>
      <c r="B42" s="5">
        <v>500</v>
      </c>
      <c r="C42" s="21"/>
      <c r="D42" s="14">
        <v>2.8511468162215E-2</v>
      </c>
      <c r="E42" s="21"/>
      <c r="F42" s="21"/>
      <c r="G42" s="21"/>
      <c r="H42" s="21"/>
      <c r="I42" s="22"/>
      <c r="J42" s="44"/>
      <c r="R42" s="46"/>
      <c r="S42" s="46"/>
      <c r="T42" s="46"/>
      <c r="U42" s="46"/>
      <c r="V42" s="46"/>
      <c r="W42" s="46"/>
    </row>
    <row r="43" spans="1:23" x14ac:dyDescent="0.35">
      <c r="A43" s="42"/>
      <c r="B43" s="5">
        <v>1000</v>
      </c>
      <c r="C43" s="36">
        <v>9.0251497964790597E-4</v>
      </c>
      <c r="D43" s="14">
        <v>1.8961012035064301E-2</v>
      </c>
      <c r="E43" s="21"/>
      <c r="F43" s="21"/>
      <c r="G43" s="21"/>
      <c r="H43" s="21"/>
      <c r="I43" s="22"/>
      <c r="J43" s="44"/>
      <c r="Q43" s="31"/>
      <c r="R43" s="31"/>
      <c r="S43" s="31"/>
      <c r="T43" s="31"/>
      <c r="U43" s="31"/>
      <c r="V43" s="31"/>
      <c r="W43" s="31"/>
    </row>
    <row r="44" spans="1:23" x14ac:dyDescent="0.35">
      <c r="A44" s="43"/>
      <c r="B44" s="8">
        <v>2000</v>
      </c>
      <c r="C44" s="15">
        <v>5.6900742164593598E-3</v>
      </c>
      <c r="D44" s="15">
        <v>7.9405682719297394E-3</v>
      </c>
      <c r="E44" s="15">
        <v>4.7617900389472903E-2</v>
      </c>
      <c r="F44" s="15">
        <v>1.36356650778344E-2</v>
      </c>
      <c r="G44" s="18"/>
      <c r="H44" s="18"/>
      <c r="I44" s="17"/>
      <c r="J44" s="44"/>
      <c r="Q44" s="31"/>
    </row>
    <row r="45" spans="1:23" x14ac:dyDescent="0.35">
      <c r="A45" s="41">
        <v>20</v>
      </c>
      <c r="B45" s="2">
        <v>50</v>
      </c>
      <c r="C45" s="19"/>
      <c r="D45" s="19"/>
      <c r="E45" s="19"/>
      <c r="F45" s="19"/>
      <c r="G45" s="19"/>
      <c r="H45" s="19"/>
      <c r="I45" s="20"/>
      <c r="J45" s="44"/>
    </row>
    <row r="46" spans="1:23" x14ac:dyDescent="0.35">
      <c r="A46" s="42"/>
      <c r="B46" s="5">
        <v>125</v>
      </c>
      <c r="C46" s="21"/>
      <c r="D46" s="21"/>
      <c r="E46" s="21"/>
      <c r="F46" s="21"/>
      <c r="G46" s="21"/>
      <c r="H46" s="21"/>
      <c r="I46" s="22"/>
      <c r="J46" s="44"/>
    </row>
    <row r="47" spans="1:23" x14ac:dyDescent="0.35">
      <c r="A47" s="42"/>
      <c r="B47" s="5">
        <v>250</v>
      </c>
      <c r="C47" s="14">
        <v>1.5251618874406399E-2</v>
      </c>
      <c r="D47" s="21"/>
      <c r="E47" s="21"/>
      <c r="F47" s="21"/>
      <c r="G47" s="21"/>
      <c r="H47" s="21"/>
      <c r="I47" s="22"/>
      <c r="J47" s="44"/>
    </row>
    <row r="48" spans="1:23" x14ac:dyDescent="0.35">
      <c r="A48" s="42"/>
      <c r="B48" s="5">
        <v>500</v>
      </c>
      <c r="C48" s="14">
        <v>3.8890703709109103E-2</v>
      </c>
      <c r="D48" s="14">
        <v>2.1210139134295099E-2</v>
      </c>
      <c r="E48" s="21"/>
      <c r="F48" s="21"/>
      <c r="G48" s="21"/>
      <c r="H48" s="21"/>
      <c r="I48" s="22"/>
      <c r="J48" s="44"/>
    </row>
    <row r="49" spans="1:71" x14ac:dyDescent="0.35">
      <c r="A49" s="42"/>
      <c r="B49" s="5">
        <v>1000</v>
      </c>
      <c r="C49" s="36">
        <v>5.4324680482018797E-4</v>
      </c>
      <c r="D49" s="14">
        <v>3.7345566365118099E-2</v>
      </c>
      <c r="E49" s="14">
        <v>8.3627926420381908E-3</v>
      </c>
      <c r="F49" s="21"/>
      <c r="G49" s="21"/>
      <c r="H49" s="21"/>
      <c r="I49" s="22"/>
      <c r="J49" s="44"/>
    </row>
    <row r="50" spans="1:71" x14ac:dyDescent="0.35">
      <c r="A50" s="43"/>
      <c r="B50" s="8">
        <v>2000</v>
      </c>
      <c r="C50" s="37">
        <v>2.3942955139472102E-3</v>
      </c>
      <c r="D50" s="15">
        <v>4.0621436200425902E-2</v>
      </c>
      <c r="E50" s="18"/>
      <c r="F50" s="15">
        <v>1.7432891042183801E-2</v>
      </c>
      <c r="G50" s="15">
        <v>1.0533722827094499E-2</v>
      </c>
      <c r="H50" s="18"/>
      <c r="I50" s="17"/>
      <c r="J50" s="44"/>
    </row>
    <row r="51" spans="1:71" x14ac:dyDescent="0.35">
      <c r="A51" s="41">
        <v>30</v>
      </c>
      <c r="B51" s="2">
        <v>50</v>
      </c>
      <c r="C51" s="19"/>
      <c r="D51" s="19"/>
      <c r="E51" s="19"/>
      <c r="F51" s="19"/>
      <c r="G51" s="19"/>
      <c r="H51" s="19"/>
      <c r="I51" s="20"/>
      <c r="J51" s="44"/>
    </row>
    <row r="52" spans="1:71" x14ac:dyDescent="0.35">
      <c r="A52" s="42"/>
      <c r="B52" s="5">
        <v>125</v>
      </c>
      <c r="C52" s="21"/>
      <c r="D52" s="21"/>
      <c r="E52" s="21"/>
      <c r="F52" s="21"/>
      <c r="G52" s="21"/>
      <c r="H52" s="21"/>
      <c r="I52" s="22"/>
      <c r="J52" s="44"/>
    </row>
    <row r="53" spans="1:71" x14ac:dyDescent="0.35">
      <c r="A53" s="42"/>
      <c r="B53" s="5">
        <v>250</v>
      </c>
      <c r="C53" s="14">
        <v>7.1924573703802397E-3</v>
      </c>
      <c r="D53" s="14">
        <v>2.74467080473214E-2</v>
      </c>
      <c r="E53" s="21"/>
      <c r="F53" s="21"/>
      <c r="G53" s="21"/>
      <c r="H53" s="21"/>
      <c r="I53" s="22"/>
      <c r="J53" s="44"/>
      <c r="U53" s="32"/>
      <c r="V53" s="32"/>
      <c r="W53" s="32"/>
      <c r="X53" s="32"/>
      <c r="Y53" s="32"/>
      <c r="Z53" s="32"/>
      <c r="AA53" s="33"/>
      <c r="AB53" s="33"/>
      <c r="AC53" s="34"/>
      <c r="AD53" s="32"/>
      <c r="AE53" s="33"/>
      <c r="AF53" s="33"/>
      <c r="AG53" s="33"/>
      <c r="AH53" s="33"/>
      <c r="AI53" s="34"/>
      <c r="AJ53" s="32"/>
      <c r="AK53" s="33"/>
      <c r="AL53" s="33"/>
      <c r="AM53" s="33"/>
      <c r="AN53" s="33"/>
      <c r="AO53" s="34"/>
      <c r="AP53" s="32"/>
      <c r="AQ53" s="33"/>
      <c r="AR53" s="33"/>
      <c r="AS53" s="33"/>
      <c r="AT53" s="33"/>
      <c r="AU53" s="34"/>
      <c r="AV53" s="32"/>
      <c r="AW53" s="33"/>
      <c r="AX53" s="33"/>
      <c r="AY53" s="33"/>
      <c r="AZ53" s="33"/>
      <c r="BA53" s="34"/>
      <c r="BB53" s="32"/>
      <c r="BC53" s="33"/>
      <c r="BD53" s="33"/>
      <c r="BE53" s="33"/>
      <c r="BF53" s="33"/>
      <c r="BG53" s="34"/>
      <c r="BH53" s="32"/>
      <c r="BI53" s="33"/>
      <c r="BJ53" s="33"/>
      <c r="BK53" s="33"/>
      <c r="BL53" s="33"/>
      <c r="BM53" s="34"/>
      <c r="BN53" s="32"/>
      <c r="BO53" s="33"/>
      <c r="BP53" s="33"/>
      <c r="BQ53" s="33"/>
      <c r="BR53" s="33"/>
      <c r="BS53" s="34"/>
    </row>
    <row r="54" spans="1:71" x14ac:dyDescent="0.35">
      <c r="A54" s="42"/>
      <c r="B54" s="5">
        <v>500</v>
      </c>
      <c r="C54" s="36">
        <v>5.6869602309957999E-5</v>
      </c>
      <c r="D54" s="14">
        <v>1.6190995890860201E-2</v>
      </c>
      <c r="E54" s="21"/>
      <c r="F54" s="21"/>
      <c r="G54" s="21"/>
      <c r="H54" s="21"/>
      <c r="I54" s="22"/>
      <c r="J54" s="44"/>
    </row>
    <row r="55" spans="1:71" x14ac:dyDescent="0.35">
      <c r="A55" s="42"/>
      <c r="B55" s="5">
        <v>1000</v>
      </c>
      <c r="C55" s="36">
        <v>5.2449468514586097E-4</v>
      </c>
      <c r="D55" s="14">
        <v>8.5077949548340494E-3</v>
      </c>
      <c r="E55" s="14">
        <v>4.0026566248901198E-2</v>
      </c>
      <c r="F55" s="21"/>
      <c r="G55" s="21"/>
      <c r="H55" s="21"/>
      <c r="I55" s="22"/>
      <c r="J55" s="44"/>
    </row>
    <row r="56" spans="1:71" x14ac:dyDescent="0.35">
      <c r="A56" s="43"/>
      <c r="B56" s="8">
        <v>2000</v>
      </c>
      <c r="C56" s="37">
        <v>4.8721283011484399E-4</v>
      </c>
      <c r="D56" s="15">
        <v>4.6519986866141498E-2</v>
      </c>
      <c r="E56" s="18"/>
      <c r="F56" s="18"/>
      <c r="G56" s="18"/>
      <c r="H56" s="18"/>
      <c r="I56" s="17"/>
      <c r="J56" s="44"/>
    </row>
    <row r="57" spans="1:71" x14ac:dyDescent="0.35">
      <c r="A57" s="41">
        <v>40</v>
      </c>
      <c r="B57" s="2">
        <v>50</v>
      </c>
      <c r="C57" s="19"/>
      <c r="D57" s="19"/>
      <c r="E57" s="19"/>
      <c r="F57" s="19"/>
      <c r="G57" s="19"/>
      <c r="H57" s="19"/>
      <c r="I57" s="20"/>
      <c r="J57" s="44"/>
    </row>
    <row r="58" spans="1:71" x14ac:dyDescent="0.35">
      <c r="A58" s="42"/>
      <c r="B58" s="5">
        <v>125</v>
      </c>
      <c r="C58" s="21"/>
      <c r="D58" s="21"/>
      <c r="E58" s="21"/>
      <c r="F58" s="21"/>
      <c r="G58" s="21"/>
      <c r="H58" s="21"/>
      <c r="I58" s="22"/>
      <c r="J58" s="44"/>
    </row>
    <row r="59" spans="1:71" x14ac:dyDescent="0.35">
      <c r="A59" s="42"/>
      <c r="B59" s="5">
        <v>250</v>
      </c>
      <c r="C59" s="36">
        <v>1.1220439596501799E-3</v>
      </c>
      <c r="D59" s="14">
        <v>3.27058660068806E-2</v>
      </c>
      <c r="E59" s="21"/>
      <c r="F59" s="21"/>
      <c r="G59" s="21"/>
      <c r="H59" s="21"/>
      <c r="I59" s="22"/>
      <c r="J59" s="44"/>
    </row>
    <row r="60" spans="1:71" x14ac:dyDescent="0.35">
      <c r="A60" s="42"/>
      <c r="B60" s="5">
        <v>500</v>
      </c>
      <c r="C60" s="36">
        <v>1.4752027353306899E-4</v>
      </c>
      <c r="D60" s="36">
        <v>4.9915322145896598E-4</v>
      </c>
      <c r="E60" s="21"/>
      <c r="F60" s="21"/>
      <c r="G60" s="21"/>
      <c r="H60" s="21"/>
      <c r="I60" s="22"/>
      <c r="J60" s="44"/>
    </row>
    <row r="61" spans="1:71" x14ac:dyDescent="0.35">
      <c r="A61" s="42"/>
      <c r="B61" s="5">
        <v>1000</v>
      </c>
      <c r="C61" s="36">
        <v>2.4993131934626998E-3</v>
      </c>
      <c r="D61" s="21"/>
      <c r="E61" s="36">
        <v>3.3170290390711599E-3</v>
      </c>
      <c r="F61" s="21"/>
      <c r="G61" s="21"/>
      <c r="H61" s="21"/>
      <c r="I61" s="22"/>
      <c r="J61" s="44"/>
    </row>
    <row r="62" spans="1:71" x14ac:dyDescent="0.35">
      <c r="A62" s="43"/>
      <c r="B62" s="8">
        <v>2000</v>
      </c>
      <c r="C62" s="37">
        <v>9.5840825341048195E-4</v>
      </c>
      <c r="D62" s="18"/>
      <c r="E62" s="18"/>
      <c r="F62" s="18"/>
      <c r="G62" s="18"/>
      <c r="H62" s="18"/>
      <c r="I62" s="17"/>
      <c r="J62" s="44"/>
    </row>
    <row r="63" spans="1:71" x14ac:dyDescent="0.35">
      <c r="A63" s="45"/>
      <c r="B63" s="45"/>
    </row>
  </sheetData>
  <mergeCells count="24">
    <mergeCell ref="A33:A38"/>
    <mergeCell ref="J33:J38"/>
    <mergeCell ref="C1:I1"/>
    <mergeCell ref="A3:A8"/>
    <mergeCell ref="J3:J8"/>
    <mergeCell ref="A9:A14"/>
    <mergeCell ref="J9:J14"/>
    <mergeCell ref="A15:A20"/>
    <mergeCell ref="J15:J20"/>
    <mergeCell ref="A21:A26"/>
    <mergeCell ref="J21:J26"/>
    <mergeCell ref="A27:A32"/>
    <mergeCell ref="J27:J32"/>
    <mergeCell ref="U28:AA28"/>
    <mergeCell ref="R42:W42"/>
    <mergeCell ref="A45:A50"/>
    <mergeCell ref="J45:J50"/>
    <mergeCell ref="A51:A56"/>
    <mergeCell ref="J51:J56"/>
    <mergeCell ref="A57:A62"/>
    <mergeCell ref="J57:J62"/>
    <mergeCell ref="A63:B63"/>
    <mergeCell ref="A39:A44"/>
    <mergeCell ref="J39:J44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348E9-F4BB-4467-AAEE-007E6F17CFA9}">
  <dimension ref="A1:M62"/>
  <sheetViews>
    <sheetView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61" sqref="F61"/>
    </sheetView>
  </sheetViews>
  <sheetFormatPr defaultRowHeight="14.5" x14ac:dyDescent="0.35"/>
  <cols>
    <col min="2" max="2" width="15.26953125" bestFit="1" customWidth="1"/>
  </cols>
  <sheetData>
    <row r="1" spans="1:13" x14ac:dyDescent="0.35">
      <c r="C1" s="47" t="s">
        <v>0</v>
      </c>
      <c r="D1" s="47"/>
      <c r="E1" s="47"/>
      <c r="F1" s="47"/>
      <c r="G1" s="47"/>
      <c r="H1" s="47"/>
      <c r="I1" s="47"/>
    </row>
    <row r="2" spans="1:13" x14ac:dyDescent="0.35">
      <c r="A2" s="11" t="s">
        <v>1</v>
      </c>
      <c r="B2" s="12" t="s">
        <v>2</v>
      </c>
      <c r="C2" s="12">
        <v>2</v>
      </c>
      <c r="D2" s="12">
        <v>3</v>
      </c>
      <c r="E2" s="12">
        <v>5</v>
      </c>
      <c r="F2" s="12">
        <v>7</v>
      </c>
      <c r="G2" s="12">
        <v>10</v>
      </c>
      <c r="H2" s="12">
        <v>15</v>
      </c>
      <c r="I2" s="13">
        <v>20</v>
      </c>
    </row>
    <row r="3" spans="1:13" x14ac:dyDescent="0.35">
      <c r="A3" s="41">
        <v>3</v>
      </c>
      <c r="B3" s="2">
        <v>50</v>
      </c>
      <c r="C3" s="3"/>
      <c r="D3" s="3"/>
      <c r="E3" s="3"/>
      <c r="F3" s="3"/>
      <c r="G3" s="3"/>
      <c r="H3" s="3"/>
      <c r="I3" s="4"/>
      <c r="J3" s="44"/>
    </row>
    <row r="4" spans="1:13" x14ac:dyDescent="0.35">
      <c r="A4" s="42"/>
      <c r="B4" s="5">
        <v>125</v>
      </c>
      <c r="C4" s="6"/>
      <c r="D4" s="6"/>
      <c r="E4" s="6"/>
      <c r="F4" s="6"/>
      <c r="G4" s="6"/>
      <c r="H4" s="6"/>
      <c r="I4" s="7"/>
      <c r="J4" s="44"/>
      <c r="M4" s="2"/>
    </row>
    <row r="5" spans="1:13" x14ac:dyDescent="0.35">
      <c r="A5" s="42"/>
      <c r="B5" s="5">
        <v>250</v>
      </c>
      <c r="C5" s="6"/>
      <c r="D5" s="6"/>
      <c r="E5" s="6"/>
      <c r="F5" s="6"/>
      <c r="G5" s="6"/>
      <c r="H5" s="6"/>
      <c r="I5" s="7"/>
      <c r="J5" s="44"/>
      <c r="M5" s="5"/>
    </row>
    <row r="6" spans="1:13" x14ac:dyDescent="0.35">
      <c r="A6" s="42"/>
      <c r="B6" s="5">
        <v>500</v>
      </c>
      <c r="C6" s="6"/>
      <c r="D6" s="6"/>
      <c r="E6" s="6"/>
      <c r="F6" s="6"/>
      <c r="G6" s="6"/>
      <c r="H6" s="6"/>
      <c r="I6" s="7"/>
      <c r="J6" s="44"/>
      <c r="M6" s="5"/>
    </row>
    <row r="7" spans="1:13" x14ac:dyDescent="0.35">
      <c r="A7" s="42"/>
      <c r="B7" s="5">
        <v>1000</v>
      </c>
      <c r="C7" s="6"/>
      <c r="D7" s="6"/>
      <c r="E7" s="6"/>
      <c r="F7" s="6"/>
      <c r="G7" s="6"/>
      <c r="H7" s="6"/>
      <c r="I7" s="7"/>
      <c r="J7" s="44"/>
      <c r="M7" s="5"/>
    </row>
    <row r="8" spans="1:13" x14ac:dyDescent="0.35">
      <c r="A8" s="43"/>
      <c r="B8" s="8">
        <v>2000</v>
      </c>
      <c r="C8" s="9"/>
      <c r="D8" s="9"/>
      <c r="E8" s="9"/>
      <c r="F8" s="15">
        <v>3.89544972916143E-2</v>
      </c>
      <c r="G8" s="15">
        <v>1.556061762688E-2</v>
      </c>
      <c r="H8" s="9"/>
      <c r="I8" s="17"/>
      <c r="J8" s="44"/>
      <c r="M8" s="5"/>
    </row>
    <row r="9" spans="1:13" x14ac:dyDescent="0.35">
      <c r="A9" s="41">
        <v>5</v>
      </c>
      <c r="B9" s="2">
        <v>50</v>
      </c>
      <c r="C9" s="3"/>
      <c r="D9" s="3"/>
      <c r="E9" s="3"/>
      <c r="F9" s="3"/>
      <c r="G9" s="3"/>
      <c r="H9" s="3"/>
      <c r="I9" s="4"/>
      <c r="J9" s="44"/>
      <c r="M9" s="8"/>
    </row>
    <row r="10" spans="1:13" x14ac:dyDescent="0.35">
      <c r="A10" s="42"/>
      <c r="B10" s="5">
        <v>125</v>
      </c>
      <c r="C10" s="6"/>
      <c r="D10" s="6"/>
      <c r="E10" s="6"/>
      <c r="F10" s="6"/>
      <c r="G10" s="6"/>
      <c r="H10" s="6"/>
      <c r="I10" s="7"/>
      <c r="J10" s="44"/>
    </row>
    <row r="11" spans="1:13" x14ac:dyDescent="0.35">
      <c r="A11" s="42"/>
      <c r="B11" s="5">
        <v>250</v>
      </c>
      <c r="C11" s="6"/>
      <c r="D11" s="6"/>
      <c r="E11" s="6"/>
      <c r="F11" s="6"/>
      <c r="G11" s="6"/>
      <c r="H11" s="6"/>
      <c r="I11" s="7"/>
      <c r="J11" s="44"/>
    </row>
    <row r="12" spans="1:13" x14ac:dyDescent="0.35">
      <c r="A12" s="42"/>
      <c r="B12" s="5">
        <v>500</v>
      </c>
      <c r="C12" s="6"/>
      <c r="D12" s="6"/>
      <c r="E12" s="6"/>
      <c r="F12" s="6"/>
      <c r="G12" s="6"/>
      <c r="H12" s="6"/>
      <c r="I12" s="7"/>
      <c r="J12" s="44"/>
    </row>
    <row r="13" spans="1:13" x14ac:dyDescent="0.35">
      <c r="A13" s="42"/>
      <c r="B13" s="5">
        <v>1000</v>
      </c>
      <c r="C13" s="6"/>
      <c r="D13" s="6"/>
      <c r="E13" s="14">
        <v>1.9882756537628901E-2</v>
      </c>
      <c r="F13" s="6"/>
      <c r="G13" s="6"/>
      <c r="H13" s="6"/>
      <c r="I13" s="7"/>
      <c r="J13" s="44"/>
    </row>
    <row r="14" spans="1:13" x14ac:dyDescent="0.35">
      <c r="A14" s="43"/>
      <c r="B14" s="8">
        <v>2000</v>
      </c>
      <c r="C14" s="9"/>
      <c r="D14" s="9"/>
      <c r="E14" s="9"/>
      <c r="F14" s="9"/>
      <c r="G14" s="9"/>
      <c r="H14" s="9"/>
      <c r="I14" s="16">
        <v>2.1521429246217999E-2</v>
      </c>
      <c r="J14" s="44"/>
    </row>
    <row r="15" spans="1:13" x14ac:dyDescent="0.35">
      <c r="A15" s="41">
        <v>8</v>
      </c>
      <c r="B15" s="2">
        <v>50</v>
      </c>
      <c r="C15" s="3"/>
      <c r="D15" s="3"/>
      <c r="E15" s="3"/>
      <c r="F15" s="3"/>
      <c r="G15" s="3"/>
      <c r="H15" s="3"/>
      <c r="I15" s="4"/>
      <c r="J15" s="44"/>
    </row>
    <row r="16" spans="1:13" x14ac:dyDescent="0.35">
      <c r="A16" s="42"/>
      <c r="B16" s="5">
        <v>125</v>
      </c>
      <c r="C16" s="6"/>
      <c r="D16" s="6"/>
      <c r="E16" s="6"/>
      <c r="F16" s="6"/>
      <c r="G16" s="6"/>
      <c r="H16" s="6"/>
      <c r="I16" s="7"/>
      <c r="J16" s="44"/>
    </row>
    <row r="17" spans="1:10" x14ac:dyDescent="0.35">
      <c r="A17" s="42"/>
      <c r="B17" s="5">
        <v>250</v>
      </c>
      <c r="C17" s="6"/>
      <c r="D17" s="6"/>
      <c r="E17" s="6"/>
      <c r="F17" s="6"/>
      <c r="G17" s="6"/>
      <c r="H17" s="6"/>
      <c r="I17" s="7"/>
      <c r="J17" s="44"/>
    </row>
    <row r="18" spans="1:10" x14ac:dyDescent="0.35">
      <c r="A18" s="42"/>
      <c r="B18" s="5">
        <v>500</v>
      </c>
      <c r="C18" s="14">
        <v>4.24863065183455E-2</v>
      </c>
      <c r="D18" s="6"/>
      <c r="E18" s="6"/>
      <c r="F18" s="6"/>
      <c r="G18" s="6"/>
      <c r="H18" s="6"/>
      <c r="I18" s="7"/>
      <c r="J18" s="44"/>
    </row>
    <row r="19" spans="1:10" x14ac:dyDescent="0.35">
      <c r="A19" s="42"/>
      <c r="B19" s="5">
        <v>1000</v>
      </c>
      <c r="C19" s="14">
        <v>1.45044088618481E-2</v>
      </c>
      <c r="D19" s="6"/>
      <c r="E19" s="6"/>
      <c r="F19" s="6"/>
      <c r="G19" s="6"/>
      <c r="H19" s="6"/>
      <c r="I19" s="7"/>
      <c r="J19" s="44"/>
    </row>
    <row r="20" spans="1:10" x14ac:dyDescent="0.35">
      <c r="A20" s="43"/>
      <c r="B20" s="8">
        <v>2000</v>
      </c>
      <c r="C20" s="9"/>
      <c r="D20" s="9"/>
      <c r="E20" s="9"/>
      <c r="F20" s="9"/>
      <c r="G20" s="9"/>
      <c r="H20" s="9"/>
      <c r="I20" s="10"/>
      <c r="J20" s="44"/>
    </row>
    <row r="21" spans="1:10" x14ac:dyDescent="0.35">
      <c r="A21" s="41">
        <v>10</v>
      </c>
      <c r="B21" s="2">
        <v>50</v>
      </c>
      <c r="C21" s="3"/>
      <c r="D21" s="3"/>
      <c r="E21" s="3"/>
      <c r="F21" s="3"/>
      <c r="G21" s="3"/>
      <c r="H21" s="3"/>
      <c r="I21" s="4"/>
      <c r="J21" s="44"/>
    </row>
    <row r="22" spans="1:10" x14ac:dyDescent="0.35">
      <c r="A22" s="42"/>
      <c r="B22" s="5">
        <v>125</v>
      </c>
      <c r="C22" s="6"/>
      <c r="D22" s="6"/>
      <c r="E22" s="6"/>
      <c r="F22" s="6"/>
      <c r="G22" s="6"/>
      <c r="H22" s="6"/>
      <c r="I22" s="7"/>
      <c r="J22" s="44"/>
    </row>
    <row r="23" spans="1:10" x14ac:dyDescent="0.35">
      <c r="A23" s="42"/>
      <c r="B23" s="5">
        <v>250</v>
      </c>
      <c r="C23" s="6"/>
      <c r="D23" s="6"/>
      <c r="E23" s="6"/>
      <c r="F23" s="6"/>
      <c r="G23" s="14">
        <v>9.1419684666138798E-3</v>
      </c>
      <c r="H23" s="6"/>
      <c r="I23" s="7"/>
      <c r="J23" s="44"/>
    </row>
    <row r="24" spans="1:10" x14ac:dyDescent="0.35">
      <c r="A24" s="42"/>
      <c r="B24" s="5">
        <v>500</v>
      </c>
      <c r="C24" s="6"/>
      <c r="D24" s="6"/>
      <c r="E24" s="14">
        <v>6.4053448729027504E-3</v>
      </c>
      <c r="F24" s="36">
        <v>5.2466727610094401E-4</v>
      </c>
      <c r="G24" s="6"/>
      <c r="H24" s="6"/>
      <c r="I24" s="7"/>
      <c r="J24" s="44"/>
    </row>
    <row r="25" spans="1:10" x14ac:dyDescent="0.35">
      <c r="A25" s="42"/>
      <c r="B25" s="5">
        <v>1000</v>
      </c>
      <c r="C25" s="14">
        <v>4.2416782064620899E-2</v>
      </c>
      <c r="D25" s="6"/>
      <c r="E25" s="14">
        <v>1.76729403393787E-2</v>
      </c>
      <c r="F25" s="14">
        <v>1.4785837439772799E-2</v>
      </c>
      <c r="G25" s="6"/>
      <c r="H25" s="6"/>
      <c r="I25" s="7"/>
      <c r="J25" s="44"/>
    </row>
    <row r="26" spans="1:10" x14ac:dyDescent="0.35">
      <c r="A26" s="43"/>
      <c r="B26" s="8">
        <v>2000</v>
      </c>
      <c r="C26" s="9"/>
      <c r="D26" s="9"/>
      <c r="E26" s="15">
        <v>3.40820078527245E-2</v>
      </c>
      <c r="F26" s="9"/>
      <c r="G26" s="15">
        <v>3.6849311206968001E-2</v>
      </c>
      <c r="H26" s="9"/>
      <c r="I26" s="10"/>
      <c r="J26" s="44"/>
    </row>
    <row r="27" spans="1:10" x14ac:dyDescent="0.35">
      <c r="A27" s="41">
        <v>13</v>
      </c>
      <c r="B27" s="2">
        <v>50</v>
      </c>
      <c r="C27" s="3"/>
      <c r="D27" s="3"/>
      <c r="E27" s="3"/>
      <c r="F27" s="3"/>
      <c r="G27" s="3"/>
      <c r="H27" s="3"/>
      <c r="I27" s="4"/>
      <c r="J27" s="44"/>
    </row>
    <row r="28" spans="1:10" x14ac:dyDescent="0.35">
      <c r="A28" s="42"/>
      <c r="B28" s="5">
        <v>125</v>
      </c>
      <c r="C28" s="6"/>
      <c r="D28" s="14">
        <v>3.4279859040516503E-2</v>
      </c>
      <c r="E28" s="6"/>
      <c r="F28" s="6"/>
      <c r="G28" s="6"/>
      <c r="H28" s="6"/>
      <c r="I28" s="7"/>
      <c r="J28" s="44"/>
    </row>
    <row r="29" spans="1:10" x14ac:dyDescent="0.35">
      <c r="A29" s="42"/>
      <c r="B29" s="5">
        <v>250</v>
      </c>
      <c r="C29" s="6"/>
      <c r="D29" s="6"/>
      <c r="E29" s="6"/>
      <c r="F29" s="6"/>
      <c r="G29" s="6"/>
      <c r="H29" s="6"/>
      <c r="I29" s="7"/>
      <c r="J29" s="44"/>
    </row>
    <row r="30" spans="1:10" x14ac:dyDescent="0.35">
      <c r="A30" s="42"/>
      <c r="B30" s="5">
        <v>500</v>
      </c>
      <c r="C30" s="6"/>
      <c r="D30" s="6"/>
      <c r="E30" s="36">
        <v>2.4254327111971901E-3</v>
      </c>
      <c r="F30" s="6"/>
      <c r="G30" s="6"/>
      <c r="H30" s="6"/>
      <c r="I30" s="7"/>
      <c r="J30" s="44"/>
    </row>
    <row r="31" spans="1:10" x14ac:dyDescent="0.35">
      <c r="A31" s="42"/>
      <c r="B31" s="5">
        <v>1000</v>
      </c>
      <c r="D31" s="14">
        <v>4.75708305430372E-2</v>
      </c>
      <c r="E31" s="6"/>
      <c r="F31" s="6"/>
      <c r="G31" s="6"/>
      <c r="H31" s="6"/>
      <c r="I31" s="7"/>
      <c r="J31" s="44"/>
    </row>
    <row r="32" spans="1:10" x14ac:dyDescent="0.35">
      <c r="A32" s="43"/>
      <c r="B32" s="8">
        <v>2000</v>
      </c>
      <c r="C32" s="9"/>
      <c r="D32" s="15">
        <v>4.8097754534958299E-2</v>
      </c>
      <c r="E32" s="15">
        <v>1.29873401460028E-2</v>
      </c>
      <c r="F32" s="15">
        <v>4.3140722334147501E-2</v>
      </c>
      <c r="G32" s="9"/>
      <c r="H32" s="9"/>
      <c r="I32" s="10"/>
      <c r="J32" s="44"/>
    </row>
    <row r="33" spans="1:10" x14ac:dyDescent="0.35">
      <c r="A33" s="41">
        <v>15</v>
      </c>
      <c r="B33" s="2">
        <v>50</v>
      </c>
      <c r="C33" s="3"/>
      <c r="D33" s="3"/>
      <c r="E33" s="3"/>
      <c r="F33" s="3"/>
      <c r="G33" s="3"/>
      <c r="H33" s="3"/>
      <c r="I33" s="4"/>
      <c r="J33" s="44"/>
    </row>
    <row r="34" spans="1:10" x14ac:dyDescent="0.35">
      <c r="A34" s="42"/>
      <c r="B34" s="5">
        <v>125</v>
      </c>
      <c r="C34" s="6"/>
      <c r="D34" s="6"/>
      <c r="E34" s="14">
        <v>4.6624882303223099E-2</v>
      </c>
      <c r="F34" s="6"/>
      <c r="G34" s="6"/>
      <c r="H34" s="6"/>
      <c r="I34" s="7"/>
      <c r="J34" s="44"/>
    </row>
    <row r="35" spans="1:10" x14ac:dyDescent="0.35">
      <c r="A35" s="42"/>
      <c r="B35" s="5">
        <v>250</v>
      </c>
      <c r="C35" s="6"/>
      <c r="D35" s="6"/>
      <c r="E35" s="14">
        <v>2.3322575213286199E-2</v>
      </c>
      <c r="F35" s="14">
        <v>4.2837365236454199E-2</v>
      </c>
      <c r="G35" s="14">
        <v>4.0166717595185197E-2</v>
      </c>
      <c r="H35" s="6"/>
      <c r="I35" s="7"/>
      <c r="J35" s="44"/>
    </row>
    <row r="36" spans="1:10" x14ac:dyDescent="0.35">
      <c r="A36" s="42"/>
      <c r="B36" s="5">
        <v>500</v>
      </c>
      <c r="C36" s="6"/>
      <c r="D36" s="6"/>
      <c r="E36" s="14">
        <v>2.21067463273368E-2</v>
      </c>
      <c r="F36" s="14">
        <v>4.7320838570888799E-2</v>
      </c>
      <c r="G36" s="6"/>
      <c r="H36" s="6"/>
      <c r="I36" s="7"/>
      <c r="J36" s="44"/>
    </row>
    <row r="37" spans="1:10" x14ac:dyDescent="0.35">
      <c r="A37" s="42"/>
      <c r="B37" s="5">
        <v>1000</v>
      </c>
      <c r="C37" s="6"/>
      <c r="D37" s="6"/>
      <c r="E37" s="36">
        <v>7.3748121699785296E-4</v>
      </c>
      <c r="F37" s="14">
        <v>2.7070783088227E-2</v>
      </c>
      <c r="G37" s="14">
        <v>4.2107515417308797E-2</v>
      </c>
      <c r="H37" s="6"/>
      <c r="I37" s="7"/>
      <c r="J37" s="44"/>
    </row>
    <row r="38" spans="1:10" x14ac:dyDescent="0.35">
      <c r="A38" s="43"/>
      <c r="B38" s="8">
        <v>2000</v>
      </c>
      <c r="C38" s="9"/>
      <c r="D38" s="15">
        <v>1.7023776310411E-2</v>
      </c>
      <c r="E38" s="9"/>
      <c r="F38" s="15">
        <v>4.3251884456145001E-2</v>
      </c>
      <c r="G38" s="15">
        <v>2.5178562022175301E-2</v>
      </c>
      <c r="H38" s="9"/>
      <c r="I38" s="10"/>
      <c r="J38" s="44"/>
    </row>
    <row r="39" spans="1:10" x14ac:dyDescent="0.35">
      <c r="A39" s="41">
        <v>18</v>
      </c>
      <c r="B39" s="2">
        <v>50</v>
      </c>
      <c r="C39" s="3"/>
      <c r="D39" s="3"/>
      <c r="E39" s="3"/>
      <c r="F39" s="3"/>
      <c r="G39" s="3"/>
      <c r="H39" s="3"/>
      <c r="I39" s="4"/>
      <c r="J39" s="44"/>
    </row>
    <row r="40" spans="1:10" x14ac:dyDescent="0.35">
      <c r="A40" s="42"/>
      <c r="B40" s="5">
        <v>125</v>
      </c>
      <c r="C40" s="6"/>
      <c r="D40" s="6"/>
      <c r="E40" s="6"/>
      <c r="F40" s="6"/>
      <c r="G40" s="6"/>
      <c r="H40" s="6"/>
      <c r="I40" s="7"/>
      <c r="J40" s="44"/>
    </row>
    <row r="41" spans="1:10" x14ac:dyDescent="0.35">
      <c r="A41" s="42"/>
      <c r="B41" s="5">
        <v>250</v>
      </c>
      <c r="C41" s="6"/>
      <c r="D41" s="6"/>
      <c r="E41" s="14">
        <v>4.1893352431041801E-2</v>
      </c>
      <c r="F41" s="14">
        <v>1.00491683691835E-2</v>
      </c>
      <c r="G41" s="6"/>
      <c r="H41" s="6"/>
      <c r="I41" s="7"/>
      <c r="J41" s="44"/>
    </row>
    <row r="42" spans="1:10" x14ac:dyDescent="0.35">
      <c r="A42" s="42"/>
      <c r="B42" s="5">
        <v>500</v>
      </c>
      <c r="C42" s="6"/>
      <c r="D42" s="6"/>
      <c r="E42" s="6"/>
      <c r="F42" s="14">
        <v>8.7465323842299894E-3</v>
      </c>
      <c r="G42" s="6"/>
      <c r="H42" s="6"/>
      <c r="I42" s="7"/>
      <c r="J42" s="44"/>
    </row>
    <row r="43" spans="1:10" x14ac:dyDescent="0.35">
      <c r="A43" s="42"/>
      <c r="B43" s="5">
        <v>1000</v>
      </c>
      <c r="C43" s="14">
        <v>2.5218508987269999E-2</v>
      </c>
      <c r="D43" s="6"/>
      <c r="E43" s="6"/>
      <c r="F43" s="6"/>
      <c r="G43" s="6"/>
      <c r="H43" s="6"/>
      <c r="I43" s="7"/>
      <c r="J43" s="44"/>
    </row>
    <row r="44" spans="1:10" x14ac:dyDescent="0.35">
      <c r="A44" s="43"/>
      <c r="B44" s="8">
        <v>2000</v>
      </c>
      <c r="C44" s="9"/>
      <c r="D44" s="18"/>
      <c r="E44" s="15">
        <v>3.2517925560177303E-2</v>
      </c>
      <c r="F44" s="15">
        <v>7.3237862318778898E-3</v>
      </c>
      <c r="G44" s="9"/>
      <c r="H44" s="9"/>
      <c r="I44" s="10"/>
      <c r="J44" s="44"/>
    </row>
    <row r="45" spans="1:10" x14ac:dyDescent="0.35">
      <c r="A45" s="41">
        <v>20</v>
      </c>
      <c r="B45" s="2">
        <v>50</v>
      </c>
      <c r="C45" s="3"/>
      <c r="D45" s="3"/>
      <c r="E45" s="3"/>
      <c r="F45" s="3"/>
      <c r="G45" s="3"/>
      <c r="H45" s="3"/>
      <c r="I45" s="4"/>
      <c r="J45" s="44"/>
    </row>
    <row r="46" spans="1:10" x14ac:dyDescent="0.35">
      <c r="A46" s="42"/>
      <c r="B46" s="5">
        <v>125</v>
      </c>
      <c r="C46" s="6"/>
      <c r="D46" s="6"/>
      <c r="E46" s="6"/>
      <c r="F46" s="6"/>
      <c r="G46" s="6"/>
      <c r="H46" s="6"/>
      <c r="I46" s="7"/>
      <c r="J46" s="44"/>
    </row>
    <row r="47" spans="1:10" x14ac:dyDescent="0.35">
      <c r="A47" s="42"/>
      <c r="B47" s="5">
        <v>250</v>
      </c>
      <c r="C47" s="6"/>
      <c r="D47" s="6"/>
      <c r="E47" s="6"/>
      <c r="F47" s="6"/>
      <c r="G47" s="6"/>
      <c r="H47" s="6"/>
      <c r="I47" s="7"/>
      <c r="J47" s="44"/>
    </row>
    <row r="48" spans="1:10" x14ac:dyDescent="0.35">
      <c r="A48" s="42"/>
      <c r="B48" s="5">
        <v>500</v>
      </c>
      <c r="C48" s="6"/>
      <c r="D48" s="14">
        <v>3.9031265303847602E-2</v>
      </c>
      <c r="E48" s="14">
        <v>2.0596360642599201E-2</v>
      </c>
      <c r="F48" s="14">
        <v>2.7500392368286601E-2</v>
      </c>
      <c r="G48" s="6"/>
      <c r="H48" s="6"/>
      <c r="I48" s="7"/>
      <c r="J48" s="44"/>
    </row>
    <row r="49" spans="1:10" x14ac:dyDescent="0.35">
      <c r="A49" s="42"/>
      <c r="B49" s="5">
        <v>1000</v>
      </c>
      <c r="C49" s="14">
        <v>3.7728300071783301E-2</v>
      </c>
      <c r="D49" s="6"/>
      <c r="E49" s="14">
        <v>5.76070359631046E-3</v>
      </c>
      <c r="F49" s="6"/>
      <c r="G49" s="6"/>
      <c r="H49" s="6"/>
      <c r="I49" s="7"/>
      <c r="J49" s="44"/>
    </row>
    <row r="50" spans="1:10" x14ac:dyDescent="0.35">
      <c r="A50" s="43"/>
      <c r="B50" s="8">
        <v>2000</v>
      </c>
      <c r="C50" s="9"/>
      <c r="D50" s="9"/>
      <c r="E50" s="9"/>
      <c r="F50" s="15">
        <v>7.3940835085346997E-3</v>
      </c>
      <c r="G50" s="15">
        <v>7.4119530146374403E-3</v>
      </c>
      <c r="H50" s="9"/>
      <c r="I50" s="10"/>
      <c r="J50" s="44"/>
    </row>
    <row r="51" spans="1:10" x14ac:dyDescent="0.35">
      <c r="A51" s="41">
        <v>30</v>
      </c>
      <c r="B51" s="2">
        <v>50</v>
      </c>
      <c r="C51" s="3"/>
      <c r="D51" s="3"/>
      <c r="E51" s="3"/>
      <c r="F51" s="3"/>
      <c r="G51" s="3"/>
      <c r="H51" s="3"/>
      <c r="I51" s="4"/>
      <c r="J51" s="44"/>
    </row>
    <row r="52" spans="1:10" x14ac:dyDescent="0.35">
      <c r="A52" s="42"/>
      <c r="B52" s="5">
        <v>125</v>
      </c>
      <c r="C52" s="6"/>
      <c r="D52" s="6"/>
      <c r="E52" s="14">
        <v>1.3514587071531199E-2</v>
      </c>
      <c r="F52" s="6"/>
      <c r="G52" s="6"/>
      <c r="H52" s="6"/>
      <c r="I52" s="7"/>
      <c r="J52" s="44"/>
    </row>
    <row r="53" spans="1:10" x14ac:dyDescent="0.35">
      <c r="A53" s="42"/>
      <c r="B53" s="5">
        <v>250</v>
      </c>
      <c r="C53" s="6"/>
      <c r="D53" s="14">
        <v>3.4505369820155403E-2</v>
      </c>
      <c r="E53" s="14">
        <v>4.8454161393805602E-2</v>
      </c>
      <c r="F53" s="6"/>
      <c r="G53" s="6"/>
      <c r="H53" s="6"/>
      <c r="I53" s="7"/>
      <c r="J53" s="44"/>
    </row>
    <row r="54" spans="1:10" x14ac:dyDescent="0.35">
      <c r="A54" s="42"/>
      <c r="B54" s="5">
        <v>500</v>
      </c>
      <c r="C54" s="14">
        <v>2.1916775896142299E-2</v>
      </c>
      <c r="D54" s="14">
        <v>4.0841147552679098E-2</v>
      </c>
      <c r="E54" s="6"/>
      <c r="F54" s="6"/>
      <c r="G54" s="6"/>
      <c r="H54" s="6"/>
      <c r="I54" s="7"/>
      <c r="J54" s="44"/>
    </row>
    <row r="55" spans="1:10" x14ac:dyDescent="0.35">
      <c r="A55" s="42"/>
      <c r="B55" s="5">
        <v>1000</v>
      </c>
      <c r="C55" s="6"/>
      <c r="D55" s="6"/>
      <c r="E55" s="14">
        <v>1.8553039276453302E-2</v>
      </c>
      <c r="F55" s="6"/>
      <c r="G55" s="6"/>
      <c r="H55" s="6"/>
      <c r="I55" s="7"/>
      <c r="J55" s="44"/>
    </row>
    <row r="56" spans="1:10" x14ac:dyDescent="0.35">
      <c r="A56" s="43"/>
      <c r="B56" s="8">
        <v>2000</v>
      </c>
      <c r="C56" s="9"/>
      <c r="D56" s="9"/>
      <c r="E56" s="9"/>
      <c r="F56" s="9"/>
      <c r="G56" s="9"/>
      <c r="H56" s="9"/>
      <c r="I56" s="10"/>
      <c r="J56" s="44"/>
    </row>
    <row r="57" spans="1:10" x14ac:dyDescent="0.35">
      <c r="A57" s="41">
        <v>40</v>
      </c>
      <c r="B57" s="2">
        <v>50</v>
      </c>
      <c r="C57" s="3"/>
      <c r="D57" s="3"/>
      <c r="E57" s="3"/>
      <c r="F57" s="3"/>
      <c r="G57" s="3"/>
      <c r="H57" s="3"/>
      <c r="I57" s="4"/>
      <c r="J57" s="44"/>
    </row>
    <row r="58" spans="1:10" x14ac:dyDescent="0.35">
      <c r="A58" s="42"/>
      <c r="B58" s="5">
        <v>125</v>
      </c>
      <c r="C58" s="6"/>
      <c r="D58" s="6"/>
      <c r="E58" s="6"/>
      <c r="F58" s="6"/>
      <c r="G58" s="6"/>
      <c r="H58" s="6"/>
      <c r="I58" s="7"/>
      <c r="J58" s="44"/>
    </row>
    <row r="59" spans="1:10" x14ac:dyDescent="0.35">
      <c r="A59" s="42"/>
      <c r="B59" s="5">
        <v>250</v>
      </c>
      <c r="C59" s="6"/>
      <c r="D59" s="36">
        <v>4.7496586123684497E-3</v>
      </c>
      <c r="E59" s="6"/>
      <c r="F59" s="6"/>
      <c r="G59" s="6"/>
      <c r="H59" s="6"/>
      <c r="I59" s="7"/>
      <c r="J59" s="44"/>
    </row>
    <row r="60" spans="1:10" x14ac:dyDescent="0.35">
      <c r="A60" s="42"/>
      <c r="B60" s="5">
        <v>500</v>
      </c>
      <c r="C60" s="6"/>
      <c r="D60" s="36">
        <v>1.3780439467760001E-3</v>
      </c>
      <c r="E60" s="6"/>
      <c r="F60" s="14">
        <v>2.4769559318438401E-2</v>
      </c>
      <c r="G60" s="6"/>
      <c r="H60" s="6"/>
      <c r="I60" s="7"/>
      <c r="J60" s="44"/>
    </row>
    <row r="61" spans="1:10" x14ac:dyDescent="0.35">
      <c r="A61" s="42"/>
      <c r="B61" s="5">
        <v>1000</v>
      </c>
      <c r="C61" s="6"/>
      <c r="D61" s="6"/>
      <c r="E61" s="36">
        <v>3.3170290390711599E-3</v>
      </c>
      <c r="F61" s="6"/>
      <c r="G61" s="6"/>
      <c r="H61" s="6"/>
      <c r="I61" s="7"/>
      <c r="J61" s="44"/>
    </row>
    <row r="62" spans="1:10" x14ac:dyDescent="0.35">
      <c r="A62" s="43"/>
      <c r="B62" s="8">
        <v>2000</v>
      </c>
      <c r="C62" s="9"/>
      <c r="D62" s="9"/>
      <c r="E62" s="9"/>
      <c r="F62" s="9"/>
      <c r="G62" s="9"/>
      <c r="H62" s="9"/>
      <c r="I62" s="10"/>
      <c r="J62" s="44"/>
    </row>
  </sheetData>
  <mergeCells count="21">
    <mergeCell ref="A15:A20"/>
    <mergeCell ref="J15:J20"/>
    <mergeCell ref="C1:I1"/>
    <mergeCell ref="A3:A8"/>
    <mergeCell ref="J3:J8"/>
    <mergeCell ref="A9:A14"/>
    <mergeCell ref="J9:J14"/>
    <mergeCell ref="A21:A26"/>
    <mergeCell ref="J21:J26"/>
    <mergeCell ref="A27:A32"/>
    <mergeCell ref="J27:J32"/>
    <mergeCell ref="A33:A38"/>
    <mergeCell ref="J33:J38"/>
    <mergeCell ref="A57:A62"/>
    <mergeCell ref="J57:J62"/>
    <mergeCell ref="A39:A44"/>
    <mergeCell ref="J39:J44"/>
    <mergeCell ref="A45:A50"/>
    <mergeCell ref="J45:J50"/>
    <mergeCell ref="A51:A56"/>
    <mergeCell ref="J51:J56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4"/>
  <sheetViews>
    <sheetView zoomScale="85" zoomScaleNormal="85" workbookViewId="0">
      <pane xSplit="2" ySplit="2" topLeftCell="C33" activePane="bottomRight" state="frozen"/>
      <selection pane="topRight" activeCell="C1" sqref="C1"/>
      <selection pane="bottomLeft" activeCell="A3" sqref="A3"/>
      <selection pane="bottomRight" activeCell="C57" sqref="C57:G60"/>
    </sheetView>
  </sheetViews>
  <sheetFormatPr defaultRowHeight="14.5" x14ac:dyDescent="0.35"/>
  <cols>
    <col min="2" max="2" width="15.26953125" bestFit="1" customWidth="1"/>
  </cols>
  <sheetData>
    <row r="1" spans="1:14" x14ac:dyDescent="0.35">
      <c r="C1" s="47" t="s">
        <v>0</v>
      </c>
      <c r="D1" s="47"/>
      <c r="E1" s="47"/>
      <c r="F1" s="47"/>
      <c r="G1" s="47"/>
      <c r="H1" s="47"/>
      <c r="I1" s="47"/>
    </row>
    <row r="2" spans="1:14" x14ac:dyDescent="0.35">
      <c r="A2" s="11" t="s">
        <v>1</v>
      </c>
      <c r="B2" s="12" t="s">
        <v>2</v>
      </c>
      <c r="C2" s="12">
        <v>2</v>
      </c>
      <c r="D2" s="12">
        <v>3</v>
      </c>
      <c r="E2" s="12">
        <v>5</v>
      </c>
      <c r="F2" s="12">
        <v>7</v>
      </c>
      <c r="G2" s="12">
        <v>10</v>
      </c>
      <c r="H2" s="12">
        <v>15</v>
      </c>
      <c r="I2" s="13">
        <v>20</v>
      </c>
    </row>
    <row r="3" spans="1:14" x14ac:dyDescent="0.35">
      <c r="A3" s="41">
        <v>3</v>
      </c>
      <c r="B3" s="2">
        <v>50</v>
      </c>
      <c r="C3" s="3"/>
      <c r="D3" s="3"/>
      <c r="E3" s="3"/>
      <c r="F3" s="3"/>
      <c r="G3" s="3"/>
      <c r="H3" s="3"/>
      <c r="I3" s="4"/>
      <c r="J3" s="44">
        <f>SUM(C3:I8)</f>
        <v>2</v>
      </c>
    </row>
    <row r="4" spans="1:14" x14ac:dyDescent="0.35">
      <c r="A4" s="42"/>
      <c r="B4" s="5">
        <v>125</v>
      </c>
      <c r="C4" s="6"/>
      <c r="D4" s="6"/>
      <c r="E4" s="6"/>
      <c r="F4" s="6"/>
      <c r="G4" s="6"/>
      <c r="H4" s="6"/>
      <c r="I4" s="7"/>
      <c r="J4" s="44"/>
      <c r="M4" s="2">
        <v>50</v>
      </c>
      <c r="N4">
        <f>SUM(C3:I3,C9:I9,C15:I15,C21:I21,C27:I27,C33:I33,C39:I39,C45:I45,C51:I51,C57:I57)</f>
        <v>0</v>
      </c>
    </row>
    <row r="5" spans="1:14" x14ac:dyDescent="0.35">
      <c r="A5" s="42"/>
      <c r="B5" s="5">
        <v>250</v>
      </c>
      <c r="C5" s="6"/>
      <c r="D5" s="6"/>
      <c r="E5" s="6"/>
      <c r="F5" s="6"/>
      <c r="G5" s="6"/>
      <c r="H5" s="6"/>
      <c r="I5" s="7"/>
      <c r="J5" s="44"/>
      <c r="M5" s="5">
        <v>125</v>
      </c>
      <c r="N5">
        <f t="shared" ref="N5:N9" si="0">SUM(C4:I4,C10:I10,C16:I16,C22:I22,C28:I28,C34:I34,C40:I40,C46:I46,C52:I52,C58:I58)</f>
        <v>3</v>
      </c>
    </row>
    <row r="6" spans="1:14" x14ac:dyDescent="0.35">
      <c r="A6" s="42"/>
      <c r="B6" s="5">
        <v>500</v>
      </c>
      <c r="C6" s="6"/>
      <c r="D6" s="6"/>
      <c r="E6" s="6"/>
      <c r="F6" s="6"/>
      <c r="G6" s="6"/>
      <c r="H6" s="6"/>
      <c r="I6" s="7"/>
      <c r="J6" s="44"/>
      <c r="M6" s="5">
        <v>250</v>
      </c>
      <c r="N6">
        <f t="shared" si="0"/>
        <v>9</v>
      </c>
    </row>
    <row r="7" spans="1:14" x14ac:dyDescent="0.35">
      <c r="A7" s="42"/>
      <c r="B7" s="5">
        <v>1000</v>
      </c>
      <c r="C7" s="6"/>
      <c r="D7" s="6"/>
      <c r="E7" s="6"/>
      <c r="F7" s="6"/>
      <c r="G7" s="6"/>
      <c r="H7" s="6"/>
      <c r="I7" s="7"/>
      <c r="J7" s="44"/>
      <c r="M7" s="5">
        <v>500</v>
      </c>
      <c r="N7">
        <f t="shared" si="0"/>
        <v>14</v>
      </c>
    </row>
    <row r="8" spans="1:14" x14ac:dyDescent="0.35">
      <c r="A8" s="43"/>
      <c r="B8" s="8">
        <v>2000</v>
      </c>
      <c r="C8" s="9"/>
      <c r="D8" s="9"/>
      <c r="E8" s="9"/>
      <c r="F8" s="15">
        <v>1</v>
      </c>
      <c r="G8" s="15">
        <v>1</v>
      </c>
      <c r="H8" s="9"/>
      <c r="I8" s="17"/>
      <c r="J8" s="44"/>
      <c r="M8" s="5">
        <v>1000</v>
      </c>
      <c r="N8">
        <f>SUM(C7:I7,C13:I13,C19:I19,C25:I25,C31:I31,C37:I37,C43:I43,C49:I49,C55:I55,C61:I61)</f>
        <v>14</v>
      </c>
    </row>
    <row r="9" spans="1:14" x14ac:dyDescent="0.35">
      <c r="A9" s="41">
        <v>5</v>
      </c>
      <c r="B9" s="2">
        <v>50</v>
      </c>
      <c r="C9" s="3"/>
      <c r="D9" s="3"/>
      <c r="E9" s="3"/>
      <c r="F9" s="3"/>
      <c r="G9" s="3"/>
      <c r="H9" s="3"/>
      <c r="I9" s="4"/>
      <c r="J9" s="44">
        <f>SUM(C9:I14)</f>
        <v>2</v>
      </c>
      <c r="M9" s="8">
        <v>2000</v>
      </c>
      <c r="N9">
        <f t="shared" si="0"/>
        <v>15</v>
      </c>
    </row>
    <row r="10" spans="1:14" x14ac:dyDescent="0.35">
      <c r="A10" s="42"/>
      <c r="B10" s="5">
        <v>125</v>
      </c>
      <c r="C10" s="6"/>
      <c r="D10" s="6"/>
      <c r="E10" s="6"/>
      <c r="F10" s="6"/>
      <c r="G10" s="6"/>
      <c r="H10" s="6"/>
      <c r="I10" s="7"/>
      <c r="J10" s="44"/>
    </row>
    <row r="11" spans="1:14" x14ac:dyDescent="0.35">
      <c r="A11" s="42"/>
      <c r="B11" s="5">
        <v>250</v>
      </c>
      <c r="C11" s="6"/>
      <c r="D11" s="6"/>
      <c r="E11" s="6"/>
      <c r="F11" s="6"/>
      <c r="G11" s="6"/>
      <c r="H11" s="6"/>
      <c r="I11" s="7"/>
      <c r="J11" s="44"/>
    </row>
    <row r="12" spans="1:14" x14ac:dyDescent="0.35">
      <c r="A12" s="42"/>
      <c r="B12" s="5">
        <v>500</v>
      </c>
      <c r="C12" s="6"/>
      <c r="D12" s="6"/>
      <c r="E12" s="6"/>
      <c r="F12" s="6"/>
      <c r="G12" s="6"/>
      <c r="H12" s="6"/>
      <c r="I12" s="7"/>
      <c r="J12" s="44"/>
    </row>
    <row r="13" spans="1:14" x14ac:dyDescent="0.35">
      <c r="A13" s="42"/>
      <c r="B13" s="5">
        <v>1000</v>
      </c>
      <c r="C13" s="6"/>
      <c r="D13" s="6"/>
      <c r="E13" s="14">
        <v>1</v>
      </c>
      <c r="F13" s="6"/>
      <c r="G13" s="6"/>
      <c r="H13" s="6"/>
      <c r="I13" s="7"/>
      <c r="J13" s="44"/>
    </row>
    <row r="14" spans="1:14" x14ac:dyDescent="0.35">
      <c r="A14" s="43"/>
      <c r="B14" s="8">
        <v>2000</v>
      </c>
      <c r="C14" s="9"/>
      <c r="D14" s="9"/>
      <c r="E14" s="9"/>
      <c r="F14" s="9"/>
      <c r="G14" s="9"/>
      <c r="H14" s="9"/>
      <c r="I14" s="16">
        <v>1</v>
      </c>
      <c r="J14" s="44"/>
    </row>
    <row r="15" spans="1:14" x14ac:dyDescent="0.35">
      <c r="A15" s="41">
        <v>8</v>
      </c>
      <c r="B15" s="2">
        <v>50</v>
      </c>
      <c r="C15" s="3"/>
      <c r="D15" s="3"/>
      <c r="E15" s="3"/>
      <c r="F15" s="3"/>
      <c r="G15" s="3"/>
      <c r="H15" s="3"/>
      <c r="I15" s="4"/>
      <c r="J15" s="44">
        <f>SUM(C15:I20)</f>
        <v>2</v>
      </c>
    </row>
    <row r="16" spans="1:14" x14ac:dyDescent="0.35">
      <c r="A16" s="42"/>
      <c r="B16" s="5">
        <v>125</v>
      </c>
      <c r="C16" s="6"/>
      <c r="D16" s="6"/>
      <c r="E16" s="6"/>
      <c r="F16" s="6"/>
      <c r="G16" s="6"/>
      <c r="H16" s="6"/>
      <c r="I16" s="7"/>
      <c r="J16" s="44"/>
    </row>
    <row r="17" spans="1:10" x14ac:dyDescent="0.35">
      <c r="A17" s="42"/>
      <c r="B17" s="5">
        <v>250</v>
      </c>
      <c r="C17" s="6"/>
      <c r="D17" s="6"/>
      <c r="E17" s="6"/>
      <c r="F17" s="6"/>
      <c r="G17" s="6"/>
      <c r="H17" s="6"/>
      <c r="I17" s="7"/>
      <c r="J17" s="44"/>
    </row>
    <row r="18" spans="1:10" x14ac:dyDescent="0.35">
      <c r="A18" s="42"/>
      <c r="B18" s="5">
        <v>500</v>
      </c>
      <c r="C18" s="14">
        <v>1</v>
      </c>
      <c r="D18" s="6"/>
      <c r="E18" s="6"/>
      <c r="F18" s="6"/>
      <c r="G18" s="6"/>
      <c r="H18" s="6"/>
      <c r="I18" s="7"/>
      <c r="J18" s="44"/>
    </row>
    <row r="19" spans="1:10" x14ac:dyDescent="0.35">
      <c r="A19" s="42"/>
      <c r="B19" s="5">
        <v>1000</v>
      </c>
      <c r="C19" s="14">
        <v>1</v>
      </c>
      <c r="D19" s="6"/>
      <c r="E19" s="6"/>
      <c r="F19" s="6"/>
      <c r="G19" s="6"/>
      <c r="H19" s="6"/>
      <c r="I19" s="7"/>
      <c r="J19" s="44"/>
    </row>
    <row r="20" spans="1:10" x14ac:dyDescent="0.35">
      <c r="A20" s="43"/>
      <c r="B20" s="8">
        <v>2000</v>
      </c>
      <c r="C20" s="9"/>
      <c r="D20" s="9"/>
      <c r="E20" s="9"/>
      <c r="F20" s="9"/>
      <c r="G20" s="9"/>
      <c r="H20" s="9"/>
      <c r="I20" s="10"/>
      <c r="J20" s="44"/>
    </row>
    <row r="21" spans="1:10" x14ac:dyDescent="0.35">
      <c r="A21" s="41">
        <v>10</v>
      </c>
      <c r="B21" s="2">
        <v>50</v>
      </c>
      <c r="C21" s="3"/>
      <c r="D21" s="3"/>
      <c r="E21" s="3"/>
      <c r="F21" s="3"/>
      <c r="G21" s="3"/>
      <c r="H21" s="3"/>
      <c r="I21" s="4"/>
      <c r="J21" s="44">
        <f>SUM(C21:I26)</f>
        <v>8</v>
      </c>
    </row>
    <row r="22" spans="1:10" x14ac:dyDescent="0.35">
      <c r="A22" s="42"/>
      <c r="B22" s="5">
        <v>125</v>
      </c>
      <c r="C22" s="6"/>
      <c r="D22" s="6"/>
      <c r="E22" s="6"/>
      <c r="F22" s="6"/>
      <c r="G22" s="6"/>
      <c r="H22" s="6"/>
      <c r="I22" s="7"/>
      <c r="J22" s="44"/>
    </row>
    <row r="23" spans="1:10" x14ac:dyDescent="0.35">
      <c r="A23" s="42"/>
      <c r="B23" s="5">
        <v>250</v>
      </c>
      <c r="C23" s="6"/>
      <c r="D23" s="6"/>
      <c r="E23" s="6"/>
      <c r="F23" s="6"/>
      <c r="G23" s="14">
        <v>1</v>
      </c>
      <c r="H23" s="6"/>
      <c r="I23" s="7"/>
      <c r="J23" s="44"/>
    </row>
    <row r="24" spans="1:10" x14ac:dyDescent="0.35">
      <c r="A24" s="42"/>
      <c r="B24" s="5">
        <v>500</v>
      </c>
      <c r="C24" s="6"/>
      <c r="D24" s="6"/>
      <c r="E24" s="14">
        <v>1</v>
      </c>
      <c r="F24" s="14">
        <v>1</v>
      </c>
      <c r="G24" s="6"/>
      <c r="H24" s="6"/>
      <c r="I24" s="7"/>
      <c r="J24" s="44"/>
    </row>
    <row r="25" spans="1:10" x14ac:dyDescent="0.35">
      <c r="A25" s="42"/>
      <c r="B25" s="5">
        <v>1000</v>
      </c>
      <c r="C25" s="14">
        <v>1</v>
      </c>
      <c r="D25" s="6"/>
      <c r="E25" s="14">
        <v>1</v>
      </c>
      <c r="F25" s="14">
        <v>1</v>
      </c>
      <c r="G25" s="6"/>
      <c r="H25" s="6"/>
      <c r="I25" s="7"/>
      <c r="J25" s="44"/>
    </row>
    <row r="26" spans="1:10" x14ac:dyDescent="0.35">
      <c r="A26" s="43"/>
      <c r="B26" s="8">
        <v>2000</v>
      </c>
      <c r="C26" s="9"/>
      <c r="D26" s="9"/>
      <c r="E26" s="15">
        <v>1</v>
      </c>
      <c r="F26" s="9"/>
      <c r="G26" s="15">
        <v>1</v>
      </c>
      <c r="H26" s="9"/>
      <c r="I26" s="10"/>
      <c r="J26" s="44"/>
    </row>
    <row r="27" spans="1:10" x14ac:dyDescent="0.35">
      <c r="A27" s="41">
        <v>13</v>
      </c>
      <c r="B27" s="2">
        <v>50</v>
      </c>
      <c r="C27" s="3"/>
      <c r="D27" s="3"/>
      <c r="E27" s="3"/>
      <c r="F27" s="3"/>
      <c r="G27" s="3"/>
      <c r="H27" s="3"/>
      <c r="I27" s="4"/>
      <c r="J27" s="44">
        <f>SUM(C27:I32)</f>
        <v>6</v>
      </c>
    </row>
    <row r="28" spans="1:10" x14ac:dyDescent="0.35">
      <c r="A28" s="42"/>
      <c r="B28" s="5">
        <v>125</v>
      </c>
      <c r="C28" s="6"/>
      <c r="D28" s="14">
        <v>1</v>
      </c>
      <c r="E28" s="6"/>
      <c r="F28" s="6"/>
      <c r="G28" s="6"/>
      <c r="H28" s="6"/>
      <c r="I28" s="7"/>
      <c r="J28" s="44"/>
    </row>
    <row r="29" spans="1:10" x14ac:dyDescent="0.35">
      <c r="A29" s="42"/>
      <c r="B29" s="5">
        <v>250</v>
      </c>
      <c r="C29" s="6"/>
      <c r="D29" s="6"/>
      <c r="E29" s="6"/>
      <c r="F29" s="6"/>
      <c r="G29" s="6"/>
      <c r="H29" s="6"/>
      <c r="I29" s="7"/>
      <c r="J29" s="44"/>
    </row>
    <row r="30" spans="1:10" x14ac:dyDescent="0.35">
      <c r="A30" s="42"/>
      <c r="B30" s="5">
        <v>500</v>
      </c>
      <c r="C30" s="6"/>
      <c r="D30" s="6"/>
      <c r="E30" s="14">
        <v>1</v>
      </c>
      <c r="F30" s="6"/>
      <c r="G30" s="6"/>
      <c r="H30" s="6"/>
      <c r="I30" s="7"/>
      <c r="J30" s="44"/>
    </row>
    <row r="31" spans="1:10" x14ac:dyDescent="0.35">
      <c r="A31" s="42"/>
      <c r="B31" s="5">
        <v>1000</v>
      </c>
      <c r="D31" s="14">
        <v>1</v>
      </c>
      <c r="E31" s="6"/>
      <c r="F31" s="6"/>
      <c r="G31" s="6"/>
      <c r="H31" s="6"/>
      <c r="I31" s="7"/>
      <c r="J31" s="44"/>
    </row>
    <row r="32" spans="1:10" x14ac:dyDescent="0.35">
      <c r="A32" s="43"/>
      <c r="B32" s="8">
        <v>2000</v>
      </c>
      <c r="C32" s="9"/>
      <c r="D32" s="15">
        <v>1</v>
      </c>
      <c r="E32" s="15">
        <v>1</v>
      </c>
      <c r="F32" s="15">
        <v>1</v>
      </c>
      <c r="G32" s="9"/>
      <c r="H32" s="9"/>
      <c r="I32" s="10"/>
      <c r="J32" s="44"/>
    </row>
    <row r="33" spans="1:10" x14ac:dyDescent="0.35">
      <c r="A33" s="41">
        <v>15</v>
      </c>
      <c r="B33" s="2">
        <v>50</v>
      </c>
      <c r="C33" s="3"/>
      <c r="D33" s="3"/>
      <c r="E33" s="3"/>
      <c r="F33" s="3"/>
      <c r="G33" s="3"/>
      <c r="H33" s="3"/>
      <c r="I33" s="4"/>
      <c r="J33" s="44">
        <f>SUM(C33:I38)</f>
        <v>12</v>
      </c>
    </row>
    <row r="34" spans="1:10" x14ac:dyDescent="0.35">
      <c r="A34" s="42"/>
      <c r="B34" s="5">
        <v>125</v>
      </c>
      <c r="C34" s="6"/>
      <c r="D34" s="6"/>
      <c r="E34" s="14">
        <v>1</v>
      </c>
      <c r="F34" s="6"/>
      <c r="G34" s="6"/>
      <c r="H34" s="6"/>
      <c r="I34" s="7"/>
      <c r="J34" s="44"/>
    </row>
    <row r="35" spans="1:10" x14ac:dyDescent="0.35">
      <c r="A35" s="42"/>
      <c r="B35" s="5">
        <v>250</v>
      </c>
      <c r="C35" s="6"/>
      <c r="D35" s="6"/>
      <c r="E35" s="14">
        <v>1</v>
      </c>
      <c r="F35" s="14">
        <v>1</v>
      </c>
      <c r="G35" s="14">
        <v>1</v>
      </c>
      <c r="H35" s="6"/>
      <c r="I35" s="7"/>
      <c r="J35" s="44"/>
    </row>
    <row r="36" spans="1:10" x14ac:dyDescent="0.35">
      <c r="A36" s="42"/>
      <c r="B36" s="5">
        <v>500</v>
      </c>
      <c r="C36" s="6"/>
      <c r="D36" s="6"/>
      <c r="E36" s="14">
        <v>1</v>
      </c>
      <c r="F36" s="14">
        <v>1</v>
      </c>
      <c r="G36" s="6"/>
      <c r="H36" s="6"/>
      <c r="I36" s="7"/>
      <c r="J36" s="44"/>
    </row>
    <row r="37" spans="1:10" x14ac:dyDescent="0.35">
      <c r="A37" s="42"/>
      <c r="B37" s="5">
        <v>1000</v>
      </c>
      <c r="C37" s="6"/>
      <c r="D37" s="6"/>
      <c r="E37" s="14">
        <v>1</v>
      </c>
      <c r="F37" s="14">
        <v>1</v>
      </c>
      <c r="G37" s="14">
        <v>1</v>
      </c>
      <c r="H37" s="6"/>
      <c r="I37" s="7"/>
      <c r="J37" s="44"/>
    </row>
    <row r="38" spans="1:10" x14ac:dyDescent="0.35">
      <c r="A38" s="43"/>
      <c r="B38" s="8">
        <v>2000</v>
      </c>
      <c r="C38" s="9"/>
      <c r="D38" s="15">
        <v>1</v>
      </c>
      <c r="E38" s="9"/>
      <c r="F38" s="15">
        <v>1</v>
      </c>
      <c r="G38" s="15">
        <v>1</v>
      </c>
      <c r="H38" s="9"/>
      <c r="I38" s="10"/>
      <c r="J38" s="44"/>
    </row>
    <row r="39" spans="1:10" x14ac:dyDescent="0.35">
      <c r="A39" s="41">
        <v>18</v>
      </c>
      <c r="B39" s="2">
        <v>50</v>
      </c>
      <c r="C39" s="3"/>
      <c r="D39" s="3"/>
      <c r="E39" s="3"/>
      <c r="F39" s="3"/>
      <c r="G39" s="3"/>
      <c r="H39" s="3"/>
      <c r="I39" s="4"/>
      <c r="J39" s="44">
        <f>SUM(C39:I44)</f>
        <v>6</v>
      </c>
    </row>
    <row r="40" spans="1:10" x14ac:dyDescent="0.35">
      <c r="A40" s="42"/>
      <c r="B40" s="5">
        <v>125</v>
      </c>
      <c r="C40" s="6"/>
      <c r="D40" s="6"/>
      <c r="E40" s="6"/>
      <c r="F40" s="6"/>
      <c r="G40" s="6"/>
      <c r="H40" s="6"/>
      <c r="I40" s="7"/>
      <c r="J40" s="44"/>
    </row>
    <row r="41" spans="1:10" x14ac:dyDescent="0.35">
      <c r="A41" s="42"/>
      <c r="B41" s="5">
        <v>250</v>
      </c>
      <c r="C41" s="6"/>
      <c r="D41" s="6"/>
      <c r="E41" s="14">
        <v>1</v>
      </c>
      <c r="F41" s="14">
        <v>1</v>
      </c>
      <c r="G41" s="6"/>
      <c r="H41" s="6"/>
      <c r="I41" s="7"/>
      <c r="J41" s="44"/>
    </row>
    <row r="42" spans="1:10" x14ac:dyDescent="0.35">
      <c r="A42" s="42"/>
      <c r="B42" s="5">
        <v>500</v>
      </c>
      <c r="C42" s="6"/>
      <c r="D42" s="6"/>
      <c r="E42" s="6"/>
      <c r="F42" s="14">
        <v>1</v>
      </c>
      <c r="G42" s="6"/>
      <c r="H42" s="6"/>
      <c r="I42" s="7"/>
      <c r="J42" s="44"/>
    </row>
    <row r="43" spans="1:10" x14ac:dyDescent="0.35">
      <c r="A43" s="42"/>
      <c r="B43" s="5">
        <v>1000</v>
      </c>
      <c r="C43" s="14">
        <v>1</v>
      </c>
      <c r="D43" s="6"/>
      <c r="E43" s="6"/>
      <c r="F43" s="6"/>
      <c r="G43" s="6"/>
      <c r="H43" s="6"/>
      <c r="I43" s="7"/>
      <c r="J43" s="44"/>
    </row>
    <row r="44" spans="1:10" x14ac:dyDescent="0.35">
      <c r="A44" s="43"/>
      <c r="B44" s="8">
        <v>2000</v>
      </c>
      <c r="C44" s="9"/>
      <c r="D44" s="18"/>
      <c r="E44" s="15">
        <v>1</v>
      </c>
      <c r="F44" s="15">
        <v>1</v>
      </c>
      <c r="G44" s="9"/>
      <c r="H44" s="9"/>
      <c r="I44" s="10"/>
      <c r="J44" s="44"/>
    </row>
    <row r="45" spans="1:10" x14ac:dyDescent="0.35">
      <c r="A45" s="41">
        <v>20</v>
      </c>
      <c r="B45" s="2">
        <v>50</v>
      </c>
      <c r="C45" s="3"/>
      <c r="D45" s="3"/>
      <c r="E45" s="3"/>
      <c r="F45" s="3"/>
      <c r="G45" s="3"/>
      <c r="H45" s="3"/>
      <c r="I45" s="4"/>
      <c r="J45" s="44">
        <f>SUM(C45:I50)</f>
        <v>7</v>
      </c>
    </row>
    <row r="46" spans="1:10" x14ac:dyDescent="0.35">
      <c r="A46" s="42"/>
      <c r="B46" s="5">
        <v>125</v>
      </c>
      <c r="C46" s="6"/>
      <c r="D46" s="6"/>
      <c r="E46" s="6"/>
      <c r="F46" s="6"/>
      <c r="G46" s="6"/>
      <c r="H46" s="6"/>
      <c r="I46" s="7"/>
      <c r="J46" s="44"/>
    </row>
    <row r="47" spans="1:10" x14ac:dyDescent="0.35">
      <c r="A47" s="42"/>
      <c r="B47" s="5">
        <v>250</v>
      </c>
      <c r="C47" s="6"/>
      <c r="D47" s="6"/>
      <c r="E47" s="6"/>
      <c r="F47" s="6"/>
      <c r="G47" s="6"/>
      <c r="H47" s="6"/>
      <c r="I47" s="7"/>
      <c r="J47" s="44"/>
    </row>
    <row r="48" spans="1:10" x14ac:dyDescent="0.35">
      <c r="A48" s="42"/>
      <c r="B48" s="5">
        <v>500</v>
      </c>
      <c r="C48" s="6"/>
      <c r="D48" s="14">
        <v>1</v>
      </c>
      <c r="E48" s="14">
        <v>1</v>
      </c>
      <c r="F48" s="14">
        <v>1</v>
      </c>
      <c r="G48" s="6"/>
      <c r="H48" s="6"/>
      <c r="I48" s="7"/>
      <c r="J48" s="44"/>
    </row>
    <row r="49" spans="1:26" x14ac:dyDescent="0.35">
      <c r="A49" s="42"/>
      <c r="B49" s="5">
        <v>1000</v>
      </c>
      <c r="C49" s="14">
        <v>1</v>
      </c>
      <c r="D49" s="6"/>
      <c r="E49" s="14">
        <v>1</v>
      </c>
      <c r="F49" s="6"/>
      <c r="G49" s="6"/>
      <c r="H49" s="6"/>
      <c r="I49" s="7"/>
      <c r="J49" s="44"/>
    </row>
    <row r="50" spans="1:26" x14ac:dyDescent="0.35">
      <c r="A50" s="43"/>
      <c r="B50" s="8">
        <v>2000</v>
      </c>
      <c r="C50" s="9"/>
      <c r="D50" s="9"/>
      <c r="E50" s="9"/>
      <c r="F50" s="15">
        <v>1</v>
      </c>
      <c r="G50" s="15">
        <v>1</v>
      </c>
      <c r="H50" s="9"/>
      <c r="I50" s="10"/>
      <c r="J50" s="44"/>
    </row>
    <row r="51" spans="1:26" x14ac:dyDescent="0.35">
      <c r="A51" s="41">
        <v>30</v>
      </c>
      <c r="B51" s="2">
        <v>50</v>
      </c>
      <c r="C51" s="3"/>
      <c r="D51" s="3"/>
      <c r="E51" s="3"/>
      <c r="F51" s="3"/>
      <c r="G51" s="3"/>
      <c r="H51" s="3"/>
      <c r="I51" s="4"/>
      <c r="J51" s="44">
        <f>SUM(C51:I56)</f>
        <v>6</v>
      </c>
    </row>
    <row r="52" spans="1:26" x14ac:dyDescent="0.35">
      <c r="A52" s="42"/>
      <c r="B52" s="5">
        <v>125</v>
      </c>
      <c r="C52" s="6"/>
      <c r="D52" s="6"/>
      <c r="E52" s="14">
        <v>1</v>
      </c>
      <c r="F52" s="6"/>
      <c r="G52" s="6"/>
      <c r="H52" s="6"/>
      <c r="I52" s="7"/>
      <c r="J52" s="44"/>
    </row>
    <row r="53" spans="1:26" x14ac:dyDescent="0.35">
      <c r="A53" s="42"/>
      <c r="B53" s="5">
        <v>250</v>
      </c>
      <c r="C53" s="6"/>
      <c r="D53" s="14">
        <v>1</v>
      </c>
      <c r="E53" s="14">
        <v>1</v>
      </c>
      <c r="F53" s="6"/>
      <c r="G53" s="6"/>
      <c r="H53" s="6"/>
      <c r="I53" s="7"/>
      <c r="J53" s="44"/>
    </row>
    <row r="54" spans="1:26" x14ac:dyDescent="0.35">
      <c r="A54" s="42"/>
      <c r="B54" s="5">
        <v>500</v>
      </c>
      <c r="C54" s="14">
        <v>1</v>
      </c>
      <c r="D54" s="14">
        <v>1</v>
      </c>
      <c r="E54" s="6"/>
      <c r="F54" s="6"/>
      <c r="G54" s="6"/>
      <c r="H54" s="6"/>
      <c r="I54" s="7"/>
      <c r="J54" s="44"/>
    </row>
    <row r="55" spans="1:26" x14ac:dyDescent="0.35">
      <c r="A55" s="42"/>
      <c r="B55" s="5">
        <v>1000</v>
      </c>
      <c r="C55" s="6"/>
      <c r="D55" s="6"/>
      <c r="E55" s="14">
        <v>1</v>
      </c>
      <c r="F55" s="6"/>
      <c r="G55" s="6"/>
      <c r="H55" s="6"/>
      <c r="I55" s="7"/>
      <c r="J55" s="44"/>
    </row>
    <row r="56" spans="1:26" x14ac:dyDescent="0.35">
      <c r="A56" s="43"/>
      <c r="B56" s="8">
        <v>2000</v>
      </c>
      <c r="C56" s="9"/>
      <c r="D56" s="9"/>
      <c r="E56" s="9"/>
      <c r="F56" s="9"/>
      <c r="G56" s="9"/>
      <c r="H56" s="9"/>
      <c r="I56" s="10"/>
      <c r="J56" s="44"/>
    </row>
    <row r="57" spans="1:26" x14ac:dyDescent="0.35">
      <c r="A57" s="41">
        <v>40</v>
      </c>
      <c r="B57" s="2">
        <v>50</v>
      </c>
      <c r="C57" s="3"/>
      <c r="D57" s="3"/>
      <c r="E57" s="3"/>
      <c r="F57" s="3"/>
      <c r="G57" s="3"/>
      <c r="H57" s="3"/>
      <c r="I57" s="4"/>
      <c r="J57" s="44">
        <f>SUM(C57:I62)</f>
        <v>4</v>
      </c>
    </row>
    <row r="58" spans="1:26" x14ac:dyDescent="0.35">
      <c r="A58" s="42"/>
      <c r="B58" s="5">
        <v>125</v>
      </c>
      <c r="C58" s="6"/>
      <c r="D58" s="6"/>
      <c r="E58" s="6"/>
      <c r="F58" s="6"/>
      <c r="G58" s="6"/>
      <c r="H58" s="6"/>
      <c r="I58" s="7"/>
      <c r="J58" s="44"/>
    </row>
    <row r="59" spans="1:26" x14ac:dyDescent="0.35">
      <c r="A59" s="42"/>
      <c r="B59" s="5">
        <v>250</v>
      </c>
      <c r="C59" s="6"/>
      <c r="D59" s="14">
        <v>1</v>
      </c>
      <c r="E59" s="6"/>
      <c r="F59" s="6"/>
      <c r="G59" s="6"/>
      <c r="H59" s="6"/>
      <c r="I59" s="7"/>
      <c r="J59" s="44"/>
    </row>
    <row r="60" spans="1:26" x14ac:dyDescent="0.35">
      <c r="A60" s="42"/>
      <c r="B60" s="5">
        <v>500</v>
      </c>
      <c r="C60" s="6"/>
      <c r="D60" s="14">
        <v>1</v>
      </c>
      <c r="E60" s="6"/>
      <c r="F60" s="14">
        <v>1</v>
      </c>
      <c r="G60" s="6"/>
      <c r="H60" s="6"/>
      <c r="I60" s="7"/>
      <c r="J60" s="44"/>
    </row>
    <row r="61" spans="1:26" x14ac:dyDescent="0.35">
      <c r="A61" s="42"/>
      <c r="B61" s="5">
        <v>1000</v>
      </c>
      <c r="C61" s="6"/>
      <c r="D61" s="6"/>
      <c r="E61" s="14">
        <v>1</v>
      </c>
      <c r="F61" s="6"/>
      <c r="G61" s="6"/>
      <c r="H61" s="6"/>
      <c r="I61" s="7"/>
      <c r="J61" s="44"/>
    </row>
    <row r="62" spans="1:26" x14ac:dyDescent="0.35">
      <c r="A62" s="43"/>
      <c r="B62" s="8">
        <v>2000</v>
      </c>
      <c r="C62" s="9"/>
      <c r="D62" s="9"/>
      <c r="E62" s="9"/>
      <c r="F62" s="9"/>
      <c r="G62" s="9"/>
      <c r="H62" s="9"/>
      <c r="I62" s="10"/>
      <c r="J62" s="44"/>
    </row>
    <row r="63" spans="1:26" x14ac:dyDescent="0.35">
      <c r="C63">
        <f>SUM(C3:C62)</f>
        <v>6</v>
      </c>
      <c r="D63">
        <f t="shared" ref="D63:I63" si="1">SUM(D3:D62)</f>
        <v>9</v>
      </c>
      <c r="E63">
        <f t="shared" si="1"/>
        <v>18</v>
      </c>
      <c r="F63">
        <f t="shared" si="1"/>
        <v>14</v>
      </c>
      <c r="G63">
        <f t="shared" si="1"/>
        <v>7</v>
      </c>
      <c r="H63">
        <f t="shared" si="1"/>
        <v>0</v>
      </c>
      <c r="I63">
        <f t="shared" si="1"/>
        <v>1</v>
      </c>
      <c r="T63">
        <v>6</v>
      </c>
      <c r="U63">
        <v>9</v>
      </c>
      <c r="V63">
        <v>18</v>
      </c>
      <c r="W63">
        <v>14</v>
      </c>
      <c r="X63">
        <v>7</v>
      </c>
      <c r="Y63">
        <v>0</v>
      </c>
      <c r="Z63">
        <v>1</v>
      </c>
    </row>
    <row r="74" spans="20:20" x14ac:dyDescent="0.35">
      <c r="T74">
        <f>32/55</f>
        <v>0.58181818181818179</v>
      </c>
    </row>
  </sheetData>
  <mergeCells count="21">
    <mergeCell ref="J21:J26"/>
    <mergeCell ref="J27:J32"/>
    <mergeCell ref="J33:J38"/>
    <mergeCell ref="J39:J44"/>
    <mergeCell ref="J45:J50"/>
    <mergeCell ref="J3:J8"/>
    <mergeCell ref="J9:J14"/>
    <mergeCell ref="A57:A62"/>
    <mergeCell ref="C1:I1"/>
    <mergeCell ref="A3:A8"/>
    <mergeCell ref="A9:A14"/>
    <mergeCell ref="A15:A20"/>
    <mergeCell ref="A21:A26"/>
    <mergeCell ref="A27:A32"/>
    <mergeCell ref="A33:A38"/>
    <mergeCell ref="A39:A44"/>
    <mergeCell ref="A45:A50"/>
    <mergeCell ref="A51:A56"/>
    <mergeCell ref="J51:J56"/>
    <mergeCell ref="J57:J62"/>
    <mergeCell ref="J15:J20"/>
  </mergeCells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ACD74-F235-43C2-BE65-D7A6A966C962}">
  <dimension ref="A1:BS63"/>
  <sheetViews>
    <sheetView topLeftCell="I16" zoomScale="85" zoomScaleNormal="85" workbookViewId="0">
      <selection activeCell="R42" sqref="R42:W42"/>
    </sheetView>
  </sheetViews>
  <sheetFormatPr defaultRowHeight="14.5" x14ac:dyDescent="0.35"/>
  <cols>
    <col min="17" max="17" width="18.81640625" bestFit="1" customWidth="1"/>
  </cols>
  <sheetData>
    <row r="1" spans="1:23" x14ac:dyDescent="0.35">
      <c r="C1" s="47" t="s">
        <v>0</v>
      </c>
      <c r="D1" s="47"/>
      <c r="E1" s="47"/>
      <c r="F1" s="47"/>
      <c r="G1" s="47"/>
      <c r="H1" s="47"/>
      <c r="I1" s="47"/>
    </row>
    <row r="2" spans="1:23" x14ac:dyDescent="0.35">
      <c r="A2" s="11" t="s">
        <v>1</v>
      </c>
      <c r="B2" s="12" t="s">
        <v>10</v>
      </c>
      <c r="C2" s="12">
        <v>2</v>
      </c>
      <c r="D2" s="12">
        <v>3</v>
      </c>
      <c r="E2" s="12">
        <v>5</v>
      </c>
      <c r="F2" s="12">
        <v>7</v>
      </c>
      <c r="G2" s="12">
        <v>10</v>
      </c>
      <c r="H2" s="12">
        <v>15</v>
      </c>
      <c r="I2" s="13">
        <v>20</v>
      </c>
      <c r="J2" t="s">
        <v>8</v>
      </c>
    </row>
    <row r="3" spans="1:23" x14ac:dyDescent="0.35">
      <c r="A3" s="41">
        <v>3</v>
      </c>
      <c r="B3" s="2">
        <v>50</v>
      </c>
      <c r="C3" s="19"/>
      <c r="D3" s="19"/>
      <c r="E3" s="19"/>
      <c r="F3" s="19"/>
      <c r="G3" s="19"/>
      <c r="H3" s="19"/>
      <c r="I3" s="20"/>
      <c r="J3" s="44">
        <f>SUM(C3:I8)</f>
        <v>0</v>
      </c>
    </row>
    <row r="4" spans="1:23" x14ac:dyDescent="0.35">
      <c r="A4" s="42"/>
      <c r="B4" s="5">
        <v>125</v>
      </c>
      <c r="C4" s="21"/>
      <c r="D4" s="21"/>
      <c r="E4" s="21"/>
      <c r="F4" s="21"/>
      <c r="G4" s="21"/>
      <c r="H4" s="21"/>
      <c r="I4" s="22"/>
      <c r="J4" s="44"/>
      <c r="M4" s="2">
        <v>50</v>
      </c>
      <c r="N4">
        <f>SUM(C3:I3,C9:I9,C15:I15,C21:I21,C27:I27,C33:I33,C39:I39,C45:I45,C51:I51,C57:I57)</f>
        <v>3</v>
      </c>
    </row>
    <row r="5" spans="1:23" x14ac:dyDescent="0.35">
      <c r="A5" s="42"/>
      <c r="B5" s="5">
        <v>250</v>
      </c>
      <c r="C5" s="21"/>
      <c r="D5" s="21"/>
      <c r="E5" s="21"/>
      <c r="F5" s="21"/>
      <c r="G5" s="21"/>
      <c r="H5" s="21"/>
      <c r="I5" s="22"/>
      <c r="J5" s="44"/>
      <c r="M5" s="5">
        <v>125</v>
      </c>
      <c r="N5">
        <f t="shared" ref="N5:N9" si="0">SUM(C4:I4,C10:I10,C16:I16,C22:I22,C28:I28,C34:I34,C40:I40,C46:I46,C52:I52,C58:I58)</f>
        <v>0</v>
      </c>
    </row>
    <row r="6" spans="1:23" x14ac:dyDescent="0.35">
      <c r="A6" s="42"/>
      <c r="B6" s="5">
        <v>500</v>
      </c>
      <c r="C6" s="21"/>
      <c r="D6" s="21"/>
      <c r="E6" s="21"/>
      <c r="F6" s="21"/>
      <c r="G6" s="21"/>
      <c r="H6" s="21"/>
      <c r="I6" s="22"/>
      <c r="J6" s="44"/>
      <c r="M6" s="5">
        <v>250</v>
      </c>
      <c r="N6">
        <f t="shared" si="0"/>
        <v>7</v>
      </c>
    </row>
    <row r="7" spans="1:23" x14ac:dyDescent="0.35">
      <c r="A7" s="42"/>
      <c r="B7" s="5">
        <v>1000</v>
      </c>
      <c r="C7" s="21"/>
      <c r="D7" s="21"/>
      <c r="E7" s="21"/>
      <c r="F7" s="21"/>
      <c r="G7" s="21"/>
      <c r="H7" s="21"/>
      <c r="I7" s="22"/>
      <c r="J7" s="44"/>
      <c r="M7" s="5">
        <v>500</v>
      </c>
      <c r="N7">
        <f t="shared" si="0"/>
        <v>11</v>
      </c>
    </row>
    <row r="8" spans="1:23" x14ac:dyDescent="0.35">
      <c r="A8" s="43"/>
      <c r="B8" s="8">
        <v>2000</v>
      </c>
      <c r="C8" s="18"/>
      <c r="D8" s="18"/>
      <c r="E8" s="18"/>
      <c r="F8" s="18"/>
      <c r="G8" s="18"/>
      <c r="H8" s="18"/>
      <c r="I8" s="17"/>
      <c r="J8" s="44"/>
      <c r="M8" s="5">
        <v>1000</v>
      </c>
      <c r="N8">
        <f>SUM(C7:I7,C13:I13,C19:I19,C25:I25,C31:I31,C37:I37,C43:I43,C49:I49,C55:I55,C61:I61)</f>
        <v>19</v>
      </c>
    </row>
    <row r="9" spans="1:23" x14ac:dyDescent="0.35">
      <c r="A9" s="41">
        <v>5</v>
      </c>
      <c r="B9" s="2">
        <v>50</v>
      </c>
      <c r="C9" s="23">
        <v>1</v>
      </c>
      <c r="D9" s="19"/>
      <c r="E9" s="19"/>
      <c r="F9" s="19"/>
      <c r="G9" s="19"/>
      <c r="H9" s="19"/>
      <c r="I9" s="20"/>
      <c r="J9" s="44">
        <f>SUM(C9:I14)</f>
        <v>1</v>
      </c>
      <c r="M9" s="8">
        <v>2000</v>
      </c>
      <c r="N9">
        <f t="shared" si="0"/>
        <v>19</v>
      </c>
    </row>
    <row r="10" spans="1:23" x14ac:dyDescent="0.35">
      <c r="A10" s="42"/>
      <c r="B10" s="5">
        <v>125</v>
      </c>
      <c r="C10" s="21"/>
      <c r="D10" s="21"/>
      <c r="E10" s="21"/>
      <c r="F10" s="21"/>
      <c r="G10" s="21"/>
      <c r="H10" s="21"/>
      <c r="I10" s="22"/>
      <c r="J10" s="44"/>
    </row>
    <row r="11" spans="1:23" x14ac:dyDescent="0.35">
      <c r="A11" s="42"/>
      <c r="B11" s="5">
        <v>250</v>
      </c>
      <c r="C11" s="21"/>
      <c r="D11" s="21"/>
      <c r="E11" s="21"/>
      <c r="F11" s="21"/>
      <c r="G11" s="21"/>
      <c r="H11" s="21"/>
      <c r="I11" s="22"/>
      <c r="J11" s="44"/>
    </row>
    <row r="12" spans="1:23" x14ac:dyDescent="0.35">
      <c r="A12" s="42"/>
      <c r="B12" s="5">
        <v>500</v>
      </c>
      <c r="C12" s="21"/>
      <c r="D12" s="21"/>
      <c r="E12" s="21"/>
      <c r="F12" s="21"/>
      <c r="G12" s="21"/>
      <c r="H12" s="21"/>
      <c r="I12" s="22"/>
      <c r="J12" s="44"/>
    </row>
    <row r="13" spans="1:23" x14ac:dyDescent="0.35">
      <c r="A13" s="42"/>
      <c r="B13" s="5">
        <v>1000</v>
      </c>
      <c r="C13" s="21"/>
      <c r="D13" s="21"/>
      <c r="E13" s="21"/>
      <c r="F13" s="21"/>
      <c r="G13" s="21"/>
      <c r="H13" s="21"/>
      <c r="I13" s="22"/>
      <c r="J13" s="44"/>
      <c r="R13" s="2"/>
      <c r="S13" s="5"/>
      <c r="T13" s="5"/>
      <c r="U13" s="5"/>
      <c r="V13" s="5"/>
      <c r="W13" s="8"/>
    </row>
    <row r="14" spans="1:23" x14ac:dyDescent="0.35">
      <c r="A14" s="43"/>
      <c r="B14" s="8">
        <v>2000</v>
      </c>
      <c r="C14" s="18"/>
      <c r="D14" s="18"/>
      <c r="E14" s="18"/>
      <c r="F14" s="18"/>
      <c r="G14" s="18"/>
      <c r="H14" s="18"/>
      <c r="I14" s="17"/>
      <c r="J14" s="44"/>
      <c r="Q14" s="31"/>
    </row>
    <row r="15" spans="1:23" x14ac:dyDescent="0.35">
      <c r="A15" s="41">
        <v>8</v>
      </c>
      <c r="B15" s="2">
        <v>50</v>
      </c>
      <c r="C15" s="19"/>
      <c r="D15" s="19"/>
      <c r="E15" s="19"/>
      <c r="F15" s="19"/>
      <c r="G15" s="19"/>
      <c r="H15" s="19"/>
      <c r="I15" s="20"/>
      <c r="J15" s="44">
        <f>SUM(C15:I20)</f>
        <v>3</v>
      </c>
    </row>
    <row r="16" spans="1:23" x14ac:dyDescent="0.35">
      <c r="A16" s="42"/>
      <c r="B16" s="5">
        <v>125</v>
      </c>
      <c r="C16" s="21"/>
      <c r="D16" s="21"/>
      <c r="E16" s="21"/>
      <c r="F16" s="21"/>
      <c r="G16" s="21"/>
      <c r="H16" s="21"/>
      <c r="I16" s="22"/>
      <c r="J16" s="44"/>
    </row>
    <row r="17" spans="1:27" x14ac:dyDescent="0.35">
      <c r="A17" s="42"/>
      <c r="B17" s="5">
        <v>250</v>
      </c>
      <c r="C17" s="21"/>
      <c r="D17" s="21"/>
      <c r="E17" s="21"/>
      <c r="F17" s="21"/>
      <c r="G17" s="21"/>
      <c r="H17" s="21"/>
      <c r="I17" s="22"/>
      <c r="J17" s="44"/>
    </row>
    <row r="18" spans="1:27" x14ac:dyDescent="0.35">
      <c r="A18" s="42"/>
      <c r="B18" s="5">
        <v>500</v>
      </c>
      <c r="C18" s="14">
        <v>1</v>
      </c>
      <c r="D18" s="21"/>
      <c r="E18" s="21"/>
      <c r="F18" s="21"/>
      <c r="G18" s="21"/>
      <c r="H18" s="21"/>
      <c r="I18" s="22"/>
      <c r="J18" s="44"/>
    </row>
    <row r="19" spans="1:27" x14ac:dyDescent="0.35">
      <c r="A19" s="42"/>
      <c r="B19" s="5">
        <v>1000</v>
      </c>
      <c r="C19" s="14">
        <v>1</v>
      </c>
      <c r="D19" s="14">
        <v>1</v>
      </c>
      <c r="E19" s="21"/>
      <c r="F19" s="21"/>
      <c r="G19" s="21"/>
      <c r="H19" s="21"/>
      <c r="I19" s="22"/>
      <c r="J19" s="44"/>
    </row>
    <row r="20" spans="1:27" x14ac:dyDescent="0.35">
      <c r="A20" s="43"/>
      <c r="B20" s="8">
        <v>2000</v>
      </c>
      <c r="C20" s="18"/>
      <c r="D20" s="18"/>
      <c r="E20" s="18"/>
      <c r="F20" s="18"/>
      <c r="G20" s="18"/>
      <c r="H20" s="18"/>
      <c r="I20" s="17"/>
      <c r="J20" s="44"/>
    </row>
    <row r="21" spans="1:27" x14ac:dyDescent="0.35">
      <c r="A21" s="41">
        <v>10</v>
      </c>
      <c r="B21" s="2">
        <v>50</v>
      </c>
      <c r="C21" s="23">
        <v>1</v>
      </c>
      <c r="D21" s="19"/>
      <c r="E21" s="19"/>
      <c r="F21" s="19"/>
      <c r="G21" s="19"/>
      <c r="H21" s="19"/>
      <c r="I21" s="20"/>
      <c r="J21" s="44">
        <f>SUM(C21:I26)</f>
        <v>8</v>
      </c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</row>
    <row r="22" spans="1:27" x14ac:dyDescent="0.35">
      <c r="A22" s="42"/>
      <c r="B22" s="5">
        <v>125</v>
      </c>
      <c r="C22" s="21"/>
      <c r="D22" s="21"/>
      <c r="E22" s="21"/>
      <c r="F22" s="21"/>
      <c r="G22" s="21"/>
      <c r="H22" s="21"/>
      <c r="I22" s="22"/>
      <c r="J22" s="44"/>
      <c r="Q22" s="31"/>
    </row>
    <row r="23" spans="1:27" x14ac:dyDescent="0.35">
      <c r="A23" s="42"/>
      <c r="B23" s="5">
        <v>250</v>
      </c>
      <c r="C23" s="21"/>
      <c r="D23" s="21"/>
      <c r="E23" s="21"/>
      <c r="F23" s="21"/>
      <c r="G23" s="21"/>
      <c r="H23" s="21"/>
      <c r="I23" s="22"/>
      <c r="J23" s="44"/>
    </row>
    <row r="24" spans="1:27" x14ac:dyDescent="0.35">
      <c r="A24" s="42"/>
      <c r="B24" s="5">
        <v>500</v>
      </c>
      <c r="C24" s="14">
        <v>1</v>
      </c>
      <c r="D24" s="21"/>
      <c r="E24" s="21"/>
      <c r="F24" s="21"/>
      <c r="G24" s="21"/>
      <c r="H24" s="21"/>
      <c r="I24" s="22"/>
      <c r="J24" s="44"/>
    </row>
    <row r="25" spans="1:27" x14ac:dyDescent="0.35">
      <c r="A25" s="42"/>
      <c r="B25" s="5">
        <v>1000</v>
      </c>
      <c r="C25" s="14">
        <v>1</v>
      </c>
      <c r="D25" s="14">
        <v>1</v>
      </c>
      <c r="E25" s="14">
        <v>1</v>
      </c>
      <c r="F25" s="21"/>
      <c r="G25" s="21"/>
      <c r="H25" s="21"/>
      <c r="I25" s="22"/>
      <c r="J25" s="44"/>
    </row>
    <row r="26" spans="1:27" x14ac:dyDescent="0.35">
      <c r="A26" s="43"/>
      <c r="B26" s="8">
        <v>2000</v>
      </c>
      <c r="C26" s="15">
        <v>1</v>
      </c>
      <c r="D26" s="15">
        <v>1</v>
      </c>
      <c r="E26" s="15">
        <v>1</v>
      </c>
      <c r="F26" s="18"/>
      <c r="G26" s="18"/>
      <c r="H26" s="18"/>
      <c r="I26" s="17"/>
      <c r="J26" s="44"/>
    </row>
    <row r="27" spans="1:27" x14ac:dyDescent="0.35">
      <c r="A27" s="41">
        <v>13</v>
      </c>
      <c r="B27" s="2">
        <v>50</v>
      </c>
      <c r="C27" s="19"/>
      <c r="D27" s="19"/>
      <c r="E27" s="19"/>
      <c r="F27" s="19"/>
      <c r="G27" s="19"/>
      <c r="H27" s="19"/>
      <c r="I27" s="20"/>
      <c r="J27" s="44">
        <f>SUM(C27:I32)</f>
        <v>6</v>
      </c>
    </row>
    <row r="28" spans="1:27" x14ac:dyDescent="0.35">
      <c r="A28" s="42"/>
      <c r="B28" s="5">
        <v>125</v>
      </c>
      <c r="C28" s="21"/>
      <c r="D28" s="21"/>
      <c r="E28" s="21"/>
      <c r="F28" s="21"/>
      <c r="G28" s="21"/>
      <c r="H28" s="21"/>
      <c r="I28" s="22"/>
      <c r="J28" s="44"/>
      <c r="U28" s="47" t="s">
        <v>0</v>
      </c>
      <c r="V28" s="47"/>
      <c r="W28" s="47"/>
      <c r="X28" s="47"/>
      <c r="Y28" s="47"/>
      <c r="Z28" s="47"/>
      <c r="AA28" s="47"/>
    </row>
    <row r="29" spans="1:27" x14ac:dyDescent="0.35">
      <c r="A29" s="42"/>
      <c r="B29" s="5">
        <v>250</v>
      </c>
      <c r="C29" s="21"/>
      <c r="D29" s="21"/>
      <c r="E29" s="21"/>
      <c r="F29" s="21"/>
      <c r="G29" s="21"/>
      <c r="H29" s="21"/>
      <c r="I29" s="22"/>
      <c r="J29" s="44"/>
      <c r="T29" s="12" t="s">
        <v>10</v>
      </c>
      <c r="U29" s="12">
        <v>2</v>
      </c>
      <c r="V29" s="12">
        <v>3</v>
      </c>
      <c r="W29" s="12">
        <v>5</v>
      </c>
      <c r="X29" s="12">
        <v>7</v>
      </c>
      <c r="Y29" s="12">
        <v>10</v>
      </c>
      <c r="Z29" s="12">
        <v>15</v>
      </c>
      <c r="AA29" s="13">
        <v>20</v>
      </c>
    </row>
    <row r="30" spans="1:27" x14ac:dyDescent="0.35">
      <c r="A30" s="42"/>
      <c r="B30" s="5">
        <v>500</v>
      </c>
      <c r="C30" s="21"/>
      <c r="D30" s="21"/>
      <c r="E30" s="14">
        <v>1</v>
      </c>
      <c r="F30" s="21"/>
      <c r="G30" s="21"/>
      <c r="H30" s="21"/>
      <c r="I30" s="22"/>
      <c r="J30" s="44"/>
      <c r="T30">
        <v>50</v>
      </c>
    </row>
    <row r="31" spans="1:27" x14ac:dyDescent="0.35">
      <c r="A31" s="42"/>
      <c r="B31" s="5">
        <v>1000</v>
      </c>
      <c r="C31" s="1">
        <v>1</v>
      </c>
      <c r="D31" s="14">
        <v>1</v>
      </c>
      <c r="E31" s="21"/>
      <c r="F31" s="21"/>
      <c r="G31" s="21"/>
      <c r="H31" s="21"/>
      <c r="I31" s="22"/>
      <c r="J31" s="44"/>
      <c r="T31">
        <v>125</v>
      </c>
    </row>
    <row r="32" spans="1:27" x14ac:dyDescent="0.35">
      <c r="A32" s="43"/>
      <c r="B32" s="8">
        <v>2000</v>
      </c>
      <c r="C32" s="15">
        <v>1</v>
      </c>
      <c r="D32" s="15">
        <v>1</v>
      </c>
      <c r="E32" s="15">
        <v>1</v>
      </c>
      <c r="F32" s="18"/>
      <c r="G32" s="18"/>
      <c r="H32" s="18"/>
      <c r="I32" s="17"/>
      <c r="J32" s="44"/>
      <c r="T32">
        <v>250</v>
      </c>
      <c r="U32">
        <v>1</v>
      </c>
    </row>
    <row r="33" spans="1:25" x14ac:dyDescent="0.35">
      <c r="A33" s="41">
        <v>15</v>
      </c>
      <c r="B33" s="2">
        <v>50</v>
      </c>
      <c r="C33" s="23">
        <v>1</v>
      </c>
      <c r="D33" s="19"/>
      <c r="E33" s="19"/>
      <c r="F33" s="19"/>
      <c r="G33" s="19"/>
      <c r="H33" s="19"/>
      <c r="I33" s="20"/>
      <c r="J33" s="44">
        <f>SUM(C33:I38)</f>
        <v>7</v>
      </c>
      <c r="T33">
        <v>500</v>
      </c>
      <c r="U33">
        <v>1</v>
      </c>
      <c r="V33">
        <v>1</v>
      </c>
    </row>
    <row r="34" spans="1:25" x14ac:dyDescent="0.35">
      <c r="A34" s="42"/>
      <c r="B34" s="5">
        <v>125</v>
      </c>
      <c r="C34" s="21"/>
      <c r="D34" s="21"/>
      <c r="E34" s="21"/>
      <c r="F34" s="21"/>
      <c r="G34" s="21"/>
      <c r="H34" s="21"/>
      <c r="I34" s="22"/>
      <c r="J34" s="44"/>
      <c r="T34">
        <v>1000</v>
      </c>
      <c r="U34">
        <v>1</v>
      </c>
      <c r="V34">
        <v>1</v>
      </c>
      <c r="W34">
        <v>1</v>
      </c>
    </row>
    <row r="35" spans="1:25" x14ac:dyDescent="0.35">
      <c r="A35" s="42"/>
      <c r="B35" s="5">
        <v>250</v>
      </c>
      <c r="C35" s="14">
        <v>1</v>
      </c>
      <c r="D35" s="21"/>
      <c r="E35" s="21"/>
      <c r="F35" s="21"/>
      <c r="G35" s="21"/>
      <c r="H35" s="21"/>
      <c r="I35" s="22"/>
      <c r="J35" s="44"/>
      <c r="T35">
        <v>2000</v>
      </c>
      <c r="U35">
        <v>1</v>
      </c>
      <c r="V35">
        <v>1</v>
      </c>
      <c r="X35">
        <v>1</v>
      </c>
      <c r="Y35">
        <v>1</v>
      </c>
    </row>
    <row r="36" spans="1:25" x14ac:dyDescent="0.35">
      <c r="A36" s="42"/>
      <c r="B36" s="5">
        <v>500</v>
      </c>
      <c r="C36" s="14">
        <v>1</v>
      </c>
      <c r="D36" s="21"/>
      <c r="E36" s="21"/>
      <c r="F36" s="21"/>
      <c r="G36" s="21"/>
      <c r="H36" s="21"/>
      <c r="I36" s="22"/>
      <c r="J36" s="44"/>
    </row>
    <row r="37" spans="1:25" x14ac:dyDescent="0.35">
      <c r="A37" s="42"/>
      <c r="B37" s="5">
        <v>1000</v>
      </c>
      <c r="C37" s="21"/>
      <c r="D37" s="14">
        <v>1</v>
      </c>
      <c r="E37" s="14">
        <v>1</v>
      </c>
      <c r="F37" s="21"/>
      <c r="G37" s="21"/>
      <c r="H37" s="21"/>
      <c r="I37" s="22"/>
      <c r="J37" s="44"/>
    </row>
    <row r="38" spans="1:25" x14ac:dyDescent="0.35">
      <c r="A38" s="43"/>
      <c r="B38" s="8">
        <v>2000</v>
      </c>
      <c r="C38" s="15">
        <v>1</v>
      </c>
      <c r="D38" s="15">
        <v>1</v>
      </c>
      <c r="E38" s="18"/>
      <c r="F38" s="18"/>
      <c r="G38" s="18"/>
      <c r="H38" s="18"/>
      <c r="I38" s="17"/>
      <c r="J38" s="44"/>
    </row>
    <row r="39" spans="1:25" x14ac:dyDescent="0.35">
      <c r="A39" s="41">
        <v>18</v>
      </c>
      <c r="B39" s="2">
        <v>50</v>
      </c>
      <c r="C39" s="19"/>
      <c r="D39" s="19"/>
      <c r="E39" s="19"/>
      <c r="F39" s="19"/>
      <c r="G39" s="19"/>
      <c r="H39" s="19"/>
      <c r="I39" s="20"/>
      <c r="J39" s="44">
        <f>SUM(C39:I44)</f>
        <v>8</v>
      </c>
    </row>
    <row r="40" spans="1:25" x14ac:dyDescent="0.35">
      <c r="A40" s="42"/>
      <c r="B40" s="5">
        <v>125</v>
      </c>
      <c r="C40" s="21"/>
      <c r="D40" s="21"/>
      <c r="E40" s="21"/>
      <c r="F40" s="21"/>
      <c r="G40" s="21"/>
      <c r="H40" s="21"/>
      <c r="I40" s="22"/>
      <c r="J40" s="44"/>
    </row>
    <row r="41" spans="1:25" x14ac:dyDescent="0.35">
      <c r="A41" s="42"/>
      <c r="B41" s="5">
        <v>250</v>
      </c>
      <c r="C41" s="14">
        <v>1</v>
      </c>
      <c r="D41" s="21"/>
      <c r="E41" s="21"/>
      <c r="F41" s="21"/>
      <c r="G41" s="21"/>
      <c r="H41" s="21"/>
      <c r="I41" s="22"/>
      <c r="J41" s="44"/>
    </row>
    <row r="42" spans="1:25" x14ac:dyDescent="0.35">
      <c r="A42" s="42"/>
      <c r="B42" s="5">
        <v>500</v>
      </c>
      <c r="C42" s="21"/>
      <c r="D42" s="14">
        <v>1</v>
      </c>
      <c r="E42" s="21"/>
      <c r="F42" s="21"/>
      <c r="G42" s="21"/>
      <c r="H42" s="21"/>
      <c r="I42" s="22"/>
      <c r="J42" s="44"/>
      <c r="R42" s="40"/>
      <c r="S42" s="40"/>
      <c r="T42" s="40"/>
      <c r="U42" s="40"/>
      <c r="V42" s="40"/>
      <c r="W42" s="40"/>
    </row>
    <row r="43" spans="1:25" x14ac:dyDescent="0.35">
      <c r="A43" s="42"/>
      <c r="B43" s="5">
        <v>1000</v>
      </c>
      <c r="C43" s="14">
        <v>1</v>
      </c>
      <c r="D43" s="14">
        <v>1</v>
      </c>
      <c r="E43" s="21"/>
      <c r="F43" s="21"/>
      <c r="G43" s="21"/>
      <c r="H43" s="21"/>
      <c r="I43" s="22"/>
      <c r="J43" s="44"/>
      <c r="Q43" s="31"/>
      <c r="R43" s="31"/>
      <c r="S43" s="31"/>
      <c r="T43" s="31"/>
      <c r="U43" s="31"/>
      <c r="V43" s="31"/>
      <c r="W43" s="31"/>
    </row>
    <row r="44" spans="1:25" x14ac:dyDescent="0.35">
      <c r="A44" s="43"/>
      <c r="B44" s="8">
        <v>2000</v>
      </c>
      <c r="C44" s="15">
        <v>1</v>
      </c>
      <c r="D44" s="15">
        <v>1</v>
      </c>
      <c r="E44" s="15">
        <v>1</v>
      </c>
      <c r="F44" s="15">
        <v>1</v>
      </c>
      <c r="G44" s="18"/>
      <c r="H44" s="18"/>
      <c r="I44" s="17"/>
      <c r="J44" s="44"/>
      <c r="Q44" s="31"/>
    </row>
    <row r="45" spans="1:25" x14ac:dyDescent="0.35">
      <c r="A45" s="41">
        <v>20</v>
      </c>
      <c r="B45" s="2">
        <v>50</v>
      </c>
      <c r="C45" s="19"/>
      <c r="D45" s="19"/>
      <c r="E45" s="19"/>
      <c r="F45" s="19"/>
      <c r="G45" s="19"/>
      <c r="H45" s="19"/>
      <c r="I45" s="20"/>
      <c r="J45" s="44">
        <f>SUM(C45:I50)</f>
        <v>10</v>
      </c>
    </row>
    <row r="46" spans="1:25" x14ac:dyDescent="0.35">
      <c r="A46" s="42"/>
      <c r="B46" s="5">
        <v>125</v>
      </c>
      <c r="C46" s="21"/>
      <c r="D46" s="21"/>
      <c r="E46" s="21"/>
      <c r="F46" s="21"/>
      <c r="G46" s="21"/>
      <c r="H46" s="21"/>
      <c r="I46" s="22"/>
      <c r="J46" s="44"/>
    </row>
    <row r="47" spans="1:25" x14ac:dyDescent="0.35">
      <c r="A47" s="42"/>
      <c r="B47" s="5">
        <v>250</v>
      </c>
      <c r="C47" s="14">
        <v>1</v>
      </c>
      <c r="D47" s="21"/>
      <c r="E47" s="21"/>
      <c r="F47" s="21"/>
      <c r="G47" s="21"/>
      <c r="H47" s="21"/>
      <c r="I47" s="22"/>
      <c r="J47" s="44"/>
    </row>
    <row r="48" spans="1:25" x14ac:dyDescent="0.35">
      <c r="A48" s="42"/>
      <c r="B48" s="5">
        <v>500</v>
      </c>
      <c r="C48" s="14">
        <v>1</v>
      </c>
      <c r="D48" s="14">
        <v>1</v>
      </c>
      <c r="E48" s="21"/>
      <c r="F48" s="21"/>
      <c r="G48" s="21"/>
      <c r="H48" s="21"/>
      <c r="I48" s="22"/>
      <c r="J48" s="44"/>
    </row>
    <row r="49" spans="1:71" x14ac:dyDescent="0.35">
      <c r="A49" s="42"/>
      <c r="B49" s="5">
        <v>1000</v>
      </c>
      <c r="C49" s="14">
        <v>1</v>
      </c>
      <c r="D49" s="14">
        <v>1</v>
      </c>
      <c r="E49" s="14">
        <v>1</v>
      </c>
      <c r="F49" s="21"/>
      <c r="G49" s="21"/>
      <c r="H49" s="21"/>
      <c r="I49" s="22"/>
      <c r="J49" s="44"/>
    </row>
    <row r="50" spans="1:71" x14ac:dyDescent="0.35">
      <c r="A50" s="43"/>
      <c r="B50" s="8">
        <v>2000</v>
      </c>
      <c r="C50" s="15">
        <v>1</v>
      </c>
      <c r="D50" s="15">
        <v>1</v>
      </c>
      <c r="E50" s="18"/>
      <c r="F50" s="15">
        <v>1</v>
      </c>
      <c r="G50" s="15">
        <v>1</v>
      </c>
      <c r="H50" s="18"/>
      <c r="I50" s="17"/>
      <c r="J50" s="44"/>
    </row>
    <row r="51" spans="1:71" x14ac:dyDescent="0.35">
      <c r="A51" s="41">
        <v>30</v>
      </c>
      <c r="B51" s="2">
        <v>50</v>
      </c>
      <c r="C51" s="19"/>
      <c r="D51" s="19"/>
      <c r="E51" s="19"/>
      <c r="F51" s="19"/>
      <c r="G51" s="19"/>
      <c r="H51" s="19"/>
      <c r="I51" s="20"/>
      <c r="J51" s="44">
        <f>SUM(C51:I56)</f>
        <v>9</v>
      </c>
    </row>
    <row r="52" spans="1:71" x14ac:dyDescent="0.35">
      <c r="A52" s="42"/>
      <c r="B52" s="5">
        <v>125</v>
      </c>
      <c r="C52" s="21"/>
      <c r="D52" s="21"/>
      <c r="E52" s="21"/>
      <c r="F52" s="21"/>
      <c r="G52" s="21"/>
      <c r="H52" s="21"/>
      <c r="I52" s="22"/>
      <c r="J52" s="44"/>
    </row>
    <row r="53" spans="1:71" x14ac:dyDescent="0.35">
      <c r="A53" s="42"/>
      <c r="B53" s="5">
        <v>250</v>
      </c>
      <c r="C53" s="14">
        <v>1</v>
      </c>
      <c r="D53" s="14">
        <v>1</v>
      </c>
      <c r="E53" s="21"/>
      <c r="F53" s="21"/>
      <c r="G53" s="21"/>
      <c r="H53" s="21"/>
      <c r="I53" s="22"/>
      <c r="J53" s="44"/>
      <c r="U53" s="32"/>
      <c r="V53" s="32"/>
      <c r="W53" s="32"/>
      <c r="X53" s="32"/>
      <c r="Y53" s="32"/>
      <c r="Z53" s="32"/>
      <c r="AA53" s="33"/>
      <c r="AB53" s="33"/>
      <c r="AC53" s="34"/>
      <c r="AD53" s="32"/>
      <c r="AE53" s="33"/>
      <c r="AF53" s="33"/>
      <c r="AG53" s="33"/>
      <c r="AH53" s="33"/>
      <c r="AI53" s="34"/>
      <c r="AJ53" s="32"/>
      <c r="AK53" s="33"/>
      <c r="AL53" s="33"/>
      <c r="AM53" s="33"/>
      <c r="AN53" s="33"/>
      <c r="AO53" s="34"/>
      <c r="AP53" s="32"/>
      <c r="AQ53" s="33"/>
      <c r="AR53" s="33"/>
      <c r="AS53" s="33"/>
      <c r="AT53" s="33"/>
      <c r="AU53" s="34"/>
      <c r="AV53" s="32"/>
      <c r="AW53" s="33"/>
      <c r="AX53" s="33"/>
      <c r="AY53" s="33"/>
      <c r="AZ53" s="33"/>
      <c r="BA53" s="34"/>
      <c r="BB53" s="32"/>
      <c r="BC53" s="33"/>
      <c r="BD53" s="33"/>
      <c r="BE53" s="33"/>
      <c r="BF53" s="33"/>
      <c r="BG53" s="34"/>
      <c r="BH53" s="32"/>
      <c r="BI53" s="33"/>
      <c r="BJ53" s="33"/>
      <c r="BK53" s="33"/>
      <c r="BL53" s="33"/>
      <c r="BM53" s="34"/>
      <c r="BN53" s="32"/>
      <c r="BO53" s="33"/>
      <c r="BP53" s="33"/>
      <c r="BQ53" s="33"/>
      <c r="BR53" s="33"/>
      <c r="BS53" s="34"/>
    </row>
    <row r="54" spans="1:71" x14ac:dyDescent="0.35">
      <c r="A54" s="42"/>
      <c r="B54" s="5">
        <v>500</v>
      </c>
      <c r="C54" s="14">
        <v>1</v>
      </c>
      <c r="D54" s="14">
        <v>1</v>
      </c>
      <c r="E54" s="21"/>
      <c r="F54" s="21"/>
      <c r="G54" s="21"/>
      <c r="H54" s="21"/>
      <c r="I54" s="22"/>
      <c r="J54" s="44"/>
    </row>
    <row r="55" spans="1:71" x14ac:dyDescent="0.35">
      <c r="A55" s="42"/>
      <c r="B55" s="5">
        <v>1000</v>
      </c>
      <c r="C55" s="14">
        <v>1</v>
      </c>
      <c r="D55" s="14">
        <v>1</v>
      </c>
      <c r="E55" s="14">
        <v>1</v>
      </c>
      <c r="F55" s="21"/>
      <c r="G55" s="21"/>
      <c r="H55" s="21"/>
      <c r="I55" s="22"/>
      <c r="J55" s="44"/>
    </row>
    <row r="56" spans="1:71" x14ac:dyDescent="0.35">
      <c r="A56" s="43"/>
      <c r="B56" s="8">
        <v>2000</v>
      </c>
      <c r="C56" s="15">
        <v>1</v>
      </c>
      <c r="D56" s="15">
        <v>1</v>
      </c>
      <c r="E56" s="18"/>
      <c r="F56" s="18"/>
      <c r="G56" s="18"/>
      <c r="H56" s="18"/>
      <c r="I56" s="17"/>
      <c r="J56" s="44"/>
    </row>
    <row r="57" spans="1:71" x14ac:dyDescent="0.35">
      <c r="A57" s="41">
        <v>40</v>
      </c>
      <c r="B57" s="2">
        <v>50</v>
      </c>
      <c r="C57" s="19"/>
      <c r="D57" s="19"/>
      <c r="E57" s="19"/>
      <c r="F57" s="19"/>
      <c r="G57" s="19"/>
      <c r="H57" s="19"/>
      <c r="I57" s="20"/>
      <c r="J57" s="44">
        <f>SUM(C57:I62)</f>
        <v>7</v>
      </c>
    </row>
    <row r="58" spans="1:71" x14ac:dyDescent="0.35">
      <c r="A58" s="42"/>
      <c r="B58" s="5">
        <v>125</v>
      </c>
      <c r="C58" s="21"/>
      <c r="D58" s="21"/>
      <c r="E58" s="21"/>
      <c r="F58" s="21"/>
      <c r="G58" s="21"/>
      <c r="H58" s="21"/>
      <c r="I58" s="22"/>
      <c r="J58" s="44"/>
    </row>
    <row r="59" spans="1:71" x14ac:dyDescent="0.35">
      <c r="A59" s="42"/>
      <c r="B59" s="5">
        <v>250</v>
      </c>
      <c r="C59" s="14">
        <v>1</v>
      </c>
      <c r="D59" s="14">
        <v>1</v>
      </c>
      <c r="E59" s="21"/>
      <c r="F59" s="21"/>
      <c r="G59" s="21"/>
      <c r="H59" s="21"/>
      <c r="I59" s="22"/>
      <c r="J59" s="44"/>
    </row>
    <row r="60" spans="1:71" x14ac:dyDescent="0.35">
      <c r="A60" s="42"/>
      <c r="B60" s="5">
        <v>500</v>
      </c>
      <c r="C60" s="14">
        <v>1</v>
      </c>
      <c r="D60" s="14">
        <v>1</v>
      </c>
      <c r="E60" s="21"/>
      <c r="F60" s="21"/>
      <c r="G60" s="21"/>
      <c r="H60" s="21"/>
      <c r="I60" s="22"/>
      <c r="J60" s="44"/>
    </row>
    <row r="61" spans="1:71" x14ac:dyDescent="0.35">
      <c r="A61" s="42"/>
      <c r="B61" s="5">
        <v>1000</v>
      </c>
      <c r="C61" s="14">
        <v>1</v>
      </c>
      <c r="D61" s="21"/>
      <c r="E61" s="14">
        <v>1</v>
      </c>
      <c r="F61" s="21"/>
      <c r="G61" s="21"/>
      <c r="H61" s="21"/>
      <c r="I61" s="22"/>
      <c r="J61" s="44"/>
    </row>
    <row r="62" spans="1:71" x14ac:dyDescent="0.35">
      <c r="A62" s="43"/>
      <c r="B62" s="8">
        <v>2000</v>
      </c>
      <c r="C62" s="15">
        <v>1</v>
      </c>
      <c r="D62" s="18"/>
      <c r="E62" s="18"/>
      <c r="F62" s="18"/>
      <c r="G62" s="18"/>
      <c r="H62" s="18"/>
      <c r="I62" s="17"/>
      <c r="J62" s="44"/>
    </row>
    <row r="63" spans="1:71" x14ac:dyDescent="0.35">
      <c r="A63" s="45" t="s">
        <v>9</v>
      </c>
      <c r="B63" s="45"/>
      <c r="C63">
        <f>SUM(C3:C62)</f>
        <v>28</v>
      </c>
      <c r="D63">
        <f t="shared" ref="D63:I63" si="1">SUM(D3:D62)</f>
        <v>19</v>
      </c>
      <c r="E63">
        <f t="shared" si="1"/>
        <v>9</v>
      </c>
      <c r="F63">
        <f t="shared" si="1"/>
        <v>2</v>
      </c>
      <c r="G63">
        <f t="shared" si="1"/>
        <v>1</v>
      </c>
      <c r="H63">
        <f t="shared" si="1"/>
        <v>0</v>
      </c>
      <c r="I63">
        <f t="shared" si="1"/>
        <v>0</v>
      </c>
    </row>
  </sheetData>
  <mergeCells count="23">
    <mergeCell ref="J57:J62"/>
    <mergeCell ref="A39:A44"/>
    <mergeCell ref="J39:J44"/>
    <mergeCell ref="A45:A50"/>
    <mergeCell ref="J45:J50"/>
    <mergeCell ref="A51:A56"/>
    <mergeCell ref="J51:J56"/>
    <mergeCell ref="A63:B63"/>
    <mergeCell ref="U28:AA28"/>
    <mergeCell ref="A15:A20"/>
    <mergeCell ref="J15:J20"/>
    <mergeCell ref="C1:I1"/>
    <mergeCell ref="A3:A8"/>
    <mergeCell ref="J3:J8"/>
    <mergeCell ref="A9:A14"/>
    <mergeCell ref="J9:J14"/>
    <mergeCell ref="A21:A26"/>
    <mergeCell ref="J21:J26"/>
    <mergeCell ref="A27:A32"/>
    <mergeCell ref="J27:J32"/>
    <mergeCell ref="A33:A38"/>
    <mergeCell ref="J33:J38"/>
    <mergeCell ref="A57:A6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965A9-2ADF-435E-BADA-655274887A7B}">
  <dimension ref="A1:O64"/>
  <sheetViews>
    <sheetView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5" sqref="F15"/>
    </sheetView>
  </sheetViews>
  <sheetFormatPr defaultRowHeight="14.5" x14ac:dyDescent="0.35"/>
  <sheetData>
    <row r="1" spans="1:15" x14ac:dyDescent="0.35">
      <c r="C1" s="47" t="s">
        <v>0</v>
      </c>
      <c r="D1" s="47"/>
      <c r="E1" s="47"/>
      <c r="F1" s="47"/>
      <c r="G1" s="47"/>
      <c r="H1" s="47"/>
      <c r="I1" s="47"/>
    </row>
    <row r="2" spans="1:15" x14ac:dyDescent="0.35">
      <c r="A2" s="11" t="s">
        <v>1</v>
      </c>
      <c r="B2" s="12" t="s">
        <v>2</v>
      </c>
      <c r="C2" s="12">
        <v>2</v>
      </c>
      <c r="D2" s="12">
        <v>3</v>
      </c>
      <c r="E2" s="12">
        <v>5</v>
      </c>
      <c r="F2" s="12">
        <v>7</v>
      </c>
      <c r="G2" s="12">
        <v>10</v>
      </c>
      <c r="H2" s="12">
        <v>15</v>
      </c>
      <c r="I2" s="13">
        <v>20</v>
      </c>
      <c r="J2" t="s">
        <v>6</v>
      </c>
      <c r="K2" t="s">
        <v>7</v>
      </c>
    </row>
    <row r="3" spans="1:15" x14ac:dyDescent="0.35">
      <c r="A3" s="41">
        <v>3</v>
      </c>
      <c r="B3" s="2">
        <v>50</v>
      </c>
      <c r="C3" s="19"/>
      <c r="D3" s="19"/>
      <c r="E3" s="19"/>
      <c r="F3" s="19"/>
      <c r="G3" s="19"/>
      <c r="H3" s="19"/>
      <c r="I3" s="20"/>
      <c r="J3" s="44">
        <f t="shared" ref="J3" si="0">COUNTIF(C3:I8, "ct")</f>
        <v>1</v>
      </c>
      <c r="K3" s="44">
        <f>COUNTIF(C3:I8, "em")</f>
        <v>0</v>
      </c>
      <c r="N3" t="s">
        <v>3</v>
      </c>
      <c r="O3" t="s">
        <v>4</v>
      </c>
    </row>
    <row r="4" spans="1:15" x14ac:dyDescent="0.35">
      <c r="A4" s="42"/>
      <c r="B4" s="5">
        <v>125</v>
      </c>
      <c r="C4" s="21"/>
      <c r="D4" s="21"/>
      <c r="E4" s="21"/>
      <c r="F4" s="21"/>
      <c r="G4" s="21"/>
      <c r="H4" s="21"/>
      <c r="I4" s="22"/>
      <c r="J4" s="44"/>
      <c r="K4" s="44"/>
      <c r="M4" s="2">
        <v>50</v>
      </c>
      <c r="N4">
        <f>COUNTIF(C3:I3,"ct")+COUNTIF(C9:I9,"ct")+COUNTIF(C15:I15,"ct")+COUNTIF(C21:I21,"ct")+COUNTIF(C27:I27,"ct")+COUNTIF(C33:I33,"ct")+COUNTIF(C39:I39,"ct")+COUNTIF(C45:I45,"ct")+COUNTIF(C51:I51,"ct")+COUNTIF(C57:I57,"ct")</f>
        <v>5</v>
      </c>
      <c r="O4">
        <f>COUNTIF(C3:I3,"em")+COUNTIF(C9:I9,"em")+COUNTIF(C15:I15,"em")+COUNTIF(C21:I21,"em")+COUNTIF(C27:I27,"em")+COUNTIF(C33:I33,"em")+COUNTIF(C39:I39,"em")+COUNTIF(C45:I45,"em")+COUNTIF(C51:I51,"em")+COUNTIF(C57:I57,"em")</f>
        <v>0</v>
      </c>
    </row>
    <row r="5" spans="1:15" x14ac:dyDescent="0.35">
      <c r="A5" s="42"/>
      <c r="B5" s="5">
        <v>250</v>
      </c>
      <c r="C5" s="21"/>
      <c r="D5" s="21"/>
      <c r="E5" s="21"/>
      <c r="F5" s="21"/>
      <c r="G5" s="21"/>
      <c r="H5" s="21"/>
      <c r="I5" s="22"/>
      <c r="J5" s="44"/>
      <c r="K5" s="44"/>
      <c r="M5" s="5">
        <v>125</v>
      </c>
      <c r="N5">
        <f t="shared" ref="N5:N9" si="1">COUNTIF(C4:I4,"ct")+COUNTIF(C10:I10,"ct")+COUNTIF(C16:I16,"ct")+COUNTIF(C22:I22,"ct")+COUNTIF(C28:I28,"ct")+COUNTIF(C34:I34,"ct")+COUNTIF(C40:I40,"ct")+COUNTIF(C46:I46,"ct")+COUNTIF(C52:I52,"ct")+COUNTIF(C58:I58,"ct")</f>
        <v>2</v>
      </c>
      <c r="O5">
        <f t="shared" ref="O5:O9" si="2">COUNTIF(C4:I4,"em")+COUNTIF(C10:I10,"em")+COUNTIF(C16:I16,"em")+COUNTIF(C22:I22,"em")+COUNTIF(C28:I28,"em")+COUNTIF(C34:I34,"em")+COUNTIF(C40:I40,"em")+COUNTIF(C46:I46,"em")+COUNTIF(C52:I52,"em")+COUNTIF(C58:I58,"em")</f>
        <v>0</v>
      </c>
    </row>
    <row r="6" spans="1:15" x14ac:dyDescent="0.35">
      <c r="A6" s="42"/>
      <c r="B6" s="5">
        <v>500</v>
      </c>
      <c r="C6" s="21"/>
      <c r="D6" s="21"/>
      <c r="E6" s="21"/>
      <c r="F6" s="21"/>
      <c r="G6" s="21"/>
      <c r="H6" s="21"/>
      <c r="I6" s="22"/>
      <c r="J6" s="44"/>
      <c r="K6" s="44"/>
      <c r="M6" s="5">
        <v>250</v>
      </c>
      <c r="N6">
        <f t="shared" si="1"/>
        <v>3</v>
      </c>
      <c r="O6">
        <f t="shared" si="2"/>
        <v>2</v>
      </c>
    </row>
    <row r="7" spans="1:15" ht="15" thickBot="1" x14ac:dyDescent="0.4">
      <c r="A7" s="42"/>
      <c r="B7" s="5">
        <v>1000</v>
      </c>
      <c r="C7" s="21"/>
      <c r="D7" s="21"/>
      <c r="E7" s="21"/>
      <c r="F7" s="21"/>
      <c r="G7" s="21"/>
      <c r="H7" s="21"/>
      <c r="I7" s="22"/>
      <c r="J7" s="44"/>
      <c r="K7" s="44"/>
      <c r="M7" s="5">
        <v>500</v>
      </c>
      <c r="N7">
        <f t="shared" si="1"/>
        <v>2</v>
      </c>
      <c r="O7">
        <f t="shared" si="2"/>
        <v>3</v>
      </c>
    </row>
    <row r="8" spans="1:15" ht="15" thickBot="1" x14ac:dyDescent="0.4">
      <c r="A8" s="43"/>
      <c r="B8" s="8">
        <v>2000</v>
      </c>
      <c r="C8" s="18"/>
      <c r="D8" s="18"/>
      <c r="E8" s="18"/>
      <c r="F8" s="18"/>
      <c r="G8" s="38" t="s">
        <v>3</v>
      </c>
      <c r="H8" s="18"/>
      <c r="I8" s="17"/>
      <c r="J8" s="44"/>
      <c r="K8" s="44"/>
      <c r="M8" s="5">
        <v>1000</v>
      </c>
      <c r="N8">
        <f t="shared" si="1"/>
        <v>0</v>
      </c>
      <c r="O8">
        <f t="shared" si="2"/>
        <v>4</v>
      </c>
    </row>
    <row r="9" spans="1:15" x14ac:dyDescent="0.35">
      <c r="A9" s="41">
        <v>5</v>
      </c>
      <c r="B9" s="2">
        <v>50</v>
      </c>
      <c r="C9" s="29" t="s">
        <v>3</v>
      </c>
      <c r="D9" s="19"/>
      <c r="E9" s="19"/>
      <c r="F9" s="19"/>
      <c r="G9" s="21"/>
      <c r="H9" s="19"/>
      <c r="I9" s="20"/>
      <c r="J9" s="44">
        <f t="shared" ref="J9" si="3">COUNTIF(C9:I14, "ct")</f>
        <v>3</v>
      </c>
      <c r="K9" s="44">
        <f t="shared" ref="K9" si="4">COUNTIF(C9:I14, "em")</f>
        <v>0</v>
      </c>
      <c r="M9" s="8">
        <v>2000</v>
      </c>
      <c r="N9">
        <f t="shared" si="1"/>
        <v>2</v>
      </c>
      <c r="O9">
        <f t="shared" si="2"/>
        <v>4</v>
      </c>
    </row>
    <row r="10" spans="1:15" x14ac:dyDescent="0.35">
      <c r="A10" s="42"/>
      <c r="B10" s="5">
        <v>125</v>
      </c>
      <c r="C10" s="21"/>
      <c r="D10" s="21"/>
      <c r="E10" s="21"/>
      <c r="F10" s="21"/>
      <c r="G10" s="21"/>
      <c r="H10" s="21"/>
      <c r="I10" s="22"/>
      <c r="J10" s="44"/>
      <c r="K10" s="44"/>
    </row>
    <row r="11" spans="1:15" x14ac:dyDescent="0.35">
      <c r="A11" s="42"/>
      <c r="B11" s="5">
        <v>250</v>
      </c>
      <c r="C11" s="21"/>
      <c r="D11" s="21"/>
      <c r="E11" s="21"/>
      <c r="F11" s="21"/>
      <c r="G11" s="21"/>
      <c r="H11" s="21"/>
      <c r="I11" s="22"/>
      <c r="J11" s="44"/>
      <c r="K11" s="44"/>
    </row>
    <row r="12" spans="1:15" x14ac:dyDescent="0.35">
      <c r="A12" s="42"/>
      <c r="B12" s="5">
        <v>500</v>
      </c>
      <c r="C12" s="21"/>
      <c r="D12" s="21"/>
      <c r="E12" s="21"/>
      <c r="F12" s="21"/>
      <c r="G12" s="30" t="s">
        <v>3</v>
      </c>
      <c r="H12" s="21"/>
      <c r="I12" s="22"/>
      <c r="J12" s="44"/>
      <c r="K12" s="44"/>
    </row>
    <row r="13" spans="1:15" ht="15" thickBot="1" x14ac:dyDescent="0.4">
      <c r="A13" s="42"/>
      <c r="B13" s="5">
        <v>1000</v>
      </c>
      <c r="C13" s="21"/>
      <c r="D13" s="21"/>
      <c r="E13" s="21"/>
      <c r="F13" s="21"/>
      <c r="G13" s="21"/>
      <c r="H13" s="21"/>
      <c r="I13" s="22"/>
      <c r="J13" s="44"/>
      <c r="K13" s="44"/>
    </row>
    <row r="14" spans="1:15" ht="15" thickBot="1" x14ac:dyDescent="0.4">
      <c r="A14" s="43"/>
      <c r="B14" s="8">
        <v>2000</v>
      </c>
      <c r="C14" s="18"/>
      <c r="D14" s="18"/>
      <c r="E14" s="18"/>
      <c r="F14" s="18"/>
      <c r="G14" s="18"/>
      <c r="H14" s="18"/>
      <c r="I14" s="38" t="s">
        <v>3</v>
      </c>
      <c r="J14" s="48"/>
      <c r="K14" s="44"/>
    </row>
    <row r="15" spans="1:15" x14ac:dyDescent="0.35">
      <c r="A15" s="41">
        <v>8</v>
      </c>
      <c r="B15" s="2">
        <v>50</v>
      </c>
      <c r="C15" s="29" t="s">
        <v>3</v>
      </c>
      <c r="D15" s="19"/>
      <c r="E15" s="19"/>
      <c r="F15" s="19"/>
      <c r="G15" s="19"/>
      <c r="H15" s="19"/>
      <c r="I15" s="22"/>
      <c r="J15" s="44">
        <f t="shared" ref="J15" si="5">COUNTIF(C15:I20, "ct")</f>
        <v>3</v>
      </c>
      <c r="K15" s="44">
        <f t="shared" ref="K15" si="6">COUNTIF(C15:I20, "em")</f>
        <v>0</v>
      </c>
    </row>
    <row r="16" spans="1:15" x14ac:dyDescent="0.35">
      <c r="A16" s="42"/>
      <c r="B16" s="5">
        <v>125</v>
      </c>
      <c r="C16" s="21"/>
      <c r="D16" s="21"/>
      <c r="E16" s="30" t="s">
        <v>3</v>
      </c>
      <c r="F16" s="21"/>
      <c r="G16" s="21"/>
      <c r="H16" s="21"/>
      <c r="I16" s="22"/>
      <c r="J16" s="44"/>
      <c r="K16" s="44"/>
    </row>
    <row r="17" spans="1:11" x14ac:dyDescent="0.35">
      <c r="A17" s="42"/>
      <c r="B17" s="5">
        <v>250</v>
      </c>
      <c r="C17" s="21"/>
      <c r="D17" s="21"/>
      <c r="E17" s="21"/>
      <c r="F17" s="30" t="s">
        <v>3</v>
      </c>
      <c r="G17" s="21"/>
      <c r="H17" s="21"/>
      <c r="I17" s="22"/>
      <c r="J17" s="44"/>
      <c r="K17" s="44"/>
    </row>
    <row r="18" spans="1:11" x14ac:dyDescent="0.35">
      <c r="A18" s="42"/>
      <c r="B18" s="5">
        <v>500</v>
      </c>
      <c r="C18" s="21"/>
      <c r="D18" s="21"/>
      <c r="E18" s="21"/>
      <c r="F18" s="21"/>
      <c r="G18" s="21"/>
      <c r="H18" s="21"/>
      <c r="I18" s="22"/>
      <c r="J18" s="44"/>
      <c r="K18" s="44"/>
    </row>
    <row r="19" spans="1:11" x14ac:dyDescent="0.35">
      <c r="A19" s="42"/>
      <c r="B19" s="5">
        <v>1000</v>
      </c>
      <c r="C19" s="21"/>
      <c r="D19" s="21"/>
      <c r="E19" s="21"/>
      <c r="F19" s="21"/>
      <c r="G19" s="21"/>
      <c r="H19" s="21"/>
      <c r="I19" s="22"/>
      <c r="J19" s="44"/>
      <c r="K19" s="44"/>
    </row>
    <row r="20" spans="1:11" x14ac:dyDescent="0.35">
      <c r="A20" s="43"/>
      <c r="B20" s="8">
        <v>2000</v>
      </c>
      <c r="C20" s="18"/>
      <c r="D20" s="18"/>
      <c r="E20" s="18"/>
      <c r="F20" s="18"/>
      <c r="G20" s="18"/>
      <c r="H20" s="18"/>
      <c r="I20" s="17"/>
      <c r="J20" s="44"/>
      <c r="K20" s="44"/>
    </row>
    <row r="21" spans="1:11" x14ac:dyDescent="0.35">
      <c r="A21" s="41">
        <v>10</v>
      </c>
      <c r="B21" s="2">
        <v>50</v>
      </c>
      <c r="C21" s="29" t="s">
        <v>3</v>
      </c>
      <c r="D21" s="19"/>
      <c r="E21" s="19"/>
      <c r="F21" s="19"/>
      <c r="G21" s="19"/>
      <c r="H21" s="19"/>
      <c r="I21" s="20"/>
      <c r="J21" s="44">
        <f t="shared" ref="J21" si="7">COUNTIF(C21:I26, "ct")</f>
        <v>3</v>
      </c>
      <c r="K21" s="44">
        <f t="shared" ref="K21" si="8">COUNTIF(C21:I26, "em")</f>
        <v>0</v>
      </c>
    </row>
    <row r="22" spans="1:11" ht="15" thickBot="1" x14ac:dyDescent="0.4">
      <c r="A22" s="42"/>
      <c r="B22" s="5">
        <v>125</v>
      </c>
      <c r="C22" s="21"/>
      <c r="D22" s="21"/>
      <c r="E22" s="21"/>
      <c r="F22" s="21"/>
      <c r="G22" s="21"/>
      <c r="H22" s="21"/>
      <c r="I22" s="22"/>
      <c r="J22" s="44"/>
      <c r="K22" s="44"/>
    </row>
    <row r="23" spans="1:11" ht="15" thickBot="1" x14ac:dyDescent="0.4">
      <c r="A23" s="42"/>
      <c r="B23" s="5">
        <v>250</v>
      </c>
      <c r="C23" s="21"/>
      <c r="D23" s="21"/>
      <c r="E23" s="21"/>
      <c r="F23" s="21"/>
      <c r="G23" s="38" t="s">
        <v>3</v>
      </c>
      <c r="H23" s="21"/>
      <c r="I23" s="22"/>
      <c r="J23" s="44"/>
      <c r="K23" s="44"/>
    </row>
    <row r="24" spans="1:11" ht="15" thickBot="1" x14ac:dyDescent="0.4">
      <c r="A24" s="42"/>
      <c r="B24" s="5">
        <v>500</v>
      </c>
      <c r="C24" s="21"/>
      <c r="D24" s="21"/>
      <c r="E24" s="21"/>
      <c r="F24" s="38" t="s">
        <v>3</v>
      </c>
      <c r="G24" s="21"/>
      <c r="H24" s="21"/>
      <c r="I24" s="22"/>
      <c r="J24" s="44"/>
      <c r="K24" s="44"/>
    </row>
    <row r="25" spans="1:11" x14ac:dyDescent="0.35">
      <c r="A25" s="42"/>
      <c r="B25" s="5">
        <v>1000</v>
      </c>
      <c r="C25" s="21"/>
      <c r="D25" s="21"/>
      <c r="E25" s="21"/>
      <c r="F25" s="21"/>
      <c r="G25" s="21"/>
      <c r="H25" s="21"/>
      <c r="I25" s="22"/>
      <c r="J25" s="44"/>
      <c r="K25" s="44"/>
    </row>
    <row r="26" spans="1:11" x14ac:dyDescent="0.35">
      <c r="A26" s="43"/>
      <c r="B26" s="8">
        <v>2000</v>
      </c>
      <c r="C26" s="18"/>
      <c r="D26" s="18"/>
      <c r="E26" s="18"/>
      <c r="F26" s="18"/>
      <c r="G26" s="18"/>
      <c r="H26" s="18"/>
      <c r="I26" s="17"/>
      <c r="J26" s="44"/>
      <c r="K26" s="44"/>
    </row>
    <row r="27" spans="1:11" x14ac:dyDescent="0.35">
      <c r="A27" s="41">
        <v>13</v>
      </c>
      <c r="B27" s="2">
        <v>50</v>
      </c>
      <c r="C27" s="19"/>
      <c r="D27" s="19"/>
      <c r="E27" s="19"/>
      <c r="F27" s="19"/>
      <c r="G27" s="19"/>
      <c r="H27" s="19"/>
      <c r="I27" s="20"/>
      <c r="J27" s="44">
        <f t="shared" ref="J27" si="9">COUNTIF(C27:I32, "ct")</f>
        <v>0</v>
      </c>
      <c r="K27" s="44">
        <f t="shared" ref="K27" si="10">COUNTIF(C27:I32, "em")</f>
        <v>2</v>
      </c>
    </row>
    <row r="28" spans="1:11" x14ac:dyDescent="0.35">
      <c r="A28" s="42"/>
      <c r="B28" s="5">
        <v>125</v>
      </c>
      <c r="C28" s="21"/>
      <c r="D28" s="21"/>
      <c r="E28" s="21"/>
      <c r="F28" s="21"/>
      <c r="G28" s="21"/>
      <c r="H28" s="21"/>
      <c r="I28" s="22"/>
      <c r="J28" s="44"/>
      <c r="K28" s="44"/>
    </row>
    <row r="29" spans="1:11" x14ac:dyDescent="0.35">
      <c r="A29" s="42"/>
      <c r="B29" s="5">
        <v>250</v>
      </c>
      <c r="C29" s="21"/>
      <c r="D29" s="21"/>
      <c r="E29" s="21"/>
      <c r="F29" s="21"/>
      <c r="G29" s="21"/>
      <c r="H29" s="21"/>
      <c r="I29" s="22"/>
      <c r="J29" s="44"/>
      <c r="K29" s="44"/>
    </row>
    <row r="30" spans="1:11" ht="15" thickBot="1" x14ac:dyDescent="0.4">
      <c r="A30" s="42"/>
      <c r="B30" s="5">
        <v>500</v>
      </c>
      <c r="C30" s="21"/>
      <c r="D30" s="21"/>
      <c r="E30" s="21"/>
      <c r="F30" s="21"/>
      <c r="G30" s="21"/>
      <c r="H30" s="21"/>
      <c r="I30" s="22"/>
      <c r="J30" s="44"/>
      <c r="K30" s="44"/>
    </row>
    <row r="31" spans="1:11" ht="15" thickBot="1" x14ac:dyDescent="0.4">
      <c r="A31" s="42"/>
      <c r="B31" s="5">
        <v>1000</v>
      </c>
      <c r="C31" s="39" t="s">
        <v>4</v>
      </c>
      <c r="D31" s="21"/>
      <c r="E31" s="21"/>
      <c r="F31" s="21"/>
      <c r="G31" s="21"/>
      <c r="H31" s="21"/>
      <c r="I31" s="22"/>
      <c r="J31" s="44"/>
      <c r="K31" s="44"/>
    </row>
    <row r="32" spans="1:11" ht="15" thickBot="1" x14ac:dyDescent="0.4">
      <c r="A32" s="43"/>
      <c r="B32" s="8">
        <v>2000</v>
      </c>
      <c r="C32" s="39" t="s">
        <v>4</v>
      </c>
      <c r="D32" s="18"/>
      <c r="E32" s="18"/>
      <c r="F32" s="18"/>
      <c r="G32" s="18"/>
      <c r="H32" s="18"/>
      <c r="I32" s="17"/>
      <c r="J32" s="44"/>
      <c r="K32" s="44"/>
    </row>
    <row r="33" spans="1:11" ht="15" thickBot="1" x14ac:dyDescent="0.4">
      <c r="A33" s="41">
        <v>15</v>
      </c>
      <c r="B33" s="2">
        <v>50</v>
      </c>
      <c r="C33" s="30" t="s">
        <v>3</v>
      </c>
      <c r="D33" s="29" t="s">
        <v>3</v>
      </c>
      <c r="E33" s="19"/>
      <c r="F33" s="19"/>
      <c r="G33" s="19"/>
      <c r="H33" s="19"/>
      <c r="I33" s="20"/>
      <c r="J33" s="44">
        <f t="shared" ref="J33" si="11">COUNTIF(C33:I38, "ct")</f>
        <v>3</v>
      </c>
      <c r="K33" s="44">
        <f t="shared" ref="K33" si="12">COUNTIF(C33:I38, "em")</f>
        <v>3</v>
      </c>
    </row>
    <row r="34" spans="1:11" ht="15" thickBot="1" x14ac:dyDescent="0.4">
      <c r="A34" s="42"/>
      <c r="B34" s="5">
        <v>125</v>
      </c>
      <c r="C34" s="21"/>
      <c r="D34" s="21"/>
      <c r="E34" s="38" t="s">
        <v>3</v>
      </c>
      <c r="F34" s="21"/>
      <c r="G34" s="21"/>
      <c r="H34" s="21"/>
      <c r="I34" s="22"/>
      <c r="J34" s="44"/>
      <c r="K34" s="44"/>
    </row>
    <row r="35" spans="1:11" ht="15" thickBot="1" x14ac:dyDescent="0.4">
      <c r="A35" s="42"/>
      <c r="B35" s="5">
        <v>250</v>
      </c>
      <c r="C35" s="39" t="s">
        <v>4</v>
      </c>
      <c r="D35" s="21"/>
      <c r="F35" s="21"/>
      <c r="G35" s="21"/>
      <c r="H35" s="21"/>
      <c r="I35" s="22"/>
      <c r="J35" s="44"/>
      <c r="K35" s="44"/>
    </row>
    <row r="36" spans="1:11" ht="15" thickBot="1" x14ac:dyDescent="0.4">
      <c r="A36" s="42"/>
      <c r="B36" s="5">
        <v>500</v>
      </c>
      <c r="C36" s="39" t="s">
        <v>4</v>
      </c>
      <c r="D36" s="21"/>
      <c r="E36" s="21"/>
      <c r="F36" s="21"/>
      <c r="G36" s="21"/>
      <c r="H36" s="21"/>
      <c r="I36" s="22"/>
      <c r="J36" s="44"/>
      <c r="K36" s="44"/>
    </row>
    <row r="37" spans="1:11" ht="15" thickBot="1" x14ac:dyDescent="0.4">
      <c r="A37" s="42"/>
      <c r="B37" s="5">
        <v>1000</v>
      </c>
      <c r="C37" s="21"/>
      <c r="D37" s="21"/>
      <c r="E37" s="21"/>
      <c r="F37" s="21"/>
      <c r="G37" s="21"/>
      <c r="H37" s="21"/>
      <c r="I37" s="22"/>
      <c r="J37" s="44"/>
      <c r="K37" s="44"/>
    </row>
    <row r="38" spans="1:11" ht="15" thickBot="1" x14ac:dyDescent="0.4">
      <c r="A38" s="43"/>
      <c r="B38" s="8">
        <v>2000</v>
      </c>
      <c r="C38" s="39" t="s">
        <v>4</v>
      </c>
      <c r="D38" s="18"/>
      <c r="E38" s="18"/>
      <c r="F38" s="18"/>
      <c r="G38" s="18"/>
      <c r="H38" s="18"/>
      <c r="I38" s="17"/>
      <c r="J38" s="44"/>
      <c r="K38" s="44"/>
    </row>
    <row r="39" spans="1:11" x14ac:dyDescent="0.35">
      <c r="A39" s="41">
        <v>18</v>
      </c>
      <c r="B39" s="2">
        <v>50</v>
      </c>
      <c r="C39" s="21"/>
      <c r="D39" s="19"/>
      <c r="E39" s="19"/>
      <c r="F39" s="19"/>
      <c r="G39" s="19"/>
      <c r="H39" s="19"/>
      <c r="I39" s="20"/>
      <c r="J39" s="44">
        <f t="shared" ref="J39" si="13">COUNTIF(C39:I44, "ct")</f>
        <v>1</v>
      </c>
      <c r="K39" s="44">
        <f t="shared" ref="K39" si="14">COUNTIF(C39:I44, "em")</f>
        <v>0</v>
      </c>
    </row>
    <row r="40" spans="1:11" ht="15" thickBot="1" x14ac:dyDescent="0.4">
      <c r="A40" s="42"/>
      <c r="B40" s="5">
        <v>125</v>
      </c>
      <c r="C40" s="21"/>
      <c r="D40" s="21"/>
      <c r="E40" s="21"/>
      <c r="F40" s="21"/>
      <c r="G40" s="21"/>
      <c r="H40" s="21"/>
      <c r="I40" s="22"/>
      <c r="J40" s="44"/>
      <c r="K40" s="44"/>
    </row>
    <row r="41" spans="1:11" ht="15" thickBot="1" x14ac:dyDescent="0.4">
      <c r="A41" s="42"/>
      <c r="B41" s="5">
        <v>250</v>
      </c>
      <c r="C41" s="21"/>
      <c r="D41" s="21"/>
      <c r="E41" s="21"/>
      <c r="F41" s="38" t="s">
        <v>3</v>
      </c>
      <c r="G41" s="21"/>
      <c r="H41" s="21"/>
      <c r="I41" s="22"/>
      <c r="J41" s="44"/>
      <c r="K41" s="44"/>
    </row>
    <row r="42" spans="1:11" x14ac:dyDescent="0.35">
      <c r="A42" s="42"/>
      <c r="B42" s="5">
        <v>500</v>
      </c>
      <c r="C42" s="21"/>
      <c r="D42" s="21"/>
      <c r="E42" s="21"/>
      <c r="F42" s="21"/>
      <c r="G42" s="21"/>
      <c r="H42" s="21"/>
      <c r="I42" s="22"/>
      <c r="J42" s="44"/>
      <c r="K42" s="44"/>
    </row>
    <row r="43" spans="1:11" x14ac:dyDescent="0.35">
      <c r="A43" s="42"/>
      <c r="B43" s="5">
        <v>1000</v>
      </c>
      <c r="C43" s="21"/>
      <c r="D43" s="21"/>
      <c r="E43" s="21"/>
      <c r="F43" s="21"/>
      <c r="G43" s="21"/>
      <c r="H43" s="21"/>
      <c r="I43" s="22"/>
      <c r="J43" s="44"/>
      <c r="K43" s="44"/>
    </row>
    <row r="44" spans="1:11" x14ac:dyDescent="0.35">
      <c r="A44" s="43"/>
      <c r="B44" s="8">
        <v>2000</v>
      </c>
      <c r="C44" s="18"/>
      <c r="D44" s="18"/>
      <c r="E44" s="18"/>
      <c r="F44" s="18"/>
      <c r="G44" s="18"/>
      <c r="H44" s="18"/>
      <c r="I44" s="17"/>
      <c r="J44" s="44"/>
      <c r="K44" s="44"/>
    </row>
    <row r="45" spans="1:11" x14ac:dyDescent="0.35">
      <c r="A45" s="41">
        <v>20</v>
      </c>
      <c r="B45" s="2">
        <v>50</v>
      </c>
      <c r="C45" s="19"/>
      <c r="D45" s="19"/>
      <c r="E45" s="19"/>
      <c r="F45" s="19"/>
      <c r="G45" s="19"/>
      <c r="H45" s="19"/>
      <c r="I45" s="20"/>
      <c r="J45" s="44">
        <f t="shared" ref="J45" si="15">COUNTIF(C45:I50, "ct")</f>
        <v>0</v>
      </c>
      <c r="K45" s="44">
        <f t="shared" ref="K45" si="16">COUNTIF(C45:I50, "em")</f>
        <v>1</v>
      </c>
    </row>
    <row r="46" spans="1:11" x14ac:dyDescent="0.35">
      <c r="A46" s="42"/>
      <c r="B46" s="5">
        <v>125</v>
      </c>
      <c r="C46" s="21"/>
      <c r="D46" s="21"/>
      <c r="E46" s="21"/>
      <c r="F46" s="21"/>
      <c r="G46" s="21"/>
      <c r="H46" s="21"/>
      <c r="I46" s="22"/>
      <c r="J46" s="44"/>
      <c r="K46" s="44"/>
    </row>
    <row r="47" spans="1:11" x14ac:dyDescent="0.35">
      <c r="A47" s="42"/>
      <c r="B47" s="5">
        <v>250</v>
      </c>
      <c r="C47" s="21"/>
      <c r="D47" s="21"/>
      <c r="E47" s="21"/>
      <c r="F47" s="21"/>
      <c r="G47" s="21"/>
      <c r="H47" s="21"/>
      <c r="I47" s="22"/>
      <c r="J47" s="44"/>
      <c r="K47" s="44"/>
    </row>
    <row r="48" spans="1:11" ht="15" thickBot="1" x14ac:dyDescent="0.4">
      <c r="A48" s="42"/>
      <c r="B48" s="5">
        <v>500</v>
      </c>
      <c r="C48" s="21"/>
      <c r="D48" s="21"/>
      <c r="E48" s="21"/>
      <c r="F48" s="21"/>
      <c r="G48" s="21"/>
      <c r="H48" s="21"/>
      <c r="I48" s="22"/>
      <c r="J48" s="44"/>
      <c r="K48" s="44"/>
    </row>
    <row r="49" spans="1:11" ht="15" thickBot="1" x14ac:dyDescent="0.4">
      <c r="A49" s="42"/>
      <c r="B49" s="5">
        <v>1000</v>
      </c>
      <c r="C49" s="39" t="s">
        <v>4</v>
      </c>
      <c r="D49" s="21"/>
      <c r="E49" s="21"/>
      <c r="F49" s="21"/>
      <c r="G49" s="21"/>
      <c r="H49" s="21"/>
      <c r="I49" s="22"/>
      <c r="J49" s="44"/>
      <c r="K49" s="44"/>
    </row>
    <row r="50" spans="1:11" x14ac:dyDescent="0.35">
      <c r="A50" s="43"/>
      <c r="B50" s="8">
        <v>2000</v>
      </c>
      <c r="C50" s="18"/>
      <c r="D50" s="18"/>
      <c r="E50" s="18"/>
      <c r="F50" s="18"/>
      <c r="G50" s="18"/>
      <c r="H50" s="18"/>
      <c r="I50" s="17"/>
      <c r="J50" s="44"/>
      <c r="K50" s="44"/>
    </row>
    <row r="51" spans="1:11" x14ac:dyDescent="0.35">
      <c r="A51" s="41">
        <v>30</v>
      </c>
      <c r="B51" s="2">
        <v>50</v>
      </c>
      <c r="C51" s="19"/>
      <c r="D51" s="19"/>
      <c r="E51" s="19"/>
      <c r="F51" s="19"/>
      <c r="G51" s="19"/>
      <c r="H51" s="19"/>
      <c r="I51" s="20"/>
      <c r="J51" s="44">
        <f t="shared" ref="J51" si="17">COUNTIF(C51:I56, "ct")</f>
        <v>0</v>
      </c>
      <c r="K51" s="44">
        <f t="shared" ref="K51" si="18">COUNTIF(C51:I56, "em")</f>
        <v>3</v>
      </c>
    </row>
    <row r="52" spans="1:11" x14ac:dyDescent="0.35">
      <c r="A52" s="42"/>
      <c r="B52" s="5">
        <v>125</v>
      </c>
      <c r="C52" s="21"/>
      <c r="D52" s="21"/>
      <c r="E52" s="21"/>
      <c r="F52" s="21"/>
      <c r="G52" s="21"/>
      <c r="H52" s="21"/>
      <c r="I52" s="22"/>
      <c r="J52" s="44"/>
      <c r="K52" s="44"/>
    </row>
    <row r="53" spans="1:11" ht="15" thickBot="1" x14ac:dyDescent="0.4">
      <c r="A53" s="42"/>
      <c r="B53" s="5">
        <v>250</v>
      </c>
      <c r="C53" s="21"/>
      <c r="D53" s="21"/>
      <c r="E53" s="21"/>
      <c r="F53" s="21"/>
      <c r="G53" s="21"/>
      <c r="H53" s="21"/>
      <c r="I53" s="22"/>
      <c r="J53" s="44"/>
      <c r="K53" s="44"/>
    </row>
    <row r="54" spans="1:11" ht="15" thickBot="1" x14ac:dyDescent="0.4">
      <c r="A54" s="42"/>
      <c r="B54" s="5">
        <v>500</v>
      </c>
      <c r="C54" s="39" t="s">
        <v>4</v>
      </c>
      <c r="D54" s="21"/>
      <c r="E54" s="21"/>
      <c r="F54" s="21"/>
      <c r="G54" s="21"/>
      <c r="H54" s="21"/>
      <c r="I54" s="22"/>
      <c r="J54" s="44"/>
      <c r="K54" s="44"/>
    </row>
    <row r="55" spans="1:11" ht="15" thickBot="1" x14ac:dyDescent="0.4">
      <c r="A55" s="42"/>
      <c r="B55" s="5">
        <v>1000</v>
      </c>
      <c r="C55" s="39" t="s">
        <v>4</v>
      </c>
      <c r="D55" s="21"/>
      <c r="E55" s="21"/>
      <c r="F55" s="21"/>
      <c r="G55" s="21"/>
      <c r="H55" s="21"/>
      <c r="I55" s="22"/>
      <c r="J55" s="44"/>
      <c r="K55" s="44"/>
    </row>
    <row r="56" spans="1:11" ht="15" thickBot="1" x14ac:dyDescent="0.4">
      <c r="A56" s="43"/>
      <c r="B56" s="8">
        <v>2000</v>
      </c>
      <c r="C56" s="39" t="s">
        <v>4</v>
      </c>
      <c r="D56" s="18"/>
      <c r="E56" s="18"/>
      <c r="F56" s="18"/>
      <c r="G56" s="18"/>
      <c r="H56" s="18"/>
      <c r="I56" s="17"/>
      <c r="J56" s="44"/>
      <c r="K56" s="44"/>
    </row>
    <row r="57" spans="1:11" x14ac:dyDescent="0.35">
      <c r="A57" s="41">
        <v>40</v>
      </c>
      <c r="B57" s="2">
        <v>50</v>
      </c>
      <c r="C57" s="21"/>
      <c r="D57" s="19"/>
      <c r="E57" s="19"/>
      <c r="F57" s="19"/>
      <c r="G57" s="19"/>
      <c r="H57" s="19"/>
      <c r="I57" s="20"/>
      <c r="J57" s="44">
        <f t="shared" ref="J57" si="19">COUNTIF(C57:I62, "ct")</f>
        <v>0</v>
      </c>
      <c r="K57" s="44">
        <f t="shared" ref="K57" si="20">COUNTIF(C57:I62, "em")</f>
        <v>4</v>
      </c>
    </row>
    <row r="58" spans="1:11" ht="15" thickBot="1" x14ac:dyDescent="0.4">
      <c r="A58" s="42"/>
      <c r="B58" s="5">
        <v>125</v>
      </c>
      <c r="C58" s="21"/>
      <c r="D58" s="21"/>
      <c r="E58" s="21"/>
      <c r="F58" s="21"/>
      <c r="G58" s="21"/>
      <c r="H58" s="21"/>
      <c r="I58" s="22"/>
      <c r="J58" s="44"/>
      <c r="K58" s="44"/>
    </row>
    <row r="59" spans="1:11" ht="15" thickBot="1" x14ac:dyDescent="0.4">
      <c r="A59" s="42"/>
      <c r="B59" s="5">
        <v>250</v>
      </c>
      <c r="C59" s="39" t="s">
        <v>4</v>
      </c>
      <c r="D59" s="21"/>
      <c r="F59" s="21"/>
      <c r="G59" s="21"/>
      <c r="H59" s="21"/>
      <c r="I59" s="22"/>
      <c r="J59" s="44"/>
      <c r="K59" s="44"/>
    </row>
    <row r="60" spans="1:11" ht="15" thickBot="1" x14ac:dyDescent="0.4">
      <c r="A60" s="42"/>
      <c r="B60" s="5">
        <v>500</v>
      </c>
      <c r="C60" s="39" t="s">
        <v>4</v>
      </c>
      <c r="D60" s="21"/>
      <c r="E60" s="21"/>
      <c r="F60" s="21"/>
      <c r="G60" s="21"/>
      <c r="H60" s="21"/>
      <c r="I60" s="22"/>
      <c r="J60" s="44"/>
      <c r="K60" s="44"/>
    </row>
    <row r="61" spans="1:11" ht="15" thickBot="1" x14ac:dyDescent="0.4">
      <c r="A61" s="42"/>
      <c r="B61" s="5">
        <v>1000</v>
      </c>
      <c r="C61" s="39" t="s">
        <v>4</v>
      </c>
      <c r="D61" s="21"/>
      <c r="E61" s="21"/>
      <c r="F61" s="21"/>
      <c r="G61" s="21"/>
      <c r="H61" s="21"/>
      <c r="I61" s="22"/>
      <c r="J61" s="44"/>
      <c r="K61" s="44"/>
    </row>
    <row r="62" spans="1:11" ht="15" thickBot="1" x14ac:dyDescent="0.4">
      <c r="A62" s="43"/>
      <c r="B62" s="8">
        <v>2000</v>
      </c>
      <c r="C62" s="39" t="s">
        <v>4</v>
      </c>
      <c r="D62" s="18"/>
      <c r="E62" s="18"/>
      <c r="F62" s="18"/>
      <c r="G62" s="18"/>
      <c r="H62" s="18"/>
      <c r="I62" s="17"/>
      <c r="J62" s="44"/>
      <c r="K62" s="44"/>
    </row>
    <row r="63" spans="1:11" x14ac:dyDescent="0.35">
      <c r="B63" t="s">
        <v>6</v>
      </c>
      <c r="C63">
        <f>COUNTIF(C3:C62,"ct")</f>
        <v>4</v>
      </c>
      <c r="D63">
        <f t="shared" ref="D63:I63" si="21">COUNTIF(D3:D62,"ct")</f>
        <v>1</v>
      </c>
      <c r="E63">
        <f t="shared" si="21"/>
        <v>2</v>
      </c>
      <c r="F63">
        <f t="shared" si="21"/>
        <v>3</v>
      </c>
      <c r="G63">
        <f t="shared" si="21"/>
        <v>3</v>
      </c>
      <c r="H63">
        <f t="shared" si="21"/>
        <v>0</v>
      </c>
      <c r="I63">
        <f t="shared" si="21"/>
        <v>1</v>
      </c>
    </row>
    <row r="64" spans="1:11" x14ac:dyDescent="0.35">
      <c r="B64" t="s">
        <v>7</v>
      </c>
      <c r="C64">
        <f>COUNTIF(C3:C62,"em")</f>
        <v>13</v>
      </c>
      <c r="D64">
        <f t="shared" ref="D64:I64" si="22">COUNTIF(D3:D62,"em")</f>
        <v>0</v>
      </c>
      <c r="E64">
        <f t="shared" si="22"/>
        <v>0</v>
      </c>
      <c r="F64">
        <f t="shared" si="22"/>
        <v>0</v>
      </c>
      <c r="G64">
        <f t="shared" si="22"/>
        <v>0</v>
      </c>
      <c r="H64">
        <f t="shared" si="22"/>
        <v>0</v>
      </c>
      <c r="I64">
        <f t="shared" si="22"/>
        <v>0</v>
      </c>
    </row>
  </sheetData>
  <mergeCells count="31">
    <mergeCell ref="K51:K56"/>
    <mergeCell ref="K57:K62"/>
    <mergeCell ref="A57:A62"/>
    <mergeCell ref="J57:J62"/>
    <mergeCell ref="K3:K8"/>
    <mergeCell ref="K9:K14"/>
    <mergeCell ref="K15:K20"/>
    <mergeCell ref="K21:K26"/>
    <mergeCell ref="K27:K32"/>
    <mergeCell ref="K33:K38"/>
    <mergeCell ref="K39:K44"/>
    <mergeCell ref="K45:K50"/>
    <mergeCell ref="A39:A44"/>
    <mergeCell ref="J39:J44"/>
    <mergeCell ref="A45:A50"/>
    <mergeCell ref="J45:J50"/>
    <mergeCell ref="A51:A56"/>
    <mergeCell ref="J51:J56"/>
    <mergeCell ref="A21:A26"/>
    <mergeCell ref="J21:J26"/>
    <mergeCell ref="A27:A32"/>
    <mergeCell ref="J27:J32"/>
    <mergeCell ref="A33:A38"/>
    <mergeCell ref="J33:J38"/>
    <mergeCell ref="A15:A20"/>
    <mergeCell ref="J15:J20"/>
    <mergeCell ref="C1:I1"/>
    <mergeCell ref="A3:A8"/>
    <mergeCell ref="J3:J8"/>
    <mergeCell ref="A9:A14"/>
    <mergeCell ref="J9:J14"/>
  </mergeCells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4636B-199B-4183-BBE9-150D87A8990D}">
  <dimension ref="A1:H12"/>
  <sheetViews>
    <sheetView workbookViewId="0">
      <selection activeCell="B9" sqref="B9"/>
    </sheetView>
  </sheetViews>
  <sheetFormatPr defaultRowHeight="14.5" x14ac:dyDescent="0.35"/>
  <cols>
    <col min="1" max="1" width="13.1796875" bestFit="1" customWidth="1"/>
  </cols>
  <sheetData>
    <row r="1" spans="1:8" x14ac:dyDescent="0.35">
      <c r="B1" s="49" t="s">
        <v>0</v>
      </c>
      <c r="C1" s="50"/>
      <c r="D1" s="50"/>
      <c r="E1" s="50"/>
      <c r="F1" s="50"/>
      <c r="G1" s="50"/>
      <c r="H1" s="51"/>
    </row>
    <row r="2" spans="1:8" x14ac:dyDescent="0.35">
      <c r="A2" t="s">
        <v>5</v>
      </c>
      <c r="B2" s="24">
        <v>2</v>
      </c>
      <c r="C2" s="2">
        <v>3</v>
      </c>
      <c r="D2" s="2">
        <v>5</v>
      </c>
      <c r="E2" s="2">
        <v>7</v>
      </c>
      <c r="F2" s="2">
        <v>10</v>
      </c>
      <c r="G2" s="2">
        <v>15</v>
      </c>
      <c r="H2" s="25">
        <v>20</v>
      </c>
    </row>
    <row r="3" spans="1:8" x14ac:dyDescent="0.35">
      <c r="A3" s="26">
        <v>3</v>
      </c>
      <c r="B3" s="3"/>
      <c r="C3" s="3"/>
      <c r="D3" s="3"/>
      <c r="E3" s="23">
        <v>1</v>
      </c>
      <c r="F3" s="3"/>
      <c r="G3" s="3"/>
      <c r="H3" s="4"/>
    </row>
    <row r="4" spans="1:8" x14ac:dyDescent="0.35">
      <c r="A4" s="27">
        <v>5</v>
      </c>
      <c r="B4" s="6"/>
      <c r="C4" s="6"/>
      <c r="D4" s="6"/>
      <c r="E4" s="6"/>
      <c r="F4" s="6"/>
      <c r="G4" s="6"/>
      <c r="H4" s="7"/>
    </row>
    <row r="5" spans="1:8" x14ac:dyDescent="0.35">
      <c r="A5" s="27">
        <v>8</v>
      </c>
      <c r="B5" s="6"/>
      <c r="C5" s="6"/>
      <c r="D5" s="6"/>
      <c r="E5" s="6"/>
      <c r="F5" s="6"/>
      <c r="G5" s="6"/>
      <c r="H5" s="7"/>
    </row>
    <row r="6" spans="1:8" x14ac:dyDescent="0.35">
      <c r="A6" s="27">
        <v>10</v>
      </c>
      <c r="B6" s="14">
        <v>1</v>
      </c>
      <c r="C6" s="6"/>
      <c r="D6" s="6"/>
      <c r="E6" s="6"/>
      <c r="F6" s="6"/>
      <c r="G6" s="6"/>
      <c r="H6" s="7"/>
    </row>
    <row r="7" spans="1:8" x14ac:dyDescent="0.35">
      <c r="A7" s="27">
        <v>13</v>
      </c>
      <c r="B7" s="6"/>
      <c r="C7" s="6"/>
      <c r="D7" s="6"/>
      <c r="E7" s="6"/>
      <c r="F7" s="6"/>
      <c r="G7" s="6"/>
      <c r="H7" s="7"/>
    </row>
    <row r="8" spans="1:8" x14ac:dyDescent="0.35">
      <c r="A8" s="27">
        <v>15</v>
      </c>
      <c r="B8" s="6"/>
      <c r="C8" s="6"/>
      <c r="D8" s="6"/>
      <c r="E8" s="6"/>
      <c r="F8" s="6"/>
      <c r="G8" s="6"/>
      <c r="H8" s="7"/>
    </row>
    <row r="9" spans="1:8" x14ac:dyDescent="0.35">
      <c r="A9" s="27">
        <v>18</v>
      </c>
      <c r="B9" s="14">
        <v>1</v>
      </c>
      <c r="C9" s="6"/>
      <c r="D9" s="6"/>
      <c r="E9" s="6"/>
      <c r="F9" s="6"/>
      <c r="G9" s="6"/>
      <c r="H9" s="7"/>
    </row>
    <row r="10" spans="1:8" x14ac:dyDescent="0.35">
      <c r="A10" s="27">
        <v>20</v>
      </c>
      <c r="B10" s="6"/>
      <c r="C10" s="6"/>
      <c r="D10" s="6"/>
      <c r="E10" s="6"/>
      <c r="F10" s="6"/>
      <c r="G10" s="6"/>
      <c r="H10" s="7"/>
    </row>
    <row r="11" spans="1:8" x14ac:dyDescent="0.35">
      <c r="A11" s="27">
        <v>30</v>
      </c>
      <c r="B11" s="6"/>
      <c r="C11" s="6"/>
      <c r="D11" s="6"/>
      <c r="E11" s="6"/>
      <c r="F11" s="6"/>
      <c r="G11" s="6"/>
      <c r="H11" s="7"/>
    </row>
    <row r="12" spans="1:8" x14ac:dyDescent="0.35">
      <c r="A12" s="28">
        <v>40</v>
      </c>
      <c r="B12" s="9"/>
      <c r="C12" s="9"/>
      <c r="D12" s="9"/>
      <c r="E12" s="9"/>
      <c r="F12" s="9"/>
      <c r="G12" s="9"/>
      <c r="H12" s="10"/>
    </row>
  </sheetData>
  <mergeCells count="1">
    <mergeCell ref="B1:H1"/>
  </mergeCells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EB838-36FD-4A2C-957D-C70CD9E66FCD}">
  <dimension ref="A1:H12"/>
  <sheetViews>
    <sheetView workbookViewId="0">
      <selection activeCell="B9" sqref="B9:B10"/>
    </sheetView>
  </sheetViews>
  <sheetFormatPr defaultRowHeight="14.5" x14ac:dyDescent="0.35"/>
  <cols>
    <col min="1" max="1" width="13.1796875" bestFit="1" customWidth="1"/>
  </cols>
  <sheetData>
    <row r="1" spans="1:8" x14ac:dyDescent="0.35">
      <c r="B1" s="49" t="s">
        <v>0</v>
      </c>
      <c r="C1" s="50"/>
      <c r="D1" s="50"/>
      <c r="E1" s="50"/>
      <c r="F1" s="50"/>
      <c r="G1" s="50"/>
      <c r="H1" s="51"/>
    </row>
    <row r="2" spans="1:8" x14ac:dyDescent="0.35">
      <c r="A2" t="s">
        <v>5</v>
      </c>
      <c r="B2" s="24">
        <v>2</v>
      </c>
      <c r="C2" s="2">
        <v>3</v>
      </c>
      <c r="D2" s="2">
        <v>5</v>
      </c>
      <c r="E2" s="2">
        <v>7</v>
      </c>
      <c r="F2" s="2">
        <v>10</v>
      </c>
      <c r="G2" s="2">
        <v>15</v>
      </c>
      <c r="H2" s="25">
        <v>20</v>
      </c>
    </row>
    <row r="3" spans="1:8" x14ac:dyDescent="0.35">
      <c r="A3" s="26">
        <v>3</v>
      </c>
      <c r="B3" s="3"/>
      <c r="C3" s="3"/>
      <c r="D3" s="3"/>
      <c r="E3" s="3"/>
      <c r="F3" s="3"/>
      <c r="G3" s="3"/>
      <c r="H3" s="4"/>
    </row>
    <row r="4" spans="1:8" x14ac:dyDescent="0.35">
      <c r="A4" s="27">
        <v>5</v>
      </c>
      <c r="B4" s="14">
        <v>1</v>
      </c>
      <c r="C4" s="14">
        <v>1</v>
      </c>
      <c r="D4" s="6"/>
      <c r="E4" s="6"/>
      <c r="F4" s="6"/>
      <c r="G4" s="6"/>
      <c r="H4" s="7"/>
    </row>
    <row r="5" spans="1:8" x14ac:dyDescent="0.35">
      <c r="A5" s="27">
        <v>8</v>
      </c>
      <c r="B5" s="6"/>
      <c r="C5" s="6"/>
      <c r="D5" s="6"/>
      <c r="E5" s="6"/>
      <c r="F5" s="6"/>
      <c r="G5" s="6"/>
      <c r="H5" s="7"/>
    </row>
    <row r="6" spans="1:8" x14ac:dyDescent="0.35">
      <c r="A6" s="27">
        <v>10</v>
      </c>
      <c r="B6" s="14">
        <v>1</v>
      </c>
      <c r="C6" s="6"/>
      <c r="D6" s="6"/>
      <c r="E6" s="6"/>
      <c r="F6" s="6"/>
      <c r="G6" s="6"/>
      <c r="H6" s="7"/>
    </row>
    <row r="7" spans="1:8" x14ac:dyDescent="0.35">
      <c r="A7" s="27">
        <v>13</v>
      </c>
      <c r="B7" s="6"/>
      <c r="C7" s="6"/>
      <c r="D7" s="6"/>
      <c r="E7" s="6"/>
      <c r="F7" s="6"/>
      <c r="G7" s="6"/>
      <c r="H7" s="7"/>
    </row>
    <row r="8" spans="1:8" x14ac:dyDescent="0.35">
      <c r="A8" s="27">
        <v>15</v>
      </c>
      <c r="B8" s="6"/>
      <c r="C8" s="6"/>
      <c r="D8" s="6"/>
      <c r="E8" s="6"/>
      <c r="F8" s="6"/>
      <c r="G8" s="6"/>
      <c r="H8" s="7"/>
    </row>
    <row r="9" spans="1:8" x14ac:dyDescent="0.35">
      <c r="A9" s="27">
        <v>18</v>
      </c>
      <c r="B9" s="14">
        <v>1</v>
      </c>
      <c r="C9" s="6"/>
      <c r="D9" s="6"/>
      <c r="E9" s="6"/>
      <c r="F9" s="6"/>
      <c r="G9" s="6"/>
      <c r="H9" s="7"/>
    </row>
    <row r="10" spans="1:8" x14ac:dyDescent="0.35">
      <c r="A10" s="27">
        <v>20</v>
      </c>
      <c r="B10" s="14">
        <v>1</v>
      </c>
      <c r="C10" s="6"/>
      <c r="D10" s="6"/>
      <c r="E10" s="6"/>
      <c r="F10" s="6"/>
      <c r="G10" s="6"/>
      <c r="H10" s="7"/>
    </row>
    <row r="11" spans="1:8" x14ac:dyDescent="0.35">
      <c r="A11" s="27">
        <v>30</v>
      </c>
      <c r="B11" s="6"/>
      <c r="C11" s="6"/>
      <c r="D11" s="6"/>
      <c r="E11" s="6"/>
      <c r="F11" s="6"/>
      <c r="G11" s="6"/>
      <c r="H11" s="7"/>
    </row>
    <row r="12" spans="1:8" x14ac:dyDescent="0.35">
      <c r="A12" s="28">
        <v>40</v>
      </c>
      <c r="B12" s="9"/>
      <c r="C12" s="9"/>
      <c r="D12" s="9"/>
      <c r="E12" s="9"/>
      <c r="F12" s="9"/>
      <c r="G12" s="9"/>
      <c r="H12" s="10"/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em_mv_work_lab_low_PVAL</vt:lpstr>
      <vt:lpstr>ct_mv_work_lab_low_PVAL</vt:lpstr>
      <vt:lpstr>ct_mv_work_lab_low</vt:lpstr>
      <vt:lpstr>em_mv_work_lab_low</vt:lpstr>
      <vt:lpstr>em_ct_work_lab_low</vt:lpstr>
      <vt:lpstr>ct_mv_work_lab_high</vt:lpstr>
      <vt:lpstr>em_mv_work_lab_high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McCluskey</dc:creator>
  <cp:lastModifiedBy>Rob McCluskey</cp:lastModifiedBy>
  <dcterms:created xsi:type="dcterms:W3CDTF">2015-06-05T18:17:20Z</dcterms:created>
  <dcterms:modified xsi:type="dcterms:W3CDTF">2021-02-09T11:19:32Z</dcterms:modified>
</cp:coreProperties>
</file>