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cass/"/>
    </mc:Choice>
  </mc:AlternateContent>
  <xr:revisionPtr revIDLastSave="0" documentId="13_ncr:1_{0C930306-A9CF-B94D-B95F-C3FA70774408}" xr6:coauthVersionLast="45" xr6:coauthVersionMax="45" xr10:uidLastSave="{00000000-0000-0000-0000-000000000000}"/>
  <bookViews>
    <workbookView xWindow="520" yWindow="960" windowWidth="28040" windowHeight="17040" activeTab="1" xr2:uid="{6A4231B2-A1C2-C94F-BF6D-95D5409E4C68}"/>
  </bookViews>
  <sheets>
    <sheet name="Wards" sheetId="2" r:id="rId1"/>
    <sheet name="Sheet1" sheetId="3" r:id="rId2"/>
    <sheet name="Health District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3" i="3" l="1"/>
  <c r="E115" i="3"/>
  <c r="B2" i="3"/>
  <c r="C2" i="3"/>
  <c r="E2" i="3"/>
  <c r="B3" i="3"/>
  <c r="E3" i="3" s="1"/>
  <c r="C3" i="3"/>
  <c r="B4" i="3"/>
  <c r="E4" i="3" s="1"/>
  <c r="C4" i="3"/>
  <c r="B5" i="3"/>
  <c r="C5" i="3"/>
  <c r="E5" i="3"/>
  <c r="B6" i="3"/>
  <c r="C6" i="3"/>
  <c r="E6" i="3"/>
  <c r="B7" i="3"/>
  <c r="E7" i="3" s="1"/>
  <c r="C7" i="3"/>
  <c r="B8" i="3"/>
  <c r="E8" i="3" s="1"/>
  <c r="C8" i="3"/>
  <c r="B9" i="3"/>
  <c r="C9" i="3"/>
  <c r="E9" i="3"/>
  <c r="B10" i="3"/>
  <c r="C10" i="3"/>
  <c r="E10" i="3"/>
  <c r="B11" i="3"/>
  <c r="E11" i="3" s="1"/>
  <c r="C11" i="3"/>
  <c r="B12" i="3"/>
  <c r="E12" i="3" s="1"/>
  <c r="C12" i="3"/>
  <c r="B13" i="3"/>
  <c r="C13" i="3"/>
  <c r="E13" i="3"/>
  <c r="B14" i="3"/>
  <c r="C14" i="3"/>
  <c r="E14" i="3"/>
  <c r="B15" i="3"/>
  <c r="E15" i="3" s="1"/>
  <c r="C15" i="3"/>
  <c r="B16" i="3"/>
  <c r="E16" i="3" s="1"/>
  <c r="C16" i="3"/>
  <c r="B17" i="3"/>
  <c r="C17" i="3"/>
  <c r="E17" i="3"/>
  <c r="B18" i="3"/>
  <c r="C18" i="3"/>
  <c r="E18" i="3"/>
  <c r="B19" i="3"/>
  <c r="E19" i="3" s="1"/>
  <c r="C19" i="3"/>
  <c r="B20" i="3"/>
  <c r="E20" i="3" s="1"/>
  <c r="C20" i="3"/>
  <c r="B21" i="3"/>
  <c r="C21" i="3"/>
  <c r="E21" i="3"/>
  <c r="B22" i="3"/>
  <c r="C22" i="3"/>
  <c r="E22" i="3"/>
  <c r="B23" i="3"/>
  <c r="E23" i="3" s="1"/>
  <c r="C23" i="3"/>
  <c r="B24" i="3"/>
  <c r="E24" i="3" s="1"/>
  <c r="C24" i="3"/>
  <c r="B25" i="3"/>
  <c r="C25" i="3"/>
  <c r="E25" i="3"/>
  <c r="B26" i="3"/>
  <c r="C26" i="3"/>
  <c r="E26" i="3"/>
  <c r="B27" i="3"/>
  <c r="E27" i="3" s="1"/>
  <c r="C27" i="3"/>
  <c r="B28" i="3"/>
  <c r="E28" i="3" s="1"/>
  <c r="C28" i="3"/>
  <c r="B29" i="3"/>
  <c r="C29" i="3"/>
  <c r="E29" i="3"/>
  <c r="B30" i="3"/>
  <c r="C30" i="3"/>
  <c r="E30" i="3"/>
  <c r="B31" i="3"/>
  <c r="E31" i="3" s="1"/>
  <c r="C31" i="3"/>
  <c r="B32" i="3"/>
  <c r="E32" i="3" s="1"/>
  <c r="C32" i="3"/>
  <c r="B33" i="3"/>
  <c r="C33" i="3"/>
  <c r="E33" i="3"/>
  <c r="B34" i="3"/>
  <c r="C34" i="3"/>
  <c r="E34" i="3"/>
  <c r="B35" i="3"/>
  <c r="E35" i="3" s="1"/>
  <c r="C35" i="3"/>
  <c r="B36" i="3"/>
  <c r="E36" i="3" s="1"/>
  <c r="C36" i="3"/>
  <c r="B37" i="3"/>
  <c r="C37" i="3"/>
  <c r="E37" i="3"/>
  <c r="B38" i="3"/>
  <c r="C38" i="3"/>
  <c r="E38" i="3"/>
  <c r="B39" i="3"/>
  <c r="E39" i="3" s="1"/>
  <c r="C39" i="3"/>
  <c r="B40" i="3"/>
  <c r="E40" i="3" s="1"/>
  <c r="C40" i="3"/>
  <c r="B41" i="3"/>
  <c r="C41" i="3"/>
  <c r="E41" i="3"/>
  <c r="B42" i="3"/>
  <c r="C42" i="3"/>
  <c r="E42" i="3"/>
  <c r="B43" i="3"/>
  <c r="E43" i="3" s="1"/>
  <c r="C43" i="3"/>
  <c r="B44" i="3"/>
  <c r="E44" i="3" s="1"/>
  <c r="C44" i="3"/>
  <c r="B45" i="3"/>
  <c r="C45" i="3"/>
  <c r="E45" i="3"/>
  <c r="B46" i="3"/>
  <c r="C46" i="3"/>
  <c r="E46" i="3"/>
  <c r="B47" i="3"/>
  <c r="E47" i="3" s="1"/>
  <c r="C47" i="3"/>
  <c r="B48" i="3"/>
  <c r="E48" i="3" s="1"/>
  <c r="C48" i="3"/>
  <c r="B49" i="3"/>
  <c r="C49" i="3"/>
  <c r="E49" i="3"/>
  <c r="B50" i="3"/>
  <c r="C50" i="3"/>
  <c r="E50" i="3"/>
  <c r="B51" i="3"/>
  <c r="E51" i="3" s="1"/>
  <c r="C51" i="3"/>
  <c r="B52" i="3"/>
  <c r="E52" i="3" s="1"/>
  <c r="C52" i="3"/>
  <c r="B53" i="3"/>
  <c r="C53" i="3"/>
  <c r="E53" i="3"/>
  <c r="B54" i="3"/>
  <c r="C54" i="3"/>
  <c r="E54" i="3"/>
  <c r="B55" i="3"/>
  <c r="E55" i="3" s="1"/>
  <c r="C55" i="3"/>
  <c r="B56" i="3"/>
  <c r="E56" i="3" s="1"/>
  <c r="C56" i="3"/>
  <c r="B57" i="3"/>
  <c r="C57" i="3"/>
  <c r="E57" i="3"/>
  <c r="B58" i="3"/>
  <c r="C58" i="3"/>
  <c r="E58" i="3"/>
  <c r="B59" i="3"/>
  <c r="E59" i="3" s="1"/>
  <c r="C59" i="3"/>
  <c r="B60" i="3"/>
  <c r="E60" i="3" s="1"/>
  <c r="C60" i="3"/>
  <c r="B61" i="3"/>
  <c r="C61" i="3"/>
  <c r="E61" i="3"/>
  <c r="B62" i="3"/>
  <c r="C62" i="3"/>
  <c r="E62" i="3"/>
  <c r="B63" i="3"/>
  <c r="E63" i="3" s="1"/>
  <c r="C63" i="3"/>
  <c r="B64" i="3"/>
  <c r="E64" i="3" s="1"/>
  <c r="C64" i="3"/>
  <c r="B65" i="3"/>
  <c r="C65" i="3"/>
  <c r="E65" i="3"/>
  <c r="B66" i="3"/>
  <c r="C66" i="3"/>
  <c r="E66" i="3"/>
  <c r="B67" i="3"/>
  <c r="E67" i="3" s="1"/>
  <c r="C67" i="3"/>
  <c r="B68" i="3"/>
  <c r="E68" i="3" s="1"/>
  <c r="C68" i="3"/>
  <c r="B69" i="3"/>
  <c r="C69" i="3"/>
  <c r="E69" i="3"/>
  <c r="B70" i="3"/>
  <c r="C70" i="3"/>
  <c r="E70" i="3"/>
  <c r="B71" i="3"/>
  <c r="E71" i="3" s="1"/>
  <c r="C71" i="3"/>
  <c r="B72" i="3"/>
  <c r="E72" i="3" s="1"/>
  <c r="C72" i="3"/>
  <c r="B73" i="3"/>
  <c r="C73" i="3"/>
  <c r="E73" i="3"/>
  <c r="B74" i="3"/>
  <c r="C74" i="3"/>
  <c r="E74" i="3"/>
  <c r="B75" i="3"/>
  <c r="E75" i="3" s="1"/>
  <c r="C75" i="3"/>
  <c r="B76" i="3"/>
  <c r="E76" i="3" s="1"/>
  <c r="C76" i="3"/>
  <c r="B77" i="3"/>
  <c r="C77" i="3"/>
  <c r="E77" i="3"/>
  <c r="B78" i="3"/>
  <c r="C78" i="3"/>
  <c r="E78" i="3"/>
  <c r="B79" i="3"/>
  <c r="E79" i="3" s="1"/>
  <c r="C79" i="3"/>
  <c r="B80" i="3"/>
  <c r="E80" i="3" s="1"/>
  <c r="C80" i="3"/>
  <c r="B81" i="3"/>
  <c r="C81" i="3"/>
  <c r="E81" i="3"/>
  <c r="B82" i="3"/>
  <c r="C82" i="3"/>
  <c r="E82" i="3"/>
  <c r="B83" i="3"/>
  <c r="E83" i="3" s="1"/>
  <c r="C83" i="3"/>
  <c r="B84" i="3"/>
  <c r="E84" i="3" s="1"/>
  <c r="C84" i="3"/>
  <c r="B85" i="3"/>
  <c r="C85" i="3"/>
  <c r="E85" i="3"/>
  <c r="B86" i="3"/>
  <c r="C86" i="3"/>
  <c r="E86" i="3"/>
  <c r="B87" i="3"/>
  <c r="E87" i="3" s="1"/>
  <c r="C87" i="3"/>
  <c r="B88" i="3"/>
  <c r="E88" i="3" s="1"/>
  <c r="C88" i="3"/>
  <c r="B89" i="3"/>
  <c r="C89" i="3"/>
  <c r="E89" i="3"/>
  <c r="B90" i="3"/>
  <c r="C90" i="3"/>
  <c r="E90" i="3"/>
  <c r="B91" i="3"/>
  <c r="E91" i="3" s="1"/>
  <c r="C91" i="3"/>
  <c r="B92" i="3"/>
  <c r="E92" i="3" s="1"/>
  <c r="C92" i="3"/>
  <c r="B93" i="3"/>
  <c r="C93" i="3"/>
  <c r="E93" i="3"/>
  <c r="B94" i="3"/>
  <c r="C94" i="3"/>
  <c r="E94" i="3"/>
  <c r="B95" i="3"/>
  <c r="E95" i="3" s="1"/>
  <c r="C95" i="3"/>
  <c r="B96" i="3"/>
  <c r="E96" i="3" s="1"/>
  <c r="C96" i="3"/>
  <c r="B97" i="3"/>
  <c r="C97" i="3"/>
  <c r="E97" i="3"/>
  <c r="B98" i="3"/>
  <c r="C98" i="3"/>
  <c r="E98" i="3"/>
  <c r="B99" i="3"/>
  <c r="E99" i="3" s="1"/>
  <c r="C99" i="3"/>
  <c r="B100" i="3"/>
  <c r="E100" i="3" s="1"/>
  <c r="C100" i="3"/>
  <c r="B101" i="3"/>
  <c r="C101" i="3"/>
  <c r="E101" i="3"/>
  <c r="B102" i="3"/>
  <c r="C102" i="3"/>
  <c r="E102" i="3"/>
  <c r="B103" i="3"/>
  <c r="E103" i="3" s="1"/>
  <c r="C103" i="3"/>
  <c r="B104" i="3"/>
  <c r="E104" i="3" s="1"/>
  <c r="C104" i="3"/>
  <c r="B105" i="3"/>
  <c r="C105" i="3"/>
  <c r="E105" i="3"/>
  <c r="B106" i="3"/>
  <c r="C106" i="3"/>
  <c r="E106" i="3"/>
  <c r="B107" i="3"/>
  <c r="E107" i="3" s="1"/>
  <c r="C107" i="3"/>
  <c r="B108" i="3"/>
  <c r="E108" i="3" s="1"/>
  <c r="C108" i="3"/>
  <c r="B109" i="3"/>
  <c r="C109" i="3"/>
  <c r="E109" i="3"/>
  <c r="B110" i="3"/>
  <c r="C110" i="3"/>
  <c r="E110" i="3"/>
  <c r="B111" i="3"/>
  <c r="E111" i="3" s="1"/>
  <c r="C111" i="3"/>
  <c r="E1" i="3"/>
  <c r="C1" i="3"/>
  <c r="B1" i="3"/>
  <c r="E113" i="3" l="1"/>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 i="3"/>
  <c r="C116" i="3"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2" i="2"/>
  <c r="L78" i="2" l="1"/>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L84" i="2"/>
  <c r="L89" i="2"/>
  <c r="L88" i="2"/>
  <c r="L87" i="2"/>
  <c r="L86" i="2"/>
  <c r="L85" i="2"/>
  <c r="L83" i="2"/>
  <c r="L82" i="2"/>
  <c r="L81" i="2"/>
  <c r="L80" i="2"/>
  <c r="L79" i="2"/>
  <c r="L90" i="2"/>
  <c r="L103" i="2"/>
  <c r="L104" i="2"/>
  <c r="L105" i="2"/>
  <c r="L106" i="2"/>
  <c r="L107" i="2"/>
  <c r="L108" i="2"/>
  <c r="L109" i="2"/>
  <c r="L110" i="2"/>
  <c r="L111" i="2"/>
  <c r="L112" i="2"/>
  <c r="L93" i="2"/>
  <c r="L92" i="2"/>
  <c r="L91" i="2"/>
  <c r="L95" i="2"/>
  <c r="L96" i="2"/>
  <c r="L97" i="2"/>
  <c r="L98" i="2"/>
  <c r="L99" i="2"/>
  <c r="L100" i="2"/>
  <c r="L101" i="2"/>
  <c r="L102" i="2"/>
  <c r="L94" i="2"/>
</calcChain>
</file>

<file path=xl/sharedStrings.xml><?xml version="1.0" encoding="utf-8"?>
<sst xmlns="http://schemas.openxmlformats.org/spreadsheetml/2006/main" count="245" uniqueCount="242">
  <si>
    <t>Population (2011)</t>
  </si>
  <si>
    <t>Ward number</t>
  </si>
  <si>
    <t>Households</t>
  </si>
  <si>
    <t>Black African</t>
  </si>
  <si>
    <t>White</t>
  </si>
  <si>
    <t>Coloured</t>
  </si>
  <si>
    <t>Other</t>
  </si>
  <si>
    <t>Age 20+ complete Gr12 or higher</t>
  </si>
  <si>
    <t>Age 15-64 employed</t>
  </si>
  <si>
    <t>Household monthly income &lt;R3200</t>
  </si>
  <si>
    <t>Household formal dwelling</t>
  </si>
  <si>
    <t>Access to piped water (dwelling or yard)</t>
  </si>
  <si>
    <t>Access to flush toilet</t>
  </si>
  <si>
    <t>Refuse removed &gt;=1/week</t>
  </si>
  <si>
    <t>Electricity connection</t>
  </si>
  <si>
    <t>Suburbs</t>
  </si>
  <si>
    <t>Asian</t>
  </si>
  <si>
    <t>Total</t>
  </si>
  <si>
    <t>Driftsands, Mandela Park and Umrhabulo Triangle</t>
  </si>
  <si>
    <t>Endlovini, Harare and Kuyasa</t>
  </si>
  <si>
    <t>Eastridge</t>
  </si>
  <si>
    <t>Anchorage Park, Broadlands, Cassablanca, Gordons Bay, Gustrouw, Harbour Island, Harmony Park, Mountain Side, Sir Lowrys Pass, Southfork and Temperance Town</t>
  </si>
  <si>
    <t>Bloekombos, East Rural, Kraaifontein East, Kraaifontein Industria and Wallacedene</t>
  </si>
  <si>
    <t>Arauna, Brackenfell Central, Brackenfell North, Cape Gate, Chamonix, Kleinbron, Malborough Park, Morgenster, Morgenster Heights, Okavango Park, Peerless Park North, St Michaels, Vredekloof, Vredekloof Glen, Vredekloof Heights, Vredekloofrand, Welgelee, Windsor Estate and Windsor Park</t>
  </si>
  <si>
    <t>Amanda Glen, Bonnie Brook, Brighton Road, Durbanville Meadows, Eversdal, Goedemoed, Holland view, Langeberg Ridge, Langeberghoogte, Langeverg Village, Morningstar, Pinehurst, Rosedale, Sonstraal, Sonstraal Heights, Tarra, Uitzicht, Wellway Park East and Zoo Park</t>
  </si>
  <si>
    <t>Bellville Non-urban, Durmonte, Fisantekraal, Graanendal, Joostenbergvlakte, Klipheuwel, Kruilsriver Non-urban, Mikpunt, Philadelphia, Proteaville, Richmond Park, Richwood, Ruitershoogte, Schoongezicht, The Crest, Vierlanden, Welgevonden and Wellway Park</t>
  </si>
  <si>
    <t>Cape Town Airport, Delft, Delft South, Leiden and The Hague</t>
  </si>
  <si>
    <t>Parklands, Sunningdale and Tableview</t>
  </si>
  <si>
    <t>Fairdale, Fountain Village and Mfuleni</t>
  </si>
  <si>
    <t>Faure, Croydon, Kelderhof, Kramat, Macassar, Makhasa, Umrhabulo Triangle and Sandvlei</t>
  </si>
  <si>
    <t>Belmont Park, Scottsville and Wallacedene</t>
  </si>
  <si>
    <t>Nonqubela and Victoria Mxenge</t>
  </si>
  <si>
    <t>Bongani and Victoria Mxenge</t>
  </si>
  <si>
    <t>Barney Molokwana Corner and Nonqubela</t>
  </si>
  <si>
    <t>Harare, Khaya and Llitha Park</t>
  </si>
  <si>
    <t>Grassy Park, Lavender Hill, Parkwood and Retreat</t>
  </si>
  <si>
    <t>Doornbach, Du Noon, Parklands, Potsdam and Westriding</t>
  </si>
  <si>
    <t>Barney Molokwana Corner, Sabata Dalindyebo Square and Silvertown</t>
  </si>
  <si>
    <t>Ekuphumuleni, Eyethu, Graceland, Llitha Park and Mandela Park</t>
  </si>
  <si>
    <t>Enkanini, Kuyasa, Monwabisi and Umrhabulo Triangle</t>
  </si>
  <si>
    <t>Umrhabulo Triangle</t>
  </si>
  <si>
    <t>Lentegeur, New Woodlands, Philippi and Philippi Park</t>
  </si>
  <si>
    <t>Bongani and Mxolisi Phetani</t>
  </si>
  <si>
    <t>Broadlands Village, Greenways, Helderberg Park, Lwandle, Nomzamo and Sercor Park</t>
  </si>
  <si>
    <t>url</t>
  </si>
  <si>
    <t>http://resource.capetown.gov.za/documentcentre/Documents/Maps%20and%20statistics/2011_Census_CT_Ward_085_Profile.pdf</t>
  </si>
  <si>
    <t>Asanda, George Park, Nomzamo and Onverwacht</t>
  </si>
  <si>
    <t>Bridgebank, Bridgewater, Carwick, Dorhill, Golden Acre, Golden Hill Ext 1, Helderrant, Land en Zeezicht, Longdown Estate, Martinette, Morningside, Nature's Valley, Parel Vallei, Somerset West, Stuart's Hill and World's View</t>
  </si>
  <si>
    <t>Asanda, Goedehoop, Strand and Strandvale</t>
  </si>
  <si>
    <t>Tafelsig and Wolfgat Nature Reserve</t>
  </si>
  <si>
    <t>Portland, Rocklands, Strandfontein and Westridge</t>
  </si>
  <si>
    <t>Philippi</t>
  </si>
  <si>
    <t>Beacon Valley, Eastridge, Mitchells Plain CBD and Portland</t>
  </si>
  <si>
    <t>Beacon Valley, Mitchells Plain CBD, Portland, Rocklands, Westgate and Westridge</t>
  </si>
  <si>
    <t>Cape Town City Centre, Foreshore, Gardens, Green Point, Oranjezicht, Schotschekloof, Signal Hill, Lions Head, Tamboerskloof and Vredehoek</t>
  </si>
  <si>
    <t>Ikwezi Park and Lentegeur</t>
  </si>
  <si>
    <t>Colorado Park, Highlands Village, Hyde Park, Morgans Village, Philippi, Rondevlei Park, Weltevreden Valley, Westgate, Wildwood and Woodlands</t>
  </si>
  <si>
    <t>Bakoven, Camps Bay, Hout Bay, Llandudno and Oudekraal</t>
  </si>
  <si>
    <t>Constantia, Meadowridge, Plumstead and Southfield</t>
  </si>
  <si>
    <t>Elfindale, Heathfield, Retreat, Southfield and Steenberg</t>
  </si>
  <si>
    <t>Bergvliet, Heathfield, Kirstenhof, Lakeside, Retreat, Steenberg and Tokai</t>
  </si>
  <si>
    <t>Blomvlei, Door De Kraal, Door De Kraal, Hoheizen, Kanonberg, Kenridge, Loeventstein, Nieuw Maastrecht, Oude West Hof, Protea Valley, Proteavalley, Waterkloof, De Bron Ext 44, Selborne, Springfield, Tygervalley, Van Riebeecks Hof, Welgedacht and Welgemoed</t>
  </si>
  <si>
    <t>Capri, Fish Hoek, Kommetjie, Noordhoek, Ocean View, Sunnydale and Sunvalley</t>
  </si>
  <si>
    <t>Lavender Hill, Retreat and Steenberg</t>
  </si>
  <si>
    <t>Eagle Park, Lotus River, Pelican Heights, Pelican Park, Seawinds, Vrygrond and Zeekoeivlei.</t>
  </si>
  <si>
    <t>Lotus River, Ottery and Parkwood</t>
  </si>
  <si>
    <t>Grassy Park and Lotus River</t>
  </si>
  <si>
    <t>Clovelly, Fish Hoek, Kalk Bay, Lakeside, Marina da Gama, Muizenberg and St. James.</t>
  </si>
  <si>
    <t>Fairways, Golf Links Estate, Ottery, Plumstead, Wetton and Wynberg</t>
  </si>
  <si>
    <t>Clovelly, Fish Hoek, Kalk Bay, Lakeside, Marina da Gama, Muizenberg and St. James</t>
  </si>
  <si>
    <t>Castle Rock, Fish Hoek, Glencairn, Misty Cliffs, Ocean View, Scarborough, Simon's Town and Smitswinkelbaai.</t>
  </si>
  <si>
    <t>Athlone, Belthorn Estate, Crawford, Lansdowne, Rondebosch East and Sybrand Park</t>
  </si>
  <si>
    <t>Claremont, Kenilworth, Newlands and Rondebosch</t>
  </si>
  <si>
    <t>Claremont, Kenilworth, Mowbray, Rondebosch and Rosebank</t>
  </si>
  <si>
    <t>Gardens, Mowbray, Observatory, Salt River, Vredehoek, Woodstock and Zonnebloem</t>
  </si>
  <si>
    <t>Acacia Park, Factreton, Kensington, Maitland, Windermere and Wingfield</t>
  </si>
  <si>
    <t>Brooklyn, Century City, Marconi Beam, Milnerton South, Paarden Eiland, Rugby, Salt River, Sanddrift, Tygerhof, Woodstock and Ysterplaat.</t>
  </si>
  <si>
    <t>Bantry Bay, Bakoven, Camps Bay, Clifton, Fresnaye, Green Point, Mouille Point, Robben Island, Sea Point, Signal Hill, Lions Head and Three Anchor Bay</t>
  </si>
  <si>
    <t>Bokmakierie, Epping Industria, Maitland, Maitland Garden Village, Mowbray, Ndabeni, Observatory, Pinelands and Thornton</t>
  </si>
  <si>
    <t>Kalksteenfontein, Langa</t>
  </si>
  <si>
    <t>Langa</t>
  </si>
  <si>
    <t>Bonteheuwel</t>
  </si>
  <si>
    <t>Alicedale, Athlone, Bridgetown, Gleemoor, Hazendal, Kewtown, Parktown and Silvertown</t>
  </si>
  <si>
    <t>Athlone, Belgravia, Belthorn Estate, Crawford, Gatesville, Penlyn Estate and Ryland’s</t>
  </si>
  <si>
    <t>Hanover Park</t>
  </si>
  <si>
    <t>Hatton, Manenberg, Mountview, New Fields, Penlyn Estate, Pinati, Sand Industria and Surrey</t>
  </si>
  <si>
    <t>Guguletu and Manenberg</t>
  </si>
  <si>
    <t>Guguletu, Heideveld, Vanguard and Welcome Estate</t>
  </si>
  <si>
    <t>Rocklands and Strandfontein</t>
  </si>
  <si>
    <t>Gugulethu and Manenberg</t>
  </si>
  <si>
    <t>Gugulethu</t>
  </si>
  <si>
    <t>Crossroads and Nyanga</t>
  </si>
  <si>
    <t>Gugulethu and Nyanga</t>
  </si>
  <si>
    <t>Nyanga</t>
  </si>
  <si>
    <t>Klipfontein, Lower Crossroads, Luzuko Park, Philippi Industrial and Thabo Mbeki.</t>
  </si>
  <si>
    <t>Cossovo, Philippi, Samora Machel and Weltevreden Valley.</t>
  </si>
  <si>
    <t>Atlantis Industrial, Avondale, Beacon Hill, Protea Park, Robinvale, Saxonwold, Sherwood and Witsand</t>
  </si>
  <si>
    <t>Bonteheuwel, Boquinar Industrial, Charlesville, Durheim, Kalksteenfontein, Montana Extension, Montevideo, Nooitgedacht and Valhalla Park</t>
  </si>
  <si>
    <t>Bishop Lavis, Elsies River, Epping Forest, Epping Industria, Goodrail, Kalksteenfontein, Matroosfontein, Ruyterwacht, The Range and Valhalla Park</t>
  </si>
  <si>
    <t>Avondale, Mamre, Pella, Saxonsea, Sherwood and Wesfleur</t>
  </si>
  <si>
    <t>Adriaanse, Avonwood, Balvenie, Clarkes Estate, Elnor, Elsies River and Epping Forest.</t>
  </si>
  <si>
    <t>Elsies River Industrial, Goodwood Estate, Goodwood Ext 1, Richmond Estate, Townsend Estate and Vasco Estate</t>
  </si>
  <si>
    <t>Avon, Beaconvale, Churchill Estate, Glenlily, Leonsdale, Parow, Parow Valley and Riverton.</t>
  </si>
  <si>
    <t>Connaught, Cravensby, Eureka Estate, Florida, Ravensmead and Uitsig</t>
  </si>
  <si>
    <t>Adriaanse, Airport City, Bishop Lavis, Cape Town Airport and Valhalla Park</t>
  </si>
  <si>
    <t>Big Bay, Blaauwbergstrand, Blouberg, Melkbosstrand and Table View</t>
  </si>
  <si>
    <t>Belhar, Modderdam, Parow Industria, Ravensmead and Uitsig</t>
  </si>
  <si>
    <t>Amanda Glen, Aurora, Bellville, Bethanie, Chantecler, Durbanville, Durbanville Hills, Durbell, Everglen, Eversdal, Eversdal Heights, Natures Valley, Nerina, Okennedyville, Rosendal, Rosenpark, Stellenberg, Stellenryk, Valmary Park, Vergesig, Vygeboom and Wairoa</t>
  </si>
  <si>
    <t>Delft, Delft South, Eindhoven, Leiden and Voorbrug</t>
  </si>
  <si>
    <t>Blue Downs CBD, Brentwood Park, Camelot, Delro Village, Driftsands, Gersham, Hagley, Highbury, Highbury Park, Highgate, Hindle Park, Rotterdam, Silversands, Stellendale, Sunbird Park, Wembley Park and Wesbank</t>
  </si>
  <si>
    <t>Mxolisi Phetani and Thembokwezi</t>
  </si>
  <si>
    <t>Eersteriver, Forest Heights, Greenfields, Hillcrest Heights, Kleinvlei Town, Malibu Village, Rosedale, The Conifers and Tuscany Glen</t>
  </si>
  <si>
    <t>Dreamworld, Driftsands, Eersteriver South, Eersterivier, Electric City, Faure, Forest Village and Mfuleni</t>
  </si>
  <si>
    <t>Bell Aire, Braeview, Briza, Die Wingerd, Dorhill, Fraaigelegen, Goede Hoop, Griselda, Helderberg Estate, Heldervue, Helderzicht, Helena Heights, Highveld, La Sandra, Lonkers Hoogte, Lynn's View, Montchere, Monte Sereno, Nutwood, Parel Vallei, Pearl Marina, Pearl Rise, Schonenberg, Somerset Ridge, Somerset West, Spanish Farm, The Links and Westridge</t>
  </si>
  <si>
    <t>Amandelsig, Austinville, Benno Park, Blackheath Industria, Blue Downs CBD, Dennemere, Deo Gracia, Eensgevonden, Eersterivier, Eikenbosch, Gaylee, Greenfield, Happy Valley, Hunters Creek, Hunters Retreat, Jacarandas, Jacobsdal Smallholdings, Klein Zevenwacht, Kleinvlei Town, Kloofzicht, Kuils, Lillydale, Loucharmante, Penhill, Rustdal, Saxenburg Park, Silveroaks, St.Dumas, Turtle Creek, Vredelust, Wimbledon Estate, Zevendal and Zevenwacht</t>
  </si>
  <si>
    <t>Leiden, Roosendal and The Hague</t>
  </si>
  <si>
    <t>Belhar</t>
  </si>
  <si>
    <t>Amandelsig, Amandelsig, Brandtwood, Brantwood, De Kuilen, Elim, Kalkfontein, Klipdam, Oakdene, Sarepta and Silveroaks</t>
  </si>
  <si>
    <t>Avondale, Beaconvale, Belgravia, Bellrail, Bellville CBD, Chrismar, Dunrobin, Fairfield Estate, Hardekraaltjie, Kempenville, Klipkop, Oakdale, Oostersee, Parow, Parow East, Ravensmead, Sanlamhof and Stikland</t>
  </si>
  <si>
    <t>Bellville South, Bellville South Industrial, CPUT, Glenhaven, Greenlands, Sack's Circle Industria and Vogelvlei</t>
  </si>
  <si>
    <t>Annandale, Botfontein, Bottelary, Bracken Heights, Brackenfell Central, Brackenfell South, Brandwag, Brantwood, Burgundy, De Oude Spruit, Edenpark, Ferndale, Hoogstede, Kaapsig, Klaradyn, Letru, Mabille Park, Marinda Park, Morgen Gronde, Normandie Estate, Protea Heights, Protea Village, Rouxville, Soneike, Sonkring, Sonnekuil and Springbokpark</t>
  </si>
  <si>
    <t>Belmont Park, Eikendal, Northpine, Scottsdene and Summerville</t>
  </si>
  <si>
    <t>Brackenfell Industrial, Protea Heights, Ruwari, Scottsdene and Wallacedene</t>
  </si>
  <si>
    <t>Bothasig, Edgemead and Montague</t>
  </si>
  <si>
    <t>Century City, Killarney Gardens, Milnerton, Montague Gardens, Summer Greens and Tableview</t>
  </si>
  <si>
    <t>Belgravia, Bellair, Bloemhof, Bloemmendal, Blomtuin, Bo-Oakdale, De La Haye, Groenvallei, Heemstede, La Rochelle, Labiance, Loumar, Marinda Park West, Meyerhof, Oakdale, Oakglen, Ridgeworth, Shirley Park, Stellenridge, Stikland Industria, Thalman, Triangle Farm and Vredenberg</t>
  </si>
  <si>
    <t>Avondale, Bellville CBD, Belvedere Tygerberg, Bosbell, Boston, Churchill Estate, Clamhall, De Tijger, De Tujger, Fairfield Estate, Glenlilly, Kingston, Oakdale, Oosterzee, Parow North, Vredelust, Vredelust and Vredelust</t>
  </si>
  <si>
    <t>De Duin, Glenwood, Kaapzicht, Kleinbosch, Monte Vista, N1 City, Panorama, Plattekloof, Plattekloof Glen, Sonnendal, Tygerdal and Welgelegen</t>
  </si>
  <si>
    <t>Lat</t>
  </si>
  <si>
    <t>Lng</t>
  </si>
  <si>
    <t>-34.028843, 18.349387</t>
  </si>
  <si>
    <t>-34.109683, 18.380546</t>
  </si>
  <si>
    <t>-34.191937, 18.426535</t>
  </si>
  <si>
    <t>-34.084570, 18.478716</t>
  </si>
  <si>
    <t>-34.063305, 18.441380</t>
  </si>
  <si>
    <t>-34.073012, 18.480705</t>
  </si>
  <si>
    <t>-34.057652, 18.472121</t>
  </si>
  <si>
    <t>-34.034085, 18.458909</t>
  </si>
  <si>
    <t>-34.051159, 18.493224</t>
  </si>
  <si>
    <t>-34.056419, 18.521983</t>
  </si>
  <si>
    <t>-34.041910, 18.507305</t>
  </si>
  <si>
    <t>-34.029462, 18.503953</t>
  </si>
  <si>
    <t>-34.012174, 18.496100</t>
  </si>
  <si>
    <t>-34.012742, 18.435590</t>
  </si>
  <si>
    <t>-33.989607, 18.504214</t>
  </si>
  <si>
    <t>-33.984910, 18.478552</t>
  </si>
  <si>
    <t>-33.983772, 18.465850</t>
  </si>
  <si>
    <t>-33.941912, 18.469884</t>
  </si>
  <si>
    <t>-33.937355, 18.401305</t>
  </si>
  <si>
    <t>-33.949884, 18.382680</t>
  </si>
  <si>
    <t>-33.884187, 18.497993</t>
  </si>
  <si>
    <t>-33.909761, 18.513529</t>
  </si>
  <si>
    <t>-33.934402, 18.510011</t>
  </si>
  <si>
    <t>-33.865889, 18.508458</t>
  </si>
  <si>
    <t>-33.867741, 18.543477</t>
  </si>
  <si>
    <t>-33.875731, 18.561381</t>
  </si>
  <si>
    <t>-33.815581, 18.501005</t>
  </si>
  <si>
    <t>-33.726571, 18.446946</t>
  </si>
  <si>
    <t>-33.749228, 18.536359</t>
  </si>
  <si>
    <t>-33.583110, 18.504003</t>
  </si>
  <si>
    <t>-33.557007, 18.481429</t>
  </si>
  <si>
    <t>-33.866660, 18.616817</t>
  </si>
  <si>
    <t>-33.852896, 18.649329</t>
  </si>
  <si>
    <t>-33.832189, 18.697167</t>
  </si>
  <si>
    <t>-33.858565, 18.685409</t>
  </si>
  <si>
    <t>-33.855683, 18.703312</t>
  </si>
  <si>
    <t>-33.844203, 18.744681</t>
  </si>
  <si>
    <t>-33.868473, 18.728074</t>
  </si>
  <si>
    <t>-33.871253, 18.710822</t>
  </si>
  <si>
    <t>-33.899817, 18.695629</t>
  </si>
  <si>
    <t>-33.887384, 18.656791</t>
  </si>
  <si>
    <t>-33.973772, 18.687683</t>
  </si>
  <si>
    <t>-34.004516, 18.704333</t>
  </si>
  <si>
    <t>-33.991102, 18.671932</t>
  </si>
  <si>
    <t>-33.981850, 18.647728</t>
  </si>
  <si>
    <t>-33.985978, 18.634360</t>
  </si>
  <si>
    <t>-33.963842, 18.636848</t>
  </si>
  <si>
    <t>-33.947432, 18.636676</t>
  </si>
  <si>
    <t>-33.948643, 18.584663</t>
  </si>
  <si>
    <t>-33.956928, 18.567372</t>
  </si>
  <si>
    <t>-33.988258, 18.578502</t>
  </si>
  <si>
    <t>-33.997545, 18.574211</t>
  </si>
  <si>
    <t>-33.995125, 18.557861</t>
  </si>
  <si>
    <t>-33.982583, 18.565059</t>
  </si>
  <si>
    <t>-33.972138, 18.569629</t>
  </si>
  <si>
    <t>-33.964486, 18.547388</t>
  </si>
  <si>
    <t>-33.977761, 18.537560</t>
  </si>
  <si>
    <t>-33.985982, 18.520566</t>
  </si>
  <si>
    <t>-33.994254, 18.529572</t>
  </si>
  <si>
    <t>-34.037010, 18.542447</t>
  </si>
  <si>
    <t>-34.018495, 18.578084</t>
  </si>
  <si>
    <t>-34.006791, 18.571389</t>
  </si>
  <si>
    <t>-34.009317, 18.588341</t>
  </si>
  <si>
    <t>-34.013301, 18.598813</t>
  </si>
  <si>
    <t>-34.006079, 18.616365</t>
  </si>
  <si>
    <t>-34.008747, 18.636879</t>
  </si>
  <si>
    <t>-34.013229, 18.651814</t>
  </si>
  <si>
    <t>-34.060045, 18.647631</t>
  </si>
  <si>
    <t>-34.063352, 18.631582</t>
  </si>
  <si>
    <t>-34.049188, 18.626394</t>
  </si>
  <si>
    <t>-34.050645, 18.602052</t>
  </si>
  <si>
    <t>-34.031226, 18.610501</t>
  </si>
  <si>
    <t>-34.057325, 18.671676</t>
  </si>
  <si>
    <t>-34.037426, 18.659987</t>
  </si>
  <si>
    <t>-34.037710, 18.673505</t>
  </si>
  <si>
    <t>-34.032980, 18.686830</t>
  </si>
  <si>
    <t>-34.040982, 18.706011</t>
  </si>
  <si>
    <t>-34.059009, 18.705324</t>
  </si>
  <si>
    <t>-34.058796, 18.755964</t>
  </si>
  <si>
    <t>-34.061212, 18.837075</t>
  </si>
  <si>
    <t>-34.088511, 18.856644</t>
  </si>
  <si>
    <t>-34.103427, 18.830756</t>
  </si>
  <si>
    <t>-34.113589, 18.842536</t>
  </si>
  <si>
    <t>-34.120481, 18.863436</t>
  </si>
  <si>
    <t>-34.150650, 18.879159</t>
  </si>
  <si>
    <t>-33.722587, 18.707744</t>
  </si>
  <si>
    <t>-34.058551, 18.688738</t>
  </si>
  <si>
    <t>-34.024572, 18.659920</t>
  </si>
  <si>
    <t>-34.024901, 18.653365</t>
  </si>
  <si>
    <t>-34.018072, 18.666014</t>
  </si>
  <si>
    <t>-34.030903, 18.588938</t>
  </si>
  <si>
    <t>-34.061963, 18.612641</t>
  </si>
  <si>
    <t>-33.950327, 18.536643</t>
  </si>
  <si>
    <t>-33.949633, 18.552114</t>
  </si>
  <si>
    <t>-33.944013, 18.531484</t>
  </si>
  <si>
    <t>-33.961189, 18.508202</t>
  </si>
  <si>
    <t>-33.921490, 18.553663</t>
  </si>
  <si>
    <t>-33.931959, 18.578683</t>
  </si>
  <si>
    <t>-33.930713, 18.594047</t>
  </si>
  <si>
    <t>-33.943246, 18.622243</t>
  </si>
  <si>
    <t>-33.920279, 18.643271</t>
  </si>
  <si>
    <t>-33.892507, 18.589029</t>
  </si>
  <si>
    <t>-33.913374, 18.605821</t>
  </si>
  <si>
    <t>-33.931715, 18.683634</t>
  </si>
  <si>
    <t>-33.997897, 18.704487</t>
  </si>
  <si>
    <t>-33.955746, 18.671117</t>
  </si>
  <si>
    <t>-33.981249, 18.555854</t>
  </si>
  <si>
    <t>-33.993232, 18.598353</t>
  </si>
  <si>
    <t>-33.995776, 18.587410</t>
  </si>
  <si>
    <t>-33.910164, 18.577640</t>
  </si>
  <si>
    <t>-33.901545, 18.545711</t>
  </si>
  <si>
    <t>Lat/lng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</si>
</sst>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4">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9" fontId="0" fillId="0" borderId="0" xfId="1" applyFont="1"/>
    <xf numFmtId="0" fontId="2" fillId="0" borderId="1" xfId="0" applyFont="1" applyBorder="1" applyAlignment="1">
      <alignment horizontal="center" vertical="center" wrapText="1"/>
    </xf>
    <xf numFmtId="0" fontId="0" fillId="0" borderId="1" xfId="0" applyBorder="1"/>
    <xf numFmtId="9" fontId="0" fillId="0" borderId="1" xfId="1" applyFont="1" applyBorder="1"/>
    <xf numFmtId="164" fontId="0" fillId="0" borderId="1" xfId="1" applyNumberFormat="1" applyFont="1" applyBorder="1"/>
    <xf numFmtId="0" fontId="0" fillId="0" borderId="1" xfId="0" applyFill="1" applyBorder="1"/>
    <xf numFmtId="0" fontId="3" fillId="0" borderId="0" xfId="2"/>
    <xf numFmtId="0" fontId="2" fillId="0" borderId="1" xfId="0" applyFont="1" applyFill="1" applyBorder="1" applyAlignment="1">
      <alignment horizontal="center" vertical="center" wrapText="1"/>
    </xf>
    <xf numFmtId="3" fontId="0" fillId="0" borderId="1" xfId="0" applyNumberFormat="1" applyBorder="1"/>
    <xf numFmtId="0" fontId="0" fillId="0" borderId="0" xfId="0" applyBorder="1"/>
    <xf numFmtId="165" fontId="0" fillId="0" borderId="0" xfId="1" applyNumberFormat="1" applyFont="1"/>
    <xf numFmtId="0" fontId="2" fillId="0" borderId="0" xfId="0" applyFont="1"/>
    <xf numFmtId="166" fontId="0" fillId="0" borderId="1" xfId="0" applyNumberFormat="1" applyFill="1" applyBorder="1"/>
    <xf numFmtId="9" fontId="0" fillId="0" borderId="0" xfId="0" applyNumberFormat="1"/>
    <xf numFmtId="1" fontId="0" fillId="0" borderId="0" xfId="0" applyNumberFormat="1"/>
    <xf numFmtId="2" fontId="0" fillId="0" borderId="0" xfId="0" applyNumberForma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resource.capetown.gov.za/documentcentre/Documents/Maps%20and%20statistics/2011_Census_CT_Ward_085_Profil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523D3-86C3-4E4D-81A0-74CD415E9DD4}">
  <dimension ref="A1:U114"/>
  <sheetViews>
    <sheetView topLeftCell="C1" zoomScaleNormal="100" workbookViewId="0">
      <pane ySplit="1" topLeftCell="A2" activePane="bottomLeft" state="frozen"/>
      <selection pane="bottomLeft" activeCell="F2" sqref="F2"/>
    </sheetView>
  </sheetViews>
  <sheetFormatPr baseColWidth="10" defaultRowHeight="16"/>
  <cols>
    <col min="1" max="1" width="17.1640625" customWidth="1"/>
    <col min="2" max="2" width="21.5" customWidth="1"/>
    <col min="3" max="3" width="19.1640625" customWidth="1"/>
    <col min="4" max="4" width="17.1640625" customWidth="1"/>
    <col min="5" max="5" width="20.6640625" customWidth="1"/>
    <col min="6" max="6" width="17.1640625" customWidth="1"/>
    <col min="7" max="9" width="14.1640625" customWidth="1"/>
    <col min="12" max="12" width="7.1640625" customWidth="1"/>
    <col min="13" max="13" width="17.1640625" customWidth="1"/>
    <col min="15" max="15" width="19.6640625" customWidth="1"/>
    <col min="16" max="16" width="15.1640625" customWidth="1"/>
    <col min="17" max="17" width="19.6640625" customWidth="1"/>
    <col min="18" max="18" width="12.6640625" customWidth="1"/>
    <col min="19" max="19" width="14.83203125" customWidth="1"/>
    <col min="20" max="20" width="13.83203125" customWidth="1"/>
  </cols>
  <sheetData>
    <row r="1" spans="1:21" ht="34">
      <c r="A1" s="2" t="s">
        <v>1</v>
      </c>
      <c r="B1" s="2" t="s">
        <v>241</v>
      </c>
      <c r="C1" s="2" t="s">
        <v>128</v>
      </c>
      <c r="D1" s="2" t="s">
        <v>129</v>
      </c>
      <c r="E1" s="2" t="s">
        <v>0</v>
      </c>
      <c r="F1" s="2" t="s">
        <v>2</v>
      </c>
      <c r="G1" s="2" t="s">
        <v>3</v>
      </c>
      <c r="H1" s="2" t="s">
        <v>5</v>
      </c>
      <c r="I1" s="2" t="s">
        <v>16</v>
      </c>
      <c r="J1" s="2" t="s">
        <v>4</v>
      </c>
      <c r="K1" s="2" t="s">
        <v>6</v>
      </c>
      <c r="L1" s="2" t="s">
        <v>17</v>
      </c>
      <c r="M1" s="2" t="s">
        <v>7</v>
      </c>
      <c r="N1" s="2" t="s">
        <v>8</v>
      </c>
      <c r="O1" s="2" t="s">
        <v>9</v>
      </c>
      <c r="P1" s="2" t="s">
        <v>10</v>
      </c>
      <c r="Q1" s="2" t="s">
        <v>11</v>
      </c>
      <c r="R1" s="2" t="s">
        <v>12</v>
      </c>
      <c r="S1" s="2" t="s">
        <v>13</v>
      </c>
      <c r="T1" s="2" t="s">
        <v>14</v>
      </c>
      <c r="U1" s="8" t="s">
        <v>15</v>
      </c>
    </row>
    <row r="2" spans="1:21">
      <c r="A2" s="6">
        <v>1</v>
      </c>
      <c r="B2" s="6" t="s">
        <v>155</v>
      </c>
      <c r="C2" s="13">
        <f>VALUE(LEFT(B2,10))</f>
        <v>-33.875731000000002</v>
      </c>
      <c r="D2" s="13">
        <f>VALUE(RIGHT(B2,9))</f>
        <v>18.561381000000001</v>
      </c>
      <c r="E2" s="3">
        <v>26885</v>
      </c>
      <c r="F2" s="3">
        <v>9083</v>
      </c>
      <c r="G2" s="5">
        <v>7.6999999999999999E-2</v>
      </c>
      <c r="H2" s="5">
        <v>0.13600000000000001</v>
      </c>
      <c r="I2" s="5">
        <v>5.2999999999999999E-2</v>
      </c>
      <c r="J2" s="5">
        <v>0.71199999999999997</v>
      </c>
      <c r="K2" s="5">
        <v>2.1999999999999999E-2</v>
      </c>
      <c r="L2" s="5">
        <f t="shared" ref="L2:L33" si="0">SUM(G2:K2)</f>
        <v>1</v>
      </c>
      <c r="M2" s="4">
        <v>0.8</v>
      </c>
      <c r="N2" s="4">
        <v>0.96</v>
      </c>
      <c r="O2" s="4">
        <v>0.15</v>
      </c>
      <c r="P2" s="4">
        <v>0.99</v>
      </c>
      <c r="Q2" s="4">
        <v>0.997</v>
      </c>
      <c r="R2" s="4">
        <v>0.99</v>
      </c>
      <c r="S2" s="4">
        <v>0.995</v>
      </c>
      <c r="T2" s="4">
        <v>0.996</v>
      </c>
      <c r="U2" s="3" t="s">
        <v>127</v>
      </c>
    </row>
    <row r="3" spans="1:21">
      <c r="A3" s="3">
        <v>2</v>
      </c>
      <c r="B3" s="3" t="s">
        <v>231</v>
      </c>
      <c r="C3" s="13">
        <f t="shared" ref="C3:C66" si="1">VALUE(LEFT(B3,10))</f>
        <v>-33.892507000000002</v>
      </c>
      <c r="D3" s="13">
        <f t="shared" ref="D3:D66" si="2">VALUE(RIGHT(B3,9))</f>
        <v>18.589029</v>
      </c>
      <c r="E3" s="3">
        <v>25584</v>
      </c>
      <c r="F3" s="3">
        <v>8729</v>
      </c>
      <c r="G3" s="5">
        <v>0.14099999999999999</v>
      </c>
      <c r="H3" s="5">
        <v>0.188</v>
      </c>
      <c r="I3" s="5">
        <v>2.1999999999999999E-2</v>
      </c>
      <c r="J3" s="5">
        <v>0.624</v>
      </c>
      <c r="K3" s="5">
        <v>2.5000000000000001E-2</v>
      </c>
      <c r="L3" s="5">
        <f t="shared" si="0"/>
        <v>1</v>
      </c>
      <c r="M3" s="4">
        <v>0.78</v>
      </c>
      <c r="N3" s="4">
        <v>0.94</v>
      </c>
      <c r="O3" s="4">
        <v>0.18</v>
      </c>
      <c r="P3" s="4">
        <v>0.99</v>
      </c>
      <c r="Q3" s="4">
        <v>0.998</v>
      </c>
      <c r="R3" s="4">
        <v>0.996</v>
      </c>
      <c r="S3" s="4">
        <v>0.99</v>
      </c>
      <c r="T3" s="4">
        <v>0.996</v>
      </c>
      <c r="U3" s="3" t="s">
        <v>126</v>
      </c>
    </row>
    <row r="4" spans="1:21">
      <c r="A4" s="6">
        <v>3</v>
      </c>
      <c r="B4" s="6" t="s">
        <v>170</v>
      </c>
      <c r="C4" s="13">
        <f t="shared" si="1"/>
        <v>-33.887383999999997</v>
      </c>
      <c r="D4" s="13">
        <f t="shared" si="2"/>
        <v>18.656790999999998</v>
      </c>
      <c r="E4" s="3">
        <v>31945</v>
      </c>
      <c r="F4" s="3">
        <v>10981</v>
      </c>
      <c r="G4" s="5">
        <v>0.13</v>
      </c>
      <c r="H4" s="5">
        <v>0.16</v>
      </c>
      <c r="I4" s="5">
        <v>1.4E-2</v>
      </c>
      <c r="J4" s="5">
        <v>0.67900000000000005</v>
      </c>
      <c r="K4" s="5">
        <v>1.7000000000000001E-2</v>
      </c>
      <c r="L4" s="5">
        <f t="shared" si="0"/>
        <v>1</v>
      </c>
      <c r="M4" s="4">
        <v>0.78</v>
      </c>
      <c r="N4" s="4">
        <v>0.95</v>
      </c>
      <c r="O4" s="4">
        <v>0.16</v>
      </c>
      <c r="P4" s="4">
        <v>0.99</v>
      </c>
      <c r="Q4" s="4">
        <v>0.996</v>
      </c>
      <c r="R4" s="4">
        <v>0.995</v>
      </c>
      <c r="S4" s="4">
        <v>0.99</v>
      </c>
      <c r="T4" s="4">
        <v>0.996</v>
      </c>
      <c r="U4" s="3" t="s">
        <v>125</v>
      </c>
    </row>
    <row r="5" spans="1:21">
      <c r="A5" s="3">
        <v>4</v>
      </c>
      <c r="B5" s="3" t="s">
        <v>153</v>
      </c>
      <c r="C5" s="13">
        <f t="shared" si="1"/>
        <v>-33.865889000000003</v>
      </c>
      <c r="D5" s="13">
        <f t="shared" si="2"/>
        <v>18.508458000000001</v>
      </c>
      <c r="E5" s="3">
        <v>40916</v>
      </c>
      <c r="F5" s="3">
        <v>15286</v>
      </c>
      <c r="G5" s="5">
        <v>0.48899999999999999</v>
      </c>
      <c r="H5" s="5">
        <v>0.128</v>
      </c>
      <c r="I5" s="5">
        <v>3.1E-2</v>
      </c>
      <c r="J5" s="5">
        <v>0.32300000000000001</v>
      </c>
      <c r="K5" s="5">
        <v>2.9000000000000001E-2</v>
      </c>
      <c r="L5" s="5">
        <f t="shared" si="0"/>
        <v>1</v>
      </c>
      <c r="M5" s="4">
        <v>0.66</v>
      </c>
      <c r="N5" s="4">
        <v>0.87</v>
      </c>
      <c r="O5" s="4">
        <v>0.34</v>
      </c>
      <c r="P5" s="4">
        <v>0.78</v>
      </c>
      <c r="Q5" s="4">
        <v>0.95</v>
      </c>
      <c r="R5" s="4">
        <v>0.95</v>
      </c>
      <c r="S5" s="4">
        <v>0.98</v>
      </c>
      <c r="T5" s="4">
        <v>0.96</v>
      </c>
      <c r="U5" s="3" t="s">
        <v>124</v>
      </c>
    </row>
    <row r="6" spans="1:21">
      <c r="A6" s="3">
        <v>5</v>
      </c>
      <c r="B6" s="3" t="s">
        <v>154</v>
      </c>
      <c r="C6" s="13">
        <f t="shared" si="1"/>
        <v>-33.867741000000002</v>
      </c>
      <c r="D6" s="13">
        <f t="shared" si="2"/>
        <v>18.543476999999999</v>
      </c>
      <c r="E6" s="3">
        <v>24663</v>
      </c>
      <c r="F6" s="3">
        <v>7606</v>
      </c>
      <c r="G6" s="5">
        <v>8.8999999999999996E-2</v>
      </c>
      <c r="H6" s="5">
        <v>0.16400000000000001</v>
      </c>
      <c r="I6" s="5">
        <v>1.2E-2</v>
      </c>
      <c r="J6" s="5">
        <v>0.72</v>
      </c>
      <c r="K6" s="5">
        <v>1.4999999999999999E-2</v>
      </c>
      <c r="L6" s="5">
        <f t="shared" si="0"/>
        <v>1</v>
      </c>
      <c r="M6" s="4">
        <v>0.72</v>
      </c>
      <c r="N6" s="4">
        <v>0.94</v>
      </c>
      <c r="O6" s="4">
        <v>0.16</v>
      </c>
      <c r="P6" s="4">
        <v>0.93</v>
      </c>
      <c r="Q6" s="4">
        <v>0.996</v>
      </c>
      <c r="R6" s="4">
        <v>0.995</v>
      </c>
      <c r="S6" s="4">
        <v>0.995</v>
      </c>
      <c r="T6" s="4">
        <v>0.99</v>
      </c>
      <c r="U6" s="3" t="s">
        <v>123</v>
      </c>
    </row>
    <row r="7" spans="1:21">
      <c r="A7" s="3">
        <v>6</v>
      </c>
      <c r="B7" s="3" t="s">
        <v>167</v>
      </c>
      <c r="C7" s="13">
        <f t="shared" si="1"/>
        <v>-33.868473000000002</v>
      </c>
      <c r="D7" s="13">
        <f t="shared" si="2"/>
        <v>18.728073999999999</v>
      </c>
      <c r="E7" s="3">
        <v>23473</v>
      </c>
      <c r="F7" s="3">
        <v>6316</v>
      </c>
      <c r="G7" s="5">
        <v>0.50600000000000001</v>
      </c>
      <c r="H7" s="5">
        <v>0.38800000000000001</v>
      </c>
      <c r="I7" s="5">
        <v>2E-3</v>
      </c>
      <c r="J7" s="5">
        <v>9.2999999999999999E-2</v>
      </c>
      <c r="K7" s="5">
        <v>1.0999999999999999E-2</v>
      </c>
      <c r="L7" s="5">
        <f t="shared" si="0"/>
        <v>1</v>
      </c>
      <c r="M7" s="4">
        <v>0.41</v>
      </c>
      <c r="N7" s="4">
        <v>0.78</v>
      </c>
      <c r="O7" s="4">
        <v>0.55000000000000004</v>
      </c>
      <c r="P7" s="4">
        <v>0.62</v>
      </c>
      <c r="Q7" s="4">
        <v>0.91</v>
      </c>
      <c r="R7" s="4">
        <v>0.94</v>
      </c>
      <c r="S7" s="4">
        <v>0.97</v>
      </c>
      <c r="T7" s="4">
        <v>0.97</v>
      </c>
      <c r="U7" s="3" t="s">
        <v>122</v>
      </c>
    </row>
    <row r="8" spans="1:21">
      <c r="A8" s="6">
        <v>7</v>
      </c>
      <c r="B8" s="6" t="s">
        <v>168</v>
      </c>
      <c r="C8" s="13">
        <f t="shared" si="1"/>
        <v>-33.871253000000003</v>
      </c>
      <c r="D8" s="13">
        <f t="shared" si="2"/>
        <v>18.710822</v>
      </c>
      <c r="E8" s="3">
        <v>30808</v>
      </c>
      <c r="F8" s="3">
        <v>6803</v>
      </c>
      <c r="G8" s="5">
        <v>5.7000000000000002E-2</v>
      </c>
      <c r="H8" s="5">
        <v>0.89100000000000001</v>
      </c>
      <c r="I8" s="5">
        <v>6.0000000000000001E-3</v>
      </c>
      <c r="J8" s="5">
        <v>3.5999999999999997E-2</v>
      </c>
      <c r="K8" s="5">
        <v>0.01</v>
      </c>
      <c r="L8" s="5">
        <f t="shared" si="0"/>
        <v>1</v>
      </c>
      <c r="M8" s="4">
        <v>0.47</v>
      </c>
      <c r="N8" s="4">
        <v>0.87</v>
      </c>
      <c r="O8" s="4">
        <v>0.3</v>
      </c>
      <c r="P8" s="4">
        <v>0.97</v>
      </c>
      <c r="Q8" s="4">
        <v>0.99</v>
      </c>
      <c r="R8" s="4">
        <v>0.97</v>
      </c>
      <c r="S8" s="4">
        <v>0.99</v>
      </c>
      <c r="T8" s="4">
        <v>0.99</v>
      </c>
      <c r="U8" s="3" t="s">
        <v>121</v>
      </c>
    </row>
    <row r="9" spans="1:21">
      <c r="A9" s="3">
        <v>8</v>
      </c>
      <c r="B9" s="3" t="s">
        <v>169</v>
      </c>
      <c r="C9" s="13">
        <f t="shared" si="1"/>
        <v>-33.899816999999999</v>
      </c>
      <c r="D9" s="13">
        <f t="shared" si="2"/>
        <v>18.695629</v>
      </c>
      <c r="E9" s="3">
        <v>37745</v>
      </c>
      <c r="F9" s="3">
        <v>13002</v>
      </c>
      <c r="G9" s="5">
        <v>0.16500000000000001</v>
      </c>
      <c r="H9" s="5">
        <v>0.20200000000000001</v>
      </c>
      <c r="I9" s="5">
        <v>7.0000000000000001E-3</v>
      </c>
      <c r="J9" s="5">
        <v>0.61399999999999999</v>
      </c>
      <c r="K9" s="5">
        <v>1.2E-2</v>
      </c>
      <c r="L9" s="5">
        <f t="shared" si="0"/>
        <v>1</v>
      </c>
      <c r="M9" s="4">
        <v>0.75</v>
      </c>
      <c r="N9" s="4">
        <v>0.93</v>
      </c>
      <c r="O9" s="4">
        <v>0.21</v>
      </c>
      <c r="P9" s="4">
        <v>0.93</v>
      </c>
      <c r="Q9" s="4">
        <v>0.95</v>
      </c>
      <c r="R9" s="4">
        <v>0.97</v>
      </c>
      <c r="S9" s="4">
        <v>0.97</v>
      </c>
      <c r="T9" s="4">
        <v>0.95</v>
      </c>
      <c r="U9" s="3" t="s">
        <v>120</v>
      </c>
    </row>
    <row r="10" spans="1:21">
      <c r="A10" s="3">
        <v>9</v>
      </c>
      <c r="B10" s="3" t="s">
        <v>230</v>
      </c>
      <c r="C10" s="13">
        <f t="shared" si="1"/>
        <v>-33.920279000000001</v>
      </c>
      <c r="D10" s="13">
        <f t="shared" si="2"/>
        <v>18.643270999999999</v>
      </c>
      <c r="E10" s="3">
        <v>29301</v>
      </c>
      <c r="F10" s="3">
        <v>6048</v>
      </c>
      <c r="G10" s="5">
        <v>0.185</v>
      </c>
      <c r="H10" s="5">
        <v>0.76</v>
      </c>
      <c r="I10" s="5">
        <v>0.01</v>
      </c>
      <c r="J10" s="5">
        <v>5.0000000000000001E-3</v>
      </c>
      <c r="K10" s="5">
        <v>0.04</v>
      </c>
      <c r="L10" s="5">
        <f t="shared" si="0"/>
        <v>1</v>
      </c>
      <c r="M10" s="4">
        <v>0.38</v>
      </c>
      <c r="N10" s="4">
        <v>0.8</v>
      </c>
      <c r="O10" s="4">
        <v>0.37</v>
      </c>
      <c r="P10" s="4">
        <v>0.82</v>
      </c>
      <c r="Q10" s="4">
        <v>0.99</v>
      </c>
      <c r="R10" s="4">
        <v>0.88</v>
      </c>
      <c r="S10" s="4">
        <v>0.998</v>
      </c>
      <c r="T10" s="4">
        <v>0.99</v>
      </c>
      <c r="U10" s="3" t="s">
        <v>119</v>
      </c>
    </row>
    <row r="11" spans="1:21">
      <c r="A11" s="6">
        <v>10</v>
      </c>
      <c r="B11" s="6" t="s">
        <v>232</v>
      </c>
      <c r="C11" s="13">
        <f t="shared" si="1"/>
        <v>-33.913373999999997</v>
      </c>
      <c r="D11" s="13">
        <f t="shared" si="2"/>
        <v>18.605820999999999</v>
      </c>
      <c r="E11" s="3">
        <v>30522</v>
      </c>
      <c r="F11" s="3">
        <v>7618</v>
      </c>
      <c r="G11" s="5">
        <v>0.19500000000000001</v>
      </c>
      <c r="H11" s="5">
        <v>0.54900000000000004</v>
      </c>
      <c r="I11" s="5">
        <v>1.4999999999999999E-2</v>
      </c>
      <c r="J11" s="5">
        <v>0.19500000000000001</v>
      </c>
      <c r="K11" s="5">
        <v>4.5999999999999999E-2</v>
      </c>
      <c r="L11" s="5">
        <f t="shared" si="0"/>
        <v>1</v>
      </c>
      <c r="M11" s="4">
        <v>0.56000000000000005</v>
      </c>
      <c r="N11" s="4">
        <v>0.87</v>
      </c>
      <c r="O11" s="4">
        <v>0.28000000000000003</v>
      </c>
      <c r="P11" s="4">
        <v>0.99</v>
      </c>
      <c r="Q11" s="4">
        <v>0.99</v>
      </c>
      <c r="R11" s="4">
        <v>0.98</v>
      </c>
      <c r="S11" s="4">
        <v>0.996</v>
      </c>
      <c r="T11" s="4">
        <v>0.995</v>
      </c>
      <c r="U11" s="3" t="s">
        <v>118</v>
      </c>
    </row>
    <row r="12" spans="1:21">
      <c r="A12" s="3">
        <v>11</v>
      </c>
      <c r="B12" s="3" t="s">
        <v>233</v>
      </c>
      <c r="C12" s="13">
        <f t="shared" si="1"/>
        <v>-33.931714999999997</v>
      </c>
      <c r="D12" s="13">
        <f t="shared" si="2"/>
        <v>18.683634000000001</v>
      </c>
      <c r="E12" s="3">
        <v>41693</v>
      </c>
      <c r="F12" s="3">
        <v>10825</v>
      </c>
      <c r="G12" s="5">
        <v>0.19500000000000001</v>
      </c>
      <c r="H12" s="5">
        <v>0.63700000000000001</v>
      </c>
      <c r="I12" s="5">
        <v>6.0000000000000001E-3</v>
      </c>
      <c r="J12" s="5">
        <v>0.13900000000000001</v>
      </c>
      <c r="K12" s="5">
        <v>2.3E-2</v>
      </c>
      <c r="L12" s="5">
        <f t="shared" si="0"/>
        <v>1</v>
      </c>
      <c r="M12" s="4">
        <v>0.52</v>
      </c>
      <c r="N12" s="4">
        <v>0.84</v>
      </c>
      <c r="O12" s="4">
        <v>0.37</v>
      </c>
      <c r="P12" s="4">
        <v>0.88</v>
      </c>
      <c r="Q12" s="4">
        <v>0.99</v>
      </c>
      <c r="R12" s="4">
        <v>0.96</v>
      </c>
      <c r="S12" s="4">
        <v>0.997</v>
      </c>
      <c r="T12" s="4">
        <v>0.99</v>
      </c>
      <c r="U12" s="3" t="s">
        <v>117</v>
      </c>
    </row>
    <row r="13" spans="1:21">
      <c r="A13" s="6">
        <v>12</v>
      </c>
      <c r="B13" s="6" t="s">
        <v>177</v>
      </c>
      <c r="C13" s="13">
        <f t="shared" si="1"/>
        <v>-33.947431999999999</v>
      </c>
      <c r="D13" s="13">
        <f t="shared" si="2"/>
        <v>18.636676000000001</v>
      </c>
      <c r="E13" s="3">
        <v>35392</v>
      </c>
      <c r="F13" s="3">
        <v>7590</v>
      </c>
      <c r="G13" s="5">
        <v>0.04</v>
      </c>
      <c r="H13" s="5">
        <v>0.92400000000000004</v>
      </c>
      <c r="I13" s="5">
        <v>7.0000000000000001E-3</v>
      </c>
      <c r="J13" s="5">
        <v>2E-3</v>
      </c>
      <c r="K13" s="5">
        <v>2.7E-2</v>
      </c>
      <c r="L13" s="5">
        <f t="shared" si="0"/>
        <v>1</v>
      </c>
      <c r="M13" s="4">
        <v>0.3</v>
      </c>
      <c r="N13" s="4">
        <v>0.75</v>
      </c>
      <c r="O13" s="4">
        <v>0.39</v>
      </c>
      <c r="P13" s="4">
        <v>0.9</v>
      </c>
      <c r="Q13" s="4">
        <v>0.99</v>
      </c>
      <c r="R13" s="4">
        <v>0.92</v>
      </c>
      <c r="S13" s="4">
        <v>0.996</v>
      </c>
      <c r="T13" s="4">
        <v>0.98</v>
      </c>
      <c r="U13" s="3" t="s">
        <v>116</v>
      </c>
    </row>
    <row r="14" spans="1:21">
      <c r="A14" s="3">
        <v>13</v>
      </c>
      <c r="B14" s="3" t="s">
        <v>176</v>
      </c>
      <c r="C14" s="13">
        <f t="shared" si="1"/>
        <v>-33.963842</v>
      </c>
      <c r="D14" s="13">
        <f t="shared" si="2"/>
        <v>18.636848000000001</v>
      </c>
      <c r="E14" s="3">
        <v>45755</v>
      </c>
      <c r="F14" s="3">
        <v>10520</v>
      </c>
      <c r="G14" s="5">
        <v>0.25900000000000001</v>
      </c>
      <c r="H14" s="5">
        <v>0.72399999999999998</v>
      </c>
      <c r="I14" s="5">
        <v>3.0000000000000001E-3</v>
      </c>
      <c r="J14" s="5">
        <v>1E-3</v>
      </c>
      <c r="K14" s="5">
        <v>1.2999999999999999E-2</v>
      </c>
      <c r="L14" s="5">
        <f t="shared" si="0"/>
        <v>1</v>
      </c>
      <c r="M14" s="4">
        <v>0.24</v>
      </c>
      <c r="N14" s="4">
        <v>0.62</v>
      </c>
      <c r="O14" s="4">
        <v>0.6</v>
      </c>
      <c r="P14" s="4">
        <v>0.88</v>
      </c>
      <c r="Q14" s="4">
        <v>0.99</v>
      </c>
      <c r="R14" s="4">
        <v>0.95</v>
      </c>
      <c r="S14" s="4">
        <v>0.996</v>
      </c>
      <c r="T14" s="4">
        <v>0.99</v>
      </c>
      <c r="U14" s="3" t="s">
        <v>115</v>
      </c>
    </row>
    <row r="15" spans="1:21">
      <c r="A15" s="6">
        <v>14</v>
      </c>
      <c r="B15" s="6" t="s">
        <v>171</v>
      </c>
      <c r="C15" s="13">
        <f t="shared" si="1"/>
        <v>-33.973771999999997</v>
      </c>
      <c r="D15" s="13">
        <f t="shared" si="2"/>
        <v>18.687683</v>
      </c>
      <c r="E15" s="3">
        <v>43288</v>
      </c>
      <c r="F15" s="3">
        <v>12107</v>
      </c>
      <c r="G15" s="5">
        <v>0.18099999999999999</v>
      </c>
      <c r="H15" s="5">
        <v>0.65200000000000002</v>
      </c>
      <c r="I15" s="5">
        <v>6.0000000000000001E-3</v>
      </c>
      <c r="J15" s="5">
        <v>0.14799999999999999</v>
      </c>
      <c r="K15" s="5">
        <v>1.2999999999999999E-2</v>
      </c>
      <c r="L15" s="5">
        <f t="shared" si="0"/>
        <v>1</v>
      </c>
      <c r="M15" s="4">
        <v>0.51</v>
      </c>
      <c r="N15" s="4">
        <v>0.81</v>
      </c>
      <c r="O15" s="4">
        <v>0.34</v>
      </c>
      <c r="P15" s="4">
        <v>0.81</v>
      </c>
      <c r="Q15" s="4">
        <v>0.87</v>
      </c>
      <c r="R15" s="4">
        <v>0.83</v>
      </c>
      <c r="S15" s="4">
        <v>0.96</v>
      </c>
      <c r="T15" s="4">
        <v>0.98</v>
      </c>
      <c r="U15" s="3" t="s">
        <v>114</v>
      </c>
    </row>
    <row r="16" spans="1:21">
      <c r="A16" s="3">
        <v>15</v>
      </c>
      <c r="B16" s="3" t="s">
        <v>209</v>
      </c>
      <c r="C16" s="13">
        <f t="shared" si="1"/>
        <v>-34.061211999999998</v>
      </c>
      <c r="D16" s="13">
        <f t="shared" si="2"/>
        <v>18.837074999999999</v>
      </c>
      <c r="E16" s="3">
        <v>22606</v>
      </c>
      <c r="F16" s="3">
        <v>8164</v>
      </c>
      <c r="G16" s="5">
        <v>0.09</v>
      </c>
      <c r="H16" s="5">
        <v>0.17599999999999999</v>
      </c>
      <c r="I16" s="5">
        <v>0.01</v>
      </c>
      <c r="J16" s="5">
        <v>0.70499999999999996</v>
      </c>
      <c r="K16" s="5">
        <v>1.9E-2</v>
      </c>
      <c r="L16" s="5">
        <f t="shared" si="0"/>
        <v>1</v>
      </c>
      <c r="M16" s="4">
        <v>0.84</v>
      </c>
      <c r="N16" s="4">
        <v>0.94</v>
      </c>
      <c r="O16" s="4">
        <v>0.19</v>
      </c>
      <c r="P16" s="4">
        <v>0.99</v>
      </c>
      <c r="Q16" s="4">
        <v>0.99</v>
      </c>
      <c r="R16" s="4">
        <v>0.98</v>
      </c>
      <c r="S16" s="4">
        <v>0.99</v>
      </c>
      <c r="T16" s="4">
        <v>0.997</v>
      </c>
      <c r="U16" s="3" t="s">
        <v>113</v>
      </c>
    </row>
    <row r="17" spans="1:21">
      <c r="A17" s="3">
        <v>16</v>
      </c>
      <c r="B17" s="3" t="s">
        <v>172</v>
      </c>
      <c r="C17" s="13">
        <f t="shared" si="1"/>
        <v>-34.004516000000002</v>
      </c>
      <c r="D17" s="13">
        <f t="shared" si="2"/>
        <v>18.704332999999998</v>
      </c>
      <c r="E17" s="3">
        <v>43111</v>
      </c>
      <c r="F17" s="3">
        <v>10128</v>
      </c>
      <c r="G17" s="5">
        <v>0.29399999999999998</v>
      </c>
      <c r="H17" s="5">
        <v>0.68200000000000005</v>
      </c>
      <c r="I17" s="5">
        <v>5.0000000000000001E-3</v>
      </c>
      <c r="J17" s="5">
        <v>5.0000000000000001E-3</v>
      </c>
      <c r="K17" s="5">
        <v>1.4E-2</v>
      </c>
      <c r="L17" s="5">
        <f t="shared" si="0"/>
        <v>1</v>
      </c>
      <c r="M17" s="4">
        <v>0.39</v>
      </c>
      <c r="N17" s="4">
        <v>0.77</v>
      </c>
      <c r="O17" s="4">
        <v>0.4</v>
      </c>
      <c r="P17" s="4">
        <v>0.91</v>
      </c>
      <c r="Q17" s="4">
        <v>0.99</v>
      </c>
      <c r="R17" s="4">
        <v>0.91</v>
      </c>
      <c r="S17" s="4">
        <v>0.99</v>
      </c>
      <c r="T17" s="4">
        <v>0.98</v>
      </c>
      <c r="U17" s="3" t="s">
        <v>112</v>
      </c>
    </row>
    <row r="18" spans="1:21">
      <c r="A18" s="3">
        <v>17</v>
      </c>
      <c r="B18" t="s">
        <v>234</v>
      </c>
      <c r="C18" s="13">
        <f t="shared" si="1"/>
        <v>-33.997897000000002</v>
      </c>
      <c r="D18" s="13">
        <f t="shared" si="2"/>
        <v>18.704487</v>
      </c>
      <c r="E18" s="3">
        <v>41077</v>
      </c>
      <c r="F18" s="3">
        <v>9003</v>
      </c>
      <c r="G18" s="5">
        <v>9.6000000000000002E-2</v>
      </c>
      <c r="H18" s="5">
        <v>0.876</v>
      </c>
      <c r="I18" s="5">
        <v>7.0000000000000001E-3</v>
      </c>
      <c r="J18" s="5">
        <v>4.0000000000000001E-3</v>
      </c>
      <c r="K18" s="5">
        <v>1.7000000000000001E-2</v>
      </c>
      <c r="L18" s="5">
        <f t="shared" si="0"/>
        <v>1</v>
      </c>
      <c r="M18" s="4">
        <v>0.42</v>
      </c>
      <c r="N18" s="4">
        <v>0.8</v>
      </c>
      <c r="O18" s="4">
        <v>0.33</v>
      </c>
      <c r="P18" s="4">
        <v>0.93</v>
      </c>
      <c r="Q18" s="4">
        <v>0.99</v>
      </c>
      <c r="R18" s="4">
        <v>0.95</v>
      </c>
      <c r="S18" s="4">
        <v>0.995</v>
      </c>
      <c r="T18" s="4">
        <v>0.99</v>
      </c>
      <c r="U18" s="3" t="s">
        <v>111</v>
      </c>
    </row>
    <row r="19" spans="1:21">
      <c r="A19" s="6">
        <v>18</v>
      </c>
      <c r="B19" s="6" t="s">
        <v>195</v>
      </c>
      <c r="C19" s="13">
        <f t="shared" si="1"/>
        <v>-34.008747</v>
      </c>
      <c r="D19" s="13">
        <f t="shared" si="2"/>
        <v>18.636879</v>
      </c>
      <c r="E19" s="3">
        <v>22304</v>
      </c>
      <c r="F19" s="3">
        <v>6035</v>
      </c>
      <c r="G19" s="5">
        <v>0.98399999999999999</v>
      </c>
      <c r="H19" s="5">
        <v>0.01</v>
      </c>
      <c r="I19" s="5">
        <v>1E-3</v>
      </c>
      <c r="J19" s="5">
        <v>1E-3</v>
      </c>
      <c r="K19" s="5">
        <v>4.0000000000000001E-3</v>
      </c>
      <c r="L19" s="5">
        <f t="shared" si="0"/>
        <v>1</v>
      </c>
      <c r="M19" s="4">
        <v>0.37</v>
      </c>
      <c r="N19" s="4">
        <v>0.59</v>
      </c>
      <c r="O19" s="4">
        <v>0.73</v>
      </c>
      <c r="P19" s="4">
        <v>0.48</v>
      </c>
      <c r="Q19" s="4">
        <v>0.63</v>
      </c>
      <c r="R19" s="4">
        <v>0.69</v>
      </c>
      <c r="S19" s="4">
        <v>0.81</v>
      </c>
      <c r="T19" s="4">
        <v>0.82</v>
      </c>
      <c r="U19" s="3" t="s">
        <v>110</v>
      </c>
    </row>
    <row r="20" spans="1:21">
      <c r="A20" s="3">
        <v>19</v>
      </c>
      <c r="B20" s="3" t="s">
        <v>235</v>
      </c>
      <c r="C20" s="13">
        <f t="shared" si="1"/>
        <v>-33.955745999999998</v>
      </c>
      <c r="D20" s="13">
        <f t="shared" si="2"/>
        <v>18.671116999999999</v>
      </c>
      <c r="E20" s="3">
        <v>54516</v>
      </c>
      <c r="F20" s="3">
        <v>13692</v>
      </c>
      <c r="G20" s="5">
        <v>0.309</v>
      </c>
      <c r="H20" s="5">
        <v>0.66700000000000004</v>
      </c>
      <c r="I20" s="5">
        <v>5.0000000000000001E-3</v>
      </c>
      <c r="J20" s="5">
        <v>3.0000000000000001E-3</v>
      </c>
      <c r="K20" s="5">
        <v>1.6E-2</v>
      </c>
      <c r="L20" s="5">
        <f t="shared" si="0"/>
        <v>1</v>
      </c>
      <c r="M20" s="4">
        <v>0.38</v>
      </c>
      <c r="N20" s="4">
        <v>0.74</v>
      </c>
      <c r="O20" s="4">
        <v>0.48</v>
      </c>
      <c r="P20" s="4">
        <v>0.84</v>
      </c>
      <c r="Q20" s="4">
        <v>0.91</v>
      </c>
      <c r="R20" s="4">
        <v>0.88</v>
      </c>
      <c r="S20" s="4">
        <v>0.98</v>
      </c>
      <c r="T20" s="4">
        <v>0.94</v>
      </c>
      <c r="U20" s="3" t="s">
        <v>109</v>
      </c>
    </row>
    <row r="21" spans="1:21">
      <c r="A21" s="3">
        <v>20</v>
      </c>
      <c r="B21" s="3" t="s">
        <v>174</v>
      </c>
      <c r="C21" s="13">
        <f t="shared" si="1"/>
        <v>-33.981850000000001</v>
      </c>
      <c r="D21" s="13">
        <f t="shared" si="2"/>
        <v>18.647728000000001</v>
      </c>
      <c r="E21" s="3">
        <v>41762</v>
      </c>
      <c r="F21" s="3">
        <v>10505</v>
      </c>
      <c r="G21" s="5">
        <v>0.39200000000000002</v>
      </c>
      <c r="H21" s="5">
        <v>0.58399999999999996</v>
      </c>
      <c r="I21" s="5">
        <v>4.0000000000000001E-3</v>
      </c>
      <c r="J21" s="5">
        <v>1E-3</v>
      </c>
      <c r="K21" s="5">
        <v>1.9E-2</v>
      </c>
      <c r="L21" s="5">
        <f t="shared" si="0"/>
        <v>1</v>
      </c>
      <c r="M21" s="4">
        <v>0.26</v>
      </c>
      <c r="N21" s="4">
        <v>0.61</v>
      </c>
      <c r="O21" s="4">
        <v>0.66</v>
      </c>
      <c r="P21" s="4">
        <v>0.88</v>
      </c>
      <c r="Q21" s="4">
        <v>0.98</v>
      </c>
      <c r="R21" s="4">
        <v>0.94</v>
      </c>
      <c r="S21" s="4">
        <v>0.98</v>
      </c>
      <c r="T21" s="4">
        <v>0.99</v>
      </c>
      <c r="U21" s="3" t="s">
        <v>108</v>
      </c>
    </row>
    <row r="22" spans="1:21">
      <c r="A22" s="6">
        <v>21</v>
      </c>
      <c r="B22" s="6" t="s">
        <v>162</v>
      </c>
      <c r="C22" s="13">
        <f t="shared" si="1"/>
        <v>-33.852896000000001</v>
      </c>
      <c r="D22" s="13">
        <f t="shared" si="2"/>
        <v>18.649329000000002</v>
      </c>
      <c r="E22" s="3">
        <v>21578</v>
      </c>
      <c r="F22" s="3">
        <v>8059</v>
      </c>
      <c r="G22" s="5">
        <v>6.7000000000000004E-2</v>
      </c>
      <c r="H22" s="5">
        <v>6.4000000000000001E-2</v>
      </c>
      <c r="I22" s="5">
        <v>0.01</v>
      </c>
      <c r="J22" s="5">
        <v>0.85</v>
      </c>
      <c r="K22" s="5">
        <v>8.9999999999999993E-3</v>
      </c>
      <c r="L22" s="5">
        <f t="shared" si="0"/>
        <v>1</v>
      </c>
      <c r="M22" s="4">
        <v>0.88</v>
      </c>
      <c r="N22" s="4">
        <v>0.96</v>
      </c>
      <c r="O22" s="4">
        <v>0.14000000000000001</v>
      </c>
      <c r="P22" s="4">
        <v>0.99</v>
      </c>
      <c r="Q22" s="4">
        <v>0.996</v>
      </c>
      <c r="R22" s="4">
        <v>0.995</v>
      </c>
      <c r="S22" s="4">
        <v>0.996</v>
      </c>
      <c r="T22" s="4">
        <v>0.99</v>
      </c>
      <c r="U22" s="3" t="s">
        <v>107</v>
      </c>
    </row>
    <row r="23" spans="1:21">
      <c r="A23" s="3">
        <v>22</v>
      </c>
      <c r="B23" s="3" t="s">
        <v>229</v>
      </c>
      <c r="C23" s="13">
        <f t="shared" si="1"/>
        <v>-33.943246000000002</v>
      </c>
      <c r="D23" s="13">
        <f t="shared" si="2"/>
        <v>18.622243000000001</v>
      </c>
      <c r="E23" s="3">
        <v>30846</v>
      </c>
      <c r="F23" s="3">
        <v>7452</v>
      </c>
      <c r="G23" s="5">
        <v>9.9000000000000005E-2</v>
      </c>
      <c r="H23" s="5">
        <v>0.84799999999999998</v>
      </c>
      <c r="I23" s="5">
        <v>1.0999999999999999E-2</v>
      </c>
      <c r="J23" s="5">
        <v>3.0000000000000001E-3</v>
      </c>
      <c r="K23" s="5">
        <v>3.9E-2</v>
      </c>
      <c r="L23" s="5">
        <f t="shared" si="0"/>
        <v>1</v>
      </c>
      <c r="M23" s="4">
        <v>0.43</v>
      </c>
      <c r="N23" s="4">
        <v>0.8</v>
      </c>
      <c r="O23" s="4">
        <v>0.4</v>
      </c>
      <c r="P23" s="4">
        <v>0.82</v>
      </c>
      <c r="Q23" s="4">
        <v>0.89</v>
      </c>
      <c r="R23" s="4">
        <v>0.88</v>
      </c>
      <c r="S23" s="4">
        <v>0.89</v>
      </c>
      <c r="T23" s="4">
        <v>0.89</v>
      </c>
      <c r="U23" s="3" t="s">
        <v>106</v>
      </c>
    </row>
    <row r="24" spans="1:21">
      <c r="A24" s="6">
        <v>23</v>
      </c>
      <c r="B24" s="6" t="s">
        <v>157</v>
      </c>
      <c r="C24" s="13">
        <f t="shared" si="1"/>
        <v>-33.726571</v>
      </c>
      <c r="D24" s="13">
        <f t="shared" si="2"/>
        <v>18.446946000000001</v>
      </c>
      <c r="E24" s="3">
        <v>33448</v>
      </c>
      <c r="F24" s="3">
        <v>13215</v>
      </c>
      <c r="G24" s="5">
        <v>0.121</v>
      </c>
      <c r="H24" s="5">
        <v>8.4000000000000005E-2</v>
      </c>
      <c r="I24" s="5">
        <v>2.1000000000000001E-2</v>
      </c>
      <c r="J24" s="5">
        <v>0.755</v>
      </c>
      <c r="K24" s="5">
        <v>1.9E-2</v>
      </c>
      <c r="L24" s="5">
        <f t="shared" si="0"/>
        <v>1</v>
      </c>
      <c r="M24" s="4">
        <v>0.82</v>
      </c>
      <c r="N24" s="4">
        <v>0.95</v>
      </c>
      <c r="O24" s="4">
        <v>0.17</v>
      </c>
      <c r="P24" s="4">
        <v>0.98</v>
      </c>
      <c r="Q24" s="4">
        <v>0.98799999999999999</v>
      </c>
      <c r="R24" s="4">
        <v>0.98</v>
      </c>
      <c r="S24" s="4">
        <v>0.98</v>
      </c>
      <c r="T24" s="4">
        <v>0.99</v>
      </c>
      <c r="U24" s="3" t="s">
        <v>105</v>
      </c>
    </row>
    <row r="25" spans="1:21">
      <c r="A25" s="3">
        <v>24</v>
      </c>
      <c r="B25" s="3" t="s">
        <v>178</v>
      </c>
      <c r="C25" s="13">
        <f t="shared" si="1"/>
        <v>-33.948642999999997</v>
      </c>
      <c r="D25" s="13">
        <f t="shared" si="2"/>
        <v>18.584662999999999</v>
      </c>
      <c r="E25" s="3">
        <v>27730</v>
      </c>
      <c r="F25" s="3">
        <v>6087</v>
      </c>
      <c r="G25" s="5">
        <v>6.4000000000000001E-2</v>
      </c>
      <c r="H25" s="5">
        <v>0.92700000000000005</v>
      </c>
      <c r="I25" s="5">
        <v>3.0000000000000001E-3</v>
      </c>
      <c r="J25" s="5">
        <v>1E-3</v>
      </c>
      <c r="K25" s="5">
        <v>5.0000000000000001E-3</v>
      </c>
      <c r="L25" s="5">
        <f t="shared" si="0"/>
        <v>1</v>
      </c>
      <c r="M25" s="4">
        <v>0.24</v>
      </c>
      <c r="N25" s="4">
        <v>0.71</v>
      </c>
      <c r="O25" s="4">
        <v>0.56999999999999995</v>
      </c>
      <c r="P25" s="4">
        <v>0.72</v>
      </c>
      <c r="Q25" s="4">
        <v>0.88</v>
      </c>
      <c r="R25" s="4">
        <v>0.81</v>
      </c>
      <c r="S25" s="4">
        <v>0.99</v>
      </c>
      <c r="T25" s="4">
        <v>0.88</v>
      </c>
      <c r="U25" s="3" t="s">
        <v>104</v>
      </c>
    </row>
    <row r="26" spans="1:21">
      <c r="A26" s="6">
        <v>25</v>
      </c>
      <c r="B26" s="6" t="s">
        <v>228</v>
      </c>
      <c r="C26" s="13">
        <f t="shared" si="1"/>
        <v>-33.930712999999997</v>
      </c>
      <c r="D26" s="13">
        <f t="shared" si="2"/>
        <v>18.594047</v>
      </c>
      <c r="E26" s="3">
        <v>40211</v>
      </c>
      <c r="F26" s="3">
        <v>8715</v>
      </c>
      <c r="G26" s="5">
        <v>4.3999999999999997E-2</v>
      </c>
      <c r="H26" s="5">
        <v>0.872</v>
      </c>
      <c r="I26" s="5">
        <v>7.0000000000000007E-2</v>
      </c>
      <c r="J26" s="5">
        <v>2E-3</v>
      </c>
      <c r="K26" s="5">
        <v>1.2E-2</v>
      </c>
      <c r="L26" s="5">
        <f t="shared" si="0"/>
        <v>1</v>
      </c>
      <c r="M26" s="4">
        <v>0.3</v>
      </c>
      <c r="N26" s="4">
        <v>0.76</v>
      </c>
      <c r="O26" s="4">
        <v>0.49</v>
      </c>
      <c r="P26" s="4">
        <v>0.89</v>
      </c>
      <c r="Q26" s="4">
        <v>0.99</v>
      </c>
      <c r="R26" s="4">
        <v>0.93</v>
      </c>
      <c r="S26" s="4">
        <v>0.996</v>
      </c>
      <c r="T26" s="4">
        <v>0.98</v>
      </c>
      <c r="U26" s="3" t="s">
        <v>103</v>
      </c>
    </row>
    <row r="27" spans="1:21">
      <c r="A27" s="3">
        <v>26</v>
      </c>
      <c r="B27" s="3" t="s">
        <v>239</v>
      </c>
      <c r="C27" s="13">
        <f t="shared" si="1"/>
        <v>-33.910164000000002</v>
      </c>
      <c r="D27" s="13">
        <f t="shared" si="2"/>
        <v>18.577639999999999</v>
      </c>
      <c r="E27" s="3">
        <v>30741</v>
      </c>
      <c r="F27" s="3">
        <v>7936</v>
      </c>
      <c r="G27" s="5">
        <v>0.14799999999999999</v>
      </c>
      <c r="H27" s="5">
        <v>0.60099999999999998</v>
      </c>
      <c r="I27" s="5">
        <v>2.1000000000000001E-2</v>
      </c>
      <c r="J27" s="5">
        <v>0.19500000000000001</v>
      </c>
      <c r="K27" s="5">
        <v>3.5000000000000003E-2</v>
      </c>
      <c r="L27" s="5">
        <f t="shared" si="0"/>
        <v>1</v>
      </c>
      <c r="M27" s="4">
        <v>0.48</v>
      </c>
      <c r="N27" s="4">
        <v>0.85</v>
      </c>
      <c r="O27" s="4">
        <v>0.36</v>
      </c>
      <c r="P27" s="4">
        <v>0.96</v>
      </c>
      <c r="Q27" s="4">
        <v>0.97</v>
      </c>
      <c r="R27" s="4">
        <v>0.98</v>
      </c>
      <c r="S27" s="4">
        <v>0.96</v>
      </c>
      <c r="T27" s="4">
        <v>0.99</v>
      </c>
      <c r="U27" s="3" t="s">
        <v>102</v>
      </c>
    </row>
    <row r="28" spans="1:21">
      <c r="A28" s="3">
        <v>27</v>
      </c>
      <c r="B28" s="3" t="s">
        <v>240</v>
      </c>
      <c r="C28" s="13">
        <f t="shared" si="1"/>
        <v>-33.901544999999999</v>
      </c>
      <c r="D28" s="13">
        <f t="shared" si="2"/>
        <v>18.545711000000001</v>
      </c>
      <c r="E28" s="3">
        <v>28117</v>
      </c>
      <c r="F28" s="3">
        <v>9052</v>
      </c>
      <c r="G28" s="5">
        <v>0.18</v>
      </c>
      <c r="H28" s="5">
        <v>0.32700000000000001</v>
      </c>
      <c r="I28" s="5">
        <v>3.7999999999999999E-2</v>
      </c>
      <c r="J28" s="5">
        <v>0.42799999999999999</v>
      </c>
      <c r="K28" s="5">
        <v>2.7E-2</v>
      </c>
      <c r="L28" s="5">
        <f t="shared" si="0"/>
        <v>1</v>
      </c>
      <c r="M28" s="4">
        <v>0.67</v>
      </c>
      <c r="N28" s="4">
        <v>0.92</v>
      </c>
      <c r="O28" s="4">
        <v>0.22</v>
      </c>
      <c r="P28" s="4">
        <v>0.99</v>
      </c>
      <c r="Q28" s="4">
        <v>0.995</v>
      </c>
      <c r="R28" s="4">
        <v>0.99</v>
      </c>
      <c r="S28" s="4">
        <v>0.95</v>
      </c>
      <c r="T28" s="4">
        <v>0.995</v>
      </c>
      <c r="U28" s="3" t="s">
        <v>101</v>
      </c>
    </row>
    <row r="29" spans="1:21">
      <c r="A29" s="3">
        <v>28</v>
      </c>
      <c r="B29" s="3" t="s">
        <v>227</v>
      </c>
      <c r="C29" s="13">
        <f t="shared" si="1"/>
        <v>-33.931958999999999</v>
      </c>
      <c r="D29" s="13">
        <f t="shared" si="2"/>
        <v>18.578683000000002</v>
      </c>
      <c r="E29" s="3">
        <v>30826</v>
      </c>
      <c r="F29" s="3">
        <v>6538</v>
      </c>
      <c r="G29" s="5">
        <v>4.7E-2</v>
      </c>
      <c r="H29" s="5">
        <v>0.93799999999999994</v>
      </c>
      <c r="I29" s="5">
        <v>5.0000000000000001E-3</v>
      </c>
      <c r="J29" s="5">
        <v>1E-3</v>
      </c>
      <c r="K29" s="5">
        <v>8.9999999999999993E-3</v>
      </c>
      <c r="L29" s="5">
        <f t="shared" si="0"/>
        <v>1</v>
      </c>
      <c r="M29" s="4">
        <v>0.28999999999999998</v>
      </c>
      <c r="N29" s="4">
        <v>0.77</v>
      </c>
      <c r="O29" s="4">
        <v>0.43</v>
      </c>
      <c r="P29" s="4">
        <v>0.89</v>
      </c>
      <c r="Q29" s="4">
        <v>0.98</v>
      </c>
      <c r="R29" s="4">
        <v>0.93</v>
      </c>
      <c r="S29" s="4">
        <v>0.99</v>
      </c>
      <c r="T29" s="4">
        <v>0.99</v>
      </c>
      <c r="U29" s="3" t="s">
        <v>100</v>
      </c>
    </row>
    <row r="30" spans="1:21">
      <c r="A30" s="6">
        <v>29</v>
      </c>
      <c r="B30" s="6" t="s">
        <v>160</v>
      </c>
      <c r="C30" s="13">
        <f t="shared" si="1"/>
        <v>-33.557006999999999</v>
      </c>
      <c r="D30" s="13">
        <f t="shared" si="2"/>
        <v>18.481428999999999</v>
      </c>
      <c r="E30" s="3">
        <v>43269</v>
      </c>
      <c r="F30" s="3">
        <v>9261</v>
      </c>
      <c r="G30" s="5">
        <v>4.4999999999999998E-2</v>
      </c>
      <c r="H30" s="5">
        <v>0.93500000000000005</v>
      </c>
      <c r="I30" s="5">
        <v>3.0000000000000001E-3</v>
      </c>
      <c r="J30" s="5">
        <v>2E-3</v>
      </c>
      <c r="K30" s="5">
        <v>1.4999999999999999E-2</v>
      </c>
      <c r="L30" s="5">
        <f t="shared" si="0"/>
        <v>1</v>
      </c>
      <c r="M30" s="4">
        <v>0.32</v>
      </c>
      <c r="N30" s="4">
        <v>0.72</v>
      </c>
      <c r="O30" s="4">
        <v>0.45</v>
      </c>
      <c r="P30" s="4">
        <v>0.96</v>
      </c>
      <c r="Q30" s="4">
        <v>0.99</v>
      </c>
      <c r="R30" s="4">
        <v>0.93</v>
      </c>
      <c r="S30" s="4">
        <v>0.99</v>
      </c>
      <c r="T30" s="4">
        <v>0.99</v>
      </c>
      <c r="U30" s="3" t="s">
        <v>99</v>
      </c>
    </row>
    <row r="31" spans="1:21">
      <c r="A31" s="3">
        <v>30</v>
      </c>
      <c r="B31" s="3" t="s">
        <v>226</v>
      </c>
      <c r="C31" s="13">
        <f t="shared" si="1"/>
        <v>-33.921489999999999</v>
      </c>
      <c r="D31" s="13">
        <f t="shared" si="2"/>
        <v>18.553663</v>
      </c>
      <c r="E31" s="3">
        <v>35723</v>
      </c>
      <c r="F31" s="3">
        <v>8364</v>
      </c>
      <c r="G31" s="5">
        <v>5.6000000000000001E-2</v>
      </c>
      <c r="H31" s="5">
        <v>0.82299999999999995</v>
      </c>
      <c r="I31" s="5">
        <v>6.0000000000000001E-3</v>
      </c>
      <c r="J31" s="5">
        <v>0.1</v>
      </c>
      <c r="K31" s="5">
        <v>1.4999999999999999E-2</v>
      </c>
      <c r="L31" s="5">
        <f t="shared" si="0"/>
        <v>1</v>
      </c>
      <c r="M31" s="4">
        <v>0.32</v>
      </c>
      <c r="N31" s="4">
        <v>0.79</v>
      </c>
      <c r="O31" s="4">
        <v>0.4</v>
      </c>
      <c r="P31" s="4">
        <v>0.87</v>
      </c>
      <c r="Q31" s="4">
        <v>0.99</v>
      </c>
      <c r="R31" s="4">
        <v>0.91</v>
      </c>
      <c r="S31" s="4">
        <v>0.995</v>
      </c>
      <c r="T31" s="4">
        <v>0.99</v>
      </c>
      <c r="U31" s="3" t="s">
        <v>98</v>
      </c>
    </row>
    <row r="32" spans="1:21">
      <c r="A32" s="3">
        <v>31</v>
      </c>
      <c r="B32" s="3" t="s">
        <v>179</v>
      </c>
      <c r="C32" s="13">
        <f t="shared" si="1"/>
        <v>-33.956927999999998</v>
      </c>
      <c r="D32" s="13">
        <f t="shared" si="2"/>
        <v>18.567371999999999</v>
      </c>
      <c r="E32" s="3">
        <v>35329</v>
      </c>
      <c r="F32" s="3">
        <v>6910</v>
      </c>
      <c r="G32" s="5">
        <v>0.10100000000000001</v>
      </c>
      <c r="H32" s="5">
        <v>0.86599999999999999</v>
      </c>
      <c r="I32" s="5">
        <v>5.0000000000000001E-3</v>
      </c>
      <c r="J32" s="5">
        <v>2E-3</v>
      </c>
      <c r="K32" s="5">
        <v>2.5999999999999999E-2</v>
      </c>
      <c r="L32" s="5">
        <f t="shared" si="0"/>
        <v>1</v>
      </c>
      <c r="M32" s="4">
        <v>0.27</v>
      </c>
      <c r="N32" s="4">
        <v>0.73</v>
      </c>
      <c r="O32" s="4">
        <v>0.47</v>
      </c>
      <c r="P32" s="4">
        <v>0.86</v>
      </c>
      <c r="Q32" s="4">
        <v>0.97</v>
      </c>
      <c r="R32" s="4">
        <v>0.93</v>
      </c>
      <c r="S32" s="4">
        <v>0.99</v>
      </c>
      <c r="T32" s="4">
        <v>0.99</v>
      </c>
      <c r="U32" s="3" t="s">
        <v>97</v>
      </c>
    </row>
    <row r="33" spans="1:21">
      <c r="A33" s="6">
        <v>32</v>
      </c>
      <c r="B33" s="6" t="s">
        <v>159</v>
      </c>
      <c r="C33" s="13">
        <f t="shared" si="1"/>
        <v>-33.583109999999998</v>
      </c>
      <c r="D33" s="13">
        <f t="shared" si="2"/>
        <v>18.504003000000001</v>
      </c>
      <c r="E33" s="3">
        <v>37430</v>
      </c>
      <c r="F33" s="3">
        <v>9467</v>
      </c>
      <c r="G33" s="5">
        <v>0.20100000000000001</v>
      </c>
      <c r="H33" s="5">
        <v>0.75800000000000001</v>
      </c>
      <c r="I33" s="5">
        <v>4.0000000000000001E-3</v>
      </c>
      <c r="J33" s="5">
        <v>1.9E-2</v>
      </c>
      <c r="K33" s="5">
        <v>1.7999999999999999E-2</v>
      </c>
      <c r="L33" s="5">
        <f t="shared" si="0"/>
        <v>1</v>
      </c>
      <c r="M33" s="4">
        <v>0.33</v>
      </c>
      <c r="N33" s="4">
        <v>0.76</v>
      </c>
      <c r="O33" s="4">
        <v>0.55000000000000004</v>
      </c>
      <c r="P33" s="4">
        <v>0.77</v>
      </c>
      <c r="Q33" s="4">
        <v>0.8</v>
      </c>
      <c r="R33" s="4">
        <v>0.71</v>
      </c>
      <c r="S33" s="4">
        <v>0.89</v>
      </c>
      <c r="T33" s="4">
        <v>0.76</v>
      </c>
      <c r="U33" s="3" t="s">
        <v>96</v>
      </c>
    </row>
    <row r="34" spans="1:21">
      <c r="A34" s="3">
        <v>33</v>
      </c>
      <c r="B34" s="3" t="s">
        <v>190</v>
      </c>
      <c r="C34" s="13">
        <f t="shared" si="1"/>
        <v>-34.018495000000001</v>
      </c>
      <c r="D34" s="13">
        <f t="shared" si="2"/>
        <v>18.578084</v>
      </c>
      <c r="E34" s="3">
        <v>43695</v>
      </c>
      <c r="F34" s="3">
        <v>15188</v>
      </c>
      <c r="G34" s="5">
        <v>0.98299999999999998</v>
      </c>
      <c r="H34" s="5">
        <v>8.0000000000000002E-3</v>
      </c>
      <c r="I34" s="5">
        <v>1E-3</v>
      </c>
      <c r="J34" s="5">
        <v>0</v>
      </c>
      <c r="K34" s="5">
        <v>8.0000000000000002E-3</v>
      </c>
      <c r="L34" s="5">
        <f t="shared" ref="L34:L65" si="3">SUM(G34:K34)</f>
        <v>1</v>
      </c>
      <c r="M34" s="4">
        <v>0.33</v>
      </c>
      <c r="N34" s="4">
        <v>0.6</v>
      </c>
      <c r="O34" s="4">
        <v>0.8</v>
      </c>
      <c r="P34" s="4">
        <v>0.35</v>
      </c>
      <c r="Q34" s="4">
        <v>0.54</v>
      </c>
      <c r="R34" s="4">
        <v>0.56000000000000005</v>
      </c>
      <c r="S34" s="4">
        <v>0.81</v>
      </c>
      <c r="T34" s="4">
        <v>0.95</v>
      </c>
      <c r="U34" t="s">
        <v>95</v>
      </c>
    </row>
    <row r="35" spans="1:21">
      <c r="A35" s="6">
        <v>34</v>
      </c>
      <c r="B35" s="6" t="s">
        <v>192</v>
      </c>
      <c r="C35" s="13">
        <f t="shared" si="1"/>
        <v>-34.009317000000003</v>
      </c>
      <c r="D35" s="13">
        <f t="shared" si="2"/>
        <v>18.588341</v>
      </c>
      <c r="E35" s="3">
        <v>34939</v>
      </c>
      <c r="F35" s="3">
        <v>11882</v>
      </c>
      <c r="G35" s="5">
        <v>0.98</v>
      </c>
      <c r="H35" s="5">
        <v>6.0000000000000001E-3</v>
      </c>
      <c r="I35" s="5">
        <v>1E-3</v>
      </c>
      <c r="J35" s="5">
        <v>1E-3</v>
      </c>
      <c r="K35" s="5">
        <v>1.2E-2</v>
      </c>
      <c r="L35" s="5">
        <f t="shared" si="3"/>
        <v>1</v>
      </c>
      <c r="M35" s="4">
        <v>0.32</v>
      </c>
      <c r="N35" s="4">
        <v>0.64</v>
      </c>
      <c r="O35" s="4">
        <v>0.78</v>
      </c>
      <c r="P35" s="4">
        <v>0.37</v>
      </c>
      <c r="Q35" s="4">
        <v>0.73</v>
      </c>
      <c r="R35" s="4">
        <v>0.9</v>
      </c>
      <c r="S35" s="4">
        <v>0.83</v>
      </c>
      <c r="T35" s="4">
        <v>0.82</v>
      </c>
      <c r="U35" s="10" t="s">
        <v>51</v>
      </c>
    </row>
    <row r="36" spans="1:21">
      <c r="A36" s="3">
        <v>35</v>
      </c>
      <c r="B36" s="3" t="s">
        <v>194</v>
      </c>
      <c r="C36" s="13">
        <f t="shared" si="1"/>
        <v>-34.006079</v>
      </c>
      <c r="D36" s="13">
        <f t="shared" si="2"/>
        <v>18.616364999999998</v>
      </c>
      <c r="E36" s="9">
        <v>40068</v>
      </c>
      <c r="F36" s="3">
        <v>11797</v>
      </c>
      <c r="G36" s="5">
        <v>0.95199999999999996</v>
      </c>
      <c r="H36" s="5">
        <v>3.4000000000000002E-2</v>
      </c>
      <c r="I36" s="5">
        <v>1E-3</v>
      </c>
      <c r="J36" s="5">
        <v>2E-3</v>
      </c>
      <c r="K36" s="5">
        <v>1.0999999999999999E-2</v>
      </c>
      <c r="L36" s="5">
        <f t="shared" si="3"/>
        <v>1</v>
      </c>
      <c r="M36" s="4">
        <v>0.34</v>
      </c>
      <c r="N36" s="4">
        <v>0.64</v>
      </c>
      <c r="O36" s="4">
        <v>0.75</v>
      </c>
      <c r="P36" s="4">
        <v>0.56999999999999995</v>
      </c>
      <c r="Q36" s="4">
        <v>0.89</v>
      </c>
      <c r="R36" s="4">
        <v>0.87</v>
      </c>
      <c r="S36" s="4">
        <v>0.93</v>
      </c>
      <c r="T36" s="4">
        <v>0.97</v>
      </c>
      <c r="U36" t="s">
        <v>94</v>
      </c>
    </row>
    <row r="37" spans="1:21">
      <c r="A37" s="6">
        <v>36</v>
      </c>
      <c r="B37" s="6" t="s">
        <v>237</v>
      </c>
      <c r="C37" s="13">
        <f t="shared" si="1"/>
        <v>-33.993231999999999</v>
      </c>
      <c r="D37" s="13">
        <f t="shared" si="2"/>
        <v>18.598352999999999</v>
      </c>
      <c r="E37" s="3">
        <v>34166</v>
      </c>
      <c r="F37" s="3">
        <v>9770</v>
      </c>
      <c r="G37" s="5">
        <v>0.96799999999999997</v>
      </c>
      <c r="H37" s="5">
        <v>2.8000000000000001E-2</v>
      </c>
      <c r="I37" s="5">
        <v>1E-3</v>
      </c>
      <c r="J37" s="5">
        <v>1E-3</v>
      </c>
      <c r="K37" s="5">
        <v>2E-3</v>
      </c>
      <c r="L37" s="5">
        <f t="shared" si="3"/>
        <v>1</v>
      </c>
      <c r="M37" s="4">
        <v>0.28000000000000003</v>
      </c>
      <c r="N37" s="4">
        <v>0.55000000000000004</v>
      </c>
      <c r="O37" s="4">
        <v>0.79</v>
      </c>
      <c r="P37" s="4">
        <v>0.6</v>
      </c>
      <c r="Q37" s="4">
        <v>0.68</v>
      </c>
      <c r="R37" s="4">
        <v>0.71</v>
      </c>
      <c r="S37" s="4">
        <v>0.87</v>
      </c>
      <c r="T37" s="4">
        <v>0.84</v>
      </c>
      <c r="U37" s="10" t="s">
        <v>91</v>
      </c>
    </row>
    <row r="38" spans="1:21">
      <c r="A38" s="3">
        <v>37</v>
      </c>
      <c r="B38" s="3" t="s">
        <v>238</v>
      </c>
      <c r="C38" s="13">
        <f t="shared" si="1"/>
        <v>-33.995775999999999</v>
      </c>
      <c r="D38" s="13">
        <f t="shared" si="2"/>
        <v>18.587409999999998</v>
      </c>
      <c r="E38" s="3">
        <v>22207</v>
      </c>
      <c r="F38" s="3">
        <v>5983</v>
      </c>
      <c r="G38" s="5">
        <v>0.98699999999999999</v>
      </c>
      <c r="H38" s="5">
        <v>4.0000000000000001E-3</v>
      </c>
      <c r="I38" s="5">
        <v>1E-3</v>
      </c>
      <c r="J38" s="5">
        <v>1E-3</v>
      </c>
      <c r="K38" s="5">
        <v>7.0000000000000001E-3</v>
      </c>
      <c r="L38" s="5">
        <f t="shared" si="3"/>
        <v>1</v>
      </c>
      <c r="M38" s="4">
        <v>0.28999999999999998</v>
      </c>
      <c r="N38" s="4">
        <v>0.52</v>
      </c>
      <c r="O38" s="4">
        <v>0.78</v>
      </c>
      <c r="P38" s="4">
        <v>0.72</v>
      </c>
      <c r="Q38" s="4">
        <v>0.75</v>
      </c>
      <c r="R38" s="4">
        <v>0.81</v>
      </c>
      <c r="S38" s="4">
        <v>0.9</v>
      </c>
      <c r="T38" s="4">
        <v>0.93</v>
      </c>
      <c r="U38" s="10" t="s">
        <v>93</v>
      </c>
    </row>
    <row r="39" spans="1:21">
      <c r="A39" s="3">
        <v>38</v>
      </c>
      <c r="B39" s="3" t="s">
        <v>181</v>
      </c>
      <c r="C39" s="13">
        <f t="shared" si="1"/>
        <v>-33.997545000000002</v>
      </c>
      <c r="D39" s="13">
        <f t="shared" si="2"/>
        <v>18.574210999999998</v>
      </c>
      <c r="E39" s="3">
        <v>20633</v>
      </c>
      <c r="F39" s="3">
        <v>4581</v>
      </c>
      <c r="G39" s="5">
        <v>0.98799999999999999</v>
      </c>
      <c r="H39" s="5">
        <v>6.0000000000000001E-3</v>
      </c>
      <c r="I39" s="5">
        <v>1E-3</v>
      </c>
      <c r="J39" s="5">
        <v>1E-3</v>
      </c>
      <c r="K39" s="5">
        <v>4.0000000000000001E-3</v>
      </c>
      <c r="L39" s="5">
        <f t="shared" si="3"/>
        <v>1</v>
      </c>
      <c r="M39" s="4">
        <v>0.37</v>
      </c>
      <c r="N39" s="4">
        <v>0.54</v>
      </c>
      <c r="O39" s="4">
        <v>0.6</v>
      </c>
      <c r="P39" s="4">
        <v>0.87</v>
      </c>
      <c r="Q39" s="4">
        <v>0.99</v>
      </c>
      <c r="R39" s="4">
        <v>0.99</v>
      </c>
      <c r="S39" s="4">
        <v>0.997</v>
      </c>
      <c r="T39" s="4">
        <v>0.99</v>
      </c>
      <c r="U39" s="10" t="s">
        <v>92</v>
      </c>
    </row>
    <row r="40" spans="1:21">
      <c r="A40" s="3">
        <v>39</v>
      </c>
      <c r="B40" s="3" t="s">
        <v>180</v>
      </c>
      <c r="C40" s="13">
        <f t="shared" si="1"/>
        <v>-33.988258000000002</v>
      </c>
      <c r="D40" s="13">
        <f t="shared" si="2"/>
        <v>18.578502</v>
      </c>
      <c r="E40" s="3">
        <v>24470</v>
      </c>
      <c r="F40" s="3">
        <v>8240</v>
      </c>
      <c r="G40" s="5">
        <v>0.98699999999999999</v>
      </c>
      <c r="H40" s="5">
        <v>2E-3</v>
      </c>
      <c r="I40" s="5">
        <v>0</v>
      </c>
      <c r="J40" s="5">
        <v>3.0000000000000001E-3</v>
      </c>
      <c r="K40" s="5">
        <v>8.0000000000000002E-3</v>
      </c>
      <c r="L40" s="5">
        <f t="shared" si="3"/>
        <v>1</v>
      </c>
      <c r="M40" s="4">
        <v>0.28000000000000003</v>
      </c>
      <c r="N40" s="4">
        <v>0.6</v>
      </c>
      <c r="O40" s="4">
        <v>0.8</v>
      </c>
      <c r="P40" s="4">
        <v>0.43</v>
      </c>
      <c r="Q40" s="4">
        <v>0.6</v>
      </c>
      <c r="R40" s="4">
        <v>0.6</v>
      </c>
      <c r="S40" s="4">
        <v>0.92</v>
      </c>
      <c r="T40" s="4">
        <v>0.95</v>
      </c>
      <c r="U40" s="10" t="s">
        <v>91</v>
      </c>
    </row>
    <row r="41" spans="1:21">
      <c r="A41" s="6">
        <v>40</v>
      </c>
      <c r="B41" s="6" t="s">
        <v>184</v>
      </c>
      <c r="C41" s="13">
        <f t="shared" si="1"/>
        <v>-33.972138000000001</v>
      </c>
      <c r="D41" s="13">
        <f t="shared" si="2"/>
        <v>18.569628999999999</v>
      </c>
      <c r="E41" s="3">
        <v>28471</v>
      </c>
      <c r="F41" s="3">
        <v>8307</v>
      </c>
      <c r="G41" s="5">
        <v>0.98899999999999999</v>
      </c>
      <c r="H41" s="5">
        <v>7.0000000000000001E-3</v>
      </c>
      <c r="I41" s="5">
        <v>1E-3</v>
      </c>
      <c r="J41" s="5">
        <v>0</v>
      </c>
      <c r="K41" s="5">
        <v>3.0000000000000001E-3</v>
      </c>
      <c r="L41" s="5">
        <f t="shared" si="3"/>
        <v>1</v>
      </c>
      <c r="M41" s="4">
        <v>0.34</v>
      </c>
      <c r="N41" s="4">
        <v>0.56999999999999995</v>
      </c>
      <c r="O41" s="4">
        <v>0.76</v>
      </c>
      <c r="P41" s="4">
        <v>0.28000000000000003</v>
      </c>
      <c r="Q41" s="4">
        <v>0.3</v>
      </c>
      <c r="R41" s="4">
        <v>0.28000000000000003</v>
      </c>
      <c r="S41" s="4">
        <v>0.9</v>
      </c>
      <c r="T41" s="4">
        <v>0.98</v>
      </c>
      <c r="U41" s="10" t="s">
        <v>90</v>
      </c>
    </row>
    <row r="42" spans="1:21">
      <c r="A42" s="3">
        <v>41</v>
      </c>
      <c r="B42" s="3" t="s">
        <v>183</v>
      </c>
      <c r="C42" s="13">
        <f t="shared" si="1"/>
        <v>-33.982582999999998</v>
      </c>
      <c r="D42" s="13">
        <f t="shared" si="2"/>
        <v>18.565059000000002</v>
      </c>
      <c r="E42" s="3">
        <v>21005</v>
      </c>
      <c r="F42" s="3">
        <v>5074</v>
      </c>
      <c r="G42" s="5">
        <v>0.98399999999999999</v>
      </c>
      <c r="H42" s="5">
        <v>1.0999999999999999E-2</v>
      </c>
      <c r="I42" s="5">
        <v>1E-3</v>
      </c>
      <c r="J42" s="5">
        <v>1E-3</v>
      </c>
      <c r="K42" s="5">
        <v>3.0000000000000001E-3</v>
      </c>
      <c r="L42" s="5">
        <f t="shared" si="3"/>
        <v>1</v>
      </c>
      <c r="M42" s="4">
        <v>0.44</v>
      </c>
      <c r="N42" s="4">
        <v>0.56999999999999995</v>
      </c>
      <c r="O42" s="4">
        <v>0.59</v>
      </c>
      <c r="P42" s="4">
        <v>0.83</v>
      </c>
      <c r="Q42" s="4">
        <v>0.92</v>
      </c>
      <c r="R42" s="4">
        <v>0.93</v>
      </c>
      <c r="S42" s="4">
        <v>0.99</v>
      </c>
      <c r="T42" s="4">
        <v>0.99</v>
      </c>
      <c r="U42" s="10" t="s">
        <v>90</v>
      </c>
    </row>
    <row r="43" spans="1:21">
      <c r="A43" s="3">
        <v>42</v>
      </c>
      <c r="B43" s="3" t="s">
        <v>182</v>
      </c>
      <c r="C43" s="13">
        <f t="shared" si="1"/>
        <v>-33.995125000000002</v>
      </c>
      <c r="D43" s="13">
        <f t="shared" si="2"/>
        <v>18.557860999999999</v>
      </c>
      <c r="E43" s="3">
        <v>28083</v>
      </c>
      <c r="F43" s="3">
        <v>9188</v>
      </c>
      <c r="G43" s="5">
        <v>0.70399999999999996</v>
      </c>
      <c r="H43" s="5">
        <v>0.27</v>
      </c>
      <c r="I43" s="5">
        <v>2E-3</v>
      </c>
      <c r="J43" s="5">
        <v>1E-3</v>
      </c>
      <c r="K43" s="5">
        <v>2.3E-2</v>
      </c>
      <c r="L43" s="5">
        <f t="shared" si="3"/>
        <v>1</v>
      </c>
      <c r="M43" s="4">
        <v>0.31</v>
      </c>
      <c r="N43" s="4">
        <v>0.64</v>
      </c>
      <c r="O43" s="4">
        <v>0.76</v>
      </c>
      <c r="P43" s="4">
        <v>0.51</v>
      </c>
      <c r="Q43" s="4">
        <v>0.57999999999999996</v>
      </c>
      <c r="R43" s="4">
        <v>0.76</v>
      </c>
      <c r="S43" s="4">
        <v>0.82</v>
      </c>
      <c r="T43" s="4">
        <v>0.96</v>
      </c>
      <c r="U43" s="10" t="s">
        <v>89</v>
      </c>
    </row>
    <row r="44" spans="1:21">
      <c r="A44" s="6">
        <v>43</v>
      </c>
      <c r="B44" s="6" t="s">
        <v>189</v>
      </c>
      <c r="C44" s="13">
        <f t="shared" si="1"/>
        <v>-34.037010000000002</v>
      </c>
      <c r="D44" s="13">
        <f t="shared" si="2"/>
        <v>18.542446999999999</v>
      </c>
      <c r="E44" s="3">
        <v>40403</v>
      </c>
      <c r="F44" s="3">
        <v>9824</v>
      </c>
      <c r="G44" s="5">
        <v>5.2999999999999999E-2</v>
      </c>
      <c r="H44" s="5">
        <v>0.91700000000000004</v>
      </c>
      <c r="I44" s="5">
        <v>1.2E-2</v>
      </c>
      <c r="J44" s="5">
        <v>3.0000000000000001E-3</v>
      </c>
      <c r="K44" s="5">
        <v>1.4999999999999999E-2</v>
      </c>
      <c r="L44" s="5">
        <f t="shared" si="3"/>
        <v>1</v>
      </c>
      <c r="M44" s="4">
        <v>0.49</v>
      </c>
      <c r="N44" s="4">
        <v>0.85</v>
      </c>
      <c r="O44" s="4">
        <v>0.24</v>
      </c>
      <c r="P44" s="4">
        <v>0.97</v>
      </c>
      <c r="Q44" s="4">
        <v>0.98</v>
      </c>
      <c r="R44" s="4">
        <v>0.97</v>
      </c>
      <c r="S44" s="4">
        <v>0.99</v>
      </c>
      <c r="T44" s="4">
        <v>0.99</v>
      </c>
      <c r="U44" t="s">
        <v>88</v>
      </c>
    </row>
    <row r="45" spans="1:21">
      <c r="A45" s="3">
        <v>44</v>
      </c>
      <c r="B45" s="3" t="s">
        <v>185</v>
      </c>
      <c r="C45" s="13">
        <f t="shared" si="1"/>
        <v>-33.964486000000001</v>
      </c>
      <c r="D45" s="13">
        <f t="shared" si="2"/>
        <v>18.547388000000002</v>
      </c>
      <c r="E45" s="3">
        <v>34405</v>
      </c>
      <c r="F45" s="3">
        <v>8938</v>
      </c>
      <c r="G45" s="5">
        <v>0.40200000000000002</v>
      </c>
      <c r="H45" s="5">
        <v>0.57099999999999995</v>
      </c>
      <c r="I45" s="5">
        <v>8.0000000000000002E-3</v>
      </c>
      <c r="J45" s="5">
        <v>1E-3</v>
      </c>
      <c r="K45" s="5">
        <v>1.7999999999999999E-2</v>
      </c>
      <c r="L45" s="5">
        <f t="shared" si="3"/>
        <v>1</v>
      </c>
      <c r="M45" s="4">
        <v>0.34</v>
      </c>
      <c r="N45" s="4">
        <v>0.7</v>
      </c>
      <c r="O45" s="4">
        <v>0.57999999999999996</v>
      </c>
      <c r="P45" s="4">
        <v>0.84</v>
      </c>
      <c r="Q45" s="4">
        <v>0.89</v>
      </c>
      <c r="R45" s="4">
        <v>0.87</v>
      </c>
      <c r="S45" s="4">
        <v>0.93</v>
      </c>
      <c r="T45" s="4">
        <v>0.97</v>
      </c>
      <c r="U45" t="s">
        <v>87</v>
      </c>
    </row>
    <row r="46" spans="1:21">
      <c r="A46" s="6">
        <v>45</v>
      </c>
      <c r="B46" s="6" t="s">
        <v>236</v>
      </c>
      <c r="C46" s="13">
        <f t="shared" si="1"/>
        <v>-33.981248999999998</v>
      </c>
      <c r="D46" s="13">
        <f t="shared" si="2"/>
        <v>18.555854</v>
      </c>
      <c r="E46" s="3">
        <v>34792</v>
      </c>
      <c r="F46" s="3">
        <v>7615</v>
      </c>
      <c r="G46" s="5">
        <v>0.32600000000000001</v>
      </c>
      <c r="H46" s="5">
        <v>0.63800000000000001</v>
      </c>
      <c r="I46" s="5">
        <v>5.0000000000000001E-3</v>
      </c>
      <c r="J46" s="5">
        <v>1E-3</v>
      </c>
      <c r="K46" s="5">
        <v>0.03</v>
      </c>
      <c r="L46" s="5">
        <f t="shared" si="3"/>
        <v>1</v>
      </c>
      <c r="M46" s="4">
        <v>0.26</v>
      </c>
      <c r="N46" s="4">
        <v>0.57999999999999996</v>
      </c>
      <c r="O46" s="4">
        <v>0.64</v>
      </c>
      <c r="P46" s="4">
        <v>0.86</v>
      </c>
      <c r="Q46" s="4">
        <v>0.98</v>
      </c>
      <c r="R46" s="4">
        <v>0.93</v>
      </c>
      <c r="S46" s="4">
        <v>0.997</v>
      </c>
      <c r="T46" s="4">
        <v>0.99</v>
      </c>
      <c r="U46" t="s">
        <v>86</v>
      </c>
    </row>
    <row r="47" spans="1:21">
      <c r="A47" s="3">
        <v>46</v>
      </c>
      <c r="B47" s="3" t="s">
        <v>186</v>
      </c>
      <c r="C47" s="13">
        <f t="shared" si="1"/>
        <v>-33.977761000000001</v>
      </c>
      <c r="D47" s="13">
        <f t="shared" si="2"/>
        <v>18.537559999999999</v>
      </c>
      <c r="E47" s="3">
        <v>33890</v>
      </c>
      <c r="F47" s="3">
        <v>6976</v>
      </c>
      <c r="G47" s="5">
        <v>3.2000000000000001E-2</v>
      </c>
      <c r="H47" s="5">
        <v>0.91500000000000004</v>
      </c>
      <c r="I47" s="5">
        <v>0.03</v>
      </c>
      <c r="J47" s="5">
        <v>3.0000000000000001E-3</v>
      </c>
      <c r="K47" s="5">
        <v>0.02</v>
      </c>
      <c r="L47" s="5">
        <f t="shared" si="3"/>
        <v>1</v>
      </c>
      <c r="M47" s="4">
        <v>0.33</v>
      </c>
      <c r="N47" s="4">
        <v>0.75</v>
      </c>
      <c r="O47" s="4">
        <v>0.51</v>
      </c>
      <c r="P47" s="4">
        <v>0.94</v>
      </c>
      <c r="Q47" s="4">
        <v>0.98</v>
      </c>
      <c r="R47" s="4">
        <v>0.91</v>
      </c>
      <c r="S47" s="4">
        <v>0.99</v>
      </c>
      <c r="T47" s="4">
        <v>0.99</v>
      </c>
      <c r="U47" t="s">
        <v>85</v>
      </c>
    </row>
    <row r="48" spans="1:21">
      <c r="A48" s="6">
        <v>47</v>
      </c>
      <c r="B48" s="6" t="s">
        <v>188</v>
      </c>
      <c r="C48" s="13">
        <f t="shared" si="1"/>
        <v>-33.994253999999998</v>
      </c>
      <c r="D48" s="13">
        <f t="shared" si="2"/>
        <v>18.529572000000002</v>
      </c>
      <c r="E48" s="3">
        <v>34625</v>
      </c>
      <c r="F48" s="3">
        <v>6962</v>
      </c>
      <c r="G48" s="5">
        <v>2.4E-2</v>
      </c>
      <c r="H48" s="5">
        <v>0.96499999999999997</v>
      </c>
      <c r="I48" s="5">
        <v>4.0000000000000001E-3</v>
      </c>
      <c r="J48" s="5">
        <v>1E-3</v>
      </c>
      <c r="K48" s="5">
        <v>6.0000000000000001E-3</v>
      </c>
      <c r="L48" s="5">
        <f t="shared" si="3"/>
        <v>1</v>
      </c>
      <c r="M48" s="4">
        <v>0.19</v>
      </c>
      <c r="N48" s="4">
        <v>0.59</v>
      </c>
      <c r="O48" s="4">
        <v>0.63</v>
      </c>
      <c r="P48" s="4">
        <v>0.89</v>
      </c>
      <c r="Q48" s="4">
        <v>0.96</v>
      </c>
      <c r="R48" s="4">
        <v>0.92</v>
      </c>
      <c r="S48" s="4">
        <v>0.99</v>
      </c>
      <c r="T48" s="4">
        <v>0.99</v>
      </c>
      <c r="U48" s="10" t="s">
        <v>84</v>
      </c>
    </row>
    <row r="49" spans="1:21">
      <c r="A49" s="3">
        <v>48</v>
      </c>
      <c r="B49" s="3" t="s">
        <v>187</v>
      </c>
      <c r="C49" s="13">
        <f t="shared" si="1"/>
        <v>-33.985982</v>
      </c>
      <c r="D49" s="13">
        <f t="shared" si="2"/>
        <v>18.520565999999999</v>
      </c>
      <c r="E49" s="3">
        <v>29752</v>
      </c>
      <c r="F49" s="3">
        <v>7699</v>
      </c>
      <c r="G49" s="5">
        <v>8.4000000000000005E-2</v>
      </c>
      <c r="H49" s="5">
        <v>0.58399999999999996</v>
      </c>
      <c r="I49" s="5">
        <v>0.28100000000000003</v>
      </c>
      <c r="J49" s="5">
        <v>4.0000000000000001E-3</v>
      </c>
      <c r="K49" s="5">
        <v>4.7E-2</v>
      </c>
      <c r="L49" s="5">
        <f t="shared" si="3"/>
        <v>1</v>
      </c>
      <c r="M49" s="4">
        <v>0.56999999999999995</v>
      </c>
      <c r="N49" s="4">
        <v>0.88</v>
      </c>
      <c r="O49" s="4">
        <v>0.35</v>
      </c>
      <c r="P49" s="4">
        <v>0.93</v>
      </c>
      <c r="Q49" s="4">
        <v>0.95</v>
      </c>
      <c r="R49" s="4">
        <v>0.94</v>
      </c>
      <c r="S49" s="4">
        <v>0.97</v>
      </c>
      <c r="T49" s="4">
        <v>0.95</v>
      </c>
      <c r="U49" t="s">
        <v>83</v>
      </c>
    </row>
    <row r="50" spans="1:21">
      <c r="A50" s="3">
        <v>49</v>
      </c>
      <c r="B50" s="3" t="s">
        <v>225</v>
      </c>
      <c r="C50" s="13">
        <f t="shared" si="1"/>
        <v>-33.961188999999997</v>
      </c>
      <c r="D50" s="13">
        <f t="shared" si="2"/>
        <v>18.508202000000001</v>
      </c>
      <c r="E50" s="3">
        <v>37464</v>
      </c>
      <c r="F50" s="3">
        <v>8648</v>
      </c>
      <c r="G50" s="5">
        <v>4.2000000000000003E-2</v>
      </c>
      <c r="H50" s="5">
        <v>0.93200000000000005</v>
      </c>
      <c r="I50" s="5">
        <v>1.2999999999999999E-2</v>
      </c>
      <c r="J50" s="5">
        <v>2E-3</v>
      </c>
      <c r="K50" s="5">
        <v>1.0999999999999999E-2</v>
      </c>
      <c r="L50" s="5">
        <f t="shared" si="3"/>
        <v>1</v>
      </c>
      <c r="M50" s="4">
        <v>0.34</v>
      </c>
      <c r="N50" s="4">
        <v>0.81</v>
      </c>
      <c r="O50" s="4">
        <v>0.43</v>
      </c>
      <c r="P50" s="4">
        <v>0.96</v>
      </c>
      <c r="Q50" s="4">
        <v>0.99</v>
      </c>
      <c r="R50" s="4">
        <v>0.96</v>
      </c>
      <c r="S50" s="4">
        <v>0.998</v>
      </c>
      <c r="T50" s="4">
        <v>0.99</v>
      </c>
      <c r="U50" t="s">
        <v>82</v>
      </c>
    </row>
    <row r="51" spans="1:21">
      <c r="A51" s="3">
        <v>50</v>
      </c>
      <c r="B51" s="3" t="s">
        <v>223</v>
      </c>
      <c r="C51" s="13">
        <f t="shared" si="1"/>
        <v>-33.949632999999999</v>
      </c>
      <c r="D51" s="13">
        <f t="shared" si="2"/>
        <v>18.552114</v>
      </c>
      <c r="E51" s="3">
        <v>32977</v>
      </c>
      <c r="F51" s="3">
        <v>7031</v>
      </c>
      <c r="G51" s="5">
        <v>2.5999999999999999E-2</v>
      </c>
      <c r="H51" s="5">
        <v>0.95799999999999996</v>
      </c>
      <c r="I51" s="5">
        <v>5.0000000000000001E-3</v>
      </c>
      <c r="J51" s="5">
        <v>1E-3</v>
      </c>
      <c r="K51" s="5">
        <v>0.01</v>
      </c>
      <c r="L51" s="5">
        <f t="shared" si="3"/>
        <v>1</v>
      </c>
      <c r="M51" s="4">
        <v>0.23</v>
      </c>
      <c r="N51" s="4">
        <v>0.71</v>
      </c>
      <c r="O51" s="4">
        <v>0.5</v>
      </c>
      <c r="P51" s="4">
        <v>0.89</v>
      </c>
      <c r="Q51" s="4">
        <v>0.96</v>
      </c>
      <c r="R51" s="4">
        <v>0.93</v>
      </c>
      <c r="S51" s="4">
        <v>0.99</v>
      </c>
      <c r="T51" s="4">
        <v>0.99</v>
      </c>
      <c r="U51" s="10" t="s">
        <v>81</v>
      </c>
    </row>
    <row r="52" spans="1:21">
      <c r="A52" s="6">
        <v>51</v>
      </c>
      <c r="B52" s="6" t="s">
        <v>224</v>
      </c>
      <c r="C52" s="13">
        <f t="shared" si="1"/>
        <v>-33.944012999999998</v>
      </c>
      <c r="D52" s="13">
        <f t="shared" si="2"/>
        <v>18.531483999999999</v>
      </c>
      <c r="E52" s="3">
        <v>23290</v>
      </c>
      <c r="F52" s="3">
        <v>7357</v>
      </c>
      <c r="G52" s="5">
        <v>0.98899999999999999</v>
      </c>
      <c r="H52" s="5">
        <v>5.0000000000000001E-3</v>
      </c>
      <c r="I52" s="5">
        <v>1E-3</v>
      </c>
      <c r="J52" s="5">
        <v>1E-3</v>
      </c>
      <c r="K52" s="5">
        <v>4.0000000000000001E-3</v>
      </c>
      <c r="L52" s="5">
        <f t="shared" si="3"/>
        <v>1</v>
      </c>
      <c r="M52" s="4">
        <v>0.45</v>
      </c>
      <c r="N52" s="4">
        <v>0.64</v>
      </c>
      <c r="O52" s="4">
        <v>0.63</v>
      </c>
      <c r="P52" s="4">
        <v>0.71</v>
      </c>
      <c r="Q52" s="4">
        <v>0.89</v>
      </c>
      <c r="R52" s="4">
        <v>0.88</v>
      </c>
      <c r="S52" s="4">
        <v>0.98</v>
      </c>
      <c r="T52" s="4">
        <v>0.99</v>
      </c>
      <c r="U52" s="10" t="s">
        <v>80</v>
      </c>
    </row>
    <row r="53" spans="1:21">
      <c r="A53" s="3">
        <v>52</v>
      </c>
      <c r="B53" s="3" t="s">
        <v>222</v>
      </c>
      <c r="C53" s="13">
        <f t="shared" si="1"/>
        <v>-33.950327000000001</v>
      </c>
      <c r="D53" s="13">
        <f t="shared" si="2"/>
        <v>18.536643000000002</v>
      </c>
      <c r="E53" s="3">
        <v>24675</v>
      </c>
      <c r="F53" s="3">
        <v>8656</v>
      </c>
      <c r="G53" s="5">
        <v>0.99299999999999999</v>
      </c>
      <c r="H53" s="5">
        <v>3.0000000000000001E-3</v>
      </c>
      <c r="I53" s="5">
        <v>0</v>
      </c>
      <c r="J53" s="5">
        <v>0</v>
      </c>
      <c r="K53" s="5">
        <v>4.0000000000000001E-3</v>
      </c>
      <c r="L53" s="5">
        <f t="shared" si="3"/>
        <v>1</v>
      </c>
      <c r="M53" s="4">
        <v>0.36</v>
      </c>
      <c r="N53" s="4">
        <v>0.56000000000000005</v>
      </c>
      <c r="O53" s="4">
        <v>0.79</v>
      </c>
      <c r="P53" s="4">
        <v>0.43</v>
      </c>
      <c r="Q53" s="4">
        <v>0.49</v>
      </c>
      <c r="R53" s="4">
        <v>0.56000000000000005</v>
      </c>
      <c r="S53" s="4">
        <v>0.9</v>
      </c>
      <c r="T53" s="4">
        <v>0.97</v>
      </c>
      <c r="U53" s="10" t="s">
        <v>79</v>
      </c>
    </row>
    <row r="54" spans="1:21">
      <c r="A54" s="3">
        <v>53</v>
      </c>
      <c r="B54" s="3" t="s">
        <v>152</v>
      </c>
      <c r="C54" s="13">
        <f t="shared" si="1"/>
        <v>-33.934401999999999</v>
      </c>
      <c r="D54" s="13">
        <f t="shared" si="2"/>
        <v>18.510010999999999</v>
      </c>
      <c r="E54" s="3">
        <v>29027</v>
      </c>
      <c r="F54" s="3">
        <v>8995</v>
      </c>
      <c r="G54" s="5">
        <v>0.32100000000000001</v>
      </c>
      <c r="H54" s="5">
        <v>0.26400000000000001</v>
      </c>
      <c r="I54" s="5">
        <v>3.4000000000000002E-2</v>
      </c>
      <c r="J54" s="5">
        <v>0.35299999999999998</v>
      </c>
      <c r="K54" s="5">
        <v>2.8000000000000001E-2</v>
      </c>
      <c r="L54" s="5">
        <f t="shared" si="3"/>
        <v>1</v>
      </c>
      <c r="M54" s="4">
        <v>0.72</v>
      </c>
      <c r="N54" s="4">
        <v>0.88</v>
      </c>
      <c r="O54" s="4">
        <v>0.25</v>
      </c>
      <c r="P54" s="4">
        <v>0.95</v>
      </c>
      <c r="Q54" s="4">
        <v>0.94</v>
      </c>
      <c r="R54" s="4">
        <v>0.98</v>
      </c>
      <c r="S54" s="4">
        <v>0.99</v>
      </c>
      <c r="T54" s="4">
        <v>0.99</v>
      </c>
      <c r="U54" t="s">
        <v>78</v>
      </c>
    </row>
    <row r="55" spans="1:21">
      <c r="A55" s="6">
        <v>54</v>
      </c>
      <c r="B55" s="6" t="s">
        <v>149</v>
      </c>
      <c r="C55" s="13">
        <f t="shared" si="1"/>
        <v>-33.949883999999997</v>
      </c>
      <c r="D55" s="13">
        <f t="shared" si="2"/>
        <v>18.382680000000001</v>
      </c>
      <c r="E55" s="3">
        <v>27903</v>
      </c>
      <c r="F55" s="3">
        <v>13333</v>
      </c>
      <c r="G55" s="5">
        <v>0.191</v>
      </c>
      <c r="H55" s="5">
        <v>0.08</v>
      </c>
      <c r="I55" s="5">
        <v>2.7E-2</v>
      </c>
      <c r="J55" s="5">
        <v>0.66300000000000003</v>
      </c>
      <c r="K55" s="5">
        <v>3.9E-2</v>
      </c>
      <c r="L55" s="5">
        <f t="shared" si="3"/>
        <v>1</v>
      </c>
      <c r="M55" s="4">
        <v>0.85</v>
      </c>
      <c r="N55" s="4">
        <v>0.95</v>
      </c>
      <c r="O55" s="4">
        <v>0.2</v>
      </c>
      <c r="P55" s="4">
        <v>0.99</v>
      </c>
      <c r="Q55" s="4">
        <v>0.995</v>
      </c>
      <c r="R55" s="4">
        <v>0.99</v>
      </c>
      <c r="S55" s="4">
        <v>0.99</v>
      </c>
      <c r="T55" s="4">
        <v>0.995</v>
      </c>
      <c r="U55" t="s">
        <v>77</v>
      </c>
    </row>
    <row r="56" spans="1:21">
      <c r="A56" s="3">
        <v>55</v>
      </c>
      <c r="B56" s="3" t="s">
        <v>150</v>
      </c>
      <c r="C56" s="13">
        <f t="shared" si="1"/>
        <v>-33.884186999999997</v>
      </c>
      <c r="D56" s="13">
        <f t="shared" si="2"/>
        <v>18.497993000000001</v>
      </c>
      <c r="E56" s="3">
        <v>35535</v>
      </c>
      <c r="F56" s="3">
        <v>11475</v>
      </c>
      <c r="G56" s="5">
        <v>0.254</v>
      </c>
      <c r="H56" s="5">
        <v>0.29599999999999999</v>
      </c>
      <c r="I56" s="5">
        <v>3.5000000000000003E-2</v>
      </c>
      <c r="J56" s="5">
        <v>0.374</v>
      </c>
      <c r="K56" s="5">
        <v>4.1000000000000002E-2</v>
      </c>
      <c r="L56" s="5">
        <f t="shared" si="3"/>
        <v>1</v>
      </c>
      <c r="M56" s="4">
        <v>0.62</v>
      </c>
      <c r="N56" s="4">
        <v>0.86</v>
      </c>
      <c r="O56" s="4">
        <v>0.3</v>
      </c>
      <c r="P56" s="4">
        <v>0.98</v>
      </c>
      <c r="Q56" s="4">
        <v>0.99</v>
      </c>
      <c r="R56" s="4">
        <v>0.99</v>
      </c>
      <c r="S56" s="4">
        <v>0.99</v>
      </c>
      <c r="T56" s="4">
        <v>0.99</v>
      </c>
      <c r="U56" t="s">
        <v>76</v>
      </c>
    </row>
    <row r="57" spans="1:21">
      <c r="A57" s="6">
        <v>56</v>
      </c>
      <c r="B57" s="6" t="s">
        <v>151</v>
      </c>
      <c r="C57" s="13">
        <f t="shared" si="1"/>
        <v>-33.909761000000003</v>
      </c>
      <c r="D57" s="13">
        <f t="shared" si="2"/>
        <v>18.513528999999998</v>
      </c>
      <c r="E57" s="3">
        <v>33796</v>
      </c>
      <c r="F57" s="3">
        <v>8662</v>
      </c>
      <c r="G57" s="5">
        <v>0.16400000000000001</v>
      </c>
      <c r="H57" s="5">
        <v>0.78100000000000003</v>
      </c>
      <c r="I57" s="5">
        <v>1.7999999999999999E-2</v>
      </c>
      <c r="J57" s="5">
        <v>1.2E-2</v>
      </c>
      <c r="K57" s="5">
        <v>2.5000000000000001E-2</v>
      </c>
      <c r="L57" s="5">
        <f t="shared" si="3"/>
        <v>1</v>
      </c>
      <c r="M57" s="4">
        <v>0.48</v>
      </c>
      <c r="N57" s="4">
        <v>0.87</v>
      </c>
      <c r="O57" s="4">
        <v>0.32</v>
      </c>
      <c r="P57" s="4">
        <v>0.93</v>
      </c>
      <c r="Q57" s="4">
        <v>0.96</v>
      </c>
      <c r="R57" s="4">
        <v>0.95</v>
      </c>
      <c r="S57" s="4">
        <v>0.99</v>
      </c>
      <c r="T57" s="4">
        <v>0.99</v>
      </c>
      <c r="U57" t="s">
        <v>75</v>
      </c>
    </row>
    <row r="58" spans="1:21">
      <c r="A58" s="3">
        <v>57</v>
      </c>
      <c r="B58" s="3" t="s">
        <v>147</v>
      </c>
      <c r="C58" s="13">
        <f t="shared" si="1"/>
        <v>-33.941912000000002</v>
      </c>
      <c r="D58" s="13">
        <f t="shared" si="2"/>
        <v>18.469884</v>
      </c>
      <c r="E58" s="3">
        <v>33076</v>
      </c>
      <c r="F58" s="3">
        <v>10202</v>
      </c>
      <c r="G58" s="5">
        <v>0.35</v>
      </c>
      <c r="H58" s="5">
        <v>0.28899999999999998</v>
      </c>
      <c r="I58" s="5">
        <v>4.2000000000000003E-2</v>
      </c>
      <c r="J58" s="5">
        <v>0.26800000000000002</v>
      </c>
      <c r="K58" s="5">
        <v>5.0999999999999997E-2</v>
      </c>
      <c r="L58" s="5">
        <f t="shared" si="3"/>
        <v>1</v>
      </c>
      <c r="M58" s="4">
        <v>0.76</v>
      </c>
      <c r="N58" s="4">
        <v>0.88</v>
      </c>
      <c r="O58" s="4">
        <v>0.3</v>
      </c>
      <c r="P58" s="4">
        <v>0.99</v>
      </c>
      <c r="Q58" s="4">
        <v>0.995</v>
      </c>
      <c r="R58" s="4">
        <v>0.99</v>
      </c>
      <c r="S58" s="4">
        <v>0.998</v>
      </c>
      <c r="T58" s="4">
        <v>0.99</v>
      </c>
      <c r="U58" t="s">
        <v>74</v>
      </c>
    </row>
    <row r="59" spans="1:21">
      <c r="A59" s="6">
        <v>58</v>
      </c>
      <c r="B59" s="6" t="s">
        <v>145</v>
      </c>
      <c r="C59" s="13">
        <f t="shared" si="1"/>
        <v>-33.984909999999999</v>
      </c>
      <c r="D59" s="13">
        <f t="shared" si="2"/>
        <v>18.478552000000001</v>
      </c>
      <c r="E59" s="3">
        <v>28624</v>
      </c>
      <c r="F59" s="3">
        <v>10854</v>
      </c>
      <c r="G59" s="5">
        <v>0.192</v>
      </c>
      <c r="H59" s="5">
        <v>0.13400000000000001</v>
      </c>
      <c r="I59" s="5">
        <v>4.8000000000000001E-2</v>
      </c>
      <c r="J59" s="5">
        <v>0.58399999999999996</v>
      </c>
      <c r="K59" s="5">
        <v>4.2000000000000003E-2</v>
      </c>
      <c r="L59" s="5">
        <f t="shared" si="3"/>
        <v>1</v>
      </c>
      <c r="M59" s="4">
        <v>0.89</v>
      </c>
      <c r="N59" s="4">
        <v>0.96</v>
      </c>
      <c r="O59" s="4">
        <v>0.15</v>
      </c>
      <c r="P59" s="4">
        <v>0.99</v>
      </c>
      <c r="Q59" s="4">
        <v>0.996</v>
      </c>
      <c r="R59" s="4">
        <v>0.99</v>
      </c>
      <c r="S59" s="4">
        <v>0.99</v>
      </c>
      <c r="T59" s="4">
        <v>0.996</v>
      </c>
      <c r="U59" t="s">
        <v>73</v>
      </c>
    </row>
    <row r="60" spans="1:21">
      <c r="A60" s="3">
        <v>59</v>
      </c>
      <c r="B60" s="3" t="s">
        <v>146</v>
      </c>
      <c r="C60" s="13">
        <f t="shared" si="1"/>
        <v>-33.983772000000002</v>
      </c>
      <c r="D60" s="13">
        <f t="shared" si="2"/>
        <v>18.46585</v>
      </c>
      <c r="E60" s="3">
        <v>23734</v>
      </c>
      <c r="F60" s="3">
        <v>10886</v>
      </c>
      <c r="G60" s="5">
        <v>0.19800000000000001</v>
      </c>
      <c r="H60" s="5">
        <v>9.0999999999999998E-2</v>
      </c>
      <c r="I60" s="5">
        <v>5.5E-2</v>
      </c>
      <c r="J60" s="5">
        <v>0.62</v>
      </c>
      <c r="K60" s="5">
        <v>3.5999999999999997E-2</v>
      </c>
      <c r="L60" s="5">
        <f t="shared" si="3"/>
        <v>1</v>
      </c>
      <c r="M60" s="4">
        <v>0.9</v>
      </c>
      <c r="N60" s="4">
        <v>0.95</v>
      </c>
      <c r="O60" s="4">
        <v>0.2</v>
      </c>
      <c r="P60" s="4">
        <v>0.99</v>
      </c>
      <c r="Q60" s="4">
        <v>0.995</v>
      </c>
      <c r="R60" s="4">
        <v>0.99</v>
      </c>
      <c r="S60" s="4">
        <v>0.99</v>
      </c>
      <c r="T60" s="4">
        <v>0.997</v>
      </c>
      <c r="U60" t="s">
        <v>72</v>
      </c>
    </row>
    <row r="61" spans="1:21">
      <c r="A61" s="3">
        <v>60</v>
      </c>
      <c r="B61" s="3" t="s">
        <v>144</v>
      </c>
      <c r="C61" s="13">
        <f t="shared" si="1"/>
        <v>-33.989606999999999</v>
      </c>
      <c r="D61" s="13">
        <f t="shared" si="2"/>
        <v>18.504214000000001</v>
      </c>
      <c r="E61" s="3">
        <v>31679</v>
      </c>
      <c r="F61" s="3">
        <v>8319</v>
      </c>
      <c r="G61" s="5">
        <v>8.8999999999999996E-2</v>
      </c>
      <c r="H61" s="5">
        <v>0.63600000000000001</v>
      </c>
      <c r="I61" s="5">
        <v>0.126</v>
      </c>
      <c r="J61" s="5">
        <v>7.2999999999999995E-2</v>
      </c>
      <c r="K61" s="5">
        <v>7.5999999999999998E-2</v>
      </c>
      <c r="L61" s="5">
        <f t="shared" si="3"/>
        <v>0.99999999999999989</v>
      </c>
      <c r="M61" s="4">
        <v>0.68</v>
      </c>
      <c r="N61" s="4">
        <v>0.91</v>
      </c>
      <c r="O61" s="4">
        <v>0.23</v>
      </c>
      <c r="P61" s="4">
        <v>0.98</v>
      </c>
      <c r="Q61" s="4">
        <v>0.99</v>
      </c>
      <c r="R61" s="4">
        <v>0.99</v>
      </c>
      <c r="S61" s="4">
        <v>0.99</v>
      </c>
      <c r="T61" s="4">
        <v>0.99</v>
      </c>
      <c r="U61" s="3" t="s">
        <v>71</v>
      </c>
    </row>
    <row r="62" spans="1:21">
      <c r="A62" s="3">
        <v>61</v>
      </c>
      <c r="B62" s="3" t="s">
        <v>132</v>
      </c>
      <c r="C62" s="13">
        <f t="shared" si="1"/>
        <v>-34.191937000000003</v>
      </c>
      <c r="D62" s="13">
        <f t="shared" si="2"/>
        <v>18.426535000000001</v>
      </c>
      <c r="E62" s="3">
        <v>31883</v>
      </c>
      <c r="F62" s="3">
        <v>7800</v>
      </c>
      <c r="G62" s="5">
        <v>0.20699999999999999</v>
      </c>
      <c r="H62" s="5">
        <v>0.51</v>
      </c>
      <c r="I62" s="5">
        <v>1.4E-2</v>
      </c>
      <c r="J62" s="5">
        <v>0.25600000000000001</v>
      </c>
      <c r="K62" s="5">
        <v>1.2999999999999999E-2</v>
      </c>
      <c r="L62" s="5">
        <f t="shared" si="3"/>
        <v>1</v>
      </c>
      <c r="M62" s="4">
        <v>0.52</v>
      </c>
      <c r="N62" s="4">
        <v>0.85</v>
      </c>
      <c r="O62" s="4">
        <v>0.33</v>
      </c>
      <c r="P62" s="4">
        <v>0.87</v>
      </c>
      <c r="Q62" s="4">
        <v>0.95</v>
      </c>
      <c r="R62" s="4">
        <v>0.88</v>
      </c>
      <c r="S62" s="4">
        <v>0.97</v>
      </c>
      <c r="T62" s="4">
        <v>0.99</v>
      </c>
      <c r="U62" s="3" t="s">
        <v>70</v>
      </c>
    </row>
    <row r="63" spans="1:21">
      <c r="A63" s="6">
        <v>62</v>
      </c>
      <c r="B63" s="6" t="s">
        <v>143</v>
      </c>
      <c r="C63" s="13">
        <f t="shared" si="1"/>
        <v>-34.012742000000003</v>
      </c>
      <c r="D63" s="13">
        <f t="shared" si="2"/>
        <v>18.435590000000001</v>
      </c>
      <c r="E63" s="3">
        <v>24489</v>
      </c>
      <c r="F63" s="3">
        <v>9707</v>
      </c>
      <c r="G63" s="5">
        <v>0.14899999999999999</v>
      </c>
      <c r="H63" s="5">
        <v>0.184</v>
      </c>
      <c r="I63" s="5">
        <v>1.9E-2</v>
      </c>
      <c r="J63" s="5">
        <v>0.60499999999999998</v>
      </c>
      <c r="K63" s="5">
        <v>4.2999999999999997E-2</v>
      </c>
      <c r="L63" s="5">
        <f t="shared" si="3"/>
        <v>1</v>
      </c>
      <c r="M63" s="4">
        <v>0.8</v>
      </c>
      <c r="N63" s="4">
        <v>0.95</v>
      </c>
      <c r="O63" s="4">
        <v>0.18</v>
      </c>
      <c r="P63" s="4">
        <v>0.99</v>
      </c>
      <c r="Q63" s="4">
        <v>0.996</v>
      </c>
      <c r="R63" s="4">
        <v>0.995</v>
      </c>
      <c r="S63" s="4">
        <v>0.99</v>
      </c>
      <c r="T63" s="4">
        <v>0.996</v>
      </c>
      <c r="U63" s="3" t="s">
        <v>69</v>
      </c>
    </row>
    <row r="64" spans="1:21">
      <c r="A64" s="3">
        <v>63</v>
      </c>
      <c r="B64" s="3" t="s">
        <v>142</v>
      </c>
      <c r="C64" s="13">
        <f t="shared" si="1"/>
        <v>-34.012174000000002</v>
      </c>
      <c r="D64" s="13">
        <f t="shared" si="2"/>
        <v>18.496099999999998</v>
      </c>
      <c r="E64" s="3">
        <v>27872</v>
      </c>
      <c r="F64" s="3">
        <v>7954</v>
      </c>
      <c r="G64" s="5">
        <v>0.104</v>
      </c>
      <c r="H64" s="5">
        <v>0.68799999999999994</v>
      </c>
      <c r="I64" s="5">
        <v>3.9E-2</v>
      </c>
      <c r="J64" s="5">
        <v>9.7000000000000003E-2</v>
      </c>
      <c r="K64" s="5">
        <v>7.1999999999999995E-2</v>
      </c>
      <c r="L64" s="5">
        <f t="shared" si="3"/>
        <v>0.99999999999999989</v>
      </c>
      <c r="M64" s="4">
        <v>0.65</v>
      </c>
      <c r="N64" s="4">
        <v>0.9</v>
      </c>
      <c r="O64" s="4">
        <v>0.24</v>
      </c>
      <c r="P64" s="4">
        <v>0.97</v>
      </c>
      <c r="Q64" s="4">
        <v>0.98</v>
      </c>
      <c r="R64" s="4">
        <v>0.99</v>
      </c>
      <c r="S64" s="4">
        <v>0.99</v>
      </c>
      <c r="T64" s="4">
        <v>0.99</v>
      </c>
      <c r="U64" t="s">
        <v>68</v>
      </c>
    </row>
    <row r="65" spans="1:21">
      <c r="A65" s="3">
        <v>64</v>
      </c>
      <c r="B65" s="3" t="s">
        <v>133</v>
      </c>
      <c r="C65" s="13">
        <f t="shared" si="1"/>
        <v>-34.084569999999999</v>
      </c>
      <c r="D65" s="13">
        <f t="shared" si="2"/>
        <v>18.478715999999999</v>
      </c>
      <c r="E65" s="3">
        <v>24489</v>
      </c>
      <c r="F65" s="3">
        <v>9707</v>
      </c>
      <c r="G65" s="5">
        <v>0.14899999999999999</v>
      </c>
      <c r="H65" s="5">
        <v>0.184</v>
      </c>
      <c r="I65" s="5">
        <v>1.9E-2</v>
      </c>
      <c r="J65" s="5">
        <v>0.60499999999999998</v>
      </c>
      <c r="K65" s="5">
        <v>4.2999999999999997E-2</v>
      </c>
      <c r="L65" s="5">
        <f t="shared" si="3"/>
        <v>1</v>
      </c>
      <c r="M65" s="4">
        <v>0.8</v>
      </c>
      <c r="N65" s="4">
        <v>0.95</v>
      </c>
      <c r="O65" s="4">
        <v>0.18</v>
      </c>
      <c r="P65" s="4">
        <v>0.99</v>
      </c>
      <c r="Q65" s="4">
        <v>0.996</v>
      </c>
      <c r="R65" s="4">
        <v>0.995</v>
      </c>
      <c r="S65" s="4">
        <v>0.99</v>
      </c>
      <c r="T65" s="4">
        <v>0.996</v>
      </c>
      <c r="U65" t="s">
        <v>67</v>
      </c>
    </row>
    <row r="66" spans="1:21">
      <c r="A66" s="6">
        <v>65</v>
      </c>
      <c r="B66" s="6" t="s">
        <v>140</v>
      </c>
      <c r="C66" s="13">
        <f t="shared" si="1"/>
        <v>-34.041910000000001</v>
      </c>
      <c r="D66" s="13">
        <f t="shared" si="2"/>
        <v>18.507304999999999</v>
      </c>
      <c r="E66" s="3">
        <v>28115</v>
      </c>
      <c r="F66" s="3">
        <v>6875</v>
      </c>
      <c r="G66" s="5">
        <v>5.5E-2</v>
      </c>
      <c r="H66" s="5">
        <v>0.90200000000000002</v>
      </c>
      <c r="I66" s="5">
        <v>0.01</v>
      </c>
      <c r="J66" s="5">
        <v>3.0000000000000001E-3</v>
      </c>
      <c r="K66" s="5">
        <v>0.03</v>
      </c>
      <c r="L66" s="5">
        <f t="shared" ref="L66:L97" si="4">SUM(G66:K66)</f>
        <v>1</v>
      </c>
      <c r="M66" s="4">
        <v>0.41</v>
      </c>
      <c r="N66" s="4">
        <v>0.83</v>
      </c>
      <c r="O66" s="4">
        <v>0.37</v>
      </c>
      <c r="P66" s="4">
        <v>0.97</v>
      </c>
      <c r="Q66" s="4">
        <v>0.99</v>
      </c>
      <c r="R66" s="4">
        <v>0.98</v>
      </c>
      <c r="S66" s="4">
        <v>0.997</v>
      </c>
      <c r="T66" s="4">
        <v>0.99</v>
      </c>
      <c r="U66" s="3" t="s">
        <v>66</v>
      </c>
    </row>
    <row r="67" spans="1:21">
      <c r="A67" s="3">
        <v>66</v>
      </c>
      <c r="B67" s="3" t="s">
        <v>141</v>
      </c>
      <c r="C67" s="13">
        <f t="shared" ref="C67:C112" si="5">VALUE(LEFT(B67,10))</f>
        <v>-34.029462000000002</v>
      </c>
      <c r="D67" s="13">
        <f t="shared" ref="D67:D112" si="6">VALUE(RIGHT(B67,9))</f>
        <v>18.503952999999999</v>
      </c>
      <c r="E67" s="3">
        <v>28845</v>
      </c>
      <c r="F67" s="3">
        <v>6393</v>
      </c>
      <c r="G67" s="5">
        <v>2.5999999999999999E-2</v>
      </c>
      <c r="H67" s="5">
        <v>0.92500000000000004</v>
      </c>
      <c r="I67" s="5">
        <v>8.9999999999999993E-3</v>
      </c>
      <c r="J67" s="5">
        <v>6.0000000000000001E-3</v>
      </c>
      <c r="K67" s="5">
        <v>3.4000000000000002E-2</v>
      </c>
      <c r="L67" s="5">
        <f t="shared" si="4"/>
        <v>1</v>
      </c>
      <c r="M67" s="4">
        <v>0.31</v>
      </c>
      <c r="N67" s="4">
        <v>0.74</v>
      </c>
      <c r="O67" s="4">
        <v>0.44</v>
      </c>
      <c r="P67" s="4">
        <v>0.93</v>
      </c>
      <c r="Q67" s="4">
        <v>0.98</v>
      </c>
      <c r="R67" s="4">
        <v>0.94</v>
      </c>
      <c r="S67" s="4">
        <v>0.996</v>
      </c>
      <c r="T67" s="4">
        <v>0.99</v>
      </c>
      <c r="U67" t="s">
        <v>65</v>
      </c>
    </row>
    <row r="68" spans="1:21">
      <c r="A68" s="6">
        <v>67</v>
      </c>
      <c r="B68" s="6" t="s">
        <v>139</v>
      </c>
      <c r="C68" s="13">
        <f t="shared" si="5"/>
        <v>-34.056418999999998</v>
      </c>
      <c r="D68" s="13">
        <f t="shared" si="6"/>
        <v>18.521982999999999</v>
      </c>
      <c r="E68" s="3">
        <v>48613</v>
      </c>
      <c r="F68" s="3">
        <v>12148</v>
      </c>
      <c r="G68" s="5">
        <v>0.29599999999999999</v>
      </c>
      <c r="H68" s="5">
        <v>0.61399999999999999</v>
      </c>
      <c r="I68" s="5">
        <v>4.2000000000000003E-2</v>
      </c>
      <c r="J68" s="5">
        <v>7.0000000000000001E-3</v>
      </c>
      <c r="K68" s="5">
        <v>4.1000000000000002E-2</v>
      </c>
      <c r="L68" s="5">
        <f t="shared" si="4"/>
        <v>1</v>
      </c>
      <c r="M68" s="4">
        <v>0.32</v>
      </c>
      <c r="N68" s="4">
        <v>0.7</v>
      </c>
      <c r="O68" s="4">
        <v>0.6</v>
      </c>
      <c r="P68" s="4">
        <v>0.69</v>
      </c>
      <c r="Q68" s="4">
        <v>0.84</v>
      </c>
      <c r="R68" s="4">
        <v>0.77</v>
      </c>
      <c r="S68" s="4">
        <v>0.93</v>
      </c>
      <c r="T68" s="4">
        <v>0.97</v>
      </c>
      <c r="U68" t="s">
        <v>64</v>
      </c>
    </row>
    <row r="69" spans="1:21">
      <c r="A69" s="3">
        <v>68</v>
      </c>
      <c r="B69" s="3" t="s">
        <v>135</v>
      </c>
      <c r="C69" s="13">
        <f t="shared" si="5"/>
        <v>-34.073011999999999</v>
      </c>
      <c r="D69" s="13">
        <f t="shared" si="6"/>
        <v>18.480705</v>
      </c>
      <c r="E69" s="3">
        <v>31832</v>
      </c>
      <c r="F69" s="3">
        <v>7139</v>
      </c>
      <c r="G69" s="5">
        <v>0.04</v>
      </c>
      <c r="H69" s="5">
        <v>0.94099999999999995</v>
      </c>
      <c r="I69" s="5">
        <v>5.0000000000000001E-3</v>
      </c>
      <c r="J69" s="5">
        <v>2E-3</v>
      </c>
      <c r="K69" s="5">
        <v>1.2E-2</v>
      </c>
      <c r="L69" s="5">
        <f t="shared" si="4"/>
        <v>1</v>
      </c>
      <c r="M69" s="4">
        <v>0.28999999999999998</v>
      </c>
      <c r="N69" s="4">
        <v>0.73</v>
      </c>
      <c r="O69" s="4">
        <v>0.5</v>
      </c>
      <c r="P69" s="4">
        <v>0.95</v>
      </c>
      <c r="Q69" s="4">
        <v>0.99</v>
      </c>
      <c r="R69" s="4">
        <v>0.96</v>
      </c>
      <c r="S69" s="4">
        <v>0.998</v>
      </c>
      <c r="T69" s="4">
        <v>0.99</v>
      </c>
      <c r="U69" t="s">
        <v>63</v>
      </c>
    </row>
    <row r="70" spans="1:21">
      <c r="A70" s="6">
        <v>69</v>
      </c>
      <c r="B70" s="6" t="s">
        <v>131</v>
      </c>
      <c r="C70" s="13">
        <f t="shared" si="5"/>
        <v>-34.109682999999997</v>
      </c>
      <c r="D70" s="13">
        <f t="shared" si="6"/>
        <v>18.380545999999999</v>
      </c>
      <c r="E70" s="3">
        <v>37172</v>
      </c>
      <c r="F70" s="3">
        <v>13085</v>
      </c>
      <c r="G70" s="5">
        <v>0.58499999999999996</v>
      </c>
      <c r="H70" s="5">
        <v>2.8000000000000001E-2</v>
      </c>
      <c r="I70" s="5">
        <v>4.0000000000000001E-3</v>
      </c>
      <c r="J70" s="5">
        <v>0.33300000000000002</v>
      </c>
      <c r="K70" s="5">
        <v>0.05</v>
      </c>
      <c r="L70" s="5">
        <f t="shared" si="4"/>
        <v>1</v>
      </c>
      <c r="M70" s="4">
        <v>0.55000000000000004</v>
      </c>
      <c r="N70" s="4">
        <v>0.78</v>
      </c>
      <c r="O70" s="4">
        <v>0.55000000000000004</v>
      </c>
      <c r="P70" s="4">
        <v>0.56000000000000005</v>
      </c>
      <c r="Q70" s="4">
        <v>0.83</v>
      </c>
      <c r="R70" s="4">
        <v>0.92</v>
      </c>
      <c r="S70" s="4">
        <v>0.99</v>
      </c>
      <c r="T70" s="4">
        <v>0.97</v>
      </c>
      <c r="U70" t="s">
        <v>62</v>
      </c>
    </row>
    <row r="71" spans="1:21">
      <c r="A71" s="3">
        <v>70</v>
      </c>
      <c r="B71" s="3" t="s">
        <v>161</v>
      </c>
      <c r="C71" s="13">
        <f t="shared" si="5"/>
        <v>-33.866660000000003</v>
      </c>
      <c r="D71" s="13">
        <f t="shared" si="6"/>
        <v>18.616817000000001</v>
      </c>
      <c r="E71" s="3">
        <v>24934</v>
      </c>
      <c r="F71" s="3">
        <v>9447</v>
      </c>
      <c r="G71" s="5">
        <v>6.9000000000000006E-2</v>
      </c>
      <c r="H71" s="5">
        <v>9.2999999999999999E-2</v>
      </c>
      <c r="I71" s="5">
        <v>2.1999999999999999E-2</v>
      </c>
      <c r="J71" s="5">
        <v>0.79800000000000004</v>
      </c>
      <c r="K71" s="5">
        <v>1.7999999999999999E-2</v>
      </c>
      <c r="L71" s="5">
        <f t="shared" si="4"/>
        <v>1</v>
      </c>
      <c r="M71" s="4">
        <v>0.89</v>
      </c>
      <c r="N71" s="4">
        <v>0.97</v>
      </c>
      <c r="O71" s="4">
        <v>0.13</v>
      </c>
      <c r="P71" s="4">
        <v>0.99</v>
      </c>
      <c r="Q71" s="4">
        <v>0.996</v>
      </c>
      <c r="R71" s="4">
        <v>0.99</v>
      </c>
      <c r="S71" s="4">
        <v>0.99</v>
      </c>
      <c r="T71" s="4">
        <v>0.99</v>
      </c>
      <c r="U71" s="3" t="s">
        <v>61</v>
      </c>
    </row>
    <row r="72" spans="1:21">
      <c r="A72" s="3">
        <v>71</v>
      </c>
      <c r="B72" s="3" t="s">
        <v>134</v>
      </c>
      <c r="C72" s="13">
        <f t="shared" si="5"/>
        <v>-34.063305</v>
      </c>
      <c r="D72" s="13">
        <f t="shared" si="6"/>
        <v>18.441379999999999</v>
      </c>
      <c r="E72" s="3">
        <v>27943</v>
      </c>
      <c r="F72" s="3">
        <v>9281</v>
      </c>
      <c r="G72" s="5">
        <v>0.20300000000000001</v>
      </c>
      <c r="H72" s="5">
        <v>0.17299999999999999</v>
      </c>
      <c r="I72" s="5">
        <v>1.2E-2</v>
      </c>
      <c r="J72" s="5">
        <v>0.59099999999999997</v>
      </c>
      <c r="K72" s="5">
        <v>2.1000000000000001E-2</v>
      </c>
      <c r="L72" s="5">
        <f t="shared" si="4"/>
        <v>1</v>
      </c>
      <c r="M72" s="4">
        <v>0.78</v>
      </c>
      <c r="N72" s="4">
        <v>0.91</v>
      </c>
      <c r="O72" s="4">
        <v>0.19</v>
      </c>
      <c r="P72" s="4">
        <v>0.95</v>
      </c>
      <c r="Q72" s="4">
        <v>0.997</v>
      </c>
      <c r="R72" s="4">
        <v>0.99</v>
      </c>
      <c r="S72" s="4">
        <v>0.99</v>
      </c>
      <c r="T72" s="4">
        <v>0.995</v>
      </c>
      <c r="U72" s="3" t="s">
        <v>60</v>
      </c>
    </row>
    <row r="73" spans="1:21">
      <c r="A73" s="6">
        <v>72</v>
      </c>
      <c r="B73" s="6" t="s">
        <v>136</v>
      </c>
      <c r="C73" s="13">
        <f t="shared" si="5"/>
        <v>-34.057651999999997</v>
      </c>
      <c r="D73" s="13">
        <f t="shared" si="6"/>
        <v>18.472121000000001</v>
      </c>
      <c r="E73" s="3">
        <v>25189</v>
      </c>
      <c r="F73" s="3">
        <v>6781</v>
      </c>
      <c r="G73" s="5">
        <v>9.7000000000000003E-2</v>
      </c>
      <c r="H73" s="5">
        <v>0.79100000000000004</v>
      </c>
      <c r="I73" s="5">
        <v>1.4E-2</v>
      </c>
      <c r="J73" s="5">
        <v>6.5000000000000002E-2</v>
      </c>
      <c r="K73" s="5">
        <v>3.3000000000000002E-2</v>
      </c>
      <c r="L73" s="5">
        <f t="shared" si="4"/>
        <v>1</v>
      </c>
      <c r="M73" s="4">
        <v>0.56000000000000005</v>
      </c>
      <c r="N73" s="4">
        <v>0.85</v>
      </c>
      <c r="O73" s="4">
        <v>0.28999999999999998</v>
      </c>
      <c r="P73" s="4">
        <v>0.97</v>
      </c>
      <c r="Q73" s="4">
        <v>0.98</v>
      </c>
      <c r="R73" s="4">
        <v>0.98</v>
      </c>
      <c r="S73" s="4">
        <v>0.99</v>
      </c>
      <c r="T73" s="4">
        <v>0.99</v>
      </c>
      <c r="U73" s="3" t="s">
        <v>59</v>
      </c>
    </row>
    <row r="74" spans="1:21">
      <c r="A74" s="3">
        <v>73</v>
      </c>
      <c r="B74" s="3" t="s">
        <v>137</v>
      </c>
      <c r="C74" s="13">
        <f t="shared" si="5"/>
        <v>-34.034084999999997</v>
      </c>
      <c r="D74" s="13">
        <f t="shared" si="6"/>
        <v>18.458908999999998</v>
      </c>
      <c r="E74" s="3">
        <v>24285</v>
      </c>
      <c r="F74" s="3">
        <v>8492</v>
      </c>
      <c r="G74" s="5">
        <v>8.7999999999999995E-2</v>
      </c>
      <c r="H74" s="5">
        <v>0.24</v>
      </c>
      <c r="I74" s="5">
        <v>1.9E-2</v>
      </c>
      <c r="J74" s="5">
        <v>0.62</v>
      </c>
      <c r="K74" s="5">
        <v>3.3000000000000002E-2</v>
      </c>
      <c r="L74" s="5">
        <f t="shared" si="4"/>
        <v>1</v>
      </c>
      <c r="M74" s="4">
        <v>0.77</v>
      </c>
      <c r="N74" s="4">
        <v>0.95</v>
      </c>
      <c r="O74" s="4">
        <v>0.17</v>
      </c>
      <c r="P74" s="4">
        <v>0.99</v>
      </c>
      <c r="Q74" s="4">
        <v>0.996</v>
      </c>
      <c r="R74" s="4">
        <v>0.99</v>
      </c>
      <c r="S74" s="4">
        <v>0.99</v>
      </c>
      <c r="T74" s="4">
        <v>0.99</v>
      </c>
      <c r="U74" s="3" t="s">
        <v>58</v>
      </c>
    </row>
    <row r="75" spans="1:21">
      <c r="A75" s="6">
        <v>74</v>
      </c>
      <c r="B75" s="6" t="s">
        <v>130</v>
      </c>
      <c r="C75" s="13">
        <f t="shared" si="5"/>
        <v>-34.028843000000002</v>
      </c>
      <c r="D75" s="13">
        <f t="shared" si="6"/>
        <v>18.349387</v>
      </c>
      <c r="E75" s="3">
        <v>36822</v>
      </c>
      <c r="F75" s="3">
        <v>13307</v>
      </c>
      <c r="G75" s="5">
        <v>0.43</v>
      </c>
      <c r="H75" s="5">
        <v>0.17599999999999999</v>
      </c>
      <c r="I75" s="5">
        <v>6.0000000000000001E-3</v>
      </c>
      <c r="J75" s="5">
        <v>0.35399999999999998</v>
      </c>
      <c r="K75" s="5">
        <v>3.4000000000000002E-2</v>
      </c>
      <c r="L75" s="5">
        <f t="shared" si="4"/>
        <v>1</v>
      </c>
      <c r="M75" s="4">
        <v>0.55000000000000004</v>
      </c>
      <c r="N75" s="4">
        <v>0.79</v>
      </c>
      <c r="O75" s="4">
        <v>0.47</v>
      </c>
      <c r="P75" s="4">
        <v>0.63</v>
      </c>
      <c r="Q75" s="4">
        <v>0.71</v>
      </c>
      <c r="R75" s="4">
        <v>0.8</v>
      </c>
      <c r="S75" s="4">
        <v>0.82</v>
      </c>
      <c r="T75" s="4">
        <v>0.91</v>
      </c>
      <c r="U75" s="3" t="s">
        <v>57</v>
      </c>
    </row>
    <row r="76" spans="1:21">
      <c r="A76" s="6">
        <v>75</v>
      </c>
      <c r="B76" s="3" t="s">
        <v>220</v>
      </c>
      <c r="C76" s="13">
        <f t="shared" si="5"/>
        <v>-34.030903000000002</v>
      </c>
      <c r="D76" s="13">
        <f t="shared" si="6"/>
        <v>18.588937999999999</v>
      </c>
      <c r="E76" s="3">
        <v>37698</v>
      </c>
      <c r="F76" s="3">
        <v>9870</v>
      </c>
      <c r="G76" s="5">
        <v>0.31</v>
      </c>
      <c r="H76" s="5">
        <v>0.67100000000000004</v>
      </c>
      <c r="I76" s="5">
        <v>6.0000000000000001E-3</v>
      </c>
      <c r="J76" s="5">
        <v>2E-3</v>
      </c>
      <c r="K76" s="5">
        <v>1.0999999999999999E-2</v>
      </c>
      <c r="L76" s="5">
        <f t="shared" si="4"/>
        <v>1</v>
      </c>
      <c r="M76" s="4">
        <v>0.42</v>
      </c>
      <c r="N76" s="4">
        <v>0.76</v>
      </c>
      <c r="O76" s="4">
        <v>0.45</v>
      </c>
      <c r="P76" s="4">
        <v>0.84</v>
      </c>
      <c r="Q76" s="4">
        <v>0.98</v>
      </c>
      <c r="R76" s="4">
        <v>0.96</v>
      </c>
      <c r="S76" s="4">
        <v>0.996</v>
      </c>
      <c r="T76" s="4">
        <v>0.99</v>
      </c>
      <c r="U76" s="3" t="s">
        <v>56</v>
      </c>
    </row>
    <row r="77" spans="1:21">
      <c r="A77" s="6">
        <v>76</v>
      </c>
      <c r="B77" s="6" t="s">
        <v>201</v>
      </c>
      <c r="C77" s="13">
        <f t="shared" si="5"/>
        <v>-34.031225999999997</v>
      </c>
      <c r="D77" s="13">
        <f t="shared" si="6"/>
        <v>18.610500999999999</v>
      </c>
      <c r="E77" s="3">
        <v>40965</v>
      </c>
      <c r="F77" s="3">
        <v>8895</v>
      </c>
      <c r="G77" s="5">
        <v>0.215</v>
      </c>
      <c r="H77" s="5">
        <v>0.77</v>
      </c>
      <c r="I77" s="5">
        <v>4.0000000000000001E-3</v>
      </c>
      <c r="J77" s="5">
        <v>3.0000000000000001E-3</v>
      </c>
      <c r="K77" s="5">
        <v>8.0000000000000002E-3</v>
      </c>
      <c r="L77" s="5">
        <f t="shared" si="4"/>
        <v>1</v>
      </c>
      <c r="M77" s="4">
        <v>0.39</v>
      </c>
      <c r="N77" s="4">
        <v>0.79</v>
      </c>
      <c r="O77" s="4">
        <v>0.34</v>
      </c>
      <c r="P77" s="4">
        <v>0.97</v>
      </c>
      <c r="Q77" s="4">
        <v>0.99</v>
      </c>
      <c r="R77" s="4">
        <v>0.96</v>
      </c>
      <c r="S77" s="4">
        <v>0.998</v>
      </c>
      <c r="T77" s="4">
        <v>0.996</v>
      </c>
      <c r="U77" s="3" t="s">
        <v>55</v>
      </c>
    </row>
    <row r="78" spans="1:21">
      <c r="A78" s="6">
        <v>77</v>
      </c>
      <c r="B78" s="3" t="s">
        <v>148</v>
      </c>
      <c r="C78" s="13">
        <f t="shared" si="5"/>
        <v>-33.937354999999997</v>
      </c>
      <c r="D78" s="13">
        <f t="shared" si="6"/>
        <v>18.401305000000001</v>
      </c>
      <c r="E78" s="3">
        <v>28252</v>
      </c>
      <c r="F78" s="3">
        <v>11155</v>
      </c>
      <c r="G78" s="5">
        <v>0.245</v>
      </c>
      <c r="H78" s="5">
        <v>0.15</v>
      </c>
      <c r="I78" s="5">
        <v>2.5000000000000001E-2</v>
      </c>
      <c r="J78" s="5">
        <v>0.52700000000000002</v>
      </c>
      <c r="K78" s="5">
        <v>5.2999999999999999E-2</v>
      </c>
      <c r="L78" s="5">
        <f t="shared" si="4"/>
        <v>1</v>
      </c>
      <c r="M78" s="4">
        <v>0.85</v>
      </c>
      <c r="N78" s="4">
        <v>0.94</v>
      </c>
      <c r="O78" s="4">
        <v>0.18</v>
      </c>
      <c r="P78" s="4">
        <v>0.99</v>
      </c>
      <c r="Q78" s="4">
        <v>0.99</v>
      </c>
      <c r="R78" s="4">
        <v>0.99</v>
      </c>
      <c r="S78" s="4">
        <v>0.99</v>
      </c>
      <c r="T78" s="4">
        <v>0.99</v>
      </c>
      <c r="U78" t="s">
        <v>54</v>
      </c>
    </row>
    <row r="79" spans="1:21">
      <c r="A79" s="6">
        <v>78</v>
      </c>
      <c r="B79" s="3" t="s">
        <v>200</v>
      </c>
      <c r="C79" s="13">
        <f t="shared" si="5"/>
        <v>-34.050645000000003</v>
      </c>
      <c r="D79" s="13">
        <f t="shared" si="6"/>
        <v>18.602052</v>
      </c>
      <c r="E79" s="3">
        <v>40071</v>
      </c>
      <c r="F79" s="3">
        <v>9049</v>
      </c>
      <c r="G79" s="5">
        <v>5.0999999999999997E-2</v>
      </c>
      <c r="H79" s="5">
        <v>0.91800000000000004</v>
      </c>
      <c r="I79" s="5">
        <v>0.01</v>
      </c>
      <c r="J79" s="5">
        <v>2E-3</v>
      </c>
      <c r="K79" s="5">
        <v>1.9E-2</v>
      </c>
      <c r="L79" s="5">
        <f t="shared" si="4"/>
        <v>1</v>
      </c>
      <c r="M79" s="4">
        <v>0.37</v>
      </c>
      <c r="N79" s="4">
        <v>0.81</v>
      </c>
      <c r="O79" s="4">
        <v>0.34</v>
      </c>
      <c r="P79" s="4">
        <v>0.97</v>
      </c>
      <c r="Q79" s="4">
        <v>0.99</v>
      </c>
      <c r="R79" s="4">
        <v>0.97</v>
      </c>
      <c r="S79" s="4">
        <v>0.995</v>
      </c>
      <c r="T79" s="4">
        <v>0.99</v>
      </c>
      <c r="U79" s="3" t="s">
        <v>53</v>
      </c>
    </row>
    <row r="80" spans="1:21">
      <c r="A80" s="6">
        <v>79</v>
      </c>
      <c r="B80" s="6" t="s">
        <v>199</v>
      </c>
      <c r="C80" s="13">
        <f t="shared" si="5"/>
        <v>-34.049188000000001</v>
      </c>
      <c r="D80" s="13">
        <f t="shared" si="6"/>
        <v>18.626394000000001</v>
      </c>
      <c r="E80" s="3">
        <v>35411</v>
      </c>
      <c r="F80" s="3">
        <v>7318</v>
      </c>
      <c r="G80" s="5">
        <v>4.1000000000000002E-2</v>
      </c>
      <c r="H80" s="5">
        <v>0.94099999999999995</v>
      </c>
      <c r="I80" s="5">
        <v>3.0000000000000001E-3</v>
      </c>
      <c r="J80" s="5">
        <v>1E-3</v>
      </c>
      <c r="K80" s="5">
        <v>1.4E-2</v>
      </c>
      <c r="L80" s="5">
        <f t="shared" si="4"/>
        <v>1</v>
      </c>
      <c r="M80" s="4">
        <v>0.26</v>
      </c>
      <c r="N80" s="4">
        <v>0.73</v>
      </c>
      <c r="O80" s="4">
        <v>0.46</v>
      </c>
      <c r="P80" s="4">
        <v>0.95</v>
      </c>
      <c r="Q80" s="4">
        <v>0.98</v>
      </c>
      <c r="R80" s="4">
        <v>0.93</v>
      </c>
      <c r="S80" s="4">
        <v>0.99</v>
      </c>
      <c r="T80" s="4">
        <v>0.99</v>
      </c>
      <c r="U80" t="s">
        <v>52</v>
      </c>
    </row>
    <row r="81" spans="1:21">
      <c r="A81" s="3">
        <v>80</v>
      </c>
      <c r="B81" s="3" t="s">
        <v>191</v>
      </c>
      <c r="C81" s="13">
        <f t="shared" si="5"/>
        <v>-34.006791</v>
      </c>
      <c r="D81" s="13">
        <f t="shared" si="6"/>
        <v>18.571389</v>
      </c>
      <c r="E81" s="3">
        <v>46151</v>
      </c>
      <c r="F81" s="3">
        <v>15833</v>
      </c>
      <c r="G81" s="5">
        <v>0.79800000000000004</v>
      </c>
      <c r="H81" s="5">
        <v>0.17299999999999999</v>
      </c>
      <c r="I81" s="5">
        <v>7.0000000000000001E-3</v>
      </c>
      <c r="J81" s="5">
        <v>0.01</v>
      </c>
      <c r="K81" s="5">
        <v>1.2E-2</v>
      </c>
      <c r="L81" s="5">
        <f t="shared" si="4"/>
        <v>1</v>
      </c>
      <c r="M81" s="4">
        <v>0.27</v>
      </c>
      <c r="N81" s="4">
        <v>0.62</v>
      </c>
      <c r="O81" s="4">
        <v>0.78</v>
      </c>
      <c r="P81" s="4">
        <v>0.34</v>
      </c>
      <c r="Q81" s="4">
        <v>0.43</v>
      </c>
      <c r="R81" s="4">
        <v>0.59</v>
      </c>
      <c r="S81" s="4">
        <v>0.67</v>
      </c>
      <c r="T81" s="4">
        <v>0.64</v>
      </c>
      <c r="U81" s="10" t="s">
        <v>51</v>
      </c>
    </row>
    <row r="82" spans="1:21">
      <c r="A82" s="6">
        <v>81</v>
      </c>
      <c r="B82" s="6" t="s">
        <v>221</v>
      </c>
      <c r="C82" s="13">
        <f t="shared" si="5"/>
        <v>-34.061962999999999</v>
      </c>
      <c r="D82" s="13">
        <f t="shared" si="6"/>
        <v>18.612641</v>
      </c>
      <c r="E82" s="3">
        <v>32164</v>
      </c>
      <c r="F82" s="3">
        <v>7191</v>
      </c>
      <c r="G82" s="5">
        <v>2.5000000000000001E-2</v>
      </c>
      <c r="H82" s="5">
        <v>0.96399999999999997</v>
      </c>
      <c r="I82" s="5">
        <v>4.0000000000000001E-3</v>
      </c>
      <c r="J82" s="5">
        <v>1E-3</v>
      </c>
      <c r="K82" s="5">
        <v>6.0000000000000001E-3</v>
      </c>
      <c r="L82" s="5">
        <f t="shared" si="4"/>
        <v>1</v>
      </c>
      <c r="M82" s="4">
        <v>0.37</v>
      </c>
      <c r="N82" s="4">
        <v>0.82</v>
      </c>
      <c r="O82" s="4">
        <v>0.34</v>
      </c>
      <c r="P82" s="4">
        <v>0.97</v>
      </c>
      <c r="Q82" s="4">
        <v>0.99</v>
      </c>
      <c r="R82" s="4">
        <v>0.98</v>
      </c>
      <c r="S82" s="4">
        <v>0.998</v>
      </c>
      <c r="T82" s="4">
        <v>0.995</v>
      </c>
      <c r="U82" s="10" t="s">
        <v>50</v>
      </c>
    </row>
    <row r="83" spans="1:21">
      <c r="A83" s="3">
        <v>82</v>
      </c>
      <c r="B83" s="3" t="s">
        <v>198</v>
      </c>
      <c r="C83" s="13">
        <f t="shared" si="5"/>
        <v>-34.063352000000002</v>
      </c>
      <c r="D83" s="13">
        <f t="shared" si="6"/>
        <v>18.631582000000002</v>
      </c>
      <c r="E83" s="3">
        <v>41383</v>
      </c>
      <c r="F83" s="3">
        <v>8615</v>
      </c>
      <c r="G83" s="5">
        <v>2.8000000000000001E-2</v>
      </c>
      <c r="H83" s="5">
        <v>0.96</v>
      </c>
      <c r="I83" s="5">
        <v>3.0000000000000001E-3</v>
      </c>
      <c r="J83" s="5">
        <v>1E-3</v>
      </c>
      <c r="K83" s="5">
        <v>8.0000000000000002E-3</v>
      </c>
      <c r="L83" s="5">
        <f t="shared" si="4"/>
        <v>1</v>
      </c>
      <c r="M83" s="4">
        <v>0.22</v>
      </c>
      <c r="N83" s="4">
        <v>0.62</v>
      </c>
      <c r="O83" s="4">
        <v>0.5</v>
      </c>
      <c r="P83" s="4">
        <v>0.86</v>
      </c>
      <c r="Q83" s="4">
        <v>0.98</v>
      </c>
      <c r="R83" s="4">
        <v>0.91</v>
      </c>
      <c r="S83" s="4">
        <v>0.998</v>
      </c>
      <c r="T83" s="4">
        <v>0.99</v>
      </c>
      <c r="U83" s="10" t="s">
        <v>49</v>
      </c>
    </row>
    <row r="84" spans="1:21">
      <c r="A84" s="6">
        <v>83</v>
      </c>
      <c r="B84" s="6" t="s">
        <v>211</v>
      </c>
      <c r="C84" s="13">
        <f t="shared" si="5"/>
        <v>-34.103427000000003</v>
      </c>
      <c r="D84" s="13">
        <f t="shared" si="6"/>
        <v>18.830756000000001</v>
      </c>
      <c r="E84" s="3">
        <v>24842</v>
      </c>
      <c r="F84" s="3">
        <v>8862</v>
      </c>
      <c r="G84" s="5">
        <v>0.49099999999999999</v>
      </c>
      <c r="H84" s="5">
        <v>0.04</v>
      </c>
      <c r="I84" s="5">
        <v>3.0000000000000001E-3</v>
      </c>
      <c r="J84" s="5">
        <v>0.432</v>
      </c>
      <c r="K84" s="5">
        <v>3.4000000000000002E-2</v>
      </c>
      <c r="L84" s="5">
        <f t="shared" si="4"/>
        <v>1</v>
      </c>
      <c r="M84" s="4">
        <v>0.57999999999999996</v>
      </c>
      <c r="N84" s="4">
        <v>0.8</v>
      </c>
      <c r="O84" s="4">
        <v>0.51</v>
      </c>
      <c r="P84" s="4">
        <v>0.83</v>
      </c>
      <c r="Q84" s="4">
        <v>0.99</v>
      </c>
      <c r="R84" s="4">
        <v>0.99</v>
      </c>
      <c r="S84" s="4">
        <v>0.995</v>
      </c>
      <c r="T84" s="4">
        <v>0.99</v>
      </c>
      <c r="U84" s="10" t="s">
        <v>48</v>
      </c>
    </row>
    <row r="85" spans="1:21">
      <c r="A85" s="3">
        <v>84</v>
      </c>
      <c r="B85" s="3" t="s">
        <v>210</v>
      </c>
      <c r="C85" s="13">
        <f t="shared" si="5"/>
        <v>-34.088510999999997</v>
      </c>
      <c r="D85" s="13">
        <f t="shared" si="6"/>
        <v>18.856643999999999</v>
      </c>
      <c r="E85" s="3">
        <v>25294</v>
      </c>
      <c r="F85" s="3">
        <v>8769</v>
      </c>
      <c r="G85" s="5">
        <v>0.11700000000000001</v>
      </c>
      <c r="H85" s="5">
        <v>0.17699999999999999</v>
      </c>
      <c r="I85" s="5">
        <v>8.0000000000000002E-3</v>
      </c>
      <c r="J85" s="5">
        <v>0.68300000000000005</v>
      </c>
      <c r="K85" s="5">
        <v>1.4999999999999999E-2</v>
      </c>
      <c r="L85" s="5">
        <f t="shared" si="4"/>
        <v>1</v>
      </c>
      <c r="M85" s="4">
        <v>0.76</v>
      </c>
      <c r="N85" s="4">
        <v>0.94</v>
      </c>
      <c r="O85" s="4">
        <v>0.2</v>
      </c>
      <c r="P85" s="4">
        <v>0.97</v>
      </c>
      <c r="Q85" s="4">
        <v>0.99</v>
      </c>
      <c r="R85" s="4">
        <v>0.98</v>
      </c>
      <c r="S85" s="4">
        <v>0.98</v>
      </c>
      <c r="T85" s="4">
        <v>0.99</v>
      </c>
      <c r="U85" s="10" t="s">
        <v>47</v>
      </c>
    </row>
    <row r="86" spans="1:21">
      <c r="A86" s="6">
        <v>85</v>
      </c>
      <c r="B86" s="6" t="s">
        <v>212</v>
      </c>
      <c r="C86" s="13">
        <f t="shared" si="5"/>
        <v>-34.113588999999997</v>
      </c>
      <c r="D86" s="13">
        <f t="shared" si="6"/>
        <v>18.842535999999999</v>
      </c>
      <c r="E86" s="3">
        <v>33367</v>
      </c>
      <c r="F86" s="3">
        <v>10569</v>
      </c>
      <c r="G86" s="5">
        <v>0.69299999999999995</v>
      </c>
      <c r="H86" s="5">
        <v>7.5999999999999998E-2</v>
      </c>
      <c r="I86" s="5">
        <v>5.0000000000000001E-3</v>
      </c>
      <c r="J86" s="5">
        <v>0.2</v>
      </c>
      <c r="K86" s="5">
        <v>2.5999999999999999E-2</v>
      </c>
      <c r="L86" s="5">
        <f t="shared" si="4"/>
        <v>1</v>
      </c>
      <c r="M86" s="4">
        <v>0.47</v>
      </c>
      <c r="N86" s="4">
        <v>0.76</v>
      </c>
      <c r="O86" s="4">
        <v>0.56000000000000005</v>
      </c>
      <c r="P86" s="4">
        <v>0.79</v>
      </c>
      <c r="Q86" s="4">
        <v>0.97</v>
      </c>
      <c r="R86" s="4">
        <v>0.99</v>
      </c>
      <c r="S86" s="4">
        <v>0.98</v>
      </c>
      <c r="T86" s="4">
        <v>0.99</v>
      </c>
      <c r="U86" s="10" t="s">
        <v>46</v>
      </c>
    </row>
    <row r="87" spans="1:21">
      <c r="A87" s="3">
        <v>86</v>
      </c>
      <c r="B87" s="3" t="s">
        <v>213</v>
      </c>
      <c r="C87" s="13">
        <f t="shared" si="5"/>
        <v>-34.120480999999998</v>
      </c>
      <c r="D87" s="13">
        <f t="shared" si="6"/>
        <v>18.863436</v>
      </c>
      <c r="E87" s="3">
        <v>39177</v>
      </c>
      <c r="F87" s="3">
        <v>11736</v>
      </c>
      <c r="G87" s="5">
        <v>0.66700000000000004</v>
      </c>
      <c r="H87" s="5">
        <v>0.28999999999999998</v>
      </c>
      <c r="I87" s="5">
        <v>6.0000000000000001E-3</v>
      </c>
      <c r="J87" s="5">
        <v>2.1000000000000001E-2</v>
      </c>
      <c r="K87" s="5">
        <v>1.4999999999999999E-2</v>
      </c>
      <c r="L87" s="5">
        <f t="shared" si="4"/>
        <v>0.99900000000000011</v>
      </c>
      <c r="M87" s="4">
        <v>0.32</v>
      </c>
      <c r="N87" s="4">
        <v>0.66</v>
      </c>
      <c r="O87" s="4">
        <v>0.7</v>
      </c>
      <c r="P87" s="4">
        <v>0.66</v>
      </c>
      <c r="Q87" s="4">
        <v>0.8</v>
      </c>
      <c r="R87" s="4">
        <v>0.9</v>
      </c>
      <c r="S87" s="4">
        <v>0.96</v>
      </c>
      <c r="T87" s="4">
        <v>0.91</v>
      </c>
      <c r="U87" s="10" t="s">
        <v>43</v>
      </c>
    </row>
    <row r="88" spans="1:21">
      <c r="A88" s="6">
        <v>87</v>
      </c>
      <c r="B88" s="6" t="s">
        <v>196</v>
      </c>
      <c r="C88" s="13">
        <f t="shared" si="5"/>
        <v>-34.013229000000003</v>
      </c>
      <c r="D88" s="13">
        <f t="shared" si="6"/>
        <v>18.651814000000002</v>
      </c>
      <c r="E88" s="3">
        <v>29653</v>
      </c>
      <c r="F88" s="3">
        <v>8603</v>
      </c>
      <c r="G88" s="5">
        <v>0.99099999999999999</v>
      </c>
      <c r="H88" s="5">
        <v>4.0000000000000001E-3</v>
      </c>
      <c r="I88" s="5">
        <v>1E-3</v>
      </c>
      <c r="J88" s="5">
        <v>1E-3</v>
      </c>
      <c r="K88" s="5">
        <v>3.0000000000000001E-3</v>
      </c>
      <c r="L88" s="5">
        <f t="shared" si="4"/>
        <v>1</v>
      </c>
      <c r="M88" s="4">
        <v>0.27</v>
      </c>
      <c r="N88" s="4">
        <v>0.56000000000000005</v>
      </c>
      <c r="O88" s="4">
        <v>0.78</v>
      </c>
      <c r="P88" s="4">
        <v>0.26</v>
      </c>
      <c r="Q88" s="4">
        <v>0.41</v>
      </c>
      <c r="R88" s="4">
        <v>0.6</v>
      </c>
      <c r="S88" s="4">
        <v>0.82</v>
      </c>
      <c r="T88" s="4">
        <v>0.69</v>
      </c>
      <c r="U88" s="10" t="s">
        <v>42</v>
      </c>
    </row>
    <row r="89" spans="1:21">
      <c r="A89" s="3">
        <v>88</v>
      </c>
      <c r="B89" s="3" t="s">
        <v>193</v>
      </c>
      <c r="C89" s="13">
        <f t="shared" si="5"/>
        <v>-34.013300999999998</v>
      </c>
      <c r="D89" s="13">
        <f t="shared" si="6"/>
        <v>18.598813</v>
      </c>
      <c r="E89" s="3">
        <v>40913</v>
      </c>
      <c r="F89" s="3">
        <v>9813</v>
      </c>
      <c r="G89" s="5">
        <v>0.56299999999999994</v>
      </c>
      <c r="H89" s="5">
        <v>0.41699999999999998</v>
      </c>
      <c r="I89" s="5">
        <v>5.0000000000000001E-3</v>
      </c>
      <c r="J89" s="5">
        <v>2E-3</v>
      </c>
      <c r="K89" s="5">
        <v>1.2999999999999999E-2</v>
      </c>
      <c r="L89" s="5">
        <f t="shared" si="4"/>
        <v>1</v>
      </c>
      <c r="M89" s="4">
        <v>0.3</v>
      </c>
      <c r="N89" s="4">
        <v>0.67</v>
      </c>
      <c r="O89" s="4">
        <v>0.68</v>
      </c>
      <c r="P89" s="4">
        <v>0.73</v>
      </c>
      <c r="Q89" s="4">
        <v>0.86</v>
      </c>
      <c r="R89" s="4">
        <v>0.92</v>
      </c>
      <c r="S89" s="4">
        <v>0.93</v>
      </c>
      <c r="T89" s="4">
        <v>0.89</v>
      </c>
      <c r="U89" s="10" t="s">
        <v>41</v>
      </c>
    </row>
    <row r="90" spans="1:21">
      <c r="A90" s="6">
        <v>89</v>
      </c>
      <c r="B90" s="6" t="s">
        <v>219</v>
      </c>
      <c r="C90" s="13">
        <f t="shared" si="5"/>
        <v>-34.018071999999997</v>
      </c>
      <c r="D90" s="13">
        <f t="shared" si="6"/>
        <v>18.666014000000001</v>
      </c>
      <c r="E90" s="3">
        <v>27638</v>
      </c>
      <c r="F90" s="3">
        <v>9573</v>
      </c>
      <c r="G90" s="5">
        <v>0.99199999999999999</v>
      </c>
      <c r="H90" s="5">
        <v>2E-3</v>
      </c>
      <c r="I90" s="5">
        <v>1E-3</v>
      </c>
      <c r="J90" s="5">
        <v>0</v>
      </c>
      <c r="K90" s="5">
        <v>5.0000000000000001E-3</v>
      </c>
      <c r="L90" s="5">
        <f t="shared" si="4"/>
        <v>1</v>
      </c>
      <c r="M90" s="4">
        <v>0.3</v>
      </c>
      <c r="N90" s="4">
        <v>0.6</v>
      </c>
      <c r="O90" s="4">
        <v>0.84</v>
      </c>
      <c r="P90" s="4">
        <v>0.13</v>
      </c>
      <c r="Q90" s="4">
        <v>0.2</v>
      </c>
      <c r="R90" s="4">
        <v>0.42</v>
      </c>
      <c r="S90" s="4">
        <v>0.61</v>
      </c>
      <c r="T90" s="4">
        <v>0.47</v>
      </c>
      <c r="U90" s="10" t="s">
        <v>33</v>
      </c>
    </row>
    <row r="91" spans="1:21">
      <c r="A91" s="3">
        <v>90</v>
      </c>
      <c r="B91" s="3" t="s">
        <v>218</v>
      </c>
      <c r="C91" s="13">
        <f t="shared" si="5"/>
        <v>-34.024901</v>
      </c>
      <c r="D91" s="13">
        <f t="shared" si="6"/>
        <v>18.653365000000001</v>
      </c>
      <c r="E91" s="3">
        <v>28576</v>
      </c>
      <c r="F91" s="3">
        <v>9333</v>
      </c>
      <c r="G91" s="5">
        <v>0.99</v>
      </c>
      <c r="H91" s="5">
        <v>4.0000000000000001E-3</v>
      </c>
      <c r="I91" s="5">
        <v>1E-3</v>
      </c>
      <c r="J91" s="5">
        <v>1E-3</v>
      </c>
      <c r="K91" s="5">
        <v>4.0000000000000001E-3</v>
      </c>
      <c r="L91" s="5">
        <f t="shared" si="4"/>
        <v>1</v>
      </c>
      <c r="M91" s="4">
        <v>0.31</v>
      </c>
      <c r="N91" s="4">
        <v>0.56999999999999995</v>
      </c>
      <c r="O91" s="4">
        <v>0.79</v>
      </c>
      <c r="P91" s="4">
        <v>0.33</v>
      </c>
      <c r="Q91" s="4">
        <v>0.42</v>
      </c>
      <c r="R91" s="4">
        <v>0.54</v>
      </c>
      <c r="S91" s="4">
        <v>0.65</v>
      </c>
      <c r="T91" s="4">
        <v>0.84</v>
      </c>
      <c r="U91" s="10" t="s">
        <v>32</v>
      </c>
    </row>
    <row r="92" spans="1:21">
      <c r="A92" s="6">
        <v>91</v>
      </c>
      <c r="B92" s="6" t="s">
        <v>217</v>
      </c>
      <c r="C92" s="13">
        <f t="shared" si="5"/>
        <v>-34.024571999999999</v>
      </c>
      <c r="D92" s="13">
        <f t="shared" si="6"/>
        <v>18.65992</v>
      </c>
      <c r="E92" s="3">
        <v>30693</v>
      </c>
      <c r="F92" s="3">
        <v>9005</v>
      </c>
      <c r="G92" s="5">
        <v>0.99099999999999999</v>
      </c>
      <c r="H92" s="5">
        <v>3.0000000000000001E-3</v>
      </c>
      <c r="I92" s="5">
        <v>0</v>
      </c>
      <c r="J92" s="5">
        <v>1E-3</v>
      </c>
      <c r="K92" s="5">
        <v>5.0000000000000001E-3</v>
      </c>
      <c r="L92" s="5">
        <f t="shared" si="4"/>
        <v>1</v>
      </c>
      <c r="M92" s="4">
        <v>0.31</v>
      </c>
      <c r="N92" s="4">
        <v>0.65</v>
      </c>
      <c r="O92" s="4">
        <v>0.77</v>
      </c>
      <c r="P92" s="4">
        <v>0.41</v>
      </c>
      <c r="Q92" s="4">
        <v>0.55000000000000004</v>
      </c>
      <c r="R92" s="4">
        <v>0.85</v>
      </c>
      <c r="S92" s="4">
        <v>0.87</v>
      </c>
      <c r="T92" s="4">
        <v>0.96</v>
      </c>
      <c r="U92" s="10" t="s">
        <v>31</v>
      </c>
    </row>
    <row r="93" spans="1:21">
      <c r="A93" s="3">
        <v>92</v>
      </c>
      <c r="B93" s="3" t="s">
        <v>203</v>
      </c>
      <c r="C93" s="13">
        <f t="shared" si="5"/>
        <v>-34.037426000000004</v>
      </c>
      <c r="D93" s="13">
        <f t="shared" si="6"/>
        <v>18.659987000000001</v>
      </c>
      <c r="E93" s="3">
        <v>34699</v>
      </c>
      <c r="F93" s="3">
        <v>9368</v>
      </c>
      <c r="G93" s="5">
        <v>0.98199999999999998</v>
      </c>
      <c r="H93" s="5">
        <v>7.0000000000000001E-3</v>
      </c>
      <c r="I93" s="5">
        <v>1E-3</v>
      </c>
      <c r="J93" s="5">
        <v>1E-3</v>
      </c>
      <c r="K93" s="5">
        <v>8.9999999999999993E-3</v>
      </c>
      <c r="L93" s="5">
        <f t="shared" si="4"/>
        <v>1</v>
      </c>
      <c r="M93" s="4">
        <v>0.53</v>
      </c>
      <c r="N93" s="4">
        <v>0.7</v>
      </c>
      <c r="O93" s="4">
        <v>0.61</v>
      </c>
      <c r="P93" s="4">
        <v>0.85</v>
      </c>
      <c r="Q93" s="4">
        <v>0.96</v>
      </c>
      <c r="R93" s="4">
        <v>0.98</v>
      </c>
      <c r="S93" s="4">
        <v>0.96</v>
      </c>
      <c r="T93" s="4">
        <v>0.99</v>
      </c>
      <c r="U93" s="10" t="s">
        <v>34</v>
      </c>
    </row>
    <row r="94" spans="1:21">
      <c r="A94" s="3">
        <v>93</v>
      </c>
      <c r="B94" s="3" t="s">
        <v>205</v>
      </c>
      <c r="C94" s="13">
        <f t="shared" si="5"/>
        <v>-34.032980000000002</v>
      </c>
      <c r="D94" s="13">
        <f t="shared" si="6"/>
        <v>18.68683</v>
      </c>
      <c r="E94" s="3">
        <v>31217</v>
      </c>
      <c r="F94" s="3">
        <v>9670</v>
      </c>
      <c r="G94" s="5">
        <v>0.99099999999999999</v>
      </c>
      <c r="H94" s="5">
        <v>3.0999999999999999E-3</v>
      </c>
      <c r="I94" s="5">
        <v>1E-3</v>
      </c>
      <c r="J94" s="5">
        <v>1E-3</v>
      </c>
      <c r="K94" s="5">
        <v>4.0000000000000001E-3</v>
      </c>
      <c r="L94" s="5">
        <f t="shared" si="4"/>
        <v>1.0001</v>
      </c>
      <c r="M94" s="4">
        <v>0.32</v>
      </c>
      <c r="N94" s="4">
        <v>0.61</v>
      </c>
      <c r="O94" s="4">
        <v>0.77</v>
      </c>
      <c r="P94" s="4">
        <v>0.38</v>
      </c>
      <c r="Q94" s="4">
        <v>0.62</v>
      </c>
      <c r="R94" s="4">
        <v>0.7</v>
      </c>
      <c r="S94" s="4">
        <v>0.75</v>
      </c>
      <c r="T94" s="4">
        <v>0.88</v>
      </c>
      <c r="U94" s="10" t="s">
        <v>37</v>
      </c>
    </row>
    <row r="95" spans="1:21">
      <c r="A95" s="3">
        <v>94</v>
      </c>
      <c r="B95" s="3" t="s">
        <v>204</v>
      </c>
      <c r="C95" s="13">
        <f t="shared" si="5"/>
        <v>-34.037709999999997</v>
      </c>
      <c r="D95" s="13">
        <f t="shared" si="6"/>
        <v>18.673504999999999</v>
      </c>
      <c r="E95" s="3">
        <v>24969</v>
      </c>
      <c r="F95" s="3">
        <v>6404</v>
      </c>
      <c r="G95" s="5">
        <v>0.98299999999999998</v>
      </c>
      <c r="H95" s="5">
        <v>0.01</v>
      </c>
      <c r="I95" s="5">
        <v>0</v>
      </c>
      <c r="J95" s="5">
        <v>0</v>
      </c>
      <c r="K95" s="5">
        <v>7.0000000000000001E-3</v>
      </c>
      <c r="L95" s="5">
        <f t="shared" si="4"/>
        <v>1</v>
      </c>
      <c r="M95" s="4">
        <v>0.48</v>
      </c>
      <c r="N95" s="4">
        <v>0.69</v>
      </c>
      <c r="O95" s="4">
        <v>0.5</v>
      </c>
      <c r="P95" s="4">
        <v>0.95</v>
      </c>
      <c r="Q95" s="4">
        <v>0.995</v>
      </c>
      <c r="R95" s="4">
        <v>0.96</v>
      </c>
      <c r="S95" s="4">
        <v>0.997</v>
      </c>
      <c r="T95" s="4">
        <v>0.99</v>
      </c>
      <c r="U95" s="10" t="s">
        <v>38</v>
      </c>
    </row>
    <row r="96" spans="1:21">
      <c r="A96" s="3">
        <v>95</v>
      </c>
      <c r="B96" s="3" t="s">
        <v>207</v>
      </c>
      <c r="C96" s="13">
        <f t="shared" si="5"/>
        <v>-34.059009000000003</v>
      </c>
      <c r="D96" s="13">
        <f t="shared" si="6"/>
        <v>18.705324000000001</v>
      </c>
      <c r="E96" s="3">
        <v>58840</v>
      </c>
      <c r="F96" s="3">
        <v>20351</v>
      </c>
      <c r="G96" s="5">
        <v>0.98799999999999999</v>
      </c>
      <c r="H96" s="5">
        <v>4.0000000000000001E-3</v>
      </c>
      <c r="I96" s="5">
        <v>1E-3</v>
      </c>
      <c r="J96" s="5">
        <v>1E-3</v>
      </c>
      <c r="K96" s="5">
        <v>6.0000000000000001E-3</v>
      </c>
      <c r="L96" s="5">
        <f t="shared" si="4"/>
        <v>1</v>
      </c>
      <c r="M96" s="4">
        <v>0.35</v>
      </c>
      <c r="N96" s="4">
        <v>0.61</v>
      </c>
      <c r="O96" s="4">
        <v>0.79</v>
      </c>
      <c r="P96" s="4">
        <v>0.37</v>
      </c>
      <c r="Q96" s="4">
        <v>0.56999999999999995</v>
      </c>
      <c r="R96" s="4">
        <v>0.72</v>
      </c>
      <c r="S96" s="4">
        <v>0.84</v>
      </c>
      <c r="T96" s="4">
        <v>0.56999999999999995</v>
      </c>
      <c r="U96" s="10" t="s">
        <v>39</v>
      </c>
    </row>
    <row r="97" spans="1:21">
      <c r="A97" s="3">
        <v>96</v>
      </c>
      <c r="B97" s="3" t="s">
        <v>206</v>
      </c>
      <c r="C97" s="13">
        <f t="shared" si="5"/>
        <v>-34.040982</v>
      </c>
      <c r="D97" s="13">
        <f t="shared" si="6"/>
        <v>18.706011</v>
      </c>
      <c r="E97" s="3">
        <v>26834</v>
      </c>
      <c r="F97" s="3">
        <v>7492</v>
      </c>
      <c r="G97" s="5">
        <v>0.96899999999999997</v>
      </c>
      <c r="H97" s="5">
        <v>1.7999999999999999E-2</v>
      </c>
      <c r="I97" s="5">
        <v>1E-3</v>
      </c>
      <c r="J97" s="5">
        <v>1E-3</v>
      </c>
      <c r="K97" s="5">
        <v>1.0999999999999999E-2</v>
      </c>
      <c r="L97" s="5">
        <f t="shared" si="4"/>
        <v>1</v>
      </c>
      <c r="M97" s="4">
        <v>0.35</v>
      </c>
      <c r="N97" s="4">
        <v>0.62</v>
      </c>
      <c r="O97" s="4">
        <v>0.74</v>
      </c>
      <c r="P97" s="4">
        <v>0.43</v>
      </c>
      <c r="Q97" s="4">
        <v>0.94</v>
      </c>
      <c r="R97" s="4">
        <v>0.89</v>
      </c>
      <c r="S97" s="4">
        <v>0.92</v>
      </c>
      <c r="T97" s="4">
        <v>0.97</v>
      </c>
      <c r="U97" s="10" t="s">
        <v>40</v>
      </c>
    </row>
    <row r="98" spans="1:21">
      <c r="A98" s="6">
        <v>97</v>
      </c>
      <c r="B98" s="6" t="s">
        <v>216</v>
      </c>
      <c r="C98" s="13">
        <f t="shared" si="5"/>
        <v>-34.058551000000001</v>
      </c>
      <c r="D98" s="13">
        <f t="shared" si="6"/>
        <v>18.688738000000001</v>
      </c>
      <c r="E98" s="3">
        <v>28529</v>
      </c>
      <c r="F98" s="3">
        <v>7655</v>
      </c>
      <c r="G98" s="5">
        <v>0.98299999999999998</v>
      </c>
      <c r="H98" s="5">
        <v>8.9999999999999993E-3</v>
      </c>
      <c r="I98" s="5">
        <v>1E-3</v>
      </c>
      <c r="J98" s="5">
        <v>1E-3</v>
      </c>
      <c r="K98" s="5">
        <v>6.0000000000000001E-3</v>
      </c>
      <c r="L98" s="5">
        <f t="shared" ref="L98:L112" si="7">SUM(G98:K98)</f>
        <v>1</v>
      </c>
      <c r="M98" s="4">
        <v>0.38</v>
      </c>
      <c r="N98" s="4">
        <v>0.61</v>
      </c>
      <c r="O98" s="4">
        <v>0.69</v>
      </c>
      <c r="P98" s="4">
        <v>0.72</v>
      </c>
      <c r="Q98" s="4">
        <v>0.95</v>
      </c>
      <c r="R98" s="4">
        <v>0.95</v>
      </c>
      <c r="S98" s="4">
        <v>0.97</v>
      </c>
      <c r="T98" s="4">
        <v>0.99</v>
      </c>
      <c r="U98" s="10" t="s">
        <v>18</v>
      </c>
    </row>
    <row r="99" spans="1:21">
      <c r="A99" s="3">
        <v>98</v>
      </c>
      <c r="B99" s="3" t="s">
        <v>202</v>
      </c>
      <c r="C99" s="13">
        <f t="shared" si="5"/>
        <v>-34.057324999999999</v>
      </c>
      <c r="D99" s="13">
        <f t="shared" si="6"/>
        <v>18.671676000000001</v>
      </c>
      <c r="E99" s="3">
        <v>28971</v>
      </c>
      <c r="F99" s="3">
        <v>8823</v>
      </c>
      <c r="G99" s="5">
        <v>0.98599999999999999</v>
      </c>
      <c r="H99" s="5">
        <v>3.0000000000000001E-3</v>
      </c>
      <c r="I99" s="5">
        <v>0</v>
      </c>
      <c r="J99" s="5">
        <v>1E-3</v>
      </c>
      <c r="K99" s="5">
        <v>0.01</v>
      </c>
      <c r="L99" s="5">
        <f t="shared" si="7"/>
        <v>1</v>
      </c>
      <c r="M99" s="4">
        <v>0.36</v>
      </c>
      <c r="N99" s="4">
        <v>0.64</v>
      </c>
      <c r="O99" s="4">
        <v>0.73</v>
      </c>
      <c r="P99" s="4">
        <v>0.52</v>
      </c>
      <c r="Q99" s="4">
        <v>0.73</v>
      </c>
      <c r="R99" s="4">
        <v>0.7</v>
      </c>
      <c r="S99" s="4">
        <v>0.84</v>
      </c>
      <c r="T99" s="4">
        <v>0.95</v>
      </c>
      <c r="U99" s="10" t="s">
        <v>19</v>
      </c>
    </row>
    <row r="100" spans="1:21">
      <c r="A100" s="3">
        <v>99</v>
      </c>
      <c r="B100" s="3" t="s">
        <v>197</v>
      </c>
      <c r="C100" s="13">
        <f t="shared" si="5"/>
        <v>-34.060045000000002</v>
      </c>
      <c r="D100" s="13">
        <f t="shared" si="6"/>
        <v>18.647631000000001</v>
      </c>
      <c r="E100" s="3">
        <v>52212</v>
      </c>
      <c r="F100" s="3">
        <v>12690</v>
      </c>
      <c r="G100" s="5">
        <v>0.29399999999999998</v>
      </c>
      <c r="H100" s="5">
        <v>0.69499999999999995</v>
      </c>
      <c r="I100" s="5">
        <v>3.0000000000000001E-3</v>
      </c>
      <c r="J100" s="5">
        <v>1E-3</v>
      </c>
      <c r="K100" s="5">
        <v>7.0000000000000001E-3</v>
      </c>
      <c r="L100" s="5">
        <f t="shared" si="7"/>
        <v>0.99999999999999989</v>
      </c>
      <c r="M100" s="4">
        <v>0.25</v>
      </c>
      <c r="N100" s="4">
        <v>0.63</v>
      </c>
      <c r="O100" s="4">
        <v>0.66</v>
      </c>
      <c r="P100" s="4">
        <v>0.61</v>
      </c>
      <c r="Q100" s="4">
        <v>0.64</v>
      </c>
      <c r="R100" s="4">
        <v>0.63</v>
      </c>
      <c r="S100" s="4">
        <v>0.72</v>
      </c>
      <c r="T100" s="4">
        <v>0.92</v>
      </c>
      <c r="U100" s="10" t="s">
        <v>20</v>
      </c>
    </row>
    <row r="101" spans="1:21">
      <c r="A101" s="3">
        <v>100</v>
      </c>
      <c r="B101" s="3" t="s">
        <v>214</v>
      </c>
      <c r="C101" s="13">
        <f t="shared" si="5"/>
        <v>-34.150649999999999</v>
      </c>
      <c r="D101" s="13">
        <f t="shared" si="6"/>
        <v>18.879159000000001</v>
      </c>
      <c r="E101" s="3">
        <v>44306</v>
      </c>
      <c r="F101" s="3">
        <v>13184</v>
      </c>
      <c r="G101" s="5">
        <v>0.128</v>
      </c>
      <c r="H101" s="5">
        <v>0.55900000000000005</v>
      </c>
      <c r="I101" s="5">
        <v>0.01</v>
      </c>
      <c r="J101" s="5">
        <v>0.28599999999999998</v>
      </c>
      <c r="K101" s="5">
        <v>1.7000000000000001E-2</v>
      </c>
      <c r="L101" s="5">
        <f t="shared" si="7"/>
        <v>1</v>
      </c>
      <c r="M101" s="4">
        <v>0.49</v>
      </c>
      <c r="N101" s="4">
        <v>0.83</v>
      </c>
      <c r="O101" s="4">
        <v>0.38</v>
      </c>
      <c r="P101" s="4">
        <v>0.89</v>
      </c>
      <c r="Q101" s="4">
        <v>0.93</v>
      </c>
      <c r="R101" s="4">
        <v>0.91</v>
      </c>
      <c r="S101" s="4">
        <v>0.94</v>
      </c>
      <c r="T101" s="4">
        <v>0.97</v>
      </c>
      <c r="U101" s="3" t="s">
        <v>21</v>
      </c>
    </row>
    <row r="102" spans="1:21">
      <c r="A102" s="6">
        <v>101</v>
      </c>
      <c r="B102" s="6" t="s">
        <v>166</v>
      </c>
      <c r="C102" s="13">
        <f t="shared" si="5"/>
        <v>-33.844203</v>
      </c>
      <c r="D102" s="13">
        <f t="shared" si="6"/>
        <v>18.744681</v>
      </c>
      <c r="E102" s="6">
        <v>37084</v>
      </c>
      <c r="F102" s="6">
        <v>9008</v>
      </c>
      <c r="G102" s="5">
        <v>0.877</v>
      </c>
      <c r="H102" s="5">
        <v>0.10299999999999999</v>
      </c>
      <c r="I102" s="5">
        <v>1E-3</v>
      </c>
      <c r="J102" s="5">
        <v>3.0000000000000001E-3</v>
      </c>
      <c r="K102" s="5">
        <v>1.6E-2</v>
      </c>
      <c r="L102" s="5">
        <f t="shared" si="7"/>
        <v>1</v>
      </c>
      <c r="M102" s="4">
        <v>0.27</v>
      </c>
      <c r="N102" s="4">
        <v>0.65</v>
      </c>
      <c r="O102" s="4">
        <v>0.79</v>
      </c>
      <c r="P102" s="4">
        <v>0.78</v>
      </c>
      <c r="Q102" s="4">
        <v>0.98</v>
      </c>
      <c r="R102" s="4">
        <v>0.95</v>
      </c>
      <c r="S102" s="4">
        <v>0.98</v>
      </c>
      <c r="T102" s="4">
        <v>0.99</v>
      </c>
      <c r="U102" s="10" t="s">
        <v>22</v>
      </c>
    </row>
    <row r="103" spans="1:21">
      <c r="A103" s="3">
        <v>102</v>
      </c>
      <c r="B103" s="3" t="s">
        <v>164</v>
      </c>
      <c r="C103" s="13">
        <f t="shared" si="5"/>
        <v>-33.858564999999999</v>
      </c>
      <c r="D103" s="13">
        <f t="shared" si="6"/>
        <v>18.685409</v>
      </c>
      <c r="E103" s="3">
        <v>27039</v>
      </c>
      <c r="F103" s="3">
        <v>9276</v>
      </c>
      <c r="G103" s="5">
        <v>0.109</v>
      </c>
      <c r="H103" s="5">
        <v>0.13200000000000001</v>
      </c>
      <c r="I103" s="5">
        <v>0.01</v>
      </c>
      <c r="J103" s="5">
        <v>0.73299999999999998</v>
      </c>
      <c r="K103" s="5">
        <v>1.6E-2</v>
      </c>
      <c r="L103" s="5">
        <f t="shared" si="7"/>
        <v>1</v>
      </c>
      <c r="M103" s="4">
        <v>0.78</v>
      </c>
      <c r="N103" s="4">
        <v>0.95</v>
      </c>
      <c r="O103" s="4">
        <v>0.18</v>
      </c>
      <c r="P103" s="4">
        <v>0.99</v>
      </c>
      <c r="Q103" s="4">
        <v>0.99</v>
      </c>
      <c r="R103" s="4">
        <v>0.98</v>
      </c>
      <c r="S103" s="4">
        <v>0.99</v>
      </c>
      <c r="T103" s="4">
        <v>0.99</v>
      </c>
      <c r="U103" s="10" t="s">
        <v>23</v>
      </c>
    </row>
    <row r="104" spans="1:21">
      <c r="A104" s="3">
        <v>103</v>
      </c>
      <c r="B104" s="3" t="s">
        <v>163</v>
      </c>
      <c r="C104" s="13">
        <f t="shared" si="5"/>
        <v>-33.832189</v>
      </c>
      <c r="D104" s="13">
        <f t="shared" si="6"/>
        <v>18.697167</v>
      </c>
      <c r="E104" s="3">
        <v>41308</v>
      </c>
      <c r="F104" s="3">
        <v>14943</v>
      </c>
      <c r="G104" s="5">
        <v>0.05</v>
      </c>
      <c r="H104" s="5">
        <v>0.14000000000000001</v>
      </c>
      <c r="I104" s="5">
        <v>8.0000000000000002E-3</v>
      </c>
      <c r="J104" s="5">
        <v>0.79100000000000004</v>
      </c>
      <c r="K104" s="5">
        <v>1.0999999999999999E-2</v>
      </c>
      <c r="L104" s="5">
        <f t="shared" si="7"/>
        <v>1</v>
      </c>
      <c r="M104" s="4">
        <v>0.8</v>
      </c>
      <c r="N104" s="4">
        <v>0.96</v>
      </c>
      <c r="O104" s="4">
        <v>0.15</v>
      </c>
      <c r="P104" s="4">
        <v>0.99</v>
      </c>
      <c r="Q104" s="4">
        <v>0.99</v>
      </c>
      <c r="R104" s="4">
        <v>0.99</v>
      </c>
      <c r="S104" s="4">
        <v>0.99</v>
      </c>
      <c r="T104" s="4">
        <v>0.99</v>
      </c>
      <c r="U104" s="10" t="s">
        <v>24</v>
      </c>
    </row>
    <row r="105" spans="1:21">
      <c r="A105" s="6">
        <v>104</v>
      </c>
      <c r="B105" s="3" t="s">
        <v>158</v>
      </c>
      <c r="C105" s="13">
        <f t="shared" si="5"/>
        <v>-33.749228000000002</v>
      </c>
      <c r="D105" s="13">
        <f t="shared" si="6"/>
        <v>18.536359000000001</v>
      </c>
      <c r="E105" s="3">
        <v>36973</v>
      </c>
      <c r="F105" s="3">
        <v>14390</v>
      </c>
      <c r="G105" s="5">
        <v>0.90200000000000002</v>
      </c>
      <c r="H105" s="5">
        <v>4.7E-2</v>
      </c>
      <c r="I105" s="5">
        <v>1E-3</v>
      </c>
      <c r="J105" s="5">
        <v>1.0999999999999999E-2</v>
      </c>
      <c r="K105" s="5">
        <v>3.9E-2</v>
      </c>
      <c r="L105" s="5">
        <f t="shared" si="7"/>
        <v>1</v>
      </c>
      <c r="M105" s="4">
        <v>0.27</v>
      </c>
      <c r="N105" s="4">
        <v>0.61</v>
      </c>
      <c r="O105" s="4">
        <v>0.79</v>
      </c>
      <c r="P105" s="4">
        <v>0.34</v>
      </c>
      <c r="Q105" s="4">
        <v>0.56000000000000005</v>
      </c>
      <c r="R105" s="4">
        <v>0.6</v>
      </c>
      <c r="S105" s="4">
        <v>0.97</v>
      </c>
      <c r="T105" s="4">
        <v>0.64</v>
      </c>
      <c r="U105" s="10" t="s">
        <v>36</v>
      </c>
    </row>
    <row r="106" spans="1:21">
      <c r="A106" s="6">
        <v>105</v>
      </c>
      <c r="B106" s="6" t="s">
        <v>215</v>
      </c>
      <c r="C106" s="13">
        <f t="shared" si="5"/>
        <v>-33.722586999999997</v>
      </c>
      <c r="D106" s="13">
        <f t="shared" si="6"/>
        <v>18.707744000000002</v>
      </c>
      <c r="E106" s="3">
        <v>39572</v>
      </c>
      <c r="F106" s="3">
        <v>12857</v>
      </c>
      <c r="G106" s="5">
        <v>0.253</v>
      </c>
      <c r="H106" s="5">
        <v>0.317</v>
      </c>
      <c r="I106" s="5">
        <v>0.01</v>
      </c>
      <c r="J106" s="5">
        <v>0.40899999999999997</v>
      </c>
      <c r="K106" s="5">
        <v>1.0999999999999999E-2</v>
      </c>
      <c r="L106" s="5">
        <f t="shared" si="7"/>
        <v>1</v>
      </c>
      <c r="M106" s="4">
        <v>0.53</v>
      </c>
      <c r="N106" s="4">
        <v>0.87</v>
      </c>
      <c r="O106" s="4">
        <v>0.37</v>
      </c>
      <c r="P106" s="4">
        <v>0.78</v>
      </c>
      <c r="Q106" s="4">
        <v>0.85</v>
      </c>
      <c r="R106" s="4">
        <v>0.8</v>
      </c>
      <c r="S106" s="4">
        <v>0.88</v>
      </c>
      <c r="T106" s="4">
        <v>0.85</v>
      </c>
      <c r="U106" s="10" t="s">
        <v>25</v>
      </c>
    </row>
    <row r="107" spans="1:21">
      <c r="A107" s="6">
        <v>106</v>
      </c>
      <c r="B107" s="3" t="s">
        <v>175</v>
      </c>
      <c r="C107" s="13">
        <f t="shared" si="5"/>
        <v>-33.985978000000003</v>
      </c>
      <c r="D107" s="13">
        <f t="shared" si="6"/>
        <v>18.634360000000001</v>
      </c>
      <c r="E107" s="3">
        <v>64512</v>
      </c>
      <c r="F107" s="3">
        <v>18549</v>
      </c>
      <c r="G107" s="5">
        <v>0.65200000000000002</v>
      </c>
      <c r="H107" s="5">
        <v>0.32200000000000001</v>
      </c>
      <c r="I107" s="5">
        <v>3.0000000000000001E-3</v>
      </c>
      <c r="J107" s="5">
        <v>1E-3</v>
      </c>
      <c r="K107" s="5">
        <v>2.1999999999999999E-2</v>
      </c>
      <c r="L107" s="5">
        <f t="shared" si="7"/>
        <v>1</v>
      </c>
      <c r="M107" s="4">
        <v>0.28999999999999998</v>
      </c>
      <c r="N107" s="4">
        <v>0.55000000000000004</v>
      </c>
      <c r="O107" s="4">
        <v>0.76</v>
      </c>
      <c r="P107" s="4">
        <v>0.76</v>
      </c>
      <c r="Q107" s="4">
        <v>0.81</v>
      </c>
      <c r="R107" s="4">
        <v>0.88</v>
      </c>
      <c r="S107" s="4">
        <v>0.96</v>
      </c>
      <c r="T107" s="4">
        <v>0.92</v>
      </c>
      <c r="U107" s="10" t="s">
        <v>26</v>
      </c>
    </row>
    <row r="108" spans="1:21">
      <c r="A108" s="6">
        <v>107</v>
      </c>
      <c r="B108" s="3" t="s">
        <v>156</v>
      </c>
      <c r="C108" s="13">
        <f t="shared" si="5"/>
        <v>-33.815581000000002</v>
      </c>
      <c r="D108" s="13">
        <f t="shared" si="6"/>
        <v>18.501004999999999</v>
      </c>
      <c r="E108" s="3">
        <v>43297</v>
      </c>
      <c r="F108" s="3">
        <v>16077</v>
      </c>
      <c r="G108" s="5">
        <v>0.25800000000000001</v>
      </c>
      <c r="H108" s="5">
        <v>7.9000000000000001E-2</v>
      </c>
      <c r="I108" s="5">
        <v>2.9000000000000001E-2</v>
      </c>
      <c r="J108" s="5">
        <v>0.61899999999999999</v>
      </c>
      <c r="K108" s="5">
        <v>1.4999999999999999E-2</v>
      </c>
      <c r="L108" s="5">
        <f t="shared" si="7"/>
        <v>1</v>
      </c>
      <c r="M108" s="4">
        <v>0.83</v>
      </c>
      <c r="N108" s="4">
        <v>0.94</v>
      </c>
      <c r="O108" s="4">
        <v>0.14000000000000001</v>
      </c>
      <c r="P108" s="4">
        <v>0.99</v>
      </c>
      <c r="Q108" s="4">
        <v>0.996</v>
      </c>
      <c r="R108" s="4">
        <v>0.99</v>
      </c>
      <c r="S108" s="4">
        <v>0.99</v>
      </c>
      <c r="T108" s="4">
        <v>0.997</v>
      </c>
      <c r="U108" s="10" t="s">
        <v>27</v>
      </c>
    </row>
    <row r="109" spans="1:21">
      <c r="A109" s="6">
        <v>108</v>
      </c>
      <c r="B109" s="3" t="s">
        <v>173</v>
      </c>
      <c r="C109" s="13">
        <f t="shared" si="5"/>
        <v>-33.991101999999998</v>
      </c>
      <c r="D109" s="13">
        <f t="shared" si="6"/>
        <v>18.671932000000002</v>
      </c>
      <c r="E109" s="3">
        <v>53537</v>
      </c>
      <c r="F109" s="3">
        <v>17470</v>
      </c>
      <c r="G109" s="5">
        <v>0.95499999999999996</v>
      </c>
      <c r="H109" s="5">
        <v>3.5999999999999997E-2</v>
      </c>
      <c r="I109" s="5">
        <v>1E-3</v>
      </c>
      <c r="J109" s="5">
        <v>1E-3</v>
      </c>
      <c r="K109" s="5">
        <v>7.0000000000000001E-3</v>
      </c>
      <c r="L109" s="5">
        <f t="shared" si="7"/>
        <v>1</v>
      </c>
      <c r="M109" s="4">
        <v>0.32</v>
      </c>
      <c r="N109" s="4">
        <v>0.61</v>
      </c>
      <c r="O109" s="4">
        <v>0.77</v>
      </c>
      <c r="P109" s="4">
        <v>0.49</v>
      </c>
      <c r="Q109" s="4">
        <v>0.78</v>
      </c>
      <c r="R109" s="4">
        <v>0.9</v>
      </c>
      <c r="S109" s="4">
        <v>0.86</v>
      </c>
      <c r="T109" s="4">
        <v>0.85</v>
      </c>
      <c r="U109" s="10" t="s">
        <v>28</v>
      </c>
    </row>
    <row r="110" spans="1:21">
      <c r="A110" s="6">
        <v>109</v>
      </c>
      <c r="B110" s="6" t="s">
        <v>208</v>
      </c>
      <c r="C110" s="13">
        <f t="shared" si="5"/>
        <v>-34.058796000000001</v>
      </c>
      <c r="D110" s="13">
        <f t="shared" si="6"/>
        <v>18.755963999999999</v>
      </c>
      <c r="E110" s="3">
        <v>40332</v>
      </c>
      <c r="F110" s="3">
        <v>9468</v>
      </c>
      <c r="G110" s="5">
        <v>0.248</v>
      </c>
      <c r="H110" s="5">
        <v>0.72699999999999998</v>
      </c>
      <c r="I110" s="5">
        <v>4.0000000000000001E-3</v>
      </c>
      <c r="J110" s="5">
        <v>0.01</v>
      </c>
      <c r="K110" s="5">
        <v>1.0999999999999999E-2</v>
      </c>
      <c r="L110" s="5">
        <f t="shared" si="7"/>
        <v>1</v>
      </c>
      <c r="M110" s="4">
        <v>0.28999999999999998</v>
      </c>
      <c r="N110" s="4">
        <v>0.74</v>
      </c>
      <c r="O110" s="4">
        <v>0.54</v>
      </c>
      <c r="P110" s="4">
        <v>0.81</v>
      </c>
      <c r="Q110" s="4">
        <v>0.95</v>
      </c>
      <c r="R110" s="4">
        <v>0.92</v>
      </c>
      <c r="S110" s="4">
        <v>0.97</v>
      </c>
      <c r="T110" s="4">
        <v>0.96</v>
      </c>
      <c r="U110" s="10" t="s">
        <v>29</v>
      </c>
    </row>
    <row r="111" spans="1:21">
      <c r="A111" s="6">
        <v>110</v>
      </c>
      <c r="B111" s="3" t="s">
        <v>138</v>
      </c>
      <c r="C111" s="13">
        <f t="shared" si="5"/>
        <v>-34.051158999999998</v>
      </c>
      <c r="D111" s="13">
        <f t="shared" si="6"/>
        <v>18.493224000000001</v>
      </c>
      <c r="E111" s="3">
        <v>27794</v>
      </c>
      <c r="F111" s="3">
        <v>6111</v>
      </c>
      <c r="G111" s="5">
        <v>5.8000000000000003E-2</v>
      </c>
      <c r="H111" s="5">
        <v>0.91100000000000003</v>
      </c>
      <c r="I111" s="5">
        <v>1.2999999999999999E-2</v>
      </c>
      <c r="J111" s="5">
        <v>4.0000000000000001E-3</v>
      </c>
      <c r="K111" s="5">
        <v>1.4E-2</v>
      </c>
      <c r="L111" s="5">
        <f t="shared" si="7"/>
        <v>1</v>
      </c>
      <c r="M111" s="4">
        <v>0.37</v>
      </c>
      <c r="N111" s="4">
        <v>0.81</v>
      </c>
      <c r="O111" s="4">
        <v>0.4</v>
      </c>
      <c r="P111" s="4">
        <v>0.91</v>
      </c>
      <c r="Q111" s="4">
        <v>0.96</v>
      </c>
      <c r="R111" s="4">
        <v>0.9</v>
      </c>
      <c r="S111" s="4">
        <v>0.98</v>
      </c>
      <c r="T111" s="4">
        <v>0.99</v>
      </c>
      <c r="U111" s="10" t="s">
        <v>35</v>
      </c>
    </row>
    <row r="112" spans="1:21">
      <c r="A112" s="3">
        <v>111</v>
      </c>
      <c r="B112" s="3" t="s">
        <v>165</v>
      </c>
      <c r="C112" s="13">
        <f t="shared" si="5"/>
        <v>-33.855682999999999</v>
      </c>
      <c r="D112" s="13">
        <f t="shared" si="6"/>
        <v>18.703312</v>
      </c>
      <c r="E112" s="3">
        <v>37494</v>
      </c>
      <c r="F112" s="3">
        <v>9747</v>
      </c>
      <c r="G112" s="5">
        <v>0.435</v>
      </c>
      <c r="H112" s="5">
        <v>0.45400000000000001</v>
      </c>
      <c r="I112" s="5">
        <v>4.0000000000000001E-3</v>
      </c>
      <c r="J112" s="5">
        <v>7.9000000000000001E-2</v>
      </c>
      <c r="K112" s="5">
        <v>2.8000000000000001E-2</v>
      </c>
      <c r="L112" s="5">
        <f t="shared" si="7"/>
        <v>1</v>
      </c>
      <c r="M112" s="4">
        <v>0.37</v>
      </c>
      <c r="N112" s="4">
        <v>0.76</v>
      </c>
      <c r="O112" s="4">
        <v>0.59</v>
      </c>
      <c r="P112" s="4">
        <v>0.75</v>
      </c>
      <c r="Q112" s="4">
        <v>0.88</v>
      </c>
      <c r="R112" s="4">
        <v>0.9</v>
      </c>
      <c r="S112" s="4">
        <v>0.93</v>
      </c>
      <c r="T112" s="4">
        <v>0.97</v>
      </c>
      <c r="U112" s="10" t="s">
        <v>30</v>
      </c>
    </row>
    <row r="113" spans="5:20">
      <c r="E113" s="12"/>
      <c r="F113" s="12"/>
      <c r="M113" s="1"/>
      <c r="N113" s="1"/>
      <c r="O113" s="1"/>
      <c r="P113" s="1"/>
      <c r="Q113" s="1"/>
      <c r="R113" s="1"/>
      <c r="S113" s="1"/>
      <c r="T113" s="1"/>
    </row>
    <row r="114" spans="5:20">
      <c r="I114" s="11"/>
    </row>
  </sheetData>
  <sortState xmlns:xlrd2="http://schemas.microsoft.com/office/spreadsheetml/2017/richdata2" ref="A2:U112">
    <sortCondition ref="A2:A11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A36EC-3820-9B4B-A0CC-E0E41982F9CF}">
  <dimension ref="A1:E173"/>
  <sheetViews>
    <sheetView tabSelected="1" topLeftCell="A94" workbookViewId="0">
      <selection activeCell="B118" sqref="B118"/>
    </sheetView>
  </sheetViews>
  <sheetFormatPr baseColWidth="10" defaultRowHeight="16"/>
  <cols>
    <col min="5" max="5" width="10.83203125" style="15"/>
  </cols>
  <sheetData>
    <row r="1" spans="1:5">
      <c r="A1">
        <f>Wards!A2</f>
        <v>1</v>
      </c>
      <c r="B1">
        <f>Wards!F2</f>
        <v>9083</v>
      </c>
      <c r="C1" s="14">
        <f>Wards!O2</f>
        <v>0.15</v>
      </c>
      <c r="E1" s="15">
        <f>B1*C1</f>
        <v>1362.45</v>
      </c>
    </row>
    <row r="2" spans="1:5">
      <c r="A2">
        <f>Wards!A3</f>
        <v>2</v>
      </c>
      <c r="B2">
        <f>Wards!F3</f>
        <v>8729</v>
      </c>
      <c r="C2" s="14">
        <f>Wards!O3</f>
        <v>0.18</v>
      </c>
      <c r="E2" s="15">
        <f t="shared" ref="E2:E65" si="0">B2*C2</f>
        <v>1571.22</v>
      </c>
    </row>
    <row r="3" spans="1:5">
      <c r="A3">
        <f>Wards!A4</f>
        <v>3</v>
      </c>
      <c r="B3">
        <f>Wards!F4</f>
        <v>10981</v>
      </c>
      <c r="C3" s="14">
        <f>Wards!O4</f>
        <v>0.16</v>
      </c>
      <c r="E3" s="15">
        <f t="shared" si="0"/>
        <v>1756.96</v>
      </c>
    </row>
    <row r="4" spans="1:5">
      <c r="A4">
        <f>Wards!A5</f>
        <v>4</v>
      </c>
      <c r="B4">
        <f>Wards!F5</f>
        <v>15286</v>
      </c>
      <c r="C4" s="14">
        <f>Wards!O5</f>
        <v>0.34</v>
      </c>
      <c r="E4" s="15">
        <f t="shared" si="0"/>
        <v>5197.2400000000007</v>
      </c>
    </row>
    <row r="5" spans="1:5">
      <c r="A5">
        <f>Wards!A6</f>
        <v>5</v>
      </c>
      <c r="B5">
        <f>Wards!F6</f>
        <v>7606</v>
      </c>
      <c r="C5" s="14">
        <f>Wards!O6</f>
        <v>0.16</v>
      </c>
      <c r="E5" s="15">
        <f t="shared" si="0"/>
        <v>1216.96</v>
      </c>
    </row>
    <row r="6" spans="1:5">
      <c r="A6">
        <f>Wards!A7</f>
        <v>6</v>
      </c>
      <c r="B6">
        <f>Wards!F7</f>
        <v>6316</v>
      </c>
      <c r="C6" s="14">
        <f>Wards!O7</f>
        <v>0.55000000000000004</v>
      </c>
      <c r="E6" s="15">
        <f t="shared" si="0"/>
        <v>3473.8</v>
      </c>
    </row>
    <row r="7" spans="1:5">
      <c r="A7">
        <f>Wards!A8</f>
        <v>7</v>
      </c>
      <c r="B7">
        <f>Wards!F8</f>
        <v>6803</v>
      </c>
      <c r="C7" s="14">
        <f>Wards!O8</f>
        <v>0.3</v>
      </c>
      <c r="E7" s="15">
        <f t="shared" si="0"/>
        <v>2040.8999999999999</v>
      </c>
    </row>
    <row r="8" spans="1:5">
      <c r="A8">
        <f>Wards!A9</f>
        <v>8</v>
      </c>
      <c r="B8">
        <f>Wards!F9</f>
        <v>13002</v>
      </c>
      <c r="C8" s="14">
        <f>Wards!O9</f>
        <v>0.21</v>
      </c>
      <c r="E8" s="15">
        <f t="shared" si="0"/>
        <v>2730.42</v>
      </c>
    </row>
    <row r="9" spans="1:5">
      <c r="A9">
        <f>Wards!A10</f>
        <v>9</v>
      </c>
      <c r="B9">
        <f>Wards!F10</f>
        <v>6048</v>
      </c>
      <c r="C9" s="14">
        <f>Wards!O10</f>
        <v>0.37</v>
      </c>
      <c r="E9" s="15">
        <f t="shared" si="0"/>
        <v>2237.7599999999998</v>
      </c>
    </row>
    <row r="10" spans="1:5">
      <c r="A10">
        <f>Wards!A11</f>
        <v>10</v>
      </c>
      <c r="B10">
        <f>Wards!F11</f>
        <v>7618</v>
      </c>
      <c r="C10" s="14">
        <f>Wards!O11</f>
        <v>0.28000000000000003</v>
      </c>
      <c r="E10" s="15">
        <f t="shared" si="0"/>
        <v>2133.0400000000004</v>
      </c>
    </row>
    <row r="11" spans="1:5">
      <c r="A11">
        <f>Wards!A12</f>
        <v>11</v>
      </c>
      <c r="B11">
        <f>Wards!F12</f>
        <v>10825</v>
      </c>
      <c r="C11" s="14">
        <f>Wards!O12</f>
        <v>0.37</v>
      </c>
      <c r="E11" s="15">
        <f t="shared" si="0"/>
        <v>4005.25</v>
      </c>
    </row>
    <row r="12" spans="1:5">
      <c r="A12">
        <f>Wards!A13</f>
        <v>12</v>
      </c>
      <c r="B12">
        <f>Wards!F13</f>
        <v>7590</v>
      </c>
      <c r="C12" s="14">
        <f>Wards!O13</f>
        <v>0.39</v>
      </c>
      <c r="E12" s="15">
        <f t="shared" si="0"/>
        <v>2960.1</v>
      </c>
    </row>
    <row r="13" spans="1:5">
      <c r="A13">
        <f>Wards!A14</f>
        <v>13</v>
      </c>
      <c r="B13">
        <f>Wards!F14</f>
        <v>10520</v>
      </c>
      <c r="C13" s="14">
        <f>Wards!O14</f>
        <v>0.6</v>
      </c>
      <c r="E13" s="15">
        <f t="shared" si="0"/>
        <v>6312</v>
      </c>
    </row>
    <row r="14" spans="1:5">
      <c r="A14">
        <f>Wards!A15</f>
        <v>14</v>
      </c>
      <c r="B14">
        <f>Wards!F15</f>
        <v>12107</v>
      </c>
      <c r="C14" s="14">
        <f>Wards!O15</f>
        <v>0.34</v>
      </c>
      <c r="E14" s="15">
        <f t="shared" si="0"/>
        <v>4116.38</v>
      </c>
    </row>
    <row r="15" spans="1:5">
      <c r="A15">
        <f>Wards!A16</f>
        <v>15</v>
      </c>
      <c r="B15">
        <f>Wards!F16</f>
        <v>8164</v>
      </c>
      <c r="C15" s="14">
        <f>Wards!O16</f>
        <v>0.19</v>
      </c>
      <c r="E15" s="15">
        <f t="shared" si="0"/>
        <v>1551.16</v>
      </c>
    </row>
    <row r="16" spans="1:5">
      <c r="A16">
        <f>Wards!A17</f>
        <v>16</v>
      </c>
      <c r="B16">
        <f>Wards!F17</f>
        <v>10128</v>
      </c>
      <c r="C16" s="14">
        <f>Wards!O17</f>
        <v>0.4</v>
      </c>
      <c r="E16" s="15">
        <f t="shared" si="0"/>
        <v>4051.2000000000003</v>
      </c>
    </row>
    <row r="17" spans="1:5">
      <c r="A17">
        <f>Wards!A18</f>
        <v>17</v>
      </c>
      <c r="B17">
        <f>Wards!F18</f>
        <v>9003</v>
      </c>
      <c r="C17" s="14">
        <f>Wards!O18</f>
        <v>0.33</v>
      </c>
      <c r="E17" s="15">
        <f t="shared" si="0"/>
        <v>2970.9900000000002</v>
      </c>
    </row>
    <row r="18" spans="1:5">
      <c r="A18">
        <f>Wards!A19</f>
        <v>18</v>
      </c>
      <c r="B18">
        <f>Wards!F19</f>
        <v>6035</v>
      </c>
      <c r="C18" s="14">
        <f>Wards!O19</f>
        <v>0.73</v>
      </c>
      <c r="E18" s="15">
        <f t="shared" si="0"/>
        <v>4405.55</v>
      </c>
    </row>
    <row r="19" spans="1:5">
      <c r="A19">
        <f>Wards!A20</f>
        <v>19</v>
      </c>
      <c r="B19">
        <f>Wards!F20</f>
        <v>13692</v>
      </c>
      <c r="C19" s="14">
        <f>Wards!O20</f>
        <v>0.48</v>
      </c>
      <c r="E19" s="15">
        <f t="shared" si="0"/>
        <v>6572.16</v>
      </c>
    </row>
    <row r="20" spans="1:5">
      <c r="A20">
        <f>Wards!A21</f>
        <v>20</v>
      </c>
      <c r="B20">
        <f>Wards!F21</f>
        <v>10505</v>
      </c>
      <c r="C20" s="14">
        <f>Wards!O21</f>
        <v>0.66</v>
      </c>
      <c r="E20" s="15">
        <f t="shared" si="0"/>
        <v>6933.3</v>
      </c>
    </row>
    <row r="21" spans="1:5">
      <c r="A21">
        <f>Wards!A22</f>
        <v>21</v>
      </c>
      <c r="B21">
        <f>Wards!F22</f>
        <v>8059</v>
      </c>
      <c r="C21" s="14">
        <f>Wards!O22</f>
        <v>0.14000000000000001</v>
      </c>
      <c r="E21" s="15">
        <f t="shared" si="0"/>
        <v>1128.2600000000002</v>
      </c>
    </row>
    <row r="22" spans="1:5">
      <c r="A22">
        <f>Wards!A23</f>
        <v>22</v>
      </c>
      <c r="B22">
        <f>Wards!F23</f>
        <v>7452</v>
      </c>
      <c r="C22" s="14">
        <f>Wards!O23</f>
        <v>0.4</v>
      </c>
      <c r="E22" s="15">
        <f t="shared" si="0"/>
        <v>2980.8</v>
      </c>
    </row>
    <row r="23" spans="1:5">
      <c r="A23">
        <f>Wards!A24</f>
        <v>23</v>
      </c>
      <c r="B23">
        <f>Wards!F24</f>
        <v>13215</v>
      </c>
      <c r="C23" s="14">
        <f>Wards!O24</f>
        <v>0.17</v>
      </c>
      <c r="E23" s="15">
        <f t="shared" si="0"/>
        <v>2246.5500000000002</v>
      </c>
    </row>
    <row r="24" spans="1:5">
      <c r="A24">
        <f>Wards!A25</f>
        <v>24</v>
      </c>
      <c r="B24">
        <f>Wards!F25</f>
        <v>6087</v>
      </c>
      <c r="C24" s="14">
        <f>Wards!O25</f>
        <v>0.56999999999999995</v>
      </c>
      <c r="E24" s="15">
        <f t="shared" si="0"/>
        <v>3469.5899999999997</v>
      </c>
    </row>
    <row r="25" spans="1:5">
      <c r="A25">
        <f>Wards!A26</f>
        <v>25</v>
      </c>
      <c r="B25">
        <f>Wards!F26</f>
        <v>8715</v>
      </c>
      <c r="C25" s="14">
        <f>Wards!O26</f>
        <v>0.49</v>
      </c>
      <c r="E25" s="15">
        <f t="shared" si="0"/>
        <v>4270.3500000000004</v>
      </c>
    </row>
    <row r="26" spans="1:5">
      <c r="A26">
        <f>Wards!A27</f>
        <v>26</v>
      </c>
      <c r="B26">
        <f>Wards!F27</f>
        <v>7936</v>
      </c>
      <c r="C26" s="14">
        <f>Wards!O27</f>
        <v>0.36</v>
      </c>
      <c r="E26" s="15">
        <f t="shared" si="0"/>
        <v>2856.96</v>
      </c>
    </row>
    <row r="27" spans="1:5">
      <c r="A27">
        <f>Wards!A28</f>
        <v>27</v>
      </c>
      <c r="B27">
        <f>Wards!F28</f>
        <v>9052</v>
      </c>
      <c r="C27" s="14">
        <f>Wards!O28</f>
        <v>0.22</v>
      </c>
      <c r="E27" s="15">
        <f t="shared" si="0"/>
        <v>1991.44</v>
      </c>
    </row>
    <row r="28" spans="1:5">
      <c r="A28">
        <f>Wards!A29</f>
        <v>28</v>
      </c>
      <c r="B28">
        <f>Wards!F29</f>
        <v>6538</v>
      </c>
      <c r="C28" s="14">
        <f>Wards!O29</f>
        <v>0.43</v>
      </c>
      <c r="E28" s="15">
        <f t="shared" si="0"/>
        <v>2811.34</v>
      </c>
    </row>
    <row r="29" spans="1:5">
      <c r="A29">
        <f>Wards!A30</f>
        <v>29</v>
      </c>
      <c r="B29">
        <f>Wards!F30</f>
        <v>9261</v>
      </c>
      <c r="C29" s="14">
        <f>Wards!O30</f>
        <v>0.45</v>
      </c>
      <c r="E29" s="15">
        <f t="shared" si="0"/>
        <v>4167.45</v>
      </c>
    </row>
    <row r="30" spans="1:5">
      <c r="A30">
        <f>Wards!A31</f>
        <v>30</v>
      </c>
      <c r="B30">
        <f>Wards!F31</f>
        <v>8364</v>
      </c>
      <c r="C30" s="14">
        <f>Wards!O31</f>
        <v>0.4</v>
      </c>
      <c r="E30" s="15">
        <f t="shared" si="0"/>
        <v>3345.6000000000004</v>
      </c>
    </row>
    <row r="31" spans="1:5">
      <c r="A31">
        <f>Wards!A32</f>
        <v>31</v>
      </c>
      <c r="B31">
        <f>Wards!F32</f>
        <v>6910</v>
      </c>
      <c r="C31" s="14">
        <f>Wards!O32</f>
        <v>0.47</v>
      </c>
      <c r="E31" s="15">
        <f t="shared" si="0"/>
        <v>3247.7</v>
      </c>
    </row>
    <row r="32" spans="1:5">
      <c r="A32">
        <f>Wards!A33</f>
        <v>32</v>
      </c>
      <c r="B32">
        <f>Wards!F33</f>
        <v>9467</v>
      </c>
      <c r="C32" s="14">
        <f>Wards!O33</f>
        <v>0.55000000000000004</v>
      </c>
      <c r="E32" s="15">
        <f t="shared" si="0"/>
        <v>5206.8500000000004</v>
      </c>
    </row>
    <row r="33" spans="1:5">
      <c r="A33">
        <f>Wards!A34</f>
        <v>33</v>
      </c>
      <c r="B33">
        <f>Wards!F34</f>
        <v>15188</v>
      </c>
      <c r="C33" s="14">
        <f>Wards!O34</f>
        <v>0.8</v>
      </c>
      <c r="E33" s="15">
        <f t="shared" si="0"/>
        <v>12150.400000000001</v>
      </c>
    </row>
    <row r="34" spans="1:5">
      <c r="A34">
        <f>Wards!A35</f>
        <v>34</v>
      </c>
      <c r="B34">
        <f>Wards!F35</f>
        <v>11882</v>
      </c>
      <c r="C34" s="14">
        <f>Wards!O35</f>
        <v>0.78</v>
      </c>
      <c r="E34" s="15">
        <f t="shared" si="0"/>
        <v>9267.9600000000009</v>
      </c>
    </row>
    <row r="35" spans="1:5">
      <c r="A35">
        <f>Wards!A36</f>
        <v>35</v>
      </c>
      <c r="B35">
        <f>Wards!F36</f>
        <v>11797</v>
      </c>
      <c r="C35" s="14">
        <f>Wards!O36</f>
        <v>0.75</v>
      </c>
      <c r="E35" s="15">
        <f t="shared" si="0"/>
        <v>8847.75</v>
      </c>
    </row>
    <row r="36" spans="1:5">
      <c r="A36">
        <f>Wards!A37</f>
        <v>36</v>
      </c>
      <c r="B36">
        <f>Wards!F37</f>
        <v>9770</v>
      </c>
      <c r="C36" s="14">
        <f>Wards!O37</f>
        <v>0.79</v>
      </c>
      <c r="E36" s="15">
        <f t="shared" si="0"/>
        <v>7718.3</v>
      </c>
    </row>
    <row r="37" spans="1:5">
      <c r="A37">
        <f>Wards!A38</f>
        <v>37</v>
      </c>
      <c r="B37">
        <f>Wards!F38</f>
        <v>5983</v>
      </c>
      <c r="C37" s="14">
        <f>Wards!O38</f>
        <v>0.78</v>
      </c>
      <c r="E37" s="15">
        <f t="shared" si="0"/>
        <v>4666.74</v>
      </c>
    </row>
    <row r="38" spans="1:5">
      <c r="A38">
        <f>Wards!A39</f>
        <v>38</v>
      </c>
      <c r="B38">
        <f>Wards!F39</f>
        <v>4581</v>
      </c>
      <c r="C38" s="14">
        <f>Wards!O39</f>
        <v>0.6</v>
      </c>
      <c r="E38" s="15">
        <f t="shared" si="0"/>
        <v>2748.6</v>
      </c>
    </row>
    <row r="39" spans="1:5">
      <c r="A39">
        <f>Wards!A40</f>
        <v>39</v>
      </c>
      <c r="B39">
        <f>Wards!F40</f>
        <v>8240</v>
      </c>
      <c r="C39" s="14">
        <f>Wards!O40</f>
        <v>0.8</v>
      </c>
      <c r="E39" s="15">
        <f t="shared" si="0"/>
        <v>6592</v>
      </c>
    </row>
    <row r="40" spans="1:5">
      <c r="A40">
        <f>Wards!A41</f>
        <v>40</v>
      </c>
      <c r="B40">
        <f>Wards!F41</f>
        <v>8307</v>
      </c>
      <c r="C40" s="14">
        <f>Wards!O41</f>
        <v>0.76</v>
      </c>
      <c r="E40" s="15">
        <f t="shared" si="0"/>
        <v>6313.32</v>
      </c>
    </row>
    <row r="41" spans="1:5">
      <c r="A41">
        <f>Wards!A42</f>
        <v>41</v>
      </c>
      <c r="B41">
        <f>Wards!F42</f>
        <v>5074</v>
      </c>
      <c r="C41" s="14">
        <f>Wards!O42</f>
        <v>0.59</v>
      </c>
      <c r="E41" s="15">
        <f t="shared" si="0"/>
        <v>2993.66</v>
      </c>
    </row>
    <row r="42" spans="1:5">
      <c r="A42">
        <f>Wards!A43</f>
        <v>42</v>
      </c>
      <c r="B42">
        <f>Wards!F43</f>
        <v>9188</v>
      </c>
      <c r="C42" s="14">
        <f>Wards!O43</f>
        <v>0.76</v>
      </c>
      <c r="E42" s="15">
        <f t="shared" si="0"/>
        <v>6982.88</v>
      </c>
    </row>
    <row r="43" spans="1:5">
      <c r="A43">
        <f>Wards!A44</f>
        <v>43</v>
      </c>
      <c r="B43">
        <f>Wards!F44</f>
        <v>9824</v>
      </c>
      <c r="C43" s="14">
        <f>Wards!O44</f>
        <v>0.24</v>
      </c>
      <c r="E43" s="15">
        <f t="shared" si="0"/>
        <v>2357.7599999999998</v>
      </c>
    </row>
    <row r="44" spans="1:5">
      <c r="A44">
        <f>Wards!A45</f>
        <v>44</v>
      </c>
      <c r="B44">
        <f>Wards!F45</f>
        <v>8938</v>
      </c>
      <c r="C44" s="14">
        <f>Wards!O45</f>
        <v>0.57999999999999996</v>
      </c>
      <c r="E44" s="15">
        <f t="shared" si="0"/>
        <v>5184.04</v>
      </c>
    </row>
    <row r="45" spans="1:5">
      <c r="A45">
        <f>Wards!A46</f>
        <v>45</v>
      </c>
      <c r="B45">
        <f>Wards!F46</f>
        <v>7615</v>
      </c>
      <c r="C45" s="14">
        <f>Wards!O46</f>
        <v>0.64</v>
      </c>
      <c r="E45" s="15">
        <f t="shared" si="0"/>
        <v>4873.6000000000004</v>
      </c>
    </row>
    <row r="46" spans="1:5">
      <c r="A46">
        <f>Wards!A47</f>
        <v>46</v>
      </c>
      <c r="B46">
        <f>Wards!F47</f>
        <v>6976</v>
      </c>
      <c r="C46" s="14">
        <f>Wards!O47</f>
        <v>0.51</v>
      </c>
      <c r="E46" s="15">
        <f t="shared" si="0"/>
        <v>3557.76</v>
      </c>
    </row>
    <row r="47" spans="1:5">
      <c r="A47">
        <f>Wards!A48</f>
        <v>47</v>
      </c>
      <c r="B47">
        <f>Wards!F48</f>
        <v>6962</v>
      </c>
      <c r="C47" s="14">
        <f>Wards!O48</f>
        <v>0.63</v>
      </c>
      <c r="E47" s="15">
        <f t="shared" si="0"/>
        <v>4386.0600000000004</v>
      </c>
    </row>
    <row r="48" spans="1:5">
      <c r="A48">
        <f>Wards!A49</f>
        <v>48</v>
      </c>
      <c r="B48">
        <f>Wards!F49</f>
        <v>7699</v>
      </c>
      <c r="C48" s="14">
        <f>Wards!O49</f>
        <v>0.35</v>
      </c>
      <c r="E48" s="15">
        <f t="shared" si="0"/>
        <v>2694.6499999999996</v>
      </c>
    </row>
    <row r="49" spans="1:5">
      <c r="A49">
        <f>Wards!A50</f>
        <v>49</v>
      </c>
      <c r="B49">
        <f>Wards!F50</f>
        <v>8648</v>
      </c>
      <c r="C49" s="14">
        <f>Wards!O50</f>
        <v>0.43</v>
      </c>
      <c r="E49" s="15">
        <f t="shared" si="0"/>
        <v>3718.64</v>
      </c>
    </row>
    <row r="50" spans="1:5">
      <c r="A50">
        <f>Wards!A51</f>
        <v>50</v>
      </c>
      <c r="B50">
        <f>Wards!F51</f>
        <v>7031</v>
      </c>
      <c r="C50" s="14">
        <f>Wards!O51</f>
        <v>0.5</v>
      </c>
      <c r="E50" s="15">
        <f t="shared" si="0"/>
        <v>3515.5</v>
      </c>
    </row>
    <row r="51" spans="1:5">
      <c r="A51">
        <f>Wards!A52</f>
        <v>51</v>
      </c>
      <c r="B51">
        <f>Wards!F52</f>
        <v>7357</v>
      </c>
      <c r="C51" s="14">
        <f>Wards!O52</f>
        <v>0.63</v>
      </c>
      <c r="E51" s="15">
        <f t="shared" si="0"/>
        <v>4634.91</v>
      </c>
    </row>
    <row r="52" spans="1:5">
      <c r="A52">
        <f>Wards!A53</f>
        <v>52</v>
      </c>
      <c r="B52">
        <f>Wards!F53</f>
        <v>8656</v>
      </c>
      <c r="C52" s="14">
        <f>Wards!O53</f>
        <v>0.79</v>
      </c>
      <c r="E52" s="15">
        <f t="shared" si="0"/>
        <v>6838.2400000000007</v>
      </c>
    </row>
    <row r="53" spans="1:5">
      <c r="A53">
        <f>Wards!A54</f>
        <v>53</v>
      </c>
      <c r="B53">
        <f>Wards!F54</f>
        <v>8995</v>
      </c>
      <c r="C53" s="14">
        <f>Wards!O54</f>
        <v>0.25</v>
      </c>
      <c r="E53" s="15">
        <f t="shared" si="0"/>
        <v>2248.75</v>
      </c>
    </row>
    <row r="54" spans="1:5">
      <c r="A54">
        <f>Wards!A55</f>
        <v>54</v>
      </c>
      <c r="B54">
        <f>Wards!F55</f>
        <v>13333</v>
      </c>
      <c r="C54" s="14">
        <f>Wards!O55</f>
        <v>0.2</v>
      </c>
      <c r="E54" s="15">
        <f t="shared" si="0"/>
        <v>2666.6000000000004</v>
      </c>
    </row>
    <row r="55" spans="1:5">
      <c r="A55">
        <f>Wards!A56</f>
        <v>55</v>
      </c>
      <c r="B55">
        <f>Wards!F56</f>
        <v>11475</v>
      </c>
      <c r="C55" s="14">
        <f>Wards!O56</f>
        <v>0.3</v>
      </c>
      <c r="E55" s="15">
        <f t="shared" si="0"/>
        <v>3442.5</v>
      </c>
    </row>
    <row r="56" spans="1:5">
      <c r="A56">
        <f>Wards!A57</f>
        <v>56</v>
      </c>
      <c r="B56">
        <f>Wards!F57</f>
        <v>8662</v>
      </c>
      <c r="C56" s="14">
        <f>Wards!O57</f>
        <v>0.32</v>
      </c>
      <c r="E56" s="15">
        <f t="shared" si="0"/>
        <v>2771.84</v>
      </c>
    </row>
    <row r="57" spans="1:5">
      <c r="A57">
        <f>Wards!A58</f>
        <v>57</v>
      </c>
      <c r="B57">
        <f>Wards!F58</f>
        <v>10202</v>
      </c>
      <c r="C57" s="14">
        <f>Wards!O58</f>
        <v>0.3</v>
      </c>
      <c r="E57" s="15">
        <f t="shared" si="0"/>
        <v>3060.6</v>
      </c>
    </row>
    <row r="58" spans="1:5">
      <c r="A58">
        <f>Wards!A59</f>
        <v>58</v>
      </c>
      <c r="B58">
        <f>Wards!F59</f>
        <v>10854</v>
      </c>
      <c r="C58" s="14">
        <f>Wards!O59</f>
        <v>0.15</v>
      </c>
      <c r="E58" s="15">
        <f t="shared" si="0"/>
        <v>1628.1</v>
      </c>
    </row>
    <row r="59" spans="1:5">
      <c r="A59">
        <f>Wards!A60</f>
        <v>59</v>
      </c>
      <c r="B59">
        <f>Wards!F60</f>
        <v>10886</v>
      </c>
      <c r="C59" s="14">
        <f>Wards!O60</f>
        <v>0.2</v>
      </c>
      <c r="E59" s="15">
        <f t="shared" si="0"/>
        <v>2177.2000000000003</v>
      </c>
    </row>
    <row r="60" spans="1:5">
      <c r="A60">
        <f>Wards!A61</f>
        <v>60</v>
      </c>
      <c r="B60">
        <f>Wards!F61</f>
        <v>8319</v>
      </c>
      <c r="C60" s="14">
        <f>Wards!O61</f>
        <v>0.23</v>
      </c>
      <c r="E60" s="15">
        <f t="shared" si="0"/>
        <v>1913.3700000000001</v>
      </c>
    </row>
    <row r="61" spans="1:5">
      <c r="A61">
        <f>Wards!A62</f>
        <v>61</v>
      </c>
      <c r="B61">
        <f>Wards!F62</f>
        <v>7800</v>
      </c>
      <c r="C61" s="14">
        <f>Wards!O62</f>
        <v>0.33</v>
      </c>
      <c r="E61" s="15">
        <f t="shared" si="0"/>
        <v>2574</v>
      </c>
    </row>
    <row r="62" spans="1:5">
      <c r="A62">
        <f>Wards!A63</f>
        <v>62</v>
      </c>
      <c r="B62">
        <f>Wards!F63</f>
        <v>9707</v>
      </c>
      <c r="C62" s="14">
        <f>Wards!O63</f>
        <v>0.18</v>
      </c>
      <c r="E62" s="15">
        <f t="shared" si="0"/>
        <v>1747.26</v>
      </c>
    </row>
    <row r="63" spans="1:5">
      <c r="A63">
        <f>Wards!A64</f>
        <v>63</v>
      </c>
      <c r="B63">
        <f>Wards!F64</f>
        <v>7954</v>
      </c>
      <c r="C63" s="14">
        <f>Wards!O64</f>
        <v>0.24</v>
      </c>
      <c r="E63" s="15">
        <f t="shared" si="0"/>
        <v>1908.96</v>
      </c>
    </row>
    <row r="64" spans="1:5">
      <c r="A64">
        <f>Wards!A65</f>
        <v>64</v>
      </c>
      <c r="B64">
        <f>Wards!F65</f>
        <v>9707</v>
      </c>
      <c r="C64" s="14">
        <f>Wards!O65</f>
        <v>0.18</v>
      </c>
      <c r="E64" s="15">
        <f t="shared" si="0"/>
        <v>1747.26</v>
      </c>
    </row>
    <row r="65" spans="1:5">
      <c r="A65">
        <f>Wards!A66</f>
        <v>65</v>
      </c>
      <c r="B65">
        <f>Wards!F66</f>
        <v>6875</v>
      </c>
      <c r="C65" s="14">
        <f>Wards!O66</f>
        <v>0.37</v>
      </c>
      <c r="E65" s="15">
        <f t="shared" si="0"/>
        <v>2543.75</v>
      </c>
    </row>
    <row r="66" spans="1:5">
      <c r="A66">
        <f>Wards!A67</f>
        <v>66</v>
      </c>
      <c r="B66">
        <f>Wards!F67</f>
        <v>6393</v>
      </c>
      <c r="C66" s="14">
        <f>Wards!O67</f>
        <v>0.44</v>
      </c>
      <c r="E66" s="15">
        <f t="shared" ref="E66:E111" si="1">B66*C66</f>
        <v>2812.92</v>
      </c>
    </row>
    <row r="67" spans="1:5">
      <c r="A67">
        <f>Wards!A68</f>
        <v>67</v>
      </c>
      <c r="B67">
        <f>Wards!F68</f>
        <v>12148</v>
      </c>
      <c r="C67" s="14">
        <f>Wards!O68</f>
        <v>0.6</v>
      </c>
      <c r="E67" s="15">
        <f t="shared" si="1"/>
        <v>7288.8</v>
      </c>
    </row>
    <row r="68" spans="1:5">
      <c r="A68">
        <f>Wards!A69</f>
        <v>68</v>
      </c>
      <c r="B68">
        <f>Wards!F69</f>
        <v>7139</v>
      </c>
      <c r="C68" s="14">
        <f>Wards!O69</f>
        <v>0.5</v>
      </c>
      <c r="E68" s="15">
        <f t="shared" si="1"/>
        <v>3569.5</v>
      </c>
    </row>
    <row r="69" spans="1:5">
      <c r="A69">
        <f>Wards!A70</f>
        <v>69</v>
      </c>
      <c r="B69">
        <f>Wards!F70</f>
        <v>13085</v>
      </c>
      <c r="C69" s="14">
        <f>Wards!O70</f>
        <v>0.55000000000000004</v>
      </c>
      <c r="E69" s="15">
        <f t="shared" si="1"/>
        <v>7196.7500000000009</v>
      </c>
    </row>
    <row r="70" spans="1:5">
      <c r="A70">
        <f>Wards!A71</f>
        <v>70</v>
      </c>
      <c r="B70">
        <f>Wards!F71</f>
        <v>9447</v>
      </c>
      <c r="C70" s="14">
        <f>Wards!O71</f>
        <v>0.13</v>
      </c>
      <c r="E70" s="15">
        <f t="shared" si="1"/>
        <v>1228.1100000000001</v>
      </c>
    </row>
    <row r="71" spans="1:5">
      <c r="A71">
        <f>Wards!A72</f>
        <v>71</v>
      </c>
      <c r="B71">
        <f>Wards!F72</f>
        <v>9281</v>
      </c>
      <c r="C71" s="14">
        <f>Wards!O72</f>
        <v>0.19</v>
      </c>
      <c r="E71" s="15">
        <f t="shared" si="1"/>
        <v>1763.39</v>
      </c>
    </row>
    <row r="72" spans="1:5">
      <c r="A72">
        <f>Wards!A73</f>
        <v>72</v>
      </c>
      <c r="B72">
        <f>Wards!F73</f>
        <v>6781</v>
      </c>
      <c r="C72" s="14">
        <f>Wards!O73</f>
        <v>0.28999999999999998</v>
      </c>
      <c r="E72" s="15">
        <f t="shared" si="1"/>
        <v>1966.4899999999998</v>
      </c>
    </row>
    <row r="73" spans="1:5">
      <c r="A73">
        <f>Wards!A74</f>
        <v>73</v>
      </c>
      <c r="B73">
        <f>Wards!F74</f>
        <v>8492</v>
      </c>
      <c r="C73" s="14">
        <f>Wards!O74</f>
        <v>0.17</v>
      </c>
      <c r="E73" s="15">
        <f t="shared" si="1"/>
        <v>1443.64</v>
      </c>
    </row>
    <row r="74" spans="1:5">
      <c r="A74">
        <f>Wards!A75</f>
        <v>74</v>
      </c>
      <c r="B74">
        <f>Wards!F75</f>
        <v>13307</v>
      </c>
      <c r="C74" s="14">
        <f>Wards!O75</f>
        <v>0.47</v>
      </c>
      <c r="E74" s="15">
        <f t="shared" si="1"/>
        <v>6254.29</v>
      </c>
    </row>
    <row r="75" spans="1:5">
      <c r="A75">
        <f>Wards!A76</f>
        <v>75</v>
      </c>
      <c r="B75">
        <f>Wards!F76</f>
        <v>9870</v>
      </c>
      <c r="C75" s="14">
        <f>Wards!O76</f>
        <v>0.45</v>
      </c>
      <c r="E75" s="15">
        <f t="shared" si="1"/>
        <v>4441.5</v>
      </c>
    </row>
    <row r="76" spans="1:5">
      <c r="A76">
        <f>Wards!A77</f>
        <v>76</v>
      </c>
      <c r="B76">
        <f>Wards!F77</f>
        <v>8895</v>
      </c>
      <c r="C76" s="14">
        <f>Wards!O77</f>
        <v>0.34</v>
      </c>
      <c r="E76" s="15">
        <f t="shared" si="1"/>
        <v>3024.3</v>
      </c>
    </row>
    <row r="77" spans="1:5">
      <c r="A77">
        <f>Wards!A78</f>
        <v>77</v>
      </c>
      <c r="B77">
        <f>Wards!F78</f>
        <v>11155</v>
      </c>
      <c r="C77" s="14">
        <f>Wards!O78</f>
        <v>0.18</v>
      </c>
      <c r="E77" s="15">
        <f t="shared" si="1"/>
        <v>2007.8999999999999</v>
      </c>
    </row>
    <row r="78" spans="1:5">
      <c r="A78">
        <f>Wards!A79</f>
        <v>78</v>
      </c>
      <c r="B78">
        <f>Wards!F79</f>
        <v>9049</v>
      </c>
      <c r="C78" s="14">
        <f>Wards!O79</f>
        <v>0.34</v>
      </c>
      <c r="E78" s="15">
        <f t="shared" si="1"/>
        <v>3076.6600000000003</v>
      </c>
    </row>
    <row r="79" spans="1:5">
      <c r="A79">
        <f>Wards!A80</f>
        <v>79</v>
      </c>
      <c r="B79">
        <f>Wards!F80</f>
        <v>7318</v>
      </c>
      <c r="C79" s="14">
        <f>Wards!O80</f>
        <v>0.46</v>
      </c>
      <c r="E79" s="15">
        <f t="shared" si="1"/>
        <v>3366.28</v>
      </c>
    </row>
    <row r="80" spans="1:5">
      <c r="A80">
        <f>Wards!A81</f>
        <v>80</v>
      </c>
      <c r="B80">
        <f>Wards!F81</f>
        <v>15833</v>
      </c>
      <c r="C80" s="14">
        <f>Wards!O81</f>
        <v>0.78</v>
      </c>
      <c r="E80" s="15">
        <f t="shared" si="1"/>
        <v>12349.74</v>
      </c>
    </row>
    <row r="81" spans="1:5">
      <c r="A81">
        <f>Wards!A82</f>
        <v>81</v>
      </c>
      <c r="B81">
        <f>Wards!F82</f>
        <v>7191</v>
      </c>
      <c r="C81" s="14">
        <f>Wards!O82</f>
        <v>0.34</v>
      </c>
      <c r="E81" s="15">
        <f t="shared" si="1"/>
        <v>2444.94</v>
      </c>
    </row>
    <row r="82" spans="1:5">
      <c r="A82">
        <f>Wards!A83</f>
        <v>82</v>
      </c>
      <c r="B82">
        <f>Wards!F83</f>
        <v>8615</v>
      </c>
      <c r="C82" s="14">
        <f>Wards!O83</f>
        <v>0.5</v>
      </c>
      <c r="E82" s="15">
        <f t="shared" si="1"/>
        <v>4307.5</v>
      </c>
    </row>
    <row r="83" spans="1:5">
      <c r="A83">
        <f>Wards!A84</f>
        <v>83</v>
      </c>
      <c r="B83">
        <f>Wards!F84</f>
        <v>8862</v>
      </c>
      <c r="C83" s="14">
        <f>Wards!O84</f>
        <v>0.51</v>
      </c>
      <c r="E83" s="15">
        <f t="shared" si="1"/>
        <v>4519.62</v>
      </c>
    </row>
    <row r="84" spans="1:5">
      <c r="A84">
        <f>Wards!A85</f>
        <v>84</v>
      </c>
      <c r="B84">
        <f>Wards!F85</f>
        <v>8769</v>
      </c>
      <c r="C84" s="14">
        <f>Wards!O85</f>
        <v>0.2</v>
      </c>
      <c r="E84" s="15">
        <f t="shared" si="1"/>
        <v>1753.8000000000002</v>
      </c>
    </row>
    <row r="85" spans="1:5">
      <c r="A85">
        <f>Wards!A86</f>
        <v>85</v>
      </c>
      <c r="B85">
        <f>Wards!F86</f>
        <v>10569</v>
      </c>
      <c r="C85" s="14">
        <f>Wards!O86</f>
        <v>0.56000000000000005</v>
      </c>
      <c r="E85" s="15">
        <f t="shared" si="1"/>
        <v>5918.64</v>
      </c>
    </row>
    <row r="86" spans="1:5">
      <c r="A86">
        <f>Wards!A87</f>
        <v>86</v>
      </c>
      <c r="B86">
        <f>Wards!F87</f>
        <v>11736</v>
      </c>
      <c r="C86" s="14">
        <f>Wards!O87</f>
        <v>0.7</v>
      </c>
      <c r="E86" s="15">
        <f t="shared" si="1"/>
        <v>8215.1999999999989</v>
      </c>
    </row>
    <row r="87" spans="1:5">
      <c r="A87">
        <f>Wards!A88</f>
        <v>87</v>
      </c>
      <c r="B87">
        <f>Wards!F88</f>
        <v>8603</v>
      </c>
      <c r="C87" s="14">
        <f>Wards!O88</f>
        <v>0.78</v>
      </c>
      <c r="E87" s="15">
        <f t="shared" si="1"/>
        <v>6710.34</v>
      </c>
    </row>
    <row r="88" spans="1:5">
      <c r="A88">
        <f>Wards!A89</f>
        <v>88</v>
      </c>
      <c r="B88">
        <f>Wards!F89</f>
        <v>9813</v>
      </c>
      <c r="C88" s="14">
        <f>Wards!O89</f>
        <v>0.68</v>
      </c>
      <c r="E88" s="15">
        <f t="shared" si="1"/>
        <v>6672.84</v>
      </c>
    </row>
    <row r="89" spans="1:5">
      <c r="A89">
        <f>Wards!A90</f>
        <v>89</v>
      </c>
      <c r="B89">
        <f>Wards!F90</f>
        <v>9573</v>
      </c>
      <c r="C89" s="14">
        <f>Wards!O90</f>
        <v>0.84</v>
      </c>
      <c r="E89" s="15">
        <f t="shared" si="1"/>
        <v>8041.32</v>
      </c>
    </row>
    <row r="90" spans="1:5">
      <c r="A90">
        <f>Wards!A91</f>
        <v>90</v>
      </c>
      <c r="B90">
        <f>Wards!F91</f>
        <v>9333</v>
      </c>
      <c r="C90" s="14">
        <f>Wards!O91</f>
        <v>0.79</v>
      </c>
      <c r="E90" s="15">
        <f t="shared" si="1"/>
        <v>7373.0700000000006</v>
      </c>
    </row>
    <row r="91" spans="1:5">
      <c r="A91">
        <f>Wards!A92</f>
        <v>91</v>
      </c>
      <c r="B91">
        <f>Wards!F92</f>
        <v>9005</v>
      </c>
      <c r="C91" s="14">
        <f>Wards!O92</f>
        <v>0.77</v>
      </c>
      <c r="E91" s="15">
        <f t="shared" si="1"/>
        <v>6933.85</v>
      </c>
    </row>
    <row r="92" spans="1:5">
      <c r="A92">
        <f>Wards!A93</f>
        <v>92</v>
      </c>
      <c r="B92">
        <f>Wards!F93</f>
        <v>9368</v>
      </c>
      <c r="C92" s="14">
        <f>Wards!O93</f>
        <v>0.61</v>
      </c>
      <c r="E92" s="15">
        <f t="shared" si="1"/>
        <v>5714.48</v>
      </c>
    </row>
    <row r="93" spans="1:5">
      <c r="A93">
        <f>Wards!A94</f>
        <v>93</v>
      </c>
      <c r="B93">
        <f>Wards!F94</f>
        <v>9670</v>
      </c>
      <c r="C93" s="14">
        <f>Wards!O94</f>
        <v>0.77</v>
      </c>
      <c r="E93" s="15">
        <f t="shared" si="1"/>
        <v>7445.9000000000005</v>
      </c>
    </row>
    <row r="94" spans="1:5">
      <c r="A94">
        <f>Wards!A95</f>
        <v>94</v>
      </c>
      <c r="B94">
        <f>Wards!F95</f>
        <v>6404</v>
      </c>
      <c r="C94" s="14">
        <f>Wards!O95</f>
        <v>0.5</v>
      </c>
      <c r="E94" s="15">
        <f t="shared" si="1"/>
        <v>3202</v>
      </c>
    </row>
    <row r="95" spans="1:5">
      <c r="A95">
        <f>Wards!A96</f>
        <v>95</v>
      </c>
      <c r="B95">
        <f>Wards!F96</f>
        <v>20351</v>
      </c>
      <c r="C95" s="14">
        <f>Wards!O96</f>
        <v>0.79</v>
      </c>
      <c r="E95" s="15">
        <f t="shared" si="1"/>
        <v>16077.29</v>
      </c>
    </row>
    <row r="96" spans="1:5">
      <c r="A96">
        <f>Wards!A97</f>
        <v>96</v>
      </c>
      <c r="B96">
        <f>Wards!F97</f>
        <v>7492</v>
      </c>
      <c r="C96" s="14">
        <f>Wards!O97</f>
        <v>0.74</v>
      </c>
      <c r="E96" s="15">
        <f t="shared" si="1"/>
        <v>5544.08</v>
      </c>
    </row>
    <row r="97" spans="1:5">
      <c r="A97">
        <f>Wards!A98</f>
        <v>97</v>
      </c>
      <c r="B97">
        <f>Wards!F98</f>
        <v>7655</v>
      </c>
      <c r="C97" s="14">
        <f>Wards!O98</f>
        <v>0.69</v>
      </c>
      <c r="E97" s="15">
        <f t="shared" si="1"/>
        <v>5281.95</v>
      </c>
    </row>
    <row r="98" spans="1:5">
      <c r="A98">
        <f>Wards!A99</f>
        <v>98</v>
      </c>
      <c r="B98">
        <f>Wards!F99</f>
        <v>8823</v>
      </c>
      <c r="C98" s="14">
        <f>Wards!O99</f>
        <v>0.73</v>
      </c>
      <c r="E98" s="15">
        <f t="shared" si="1"/>
        <v>6440.79</v>
      </c>
    </row>
    <row r="99" spans="1:5">
      <c r="A99">
        <f>Wards!A100</f>
        <v>99</v>
      </c>
      <c r="B99">
        <f>Wards!F100</f>
        <v>12690</v>
      </c>
      <c r="C99" s="14">
        <f>Wards!O100</f>
        <v>0.66</v>
      </c>
      <c r="E99" s="15">
        <f t="shared" si="1"/>
        <v>8375.4</v>
      </c>
    </row>
    <row r="100" spans="1:5">
      <c r="A100">
        <f>Wards!A101</f>
        <v>100</v>
      </c>
      <c r="B100">
        <f>Wards!F101</f>
        <v>13184</v>
      </c>
      <c r="C100" s="14">
        <f>Wards!O101</f>
        <v>0.38</v>
      </c>
      <c r="E100" s="15">
        <f t="shared" si="1"/>
        <v>5009.92</v>
      </c>
    </row>
    <row r="101" spans="1:5">
      <c r="A101">
        <f>Wards!A102</f>
        <v>101</v>
      </c>
      <c r="B101">
        <f>Wards!F102</f>
        <v>9008</v>
      </c>
      <c r="C101" s="14">
        <f>Wards!O102</f>
        <v>0.79</v>
      </c>
      <c r="E101" s="15">
        <f t="shared" si="1"/>
        <v>7116.3200000000006</v>
      </c>
    </row>
    <row r="102" spans="1:5">
      <c r="A102">
        <f>Wards!A103</f>
        <v>102</v>
      </c>
      <c r="B102">
        <f>Wards!F103</f>
        <v>9276</v>
      </c>
      <c r="C102" s="14">
        <f>Wards!O103</f>
        <v>0.18</v>
      </c>
      <c r="E102" s="15">
        <f t="shared" si="1"/>
        <v>1669.6799999999998</v>
      </c>
    </row>
    <row r="103" spans="1:5">
      <c r="A103">
        <f>Wards!A104</f>
        <v>103</v>
      </c>
      <c r="B103">
        <f>Wards!F104</f>
        <v>14943</v>
      </c>
      <c r="C103" s="14">
        <f>Wards!O104</f>
        <v>0.15</v>
      </c>
      <c r="E103" s="15">
        <f t="shared" si="1"/>
        <v>2241.4499999999998</v>
      </c>
    </row>
    <row r="104" spans="1:5">
      <c r="A104">
        <f>Wards!A105</f>
        <v>104</v>
      </c>
      <c r="B104">
        <f>Wards!F105</f>
        <v>14390</v>
      </c>
      <c r="C104" s="14">
        <f>Wards!O105</f>
        <v>0.79</v>
      </c>
      <c r="E104" s="15">
        <f t="shared" si="1"/>
        <v>11368.1</v>
      </c>
    </row>
    <row r="105" spans="1:5">
      <c r="A105">
        <f>Wards!A106</f>
        <v>105</v>
      </c>
      <c r="B105">
        <f>Wards!F106</f>
        <v>12857</v>
      </c>
      <c r="C105" s="14">
        <f>Wards!O106</f>
        <v>0.37</v>
      </c>
      <c r="E105" s="15">
        <f t="shared" si="1"/>
        <v>4757.09</v>
      </c>
    </row>
    <row r="106" spans="1:5">
      <c r="A106">
        <f>Wards!A107</f>
        <v>106</v>
      </c>
      <c r="B106">
        <f>Wards!F107</f>
        <v>18549</v>
      </c>
      <c r="C106" s="14">
        <f>Wards!O107</f>
        <v>0.76</v>
      </c>
      <c r="E106" s="15">
        <f t="shared" si="1"/>
        <v>14097.24</v>
      </c>
    </row>
    <row r="107" spans="1:5">
      <c r="A107">
        <f>Wards!A108</f>
        <v>107</v>
      </c>
      <c r="B107">
        <f>Wards!F108</f>
        <v>16077</v>
      </c>
      <c r="C107" s="14">
        <f>Wards!O108</f>
        <v>0.14000000000000001</v>
      </c>
      <c r="E107" s="15">
        <f t="shared" si="1"/>
        <v>2250.7800000000002</v>
      </c>
    </row>
    <row r="108" spans="1:5">
      <c r="A108">
        <f>Wards!A109</f>
        <v>108</v>
      </c>
      <c r="B108">
        <f>Wards!F109</f>
        <v>17470</v>
      </c>
      <c r="C108" s="14">
        <f>Wards!O109</f>
        <v>0.77</v>
      </c>
      <c r="E108" s="15">
        <f t="shared" si="1"/>
        <v>13451.9</v>
      </c>
    </row>
    <row r="109" spans="1:5">
      <c r="A109">
        <f>Wards!A110</f>
        <v>109</v>
      </c>
      <c r="B109">
        <f>Wards!F110</f>
        <v>9468</v>
      </c>
      <c r="C109" s="14">
        <f>Wards!O110</f>
        <v>0.54</v>
      </c>
      <c r="E109" s="15">
        <f t="shared" si="1"/>
        <v>5112.72</v>
      </c>
    </row>
    <row r="110" spans="1:5">
      <c r="A110">
        <f>Wards!A111</f>
        <v>110</v>
      </c>
      <c r="B110">
        <f>Wards!F111</f>
        <v>6111</v>
      </c>
      <c r="C110" s="14">
        <f>Wards!O111</f>
        <v>0.4</v>
      </c>
      <c r="E110" s="15">
        <f t="shared" si="1"/>
        <v>2444.4</v>
      </c>
    </row>
    <row r="111" spans="1:5">
      <c r="A111">
        <f>Wards!A112</f>
        <v>111</v>
      </c>
      <c r="B111">
        <f>Wards!F112</f>
        <v>9747</v>
      </c>
      <c r="C111" s="14">
        <f>Wards!O112</f>
        <v>0.59</v>
      </c>
      <c r="E111" s="15">
        <f t="shared" si="1"/>
        <v>5750.73</v>
      </c>
    </row>
    <row r="112" spans="1:5">
      <c r="C112" s="14"/>
    </row>
    <row r="113" spans="2:5">
      <c r="B113">
        <f>SUM(B1:B111)</f>
        <v>1069377</v>
      </c>
      <c r="E113" s="15">
        <f>SUM(E1:E111)</f>
        <v>503828.30000000016</v>
      </c>
    </row>
    <row r="114" spans="2:5">
      <c r="C114" s="14"/>
    </row>
    <row r="115" spans="2:5">
      <c r="C115" s="14"/>
      <c r="E115" s="16">
        <f>E113/10^3</f>
        <v>503.82830000000018</v>
      </c>
    </row>
    <row r="116" spans="2:5">
      <c r="C116" s="14">
        <f>E113/B113</f>
        <v>0.47114188915602279</v>
      </c>
    </row>
    <row r="117" spans="2:5">
      <c r="C117" s="14"/>
    </row>
    <row r="118" spans="2:5">
      <c r="C118" s="14"/>
    </row>
    <row r="119" spans="2:5">
      <c r="C119" s="14"/>
    </row>
    <row r="120" spans="2:5">
      <c r="C120" s="14"/>
    </row>
    <row r="121" spans="2:5">
      <c r="C121" s="14"/>
    </row>
    <row r="122" spans="2:5">
      <c r="C122" s="14"/>
    </row>
    <row r="123" spans="2:5">
      <c r="C123" s="14"/>
    </row>
    <row r="124" spans="2:5">
      <c r="C124" s="14"/>
    </row>
    <row r="125" spans="2:5">
      <c r="C125" s="14"/>
    </row>
    <row r="126" spans="2:5">
      <c r="C126" s="14"/>
    </row>
    <row r="127" spans="2:5">
      <c r="C127" s="14"/>
    </row>
    <row r="128" spans="2:5">
      <c r="C128" s="14"/>
    </row>
    <row r="129" spans="3:3">
      <c r="C129" s="14"/>
    </row>
    <row r="130" spans="3:3">
      <c r="C130" s="14"/>
    </row>
    <row r="131" spans="3:3">
      <c r="C131" s="14"/>
    </row>
    <row r="132" spans="3:3">
      <c r="C132" s="14"/>
    </row>
    <row r="133" spans="3:3">
      <c r="C133" s="14"/>
    </row>
    <row r="134" spans="3:3">
      <c r="C134" s="14"/>
    </row>
    <row r="135" spans="3:3">
      <c r="C135" s="14"/>
    </row>
    <row r="136" spans="3:3">
      <c r="C136" s="14"/>
    </row>
    <row r="137" spans="3:3">
      <c r="C137" s="14"/>
    </row>
    <row r="138" spans="3:3">
      <c r="C138" s="14"/>
    </row>
    <row r="139" spans="3:3">
      <c r="C139" s="14"/>
    </row>
    <row r="140" spans="3:3">
      <c r="C140" s="14"/>
    </row>
    <row r="141" spans="3:3">
      <c r="C141" s="14"/>
    </row>
    <row r="142" spans="3:3">
      <c r="C142" s="14"/>
    </row>
    <row r="143" spans="3:3">
      <c r="C143" s="14"/>
    </row>
    <row r="144" spans="3:3">
      <c r="C144" s="14"/>
    </row>
    <row r="145" spans="3:3">
      <c r="C145" s="14"/>
    </row>
    <row r="146" spans="3:3">
      <c r="C146" s="14"/>
    </row>
    <row r="147" spans="3:3">
      <c r="C147" s="14"/>
    </row>
    <row r="148" spans="3:3">
      <c r="C148" s="14"/>
    </row>
    <row r="149" spans="3:3">
      <c r="C149" s="14"/>
    </row>
    <row r="150" spans="3:3">
      <c r="C150" s="14"/>
    </row>
    <row r="151" spans="3:3">
      <c r="C151" s="14"/>
    </row>
    <row r="152" spans="3:3">
      <c r="C152" s="14"/>
    </row>
    <row r="153" spans="3:3">
      <c r="C153" s="14"/>
    </row>
    <row r="154" spans="3:3">
      <c r="C154" s="14"/>
    </row>
    <row r="155" spans="3:3">
      <c r="C155" s="14"/>
    </row>
    <row r="156" spans="3:3">
      <c r="C156" s="14"/>
    </row>
    <row r="157" spans="3:3">
      <c r="C157" s="14"/>
    </row>
    <row r="158" spans="3:3">
      <c r="C158" s="14"/>
    </row>
    <row r="159" spans="3:3">
      <c r="C159" s="14"/>
    </row>
    <row r="160" spans="3:3">
      <c r="C160" s="14"/>
    </row>
    <row r="161" spans="3:3">
      <c r="C161" s="14"/>
    </row>
    <row r="162" spans="3:3">
      <c r="C162" s="14"/>
    </row>
    <row r="163" spans="3:3">
      <c r="C163" s="14"/>
    </row>
    <row r="164" spans="3:3">
      <c r="C164" s="14"/>
    </row>
    <row r="165" spans="3:3">
      <c r="C165" s="14"/>
    </row>
    <row r="166" spans="3:3">
      <c r="C166" s="14"/>
    </row>
    <row r="167" spans="3:3">
      <c r="C167" s="14"/>
    </row>
    <row r="168" spans="3:3">
      <c r="C168" s="14"/>
    </row>
    <row r="169" spans="3:3">
      <c r="C169" s="14"/>
    </row>
    <row r="170" spans="3:3">
      <c r="C170" s="14"/>
    </row>
    <row r="171" spans="3:3">
      <c r="C171" s="14"/>
    </row>
    <row r="172" spans="3:3">
      <c r="C172" s="14"/>
    </row>
    <row r="173" spans="3:3">
      <c r="C17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497D9-1EEE-0449-B9FF-8E8320C06FF8}">
  <dimension ref="A1:A2"/>
  <sheetViews>
    <sheetView workbookViewId="0">
      <selection activeCell="A3" sqref="A3"/>
    </sheetView>
  </sheetViews>
  <sheetFormatPr baseColWidth="10" defaultRowHeight="16"/>
  <sheetData>
    <row r="1" spans="1:1">
      <c r="A1" t="s">
        <v>44</v>
      </c>
    </row>
    <row r="2" spans="1:1">
      <c r="A2" s="7" t="s">
        <v>45</v>
      </c>
    </row>
  </sheetData>
  <hyperlinks>
    <hyperlink ref="A2" r:id="rId1" display="http://resource.capetown.gov.za/documentcentre/Documents/Maps and statistics/2011_Census_CT_Ward_085_Profile.pdf" xr:uid="{8A9AD080-8DF9-EC4B-9136-E0BD4077C2C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Wards</vt:lpstr>
      <vt:lpstr>Sheet1</vt:lpstr>
      <vt:lpstr>Health Districts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2020-05-05T18:56:51Z</dcterms:created>
  <dcterms:modified xsi:type="dcterms:W3CDTF">2020-05-21T19:12:51Z</dcterms:modified>
</cp:coreProperties>
</file>