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hidePivotFieldList="1" defaultThemeVersion="202300"/>
  <xr:revisionPtr revIDLastSave="0" documentId="13_ncr:1_{81A01AFE-6D63-4915-A301-A7D805294792}" xr6:coauthVersionLast="47" xr6:coauthVersionMax="47" xr10:uidLastSave="{00000000-0000-0000-0000-000000000000}"/>
  <bookViews>
    <workbookView xWindow="-28920" yWindow="690" windowWidth="29040" windowHeight="15720" tabRatio="839" firstSheet="1" activeTab="2" xr2:uid="{0DEC47BE-3B00-43E9-B522-C3939D7DF600}"/>
  </bookViews>
  <sheets>
    <sheet name="Sheet3" sheetId="36" r:id="rId1"/>
    <sheet name="rec_mod_approach" sheetId="35" r:id="rId2"/>
    <sheet name="lu_pages" sheetId="22" r:id="rId3"/>
    <sheet name="prog_level" sheetId="20" r:id="rId4"/>
    <sheet name="references" sheetId="27" r:id="rId5"/>
    <sheet name="NEW" sheetId="37" r:id="rId6"/>
    <sheet name="symbols" sheetId="32" r:id="rId7"/>
    <sheet name="placeholder" sheetId="34" r:id="rId8"/>
    <sheet name="glossary" sheetId="3" r:id="rId9"/>
    <sheet name="fig_captions" sheetId="5" r:id="rId10"/>
    <sheet name="pro_con_assump" sheetId="26" r:id="rId11"/>
    <sheet name="pro_con_assump_length" sheetId="13" r:id="rId12"/>
    <sheet name="new_ft_colours" sheetId="19" r:id="rId13"/>
    <sheet name="Sheet1" sheetId="28" r:id="rId14"/>
  </sheets>
  <definedNames>
    <definedName name="_xlnm._FilterDatabase" localSheetId="9" hidden="1">fig_captions!$A$1:$H$3</definedName>
    <definedName name="_xlnm._FilterDatabase" localSheetId="8" hidden="1">glossary!$A$1:$Q$268</definedName>
    <definedName name="_xlnm._FilterDatabase" localSheetId="2" hidden="1">lu_pages!$A$1:$U$81</definedName>
    <definedName name="_xlnm._FilterDatabase" localSheetId="7" hidden="1">placeholder!$A$1:$D$76</definedName>
    <definedName name="_xlnm._FilterDatabase" localSheetId="10" hidden="1">pro_con_assump!$A$1:$I$264</definedName>
    <definedName name="_xlnm._FilterDatabase" localSheetId="3" hidden="1">prog_level!$A$1:$G$10</definedName>
    <definedName name="_xlnm._FilterDatabase" localSheetId="1" hidden="1">rec_mod_approach!$A$1:$V$28</definedName>
    <definedName name="_xlnm._FilterDatabase" localSheetId="4" hidden="1">references!$A$1:$O$428</definedName>
    <definedName name="access_method" localSheetId="8">glossary!$H$3</definedName>
    <definedName name="age_class_adult" localSheetId="8">glossary!$H$45</definedName>
    <definedName name="age_class_juvenile" localSheetId="8">glossary!$H$68</definedName>
    <definedName name="age_class_subadult_yearling" localSheetId="8">glossary!$H$91</definedName>
    <definedName name="age_class_subadult_youngofyear" localSheetId="8">glossary!$H$92</definedName>
    <definedName name="analyst" localSheetId="8">glossary!$H$47</definedName>
    <definedName name="animal_id" localSheetId="8">glossary!$H$4</definedName>
    <definedName name="baitlure_audible_lure" localSheetId="8">glossary!$H$102</definedName>
    <definedName name="baitlure_bait_lure_type" localSheetId="8">glossary!$H$48</definedName>
    <definedName name="baitlure_lure" localSheetId="8">glossary!$H$144</definedName>
    <definedName name="baitlure_scent_lure" localSheetId="8">glossary!$H$168</definedName>
    <definedName name="baitlure_visual_lure" localSheetId="8">glossary!$H$200</definedName>
    <definedName name="batteries_replaced" localSheetId="8">glossary!$H$5</definedName>
    <definedName name="behaviour" localSheetId="8">glossary!$H$6</definedName>
    <definedName name="camera_active_on_arrival" localSheetId="8">glossary!$H$7</definedName>
    <definedName name="camera_active_on_departure" localSheetId="8">glossary!$H$8</definedName>
    <definedName name="camera_angle" localSheetId="8">glossary!$H$104</definedName>
    <definedName name="camera_attachment" localSheetId="8">glossary!$H$9</definedName>
    <definedName name="camera_damaged" localSheetId="8">glossary!$H$10</definedName>
    <definedName name="camera_days_per_camera_location" localSheetId="8">glossary!$H$105</definedName>
    <definedName name="camera_direction" localSheetId="8">glossary!$H$11</definedName>
    <definedName name="camera_height" localSheetId="8">glossary!$H$49</definedName>
    <definedName name="camera_id" localSheetId="8">glossary!$H$50</definedName>
    <definedName name="camera_location_characteristics" localSheetId="8">glossary!$H$12</definedName>
    <definedName name="camera_location_comments" localSheetId="8">glossary!$H$13</definedName>
    <definedName name="camera_location_name" localSheetId="8">glossary!$H$51</definedName>
    <definedName name="camera_make" localSheetId="8">glossary!$H$52</definedName>
    <definedName name="camera_model" localSheetId="8">glossary!$H$53</definedName>
    <definedName name="camera_serial_number" localSheetId="8">glossary!$H$54</definedName>
    <definedName name="camera_spacing" localSheetId="8">glossary!$H$107</definedName>
    <definedName name="crew" localSheetId="8">glossary!$H$112</definedName>
    <definedName name="cumulative_det_probability" localSheetId="8">glossary!$H$113</definedName>
    <definedName name="density" localSheetId="8">glossary!$H$114</definedName>
    <definedName name="deployment_area_photo_number" localSheetId="8">glossary!$H$14</definedName>
    <definedName name="deployment_area_photos_taken" localSheetId="8">glossary!$H$15</definedName>
    <definedName name="deployment_comments" localSheetId="8">glossary!$H$16</definedName>
    <definedName name="deployment_crew" localSheetId="8">glossary!$H$55</definedName>
    <definedName name="deployment_end_date_time" localSheetId="8">glossary!$H$56</definedName>
    <definedName name="deployment_image_count" localSheetId="8">glossary!$H$17</definedName>
    <definedName name="deployment_metadata" localSheetId="8">glossary!$H$117</definedName>
    <definedName name="deployment_name" localSheetId="8">glossary!$H$57</definedName>
    <definedName name="deployment_start_date_time" localSheetId="8">glossary!$H$58</definedName>
    <definedName name="deployment_visit" localSheetId="8">glossary!$H$118</definedName>
    <definedName name="detection_distance" localSheetId="8">glossary!$H$120</definedName>
    <definedName name="detection_event" localSheetId="8">glossary!$H$119</definedName>
    <definedName name="detection_probability" localSheetId="8">glossary!$H$121</definedName>
    <definedName name="detection_rate" localSheetId="8">glossary!$H$122</definedName>
    <definedName name="detection_zone" localSheetId="8">glossary!$H$123</definedName>
    <definedName name="easting_camera_location" localSheetId="8">glossary!$H$59</definedName>
    <definedName name="effective_detection_distance" localSheetId="8">glossary!$H$125</definedName>
    <definedName name="event_type" localSheetId="8">glossary!$H$60</definedName>
    <definedName name="event_type_tag" localSheetId="8">glossary!$H$97</definedName>
    <definedName name="false_trigger" localSheetId="8">glossary!$H$126</definedName>
    <definedName name="field_of_view" localSheetId="8">glossary!$H$127</definedName>
    <definedName name="fov_registration_area" localSheetId="8">glossary!$H$164</definedName>
    <definedName name="fov_target_distance" localSheetId="8">glossary!$H$18</definedName>
    <definedName name="fov_viewshed" localSheetId="8">glossary!$H$196</definedName>
    <definedName name="fov_viewshed_density_estimators" localSheetId="8">glossary!$H$197</definedName>
    <definedName name="gps_unit_accuracy" localSheetId="8">glossary!$H$62</definedName>
    <definedName name="human_transport_mode_activity" localSheetId="8">glossary!$H$19</definedName>
    <definedName name="image_classification" localSheetId="8">glossary!$H$131</definedName>
    <definedName name="image_classification_confidence" localSheetId="8">glossary!$H$132</definedName>
    <definedName name="image_flash_output" localSheetId="8">glossary!$H$20</definedName>
    <definedName name="image_infrared_illuminator" localSheetId="8">glossary!$H$21</definedName>
    <definedName name="image_name" localSheetId="8">glossary!$H$63</definedName>
    <definedName name="image_processing" localSheetId="8">glossary!$H$133</definedName>
    <definedName name="image_sequence_comments" localSheetId="8">glossary!$H$23</definedName>
    <definedName name="image_sequence_date_time" localSheetId="8">glossary!$H$66</definedName>
    <definedName name="image_set_end_date_time" localSheetId="8">glossary!$H$64</definedName>
    <definedName name="image_set_start_date_time" localSheetId="8">glossary!$H$65</definedName>
    <definedName name="image_tagging" localSheetId="8">glossary!$H$135</definedName>
    <definedName name="image_trigger_mode" localSheetId="8">glossary!$H$22</definedName>
    <definedName name="imperfect_detection" localSheetId="8">glossary!$H$136</definedName>
    <definedName name="independent_detection" localSheetId="8">glossary!$H$137</definedName>
    <definedName name="individual_count" localSheetId="8">glossary!$H$67</definedName>
    <definedName name="intensity_of_use" localSheetId="8">glossary!$H$140</definedName>
    <definedName name="inter_detection_interval" localSheetId="8">glossary!$H$141</definedName>
    <definedName name="kernel_density_estimator" localSheetId="8">glossary!$H$143</definedName>
    <definedName name="key_id" localSheetId="8">glossary!$H$24</definedName>
    <definedName name="latitude_camera_location" localSheetId="8">glossary!$H$69</definedName>
    <definedName name="longitude_camera_location" localSheetId="8">glossary!$H$70</definedName>
    <definedName name="metadata" localSheetId="8">glossary!$H$147</definedName>
    <definedName name="mods_2flankspim" localSheetId="8">glossary!$H$177</definedName>
    <definedName name="mods_catspim" localSheetId="8">glossary!$H$109</definedName>
    <definedName name="mods_cr_cmr" localSheetId="8">glossary!$H$108</definedName>
    <definedName name="mods_distance_sampling" localSheetId="8">glossary!$H$124</definedName>
    <definedName name="mods_hurdle" localSheetId="8">glossary!$H$129</definedName>
    <definedName name="mods_instantaneous_sampling" localSheetId="8">glossary!$H$139</definedName>
    <definedName name="mods_inventory" localSheetId="8">glossary!$H$142</definedName>
    <definedName name="mods_modelling_approach" localSheetId="8">glossary!$H$149</definedName>
    <definedName name="mods_modelling_assumption" localSheetId="8">glossary!$H$148</definedName>
    <definedName name="mods_mr" localSheetId="8">glossary!$H$146</definedName>
    <definedName name="mods_n_mixture" localSheetId="8">glossary!$H$151</definedName>
    <definedName name="mods_negative_binomial" localSheetId="8">glossary!$H$150</definedName>
    <definedName name="mods_occupancy" localSheetId="8">glossary!$H$153</definedName>
    <definedName name="mods_overdispersion" localSheetId="8">glossary!$H$154</definedName>
    <definedName name="mods_poisson" localSheetId="8">glossary!$H$157</definedName>
    <definedName name="mods_relative_abundance" localSheetId="8">glossary!$H$165</definedName>
    <definedName name="mods_rem" localSheetId="8">glossary!$H$162</definedName>
    <definedName name="mods_rest" localSheetId="8">glossary!$H$161</definedName>
    <definedName name="mods_royle_nichols" localSheetId="8">glossary!$H$166</definedName>
    <definedName name="mods_sc" localSheetId="8">glossary!$H$175</definedName>
    <definedName name="mods_scr_secr" localSheetId="8">glossary!$H$178</definedName>
    <definedName name="mods_smr" localSheetId="8">glossary!$H$176</definedName>
    <definedName name="mods_ste" localSheetId="8">glossary!$H$173</definedName>
    <definedName name="mods_tifc" localSheetId="8">glossary!$H$188</definedName>
    <definedName name="mods_tte" localSheetId="8">glossary!$H$190</definedName>
    <definedName name="mods_zero_inflation" localSheetId="8">glossary!$H$204</definedName>
    <definedName name="mods_zinb" localSheetId="8">glossary!$H$202</definedName>
    <definedName name="mods_zip" localSheetId="8">glossary!$H$203</definedName>
    <definedName name="northing_camera_location" localSheetId="8">glossary!$H$76</definedName>
    <definedName name="number_of_images" localSheetId="8">glossary!$H$2</definedName>
    <definedName name="ocupancy" localSheetId="8">glossary!$H$152</definedName>
    <definedName name="project_coordinator_email" localSheetId="8">glossary!$H$78</definedName>
    <definedName name="project_description" localSheetId="8">glossary!$H$80</definedName>
    <definedName name="project_name" localSheetId="8">glossary!$H$81</definedName>
    <definedName name="pseudoreplication" localSheetId="8">glossary!$H$159</definedName>
    <definedName name="purpose_of_visit" localSheetId="8">glossary!$H$82</definedName>
    <definedName name="recovery_time" localSheetId="8">glossary!$H$163</definedName>
    <definedName name="remaining_battery_percent" localSheetId="8">glossary!$H$26</definedName>
    <definedName name="resource11_ref_id" localSheetId="4">references!$E$359</definedName>
    <definedName name="resource12_ref_id" localSheetId="4">references!$F$410</definedName>
    <definedName name="resource5_note" localSheetId="4">references!$I$423</definedName>
    <definedName name="resource5_ref_id" localSheetId="4">references!$J$174</definedName>
    <definedName name="sample_station_name" localSheetId="8">glossary!$H$84</definedName>
    <definedName name="sampledesign_clustered" localSheetId="8">glossary!$H$110</definedName>
    <definedName name="sampledesign_convenience" localSheetId="8">glossary!$H$111</definedName>
    <definedName name="sampledesign_paired" localSheetId="8">glossary!$H$155</definedName>
    <definedName name="sampledesign_random" localSheetId="8">glossary!$H$160</definedName>
    <definedName name="sampledesign_stratified" localSheetId="8">glossary!$H$180</definedName>
    <definedName name="sampledesign_stratified_random" localSheetId="8">glossary!$H$181</definedName>
    <definedName name="sampledesign_systematic" localSheetId="8">glossary!$H$184</definedName>
    <definedName name="sampledesign_systematic_random" localSheetId="8">glossary!$H$185</definedName>
    <definedName name="sampledesign_targeted" localSheetId="8">glossary!$H$186</definedName>
    <definedName name="sd_card_id" localSheetId="8">glossary!$H$27</definedName>
    <definedName name="sd_card_replaced" localSheetId="8">glossary!$H$28</definedName>
    <definedName name="sd_card_status" localSheetId="8">glossary!$H$29</definedName>
    <definedName name="security" localSheetId="8">glossary!$H$30</definedName>
    <definedName name="sequence_name" localSheetId="8">glossary!$H$85</definedName>
    <definedName name="service_retrieval_comments" localSheetId="8">glossary!$H$31</definedName>
    <definedName name="service_retrieval_crew" localSheetId="8">glossary!$H$86</definedName>
    <definedName name="service_retrieval_metadata" localSheetId="8">glossary!$H$171</definedName>
    <definedName name="service_retrieval_visit" localSheetId="8">glossary!$H$172</definedName>
    <definedName name="settings_flash_output" localSheetId="8">glossary!$H$128</definedName>
    <definedName name="settings_infrared_illum" localSheetId="8">glossary!$H$138</definedName>
    <definedName name="settings_motion_image_interval" localSheetId="8">glossary!$H$71</definedName>
    <definedName name="settings_photos_per_trigger" localSheetId="8">glossary!$H$77</definedName>
    <definedName name="settings_quiet_period" localSheetId="8">glossary!$H$83</definedName>
    <definedName name="settings_trigger_modes" localSheetId="8">glossary!$H$99</definedName>
    <definedName name="settings_trigger_sensitivity" localSheetId="8">glossary!$H$100</definedName>
    <definedName name="settings_userlabel" localSheetId="8">glossary!$H$195</definedName>
    <definedName name="settings_video_length" localSheetId="8">glossary!$H$40</definedName>
    <definedName name="spatial_autocorrelation" localSheetId="8">glossary!$H$174</definedName>
    <definedName name="species" localSheetId="8">glossary!$H$88</definedName>
    <definedName name="stake_distance" localSheetId="8">glossary!$H$37</definedName>
    <definedName name="state_variable" localSheetId="8">glossary!$H$179</definedName>
    <definedName name="study_area_description" localSheetId="8">glossary!$H$89</definedName>
    <definedName name="study_area_name" localSheetId="8">glossary!$H$90</definedName>
    <definedName name="survey_design_description" localSheetId="8">glossary!$H$38</definedName>
    <definedName name="survey_name" localSheetId="8">glossary!$H$95</definedName>
    <definedName name="survey_objectives" localSheetId="8">glossary!$H$96</definedName>
    <definedName name="tags_age_class" localSheetId="8">glossary!$H$46</definedName>
    <definedName name="tags_sex_class" localSheetId="8">glossary!$H$87</definedName>
    <definedName name="target_species" localSheetId="8">glossary!$H$98</definedName>
    <definedName name="test_image_taken" localSheetId="8">glossary!$H$39</definedName>
    <definedName name="timelapse_image" localSheetId="8">glossary!$H$189</definedName>
    <definedName name="total_number_of_camera_days" localSheetId="8">glossary!$H$191</definedName>
    <definedName name="trigger_event" localSheetId="8">glossary!$H$192</definedName>
    <definedName name="trigger_speed" localSheetId="8">glossary!$H$193</definedName>
    <definedName name="typeid_marked" localSheetId="8">glossary!$H$145</definedName>
    <definedName name="typeid_partially_marked" localSheetId="8">glossary!$H$156</definedName>
    <definedName name="typeid_unmarked" localSheetId="8">glossary!$H$194</definedName>
    <definedName name="utm_zone_camera_location" localSheetId="8">glossary!$H$101</definedName>
    <definedName name="vid2_caption" localSheetId="4">references!#REF!</definedName>
    <definedName name="vid2_url" localSheetId="4">references!#REF!</definedName>
    <definedName name="vid3_caption" localSheetId="4">references!#REF!</definedName>
    <definedName name="vid3_url" localSheetId="4">references!#REF!</definedName>
    <definedName name="vid4_caption" localSheetId="4">references!#REF!</definedName>
    <definedName name="vid4_url" localSheetId="4">references!#REF!</definedName>
    <definedName name="vid5_caption" localSheetId="4">references!#REF!</definedName>
    <definedName name="vid5_url" localSheetId="4">references!#REF!</definedName>
    <definedName name="visit_comments" localSheetId="8">glossary!$H$41</definedName>
    <definedName name="visit_metadata" localSheetId="8">glossary!$H$199</definedName>
    <definedName name="walktest_complete" localSheetId="8">glossary!$H$42</definedName>
    <definedName name="walktest_distance" localSheetId="8">glossary!$H$43</definedName>
    <definedName name="walktest_height" localSheetId="8">glossary!$H$44</definedName>
  </definedNames>
  <calcPr calcId="191029"/>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2" l="1"/>
  <c r="M4" i="22"/>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58" i="22"/>
  <c r="M59" i="22"/>
  <c r="M60" i="22"/>
  <c r="M61" i="22"/>
  <c r="M62" i="22"/>
  <c r="M63" i="22"/>
  <c r="M64" i="22"/>
  <c r="M65" i="22"/>
  <c r="M66" i="22"/>
  <c r="M67" i="22"/>
  <c r="M68" i="22"/>
  <c r="M69" i="22"/>
  <c r="M70" i="22"/>
  <c r="M71" i="22"/>
  <c r="M72" i="22"/>
  <c r="M73" i="22"/>
  <c r="M74" i="22"/>
  <c r="M75" i="22"/>
  <c r="M76" i="22"/>
  <c r="M77" i="22"/>
  <c r="M78" i="22"/>
  <c r="M79" i="22"/>
  <c r="M80" i="22"/>
  <c r="M81" i="22"/>
  <c r="M2" i="22"/>
  <c r="G25" i="27"/>
  <c r="H25" i="27"/>
  <c r="G26" i="27"/>
  <c r="H26" i="27"/>
  <c r="G27" i="27"/>
  <c r="H27" i="27"/>
  <c r="N25" i="27"/>
  <c r="O25" i="27"/>
  <c r="N26" i="27"/>
  <c r="O26" i="27"/>
  <c r="N27" i="27"/>
  <c r="O27" i="27"/>
  <c r="O3" i="27" l="1"/>
  <c r="O31" i="27"/>
  <c r="N8" i="27"/>
  <c r="O8" i="27"/>
  <c r="N10" i="27"/>
  <c r="O10" i="27"/>
  <c r="N24" i="27"/>
  <c r="O24" i="27"/>
  <c r="N3" i="27"/>
  <c r="G4" i="27" l="1"/>
  <c r="H4" i="27"/>
  <c r="G9" i="27"/>
  <c r="H9" i="27"/>
  <c r="G21" i="27"/>
  <c r="H21" i="27"/>
  <c r="G18" i="27"/>
  <c r="H18" i="27"/>
  <c r="G7" i="27"/>
  <c r="H7" i="27"/>
  <c r="G2" i="27"/>
  <c r="H2" i="27"/>
  <c r="G15" i="27"/>
  <c r="H15" i="27"/>
  <c r="G17" i="27"/>
  <c r="H17" i="27"/>
  <c r="G19" i="27"/>
  <c r="H19" i="27"/>
  <c r="G11" i="27"/>
  <c r="H11" i="27"/>
  <c r="G6" i="27"/>
  <c r="H6" i="27"/>
  <c r="G14" i="27"/>
  <c r="H14" i="27"/>
  <c r="G5" i="27"/>
  <c r="H5" i="27"/>
  <c r="G13" i="27"/>
  <c r="H13" i="27"/>
  <c r="G16" i="27"/>
  <c r="H16" i="27"/>
  <c r="G22" i="27"/>
  <c r="H22" i="27"/>
  <c r="G23" i="27"/>
  <c r="H23" i="27"/>
  <c r="O20" i="27"/>
  <c r="O12" i="27"/>
  <c r="O4" i="27"/>
  <c r="O9" i="27"/>
  <c r="O21" i="27"/>
  <c r="O18" i="27"/>
  <c r="O7" i="27"/>
  <c r="O2" i="27"/>
  <c r="O15" i="27"/>
  <c r="O17" i="27"/>
  <c r="O19" i="27"/>
  <c r="O11" i="27"/>
  <c r="O6" i="27"/>
  <c r="O14" i="27"/>
  <c r="O5" i="27"/>
  <c r="O13" i="27"/>
  <c r="O16" i="27"/>
  <c r="O22" i="27"/>
  <c r="O23" i="27"/>
  <c r="O28" i="27"/>
  <c r="O30" i="27"/>
  <c r="N20" i="27"/>
  <c r="N12" i="27"/>
  <c r="N4" i="27"/>
  <c r="N9" i="27"/>
  <c r="N21" i="27"/>
  <c r="N18" i="27"/>
  <c r="N7" i="27"/>
  <c r="N2" i="27"/>
  <c r="N15" i="27"/>
  <c r="N17" i="27"/>
  <c r="N19" i="27"/>
  <c r="N11" i="27"/>
  <c r="N6" i="27"/>
  <c r="N14" i="27"/>
  <c r="N5" i="27"/>
  <c r="N13" i="27"/>
  <c r="N16" i="27"/>
  <c r="N22" i="27"/>
  <c r="N23" i="27"/>
  <c r="N31" i="27"/>
  <c r="N28" i="27"/>
  <c r="H20" i="27"/>
  <c r="G20" i="27"/>
  <c r="G289" i="27"/>
  <c r="H289" i="27"/>
  <c r="N289" i="27"/>
  <c r="N143" i="27"/>
  <c r="O143" i="27"/>
  <c r="N146" i="27"/>
  <c r="O146" i="27"/>
  <c r="N147" i="27"/>
  <c r="O147" i="27"/>
  <c r="N165" i="27"/>
  <c r="O165" i="27"/>
  <c r="O188" i="27"/>
  <c r="N188" i="27"/>
  <c r="G188" i="27"/>
  <c r="H188" i="27"/>
  <c r="O47" i="27"/>
  <c r="O48" i="27"/>
  <c r="O49" i="27"/>
  <c r="O202" i="27"/>
  <c r="O134" i="27"/>
  <c r="O212" i="27"/>
  <c r="O244" i="27"/>
  <c r="O285" i="27"/>
  <c r="O407" i="27"/>
  <c r="O236" i="27"/>
  <c r="O237" i="27"/>
  <c r="O337" i="27"/>
  <c r="O385" i="27"/>
  <c r="O421" i="27"/>
  <c r="N48" i="27"/>
  <c r="N49" i="27"/>
  <c r="N202" i="27"/>
  <c r="N134" i="27"/>
  <c r="N212" i="27"/>
  <c r="N244" i="27"/>
  <c r="N285" i="27"/>
  <c r="N407" i="27"/>
  <c r="N236" i="27"/>
  <c r="N237" i="27"/>
  <c r="N337" i="27"/>
  <c r="N385" i="27"/>
  <c r="N421" i="27"/>
  <c r="N30" i="27"/>
  <c r="N47" i="27"/>
  <c r="G285" i="27"/>
  <c r="H285" i="27"/>
  <c r="H426" i="27"/>
  <c r="H236" i="27"/>
  <c r="H237" i="27"/>
  <c r="H337" i="27"/>
  <c r="H385" i="27"/>
  <c r="H421" i="27"/>
  <c r="G426" i="27"/>
  <c r="G236" i="27"/>
  <c r="G237" i="27"/>
  <c r="G337" i="27"/>
  <c r="G385" i="27"/>
  <c r="G421" i="27"/>
  <c r="G212" i="27"/>
  <c r="H212" i="27"/>
  <c r="G202" i="27"/>
  <c r="H202" i="27"/>
  <c r="G134" i="27"/>
  <c r="H134" i="27"/>
  <c r="H244" i="27"/>
  <c r="H12" i="27"/>
  <c r="H250" i="27"/>
  <c r="H97" i="27"/>
  <c r="G244" i="27"/>
  <c r="G12" i="27"/>
  <c r="G250" i="27"/>
  <c r="G97" i="27"/>
  <c r="G407" i="27"/>
  <c r="H407" i="27"/>
  <c r="M407" i="27"/>
  <c r="G47" i="27"/>
  <c r="H47" i="27"/>
  <c r="O39" i="27"/>
  <c r="N39" i="27"/>
  <c r="M39" i="27"/>
  <c r="H39" i="27"/>
  <c r="G39" i="27"/>
  <c r="N284" i="27"/>
  <c r="G220" i="27"/>
  <c r="O220" i="27"/>
  <c r="N220" i="27"/>
  <c r="H220" i="27"/>
  <c r="N329" i="27"/>
  <c r="O329" i="27"/>
  <c r="N217" i="27"/>
  <c r="O217" i="27"/>
  <c r="N287" i="27"/>
  <c r="O287" i="27"/>
  <c r="N219" i="27"/>
  <c r="O219" i="27"/>
  <c r="N127" i="27"/>
  <c r="O127" i="27"/>
  <c r="N125" i="27"/>
  <c r="O125" i="27"/>
  <c r="N122" i="27"/>
  <c r="O122" i="27"/>
  <c r="N123" i="27"/>
  <c r="O123" i="27"/>
  <c r="N124" i="27"/>
  <c r="O124" i="27"/>
  <c r="N126" i="27"/>
  <c r="O126" i="27"/>
  <c r="N128" i="27"/>
  <c r="O128" i="27"/>
  <c r="G219" i="27"/>
  <c r="H219" i="27"/>
  <c r="G127" i="27"/>
  <c r="H127" i="27"/>
  <c r="G125" i="27"/>
  <c r="H125" i="27"/>
  <c r="G122" i="27"/>
  <c r="H122" i="27"/>
  <c r="G123" i="27"/>
  <c r="H123" i="27"/>
  <c r="G124" i="27"/>
  <c r="H124" i="27"/>
  <c r="G126" i="27"/>
  <c r="H126" i="27"/>
  <c r="G128" i="27"/>
  <c r="H128" i="27"/>
  <c r="G396" i="27"/>
  <c r="G217" i="27"/>
  <c r="H217" i="27"/>
  <c r="G287" i="27"/>
  <c r="H287" i="27"/>
  <c r="G329" i="27"/>
  <c r="H329" i="27"/>
  <c r="G352" i="27"/>
  <c r="G68" i="27"/>
  <c r="F41" i="3"/>
  <c r="F40" i="3"/>
  <c r="F63" i="3"/>
  <c r="F88" i="3"/>
  <c r="F86" i="3"/>
  <c r="F87" i="3"/>
  <c r="F42" i="3"/>
  <c r="F3" i="3"/>
  <c r="F100" i="3"/>
  <c r="F101" i="3"/>
  <c r="F43" i="3"/>
  <c r="F167" i="3"/>
  <c r="F211" i="3"/>
  <c r="F261" i="3"/>
  <c r="F4" i="3"/>
  <c r="F7" i="3"/>
  <c r="F67" i="3"/>
  <c r="F8" i="3"/>
  <c r="F9" i="3"/>
  <c r="F107" i="3"/>
  <c r="F10" i="3"/>
  <c r="F11" i="3"/>
  <c r="F108" i="3"/>
  <c r="F12" i="3"/>
  <c r="F44" i="3"/>
  <c r="F45" i="3"/>
  <c r="F109" i="3"/>
  <c r="F13" i="3"/>
  <c r="F14" i="3"/>
  <c r="F46" i="3"/>
  <c r="F47" i="3"/>
  <c r="F68" i="3"/>
  <c r="F48" i="3"/>
  <c r="F69" i="3"/>
  <c r="F49" i="3"/>
  <c r="F70" i="3"/>
  <c r="F110" i="3"/>
  <c r="F116" i="3"/>
  <c r="F117" i="3"/>
  <c r="F118" i="3"/>
  <c r="F132" i="3"/>
  <c r="F15" i="3"/>
  <c r="F133" i="3"/>
  <c r="F16" i="3"/>
  <c r="F17" i="3"/>
  <c r="F50" i="3"/>
  <c r="F51" i="3"/>
  <c r="F18" i="3"/>
  <c r="F134" i="3"/>
  <c r="F52" i="3"/>
  <c r="F53" i="3"/>
  <c r="F135" i="3"/>
  <c r="F136" i="3"/>
  <c r="F137" i="3"/>
  <c r="F138" i="3"/>
  <c r="F139" i="3"/>
  <c r="F140" i="3"/>
  <c r="F54" i="3"/>
  <c r="F143" i="3"/>
  <c r="F55" i="3"/>
  <c r="F144" i="3"/>
  <c r="F145" i="3"/>
  <c r="F198" i="3"/>
  <c r="F56" i="3"/>
  <c r="F19" i="3"/>
  <c r="F257" i="3"/>
  <c r="F258" i="3"/>
  <c r="F57" i="3"/>
  <c r="F20" i="3"/>
  <c r="F151" i="3"/>
  <c r="F152" i="3"/>
  <c r="F153" i="3"/>
  <c r="F21" i="3"/>
  <c r="F22" i="3"/>
  <c r="F58" i="3"/>
  <c r="F154" i="3"/>
  <c r="F155" i="3"/>
  <c r="F24" i="3"/>
  <c r="F61" i="3"/>
  <c r="F59" i="3"/>
  <c r="F60" i="3"/>
  <c r="F156" i="3"/>
  <c r="F23" i="3"/>
  <c r="F157" i="3"/>
  <c r="F158" i="3"/>
  <c r="F62" i="3"/>
  <c r="F163" i="3"/>
  <c r="F164" i="3"/>
  <c r="F166" i="3"/>
  <c r="F25" i="3"/>
  <c r="F64" i="3"/>
  <c r="F65" i="3"/>
  <c r="F171" i="3"/>
  <c r="F121" i="3"/>
  <c r="F224" i="3"/>
  <c r="F225" i="3"/>
  <c r="F102" i="3"/>
  <c r="F103" i="3"/>
  <c r="F122" i="3"/>
  <c r="F226" i="3"/>
  <c r="F113" i="3"/>
  <c r="F111" i="3"/>
  <c r="F188" i="3"/>
  <c r="F112" i="3"/>
  <c r="F142" i="3"/>
  <c r="F230" i="3"/>
  <c r="F98" i="3"/>
  <c r="F99" i="3"/>
  <c r="F105" i="3"/>
  <c r="F106" i="3"/>
  <c r="F228" i="3"/>
  <c r="F229" i="3"/>
  <c r="F147" i="3"/>
  <c r="F148" i="3"/>
  <c r="F235" i="3"/>
  <c r="F236" i="3"/>
  <c r="F237" i="3"/>
  <c r="F124" i="3"/>
  <c r="F141" i="3"/>
  <c r="F161" i="3"/>
  <c r="F232" i="3"/>
  <c r="F234" i="3"/>
  <c r="F165" i="3"/>
  <c r="F125" i="3"/>
  <c r="F160" i="3"/>
  <c r="F173" i="3"/>
  <c r="F172" i="3"/>
  <c r="F169" i="3"/>
  <c r="F170" i="3"/>
  <c r="F177" i="3"/>
  <c r="F176" i="3"/>
  <c r="F178" i="3"/>
  <c r="F179" i="3"/>
  <c r="F182" i="3"/>
  <c r="F183" i="3"/>
  <c r="F199" i="3"/>
  <c r="F206" i="3"/>
  <c r="F207" i="3"/>
  <c r="F149" i="3"/>
  <c r="F200" i="3"/>
  <c r="F150" i="3"/>
  <c r="F174" i="3"/>
  <c r="F201" i="3"/>
  <c r="F175" i="3"/>
  <c r="F186" i="3"/>
  <c r="F202" i="3"/>
  <c r="F187" i="3"/>
  <c r="F203" i="3"/>
  <c r="F264" i="3"/>
  <c r="F265" i="3"/>
  <c r="F204" i="3"/>
  <c r="F266" i="3"/>
  <c r="F267" i="3"/>
  <c r="F126" i="3"/>
  <c r="F195" i="3"/>
  <c r="F196" i="3"/>
  <c r="F127" i="3"/>
  <c r="F193" i="3"/>
  <c r="F194" i="3"/>
  <c r="F209" i="3"/>
  <c r="F208" i="3"/>
  <c r="F128" i="3"/>
  <c r="F220" i="3"/>
  <c r="F221" i="3"/>
  <c r="F120" i="3"/>
  <c r="F219" i="3"/>
  <c r="F227" i="3"/>
  <c r="F123" i="3"/>
  <c r="F222" i="3"/>
  <c r="F223" i="3"/>
  <c r="F129" i="3"/>
  <c r="F216" i="3"/>
  <c r="F217" i="3"/>
  <c r="F130" i="3"/>
  <c r="F247" i="3"/>
  <c r="F248" i="3"/>
  <c r="F131" i="3"/>
  <c r="F250" i="3"/>
  <c r="F251" i="3"/>
  <c r="F268" i="3"/>
  <c r="F71" i="3"/>
  <c r="F6" i="3"/>
  <c r="F97" i="3"/>
  <c r="F104" i="3"/>
  <c r="F119" i="3"/>
  <c r="F231" i="3"/>
  <c r="F233" i="3"/>
  <c r="F180" i="3"/>
  <c r="F205" i="3"/>
  <c r="F262" i="3"/>
  <c r="F181" i="3"/>
  <c r="F190" i="3"/>
  <c r="F74" i="3"/>
  <c r="F73" i="3"/>
  <c r="F75" i="3"/>
  <c r="F76" i="3"/>
  <c r="F191" i="3"/>
  <c r="F77" i="3"/>
  <c r="F197" i="3"/>
  <c r="F26" i="3"/>
  <c r="F210" i="3"/>
  <c r="F79" i="3"/>
  <c r="F114" i="3"/>
  <c r="F115" i="3"/>
  <c r="F184" i="3"/>
  <c r="F192" i="3"/>
  <c r="F239" i="3"/>
  <c r="F240" i="3"/>
  <c r="F243" i="3"/>
  <c r="F244" i="3"/>
  <c r="F245" i="3"/>
  <c r="F27" i="3"/>
  <c r="F28" i="3"/>
  <c r="F29" i="3"/>
  <c r="F5" i="3"/>
  <c r="F30" i="3"/>
  <c r="F212" i="3"/>
  <c r="F80" i="3"/>
  <c r="F213" i="3"/>
  <c r="F31" i="3"/>
  <c r="F81" i="3"/>
  <c r="F214" i="3"/>
  <c r="F215" i="3"/>
  <c r="F146" i="3"/>
  <c r="F159" i="3"/>
  <c r="F66" i="3"/>
  <c r="F72" i="3"/>
  <c r="F78" i="3"/>
  <c r="F94" i="3"/>
  <c r="F95" i="3"/>
  <c r="F256" i="3"/>
  <c r="F35" i="3"/>
  <c r="F82" i="3"/>
  <c r="F218" i="3"/>
  <c r="F83" i="3"/>
  <c r="F32" i="3"/>
  <c r="F238" i="3"/>
  <c r="F241" i="3"/>
  <c r="F84" i="3"/>
  <c r="F85" i="3"/>
  <c r="F242" i="3"/>
  <c r="F89" i="3"/>
  <c r="F33" i="3"/>
  <c r="F90" i="3"/>
  <c r="F91" i="3"/>
  <c r="F92" i="3"/>
  <c r="F93" i="3"/>
  <c r="F246" i="3"/>
  <c r="F34" i="3"/>
  <c r="F249" i="3"/>
  <c r="F252" i="3"/>
  <c r="F253" i="3"/>
  <c r="F254" i="3"/>
  <c r="F168" i="3"/>
  <c r="F185" i="3"/>
  <c r="F255" i="3"/>
  <c r="F162" i="3"/>
  <c r="F189" i="3"/>
  <c r="F96" i="3"/>
  <c r="F259" i="3"/>
  <c r="F36" i="3"/>
  <c r="F260" i="3"/>
  <c r="F263" i="3"/>
  <c r="F37" i="3"/>
  <c r="F38" i="3"/>
  <c r="F39" i="3"/>
  <c r="F2" i="3"/>
  <c r="N400" i="27"/>
  <c r="N401" i="27"/>
  <c r="N405" i="27"/>
  <c r="O400" i="27"/>
  <c r="O401" i="27"/>
  <c r="O405" i="27"/>
  <c r="O426" i="27"/>
  <c r="O201" i="27"/>
  <c r="O240" i="27"/>
  <c r="O358" i="27"/>
  <c r="N425" i="27"/>
  <c r="N426" i="27"/>
  <c r="N201" i="27"/>
  <c r="N240" i="27"/>
  <c r="N358" i="27"/>
  <c r="H28" i="27"/>
  <c r="G28" i="27"/>
  <c r="G240" i="27"/>
  <c r="H240" i="27"/>
  <c r="G201" i="27"/>
  <c r="H201" i="27"/>
  <c r="G165" i="27"/>
  <c r="H165" i="27"/>
  <c r="G358" i="27"/>
  <c r="H358" i="27"/>
  <c r="N296" i="27"/>
  <c r="O296" i="27"/>
  <c r="G296" i="27"/>
  <c r="H296" i="27"/>
  <c r="N87" i="27"/>
  <c r="O87" i="27"/>
  <c r="N351" i="27"/>
  <c r="O351" i="27"/>
  <c r="N86" i="27"/>
  <c r="O86" i="27"/>
  <c r="N42" i="27"/>
  <c r="O42" i="27"/>
  <c r="N172" i="27"/>
  <c r="O172" i="27"/>
  <c r="N103" i="27"/>
  <c r="O103" i="27"/>
  <c r="G42" i="27"/>
  <c r="H42" i="27"/>
  <c r="G172" i="27"/>
  <c r="H172" i="27"/>
  <c r="G103" i="27"/>
  <c r="H103" i="27"/>
  <c r="H319" i="27" l="1"/>
  <c r="M86" i="27"/>
  <c r="G86" i="27"/>
  <c r="H86" i="27"/>
  <c r="G351" i="27"/>
  <c r="H351" i="27"/>
  <c r="M351" i="27"/>
  <c r="G87" i="27"/>
  <c r="M87" i="27"/>
  <c r="H87" i="27"/>
  <c r="G400" i="27"/>
  <c r="H400" i="27"/>
  <c r="H30" i="27"/>
  <c r="G424" i="27"/>
  <c r="H424" i="27"/>
  <c r="G425" i="27"/>
  <c r="H425" i="27"/>
  <c r="G118" i="27"/>
  <c r="H118" i="27"/>
  <c r="G143" i="27"/>
  <c r="H143" i="27"/>
  <c r="G146" i="27"/>
  <c r="H146" i="27"/>
  <c r="G213" i="27"/>
  <c r="H213" i="27"/>
  <c r="G221" i="27"/>
  <c r="H221" i="27"/>
  <c r="G327" i="27"/>
  <c r="H327" i="27"/>
  <c r="G362" i="27"/>
  <c r="H362" i="27"/>
  <c r="G29" i="27"/>
  <c r="H29" i="27"/>
  <c r="G31" i="27"/>
  <c r="H31" i="27"/>
  <c r="G32" i="27"/>
  <c r="H32" i="27"/>
  <c r="G33" i="27"/>
  <c r="H33" i="27"/>
  <c r="G34" i="27"/>
  <c r="H34" i="27"/>
  <c r="G35" i="27"/>
  <c r="H35" i="27"/>
  <c r="G36" i="27"/>
  <c r="H36" i="27"/>
  <c r="G37" i="27"/>
  <c r="H37" i="27"/>
  <c r="G38" i="27"/>
  <c r="H38" i="27"/>
  <c r="G40" i="27"/>
  <c r="H40" i="27"/>
  <c r="G41" i="27"/>
  <c r="H41" i="27"/>
  <c r="G43" i="27"/>
  <c r="H43" i="27"/>
  <c r="G45" i="27"/>
  <c r="H45" i="27"/>
  <c r="G44" i="27"/>
  <c r="H44" i="27"/>
  <c r="G48" i="27"/>
  <c r="H48" i="27"/>
  <c r="G49" i="27"/>
  <c r="H49" i="27"/>
  <c r="G46" i="27"/>
  <c r="H46" i="27"/>
  <c r="G50" i="27"/>
  <c r="H50" i="27"/>
  <c r="G51" i="27"/>
  <c r="H51" i="27"/>
  <c r="G52" i="27"/>
  <c r="H52" i="27"/>
  <c r="G53" i="27"/>
  <c r="H53" i="27"/>
  <c r="G54" i="27"/>
  <c r="H54" i="27"/>
  <c r="G55" i="27"/>
  <c r="H55" i="27"/>
  <c r="G56" i="27"/>
  <c r="H56" i="27"/>
  <c r="G58" i="27"/>
  <c r="H58" i="27"/>
  <c r="G59" i="27"/>
  <c r="H59" i="27"/>
  <c r="G57" i="27"/>
  <c r="H57" i="27"/>
  <c r="G60" i="27"/>
  <c r="H60" i="27"/>
  <c r="G61" i="27"/>
  <c r="H61" i="27"/>
  <c r="G62" i="27"/>
  <c r="H62" i="27"/>
  <c r="G63" i="27"/>
  <c r="H63" i="27"/>
  <c r="G64" i="27"/>
  <c r="H64" i="27"/>
  <c r="G66" i="27"/>
  <c r="H66" i="27"/>
  <c r="G65" i="27"/>
  <c r="H65" i="27"/>
  <c r="G67" i="27"/>
  <c r="H67" i="27"/>
  <c r="H68" i="27"/>
  <c r="G69" i="27"/>
  <c r="H69" i="27"/>
  <c r="G70" i="27"/>
  <c r="H70" i="27"/>
  <c r="G71" i="27"/>
  <c r="H71" i="27"/>
  <c r="G72" i="27"/>
  <c r="H72" i="27"/>
  <c r="G73" i="27"/>
  <c r="H73" i="27"/>
  <c r="G74" i="27"/>
  <c r="H74" i="27"/>
  <c r="G75" i="27"/>
  <c r="H75" i="27"/>
  <c r="G76" i="27"/>
  <c r="H76" i="27"/>
  <c r="G77" i="27"/>
  <c r="H77" i="27"/>
  <c r="G78" i="27"/>
  <c r="H78" i="27"/>
  <c r="G79" i="27"/>
  <c r="H79" i="27"/>
  <c r="G81" i="27"/>
  <c r="H81" i="27"/>
  <c r="G80" i="27"/>
  <c r="H80" i="27"/>
  <c r="G82" i="27"/>
  <c r="H82" i="27"/>
  <c r="G83" i="27"/>
  <c r="H83" i="27"/>
  <c r="G84" i="27"/>
  <c r="H84" i="27"/>
  <c r="G88" i="27"/>
  <c r="H88" i="27"/>
  <c r="G85" i="27"/>
  <c r="H85" i="27"/>
  <c r="G89" i="27"/>
  <c r="H89" i="27"/>
  <c r="G90" i="27"/>
  <c r="H90" i="27"/>
  <c r="G91" i="27"/>
  <c r="H91" i="27"/>
  <c r="G92" i="27"/>
  <c r="H92" i="27"/>
  <c r="G93" i="27"/>
  <c r="H93" i="27"/>
  <c r="G94" i="27"/>
  <c r="H94" i="27"/>
  <c r="G95" i="27"/>
  <c r="H95" i="27"/>
  <c r="G96" i="27"/>
  <c r="H96" i="27"/>
  <c r="G98" i="27"/>
  <c r="H98" i="27"/>
  <c r="G99" i="27"/>
  <c r="H99" i="27"/>
  <c r="G100" i="27"/>
  <c r="H100" i="27"/>
  <c r="G101" i="27"/>
  <c r="H101" i="27"/>
  <c r="G102" i="27"/>
  <c r="H102" i="27"/>
  <c r="G104" i="27"/>
  <c r="H104" i="27"/>
  <c r="G105" i="27"/>
  <c r="H105" i="27"/>
  <c r="G106" i="27"/>
  <c r="H106" i="27"/>
  <c r="G111" i="27"/>
  <c r="H111" i="27"/>
  <c r="G112" i="27"/>
  <c r="H112" i="27"/>
  <c r="G113" i="27"/>
  <c r="H113" i="27"/>
  <c r="G114" i="27"/>
  <c r="H114" i="27"/>
  <c r="G115" i="27"/>
  <c r="H115" i="27"/>
  <c r="G107" i="27"/>
  <c r="H107" i="27"/>
  <c r="G108" i="27"/>
  <c r="H108" i="27"/>
  <c r="G110" i="27"/>
  <c r="H110" i="27"/>
  <c r="G109" i="27"/>
  <c r="H109" i="27"/>
  <c r="G116" i="27"/>
  <c r="H116" i="27"/>
  <c r="G117" i="27"/>
  <c r="H117" i="27"/>
  <c r="G119" i="27"/>
  <c r="H119" i="27"/>
  <c r="G120" i="27"/>
  <c r="H120" i="27"/>
  <c r="G121" i="27"/>
  <c r="H121" i="27"/>
  <c r="G129" i="27"/>
  <c r="H129" i="27"/>
  <c r="G130" i="27"/>
  <c r="H130" i="27"/>
  <c r="G131" i="27"/>
  <c r="H131" i="27"/>
  <c r="G132" i="27"/>
  <c r="H132" i="27"/>
  <c r="G133" i="27"/>
  <c r="H133" i="27"/>
  <c r="G135" i="27"/>
  <c r="H135" i="27"/>
  <c r="G136" i="27"/>
  <c r="H136" i="27"/>
  <c r="G137" i="27"/>
  <c r="H137" i="27"/>
  <c r="G138" i="27"/>
  <c r="H138" i="27"/>
  <c r="G139" i="27"/>
  <c r="H139" i="27"/>
  <c r="G140" i="27"/>
  <c r="H140" i="27"/>
  <c r="G141" i="27"/>
  <c r="H141" i="27"/>
  <c r="G142" i="27"/>
  <c r="H142" i="27"/>
  <c r="G144" i="27"/>
  <c r="H144" i="27"/>
  <c r="G145" i="27"/>
  <c r="H145" i="27"/>
  <c r="G147" i="27"/>
  <c r="H147" i="27"/>
  <c r="G149" i="27"/>
  <c r="H149" i="27"/>
  <c r="G148" i="27"/>
  <c r="H148" i="27"/>
  <c r="G150" i="27"/>
  <c r="H150" i="27"/>
  <c r="G151" i="27"/>
  <c r="H151" i="27"/>
  <c r="G152" i="27"/>
  <c r="H152" i="27"/>
  <c r="G153" i="27"/>
  <c r="H153" i="27"/>
  <c r="G154" i="27"/>
  <c r="H154" i="27"/>
  <c r="G155" i="27"/>
  <c r="H155" i="27"/>
  <c r="G156" i="27"/>
  <c r="H156" i="27"/>
  <c r="G157" i="27"/>
  <c r="H157" i="27"/>
  <c r="G158" i="27"/>
  <c r="H158" i="27"/>
  <c r="G159" i="27"/>
  <c r="H159" i="27"/>
  <c r="G160" i="27"/>
  <c r="H160" i="27"/>
  <c r="G161" i="27"/>
  <c r="H161" i="27"/>
  <c r="G162" i="27"/>
  <c r="H162" i="27"/>
  <c r="G163" i="27"/>
  <c r="H163" i="27"/>
  <c r="G164" i="27"/>
  <c r="H164" i="27"/>
  <c r="G166" i="27"/>
  <c r="H166" i="27"/>
  <c r="G167" i="27"/>
  <c r="H167" i="27"/>
  <c r="G168" i="27"/>
  <c r="H168" i="27"/>
  <c r="G169" i="27"/>
  <c r="H169" i="27"/>
  <c r="G170" i="27"/>
  <c r="H170" i="27"/>
  <c r="G171" i="27"/>
  <c r="H171" i="27"/>
  <c r="G174" i="27"/>
  <c r="H174" i="27"/>
  <c r="G173" i="27"/>
  <c r="H173" i="27"/>
  <c r="G175" i="27"/>
  <c r="H175" i="27"/>
  <c r="G176" i="27"/>
  <c r="H176" i="27"/>
  <c r="G177" i="27"/>
  <c r="H177" i="27"/>
  <c r="G178" i="27"/>
  <c r="H178" i="27"/>
  <c r="G179" i="27"/>
  <c r="H179" i="27"/>
  <c r="G180" i="27"/>
  <c r="H180" i="27"/>
  <c r="G181" i="27"/>
  <c r="H181" i="27"/>
  <c r="G182" i="27"/>
  <c r="H182" i="27"/>
  <c r="G183" i="27"/>
  <c r="H183" i="27"/>
  <c r="G184" i="27"/>
  <c r="H184" i="27"/>
  <c r="G185" i="27"/>
  <c r="H185" i="27"/>
  <c r="G186" i="27"/>
  <c r="H186" i="27"/>
  <c r="G187" i="27"/>
  <c r="H187" i="27"/>
  <c r="G189" i="27"/>
  <c r="H189" i="27"/>
  <c r="G191" i="27"/>
  <c r="H191" i="27"/>
  <c r="G193" i="27"/>
  <c r="H193" i="27"/>
  <c r="G192" i="27"/>
  <c r="H192" i="27"/>
  <c r="G190" i="27"/>
  <c r="H190" i="27"/>
  <c r="G427" i="27"/>
  <c r="H427" i="27"/>
  <c r="G196" i="27"/>
  <c r="H196" i="27"/>
  <c r="G197" i="27"/>
  <c r="H197" i="27"/>
  <c r="G194" i="27"/>
  <c r="H194" i="27"/>
  <c r="G195" i="27"/>
  <c r="H195" i="27"/>
  <c r="G198" i="27"/>
  <c r="H198" i="27"/>
  <c r="G200" i="27"/>
  <c r="H200" i="27"/>
  <c r="G199" i="27"/>
  <c r="H199" i="27"/>
  <c r="G203" i="27"/>
  <c r="H203" i="27"/>
  <c r="G204" i="27"/>
  <c r="H204" i="27"/>
  <c r="G205" i="27"/>
  <c r="H205" i="27"/>
  <c r="G206" i="27"/>
  <c r="H206" i="27"/>
  <c r="G207" i="27"/>
  <c r="H207" i="27"/>
  <c r="G208" i="27"/>
  <c r="H208" i="27"/>
  <c r="G209" i="27"/>
  <c r="H209" i="27"/>
  <c r="G210" i="27"/>
  <c r="H210" i="27"/>
  <c r="G211" i="27"/>
  <c r="H211" i="27"/>
  <c r="G214" i="27"/>
  <c r="H214" i="27"/>
  <c r="G215" i="27"/>
  <c r="H215" i="27"/>
  <c r="G216" i="27"/>
  <c r="H216" i="27"/>
  <c r="G218" i="27"/>
  <c r="H218" i="27"/>
  <c r="G222" i="27"/>
  <c r="H222" i="27"/>
  <c r="G223" i="27"/>
  <c r="H223" i="27"/>
  <c r="G224" i="27"/>
  <c r="H224" i="27"/>
  <c r="G225" i="27"/>
  <c r="H225" i="27"/>
  <c r="G226" i="27"/>
  <c r="H226" i="27"/>
  <c r="G227" i="27"/>
  <c r="H227" i="27"/>
  <c r="G228" i="27"/>
  <c r="H228" i="27"/>
  <c r="G231" i="27"/>
  <c r="H231" i="27"/>
  <c r="G230" i="27"/>
  <c r="H230" i="27"/>
  <c r="G229" i="27"/>
  <c r="H229" i="27"/>
  <c r="G232" i="27"/>
  <c r="H232" i="27"/>
  <c r="G233" i="27"/>
  <c r="H233" i="27"/>
  <c r="G234" i="27"/>
  <c r="H234" i="27"/>
  <c r="G235" i="27"/>
  <c r="H235" i="27"/>
  <c r="G238" i="27"/>
  <c r="H238" i="27"/>
  <c r="G239" i="27"/>
  <c r="H239" i="27"/>
  <c r="G241" i="27"/>
  <c r="H241" i="27"/>
  <c r="G242" i="27"/>
  <c r="H242" i="27"/>
  <c r="G243" i="27"/>
  <c r="H243" i="27"/>
  <c r="G245" i="27"/>
  <c r="H245" i="27"/>
  <c r="G246" i="27"/>
  <c r="H246" i="27"/>
  <c r="G249" i="27"/>
  <c r="H249" i="27"/>
  <c r="G248" i="27"/>
  <c r="H248" i="27"/>
  <c r="G247" i="27"/>
  <c r="H247" i="27"/>
  <c r="G251" i="27"/>
  <c r="H251" i="27"/>
  <c r="G252" i="27"/>
  <c r="H252" i="27"/>
  <c r="G255" i="27"/>
  <c r="H255" i="27"/>
  <c r="G253" i="27"/>
  <c r="H253" i="27"/>
  <c r="G254" i="27"/>
  <c r="H254" i="27"/>
  <c r="G256" i="27"/>
  <c r="H256" i="27"/>
  <c r="G257" i="27"/>
  <c r="H257" i="27"/>
  <c r="G258" i="27"/>
  <c r="H258" i="27"/>
  <c r="G259" i="27"/>
  <c r="H259" i="27"/>
  <c r="G260" i="27"/>
  <c r="H260" i="27"/>
  <c r="G261" i="27"/>
  <c r="H261" i="27"/>
  <c r="G262" i="27"/>
  <c r="H262" i="27"/>
  <c r="G263" i="27"/>
  <c r="H263" i="27"/>
  <c r="G264" i="27"/>
  <c r="H264" i="27"/>
  <c r="G266" i="27"/>
  <c r="H266" i="27"/>
  <c r="G265" i="27"/>
  <c r="H265" i="27"/>
  <c r="G267" i="27"/>
  <c r="H267" i="27"/>
  <c r="G268" i="27"/>
  <c r="H268" i="27"/>
  <c r="G269" i="27"/>
  <c r="H269" i="27"/>
  <c r="G270" i="27"/>
  <c r="H270" i="27"/>
  <c r="G271" i="27"/>
  <c r="H271" i="27"/>
  <c r="G272" i="27"/>
  <c r="H272" i="27"/>
  <c r="G274" i="27"/>
  <c r="H274" i="27"/>
  <c r="G273" i="27"/>
  <c r="H273" i="27"/>
  <c r="G275" i="27"/>
  <c r="H275" i="27"/>
  <c r="G277" i="27"/>
  <c r="H277" i="27"/>
  <c r="G278" i="27"/>
  <c r="H278" i="27"/>
  <c r="G280" i="27"/>
  <c r="H280" i="27"/>
  <c r="G276" i="27"/>
  <c r="H276" i="27"/>
  <c r="G279" i="27"/>
  <c r="H279" i="27"/>
  <c r="G282" i="27"/>
  <c r="H282" i="27"/>
  <c r="G281" i="27"/>
  <c r="H281" i="27"/>
  <c r="G283" i="27"/>
  <c r="H283" i="27"/>
  <c r="G284" i="27"/>
  <c r="H284" i="27"/>
  <c r="G286" i="27"/>
  <c r="H286" i="27"/>
  <c r="G288" i="27"/>
  <c r="H288" i="27"/>
  <c r="G290" i="27"/>
  <c r="H290" i="27"/>
  <c r="G291" i="27"/>
  <c r="H291" i="27"/>
  <c r="G292" i="27"/>
  <c r="H292" i="27"/>
  <c r="G293" i="27"/>
  <c r="H293" i="27"/>
  <c r="G294" i="27"/>
  <c r="H294" i="27"/>
  <c r="G295" i="27"/>
  <c r="H295" i="27"/>
  <c r="G297" i="27"/>
  <c r="H297" i="27"/>
  <c r="G298" i="27"/>
  <c r="H298" i="27"/>
  <c r="G299" i="27"/>
  <c r="H299" i="27"/>
  <c r="G300" i="27"/>
  <c r="H300" i="27"/>
  <c r="G301" i="27"/>
  <c r="H301" i="27"/>
  <c r="G302" i="27"/>
  <c r="H302" i="27"/>
  <c r="G303" i="27"/>
  <c r="H303" i="27"/>
  <c r="G304" i="27"/>
  <c r="H304" i="27"/>
  <c r="G305" i="27"/>
  <c r="H305" i="27"/>
  <c r="G306" i="27"/>
  <c r="H306" i="27"/>
  <c r="G428" i="27"/>
  <c r="H428" i="27"/>
  <c r="G307" i="27"/>
  <c r="H307" i="27"/>
  <c r="G308" i="27"/>
  <c r="H308" i="27"/>
  <c r="G309" i="27"/>
  <c r="H309" i="27"/>
  <c r="G310" i="27"/>
  <c r="H310" i="27"/>
  <c r="G311" i="27"/>
  <c r="H311" i="27"/>
  <c r="G312" i="27"/>
  <c r="H312" i="27"/>
  <c r="G313" i="27"/>
  <c r="H313" i="27"/>
  <c r="G314" i="27"/>
  <c r="H314" i="27"/>
  <c r="G315" i="27"/>
  <c r="H315" i="27"/>
  <c r="G316" i="27"/>
  <c r="H316" i="27"/>
  <c r="G317" i="27"/>
  <c r="H317" i="27"/>
  <c r="G318" i="27"/>
  <c r="H318" i="27"/>
  <c r="G320" i="27"/>
  <c r="H320" i="27"/>
  <c r="G319" i="27"/>
  <c r="G321" i="27"/>
  <c r="H321" i="27"/>
  <c r="G322" i="27"/>
  <c r="H322" i="27"/>
  <c r="G323" i="27"/>
  <c r="H323" i="27"/>
  <c r="G328" i="27"/>
  <c r="H328" i="27"/>
  <c r="G325" i="27"/>
  <c r="H325" i="27"/>
  <c r="G326" i="27"/>
  <c r="H326" i="27"/>
  <c r="G324" i="27"/>
  <c r="H324" i="27"/>
  <c r="G331" i="27"/>
  <c r="H331" i="27"/>
  <c r="G332" i="27"/>
  <c r="H332" i="27"/>
  <c r="G333" i="27"/>
  <c r="H333" i="27"/>
  <c r="G334" i="27"/>
  <c r="H334" i="27"/>
  <c r="G336" i="27"/>
  <c r="H336" i="27"/>
  <c r="G335" i="27"/>
  <c r="H335" i="27"/>
  <c r="G330" i="27"/>
  <c r="H330" i="27"/>
  <c r="G338" i="27"/>
  <c r="H338" i="27"/>
  <c r="G339" i="27"/>
  <c r="H339" i="27"/>
  <c r="G340" i="27"/>
  <c r="H340" i="27"/>
  <c r="G341" i="27"/>
  <c r="H341" i="27"/>
  <c r="G342" i="27"/>
  <c r="H342" i="27"/>
  <c r="G343" i="27"/>
  <c r="H343" i="27"/>
  <c r="G344" i="27"/>
  <c r="H344" i="27"/>
  <c r="G345" i="27"/>
  <c r="H345" i="27"/>
  <c r="G346" i="27"/>
  <c r="H346" i="27"/>
  <c r="G347" i="27"/>
  <c r="H347" i="27"/>
  <c r="G348" i="27"/>
  <c r="H348" i="27"/>
  <c r="G349" i="27"/>
  <c r="H349" i="27"/>
  <c r="G350" i="27"/>
  <c r="H350" i="27"/>
  <c r="G353" i="27"/>
  <c r="H353" i="27"/>
  <c r="G354" i="27"/>
  <c r="H354" i="27"/>
  <c r="G355" i="27"/>
  <c r="H355" i="27"/>
  <c r="G356" i="27"/>
  <c r="H356" i="27"/>
  <c r="G357" i="27"/>
  <c r="H357" i="27"/>
  <c r="H352" i="27"/>
  <c r="G359" i="27"/>
  <c r="H359" i="27"/>
  <c r="G360" i="27"/>
  <c r="H360" i="27"/>
  <c r="G361" i="27"/>
  <c r="H361" i="27"/>
  <c r="G366" i="27"/>
  <c r="H366" i="27"/>
  <c r="G363" i="27"/>
  <c r="H363" i="27"/>
  <c r="G365" i="27"/>
  <c r="H365" i="27"/>
  <c r="G364" i="27"/>
  <c r="H364" i="27"/>
  <c r="G367" i="27"/>
  <c r="H367" i="27"/>
  <c r="G368" i="27"/>
  <c r="H368" i="27"/>
  <c r="G370" i="27"/>
  <c r="H370" i="27"/>
  <c r="G369" i="27"/>
  <c r="H369" i="27"/>
  <c r="G371" i="27"/>
  <c r="H371" i="27"/>
  <c r="G372" i="27"/>
  <c r="H372" i="27"/>
  <c r="G373" i="27"/>
  <c r="H373" i="27"/>
  <c r="G374" i="27"/>
  <c r="H374" i="27"/>
  <c r="G375" i="27"/>
  <c r="H375" i="27"/>
  <c r="G376" i="27"/>
  <c r="H376" i="27"/>
  <c r="G377" i="27"/>
  <c r="H377" i="27"/>
  <c r="G378" i="27"/>
  <c r="H378" i="27"/>
  <c r="G379" i="27"/>
  <c r="H379" i="27"/>
  <c r="G380" i="27"/>
  <c r="H380" i="27"/>
  <c r="G381" i="27"/>
  <c r="H381" i="27"/>
  <c r="G382" i="27"/>
  <c r="H382" i="27"/>
  <c r="G383" i="27"/>
  <c r="H383" i="27"/>
  <c r="G384" i="27"/>
  <c r="H384" i="27"/>
  <c r="G386" i="27"/>
  <c r="H386" i="27"/>
  <c r="G387" i="27"/>
  <c r="H387" i="27"/>
  <c r="G389" i="27"/>
  <c r="H389" i="27"/>
  <c r="G388" i="27"/>
  <c r="H388" i="27"/>
  <c r="G390" i="27"/>
  <c r="H390" i="27"/>
  <c r="G391" i="27"/>
  <c r="H391" i="27"/>
  <c r="G392" i="27"/>
  <c r="H392" i="27"/>
  <c r="G393" i="27"/>
  <c r="H393" i="27"/>
  <c r="G394" i="27"/>
  <c r="H394" i="27"/>
  <c r="G395" i="27"/>
  <c r="H395" i="27"/>
  <c r="H396" i="27"/>
  <c r="G397" i="27"/>
  <c r="H397" i="27"/>
  <c r="G398" i="27"/>
  <c r="H398" i="27"/>
  <c r="G399" i="27"/>
  <c r="H399" i="27"/>
  <c r="G401" i="27"/>
  <c r="H401" i="27"/>
  <c r="G402" i="27"/>
  <c r="H402" i="27"/>
  <c r="G403" i="27"/>
  <c r="H403" i="27"/>
  <c r="G405" i="27"/>
  <c r="H405" i="27"/>
  <c r="G404" i="27"/>
  <c r="H404" i="27"/>
  <c r="G406" i="27"/>
  <c r="H406" i="27"/>
  <c r="G408" i="27"/>
  <c r="H408" i="27"/>
  <c r="G409" i="27"/>
  <c r="H409" i="27"/>
  <c r="G410" i="27"/>
  <c r="H410" i="27"/>
  <c r="G411" i="27"/>
  <c r="H411" i="27"/>
  <c r="G412" i="27"/>
  <c r="H412" i="27"/>
  <c r="G413" i="27"/>
  <c r="H413" i="27"/>
  <c r="G414" i="27"/>
  <c r="H414" i="27"/>
  <c r="G415" i="27"/>
  <c r="H415" i="27"/>
  <c r="G416" i="27"/>
  <c r="H416" i="27"/>
  <c r="G417" i="27"/>
  <c r="H417" i="27"/>
  <c r="G418" i="27"/>
  <c r="H418" i="27"/>
  <c r="G419" i="27"/>
  <c r="H419" i="27"/>
  <c r="G420" i="27"/>
  <c r="H420" i="27"/>
  <c r="G422" i="27"/>
  <c r="H422" i="27"/>
  <c r="G423" i="27"/>
  <c r="H423" i="27"/>
  <c r="G30" i="27"/>
  <c r="N29" i="27"/>
  <c r="O29" i="27"/>
  <c r="N32" i="27"/>
  <c r="O32" i="27"/>
  <c r="N33" i="27"/>
  <c r="O33" i="27"/>
  <c r="N34" i="27"/>
  <c r="O34" i="27"/>
  <c r="N35" i="27"/>
  <c r="O35" i="27"/>
  <c r="N36" i="27"/>
  <c r="O36" i="27"/>
  <c r="N37" i="27"/>
  <c r="O37" i="27"/>
  <c r="N38" i="27"/>
  <c r="O38" i="27"/>
  <c r="N40" i="27"/>
  <c r="O40" i="27"/>
  <c r="N41" i="27"/>
  <c r="O41" i="27"/>
  <c r="N43" i="27"/>
  <c r="O43" i="27"/>
  <c r="N45" i="27"/>
  <c r="O45" i="27"/>
  <c r="N44" i="27"/>
  <c r="O44" i="27"/>
  <c r="N46" i="27"/>
  <c r="O46" i="27"/>
  <c r="N50" i="27"/>
  <c r="O50" i="27"/>
  <c r="N51" i="27"/>
  <c r="O51" i="27"/>
  <c r="N52" i="27"/>
  <c r="O52" i="27"/>
  <c r="N53" i="27"/>
  <c r="O53" i="27"/>
  <c r="N54" i="27"/>
  <c r="O54" i="27"/>
  <c r="N55" i="27"/>
  <c r="O55" i="27"/>
  <c r="N56" i="27"/>
  <c r="O56" i="27"/>
  <c r="N58" i="27"/>
  <c r="O58" i="27"/>
  <c r="N59" i="27"/>
  <c r="O59" i="27"/>
  <c r="N57" i="27"/>
  <c r="O57" i="27"/>
  <c r="N60" i="27"/>
  <c r="O60" i="27"/>
  <c r="N61" i="27"/>
  <c r="O61" i="27"/>
  <c r="N62" i="27"/>
  <c r="O62" i="27"/>
  <c r="N63" i="27"/>
  <c r="O63" i="27"/>
  <c r="N64" i="27"/>
  <c r="O64" i="27"/>
  <c r="N66" i="27"/>
  <c r="O66" i="27"/>
  <c r="N65" i="27"/>
  <c r="O65" i="27"/>
  <c r="N67" i="27"/>
  <c r="O67" i="27"/>
  <c r="N68" i="27"/>
  <c r="O68" i="27"/>
  <c r="N69" i="27"/>
  <c r="O69" i="27"/>
  <c r="N70" i="27"/>
  <c r="O70" i="27"/>
  <c r="N71" i="27"/>
  <c r="O71" i="27"/>
  <c r="N72" i="27"/>
  <c r="O72" i="27"/>
  <c r="N73" i="27"/>
  <c r="O73" i="27"/>
  <c r="N74" i="27"/>
  <c r="O74" i="27"/>
  <c r="N75" i="27"/>
  <c r="O75" i="27"/>
  <c r="N76" i="27"/>
  <c r="O76" i="27"/>
  <c r="N77" i="27"/>
  <c r="O77" i="27"/>
  <c r="N78" i="27"/>
  <c r="O78" i="27"/>
  <c r="N79" i="27"/>
  <c r="O79" i="27"/>
  <c r="N81" i="27"/>
  <c r="O81" i="27"/>
  <c r="N80" i="27"/>
  <c r="O80" i="27"/>
  <c r="N82" i="27"/>
  <c r="O82" i="27"/>
  <c r="N83" i="27"/>
  <c r="O83" i="27"/>
  <c r="N84" i="27"/>
  <c r="O84" i="27"/>
  <c r="N88" i="27"/>
  <c r="O88" i="27"/>
  <c r="N85" i="27"/>
  <c r="O85" i="27"/>
  <c r="N89" i="27"/>
  <c r="O89" i="27"/>
  <c r="N90" i="27"/>
  <c r="O90" i="27"/>
  <c r="N91" i="27"/>
  <c r="O91" i="27"/>
  <c r="N92" i="27"/>
  <c r="O92" i="27"/>
  <c r="N93" i="27"/>
  <c r="O93" i="27"/>
  <c r="N94" i="27"/>
  <c r="O94" i="27"/>
  <c r="N95" i="27"/>
  <c r="O95" i="27"/>
  <c r="N96" i="27"/>
  <c r="O96" i="27"/>
  <c r="N97" i="27"/>
  <c r="O97" i="27"/>
  <c r="N98" i="27"/>
  <c r="O98" i="27"/>
  <c r="N99" i="27"/>
  <c r="O99" i="27"/>
  <c r="N100" i="27"/>
  <c r="O100" i="27"/>
  <c r="N101" i="27"/>
  <c r="O101" i="27"/>
  <c r="N102" i="27"/>
  <c r="O102" i="27"/>
  <c r="N104" i="27"/>
  <c r="O104" i="27"/>
  <c r="N105" i="27"/>
  <c r="O105" i="27"/>
  <c r="N106" i="27"/>
  <c r="O106" i="27"/>
  <c r="N111" i="27"/>
  <c r="O111" i="27"/>
  <c r="N112" i="27"/>
  <c r="O112" i="27"/>
  <c r="N113" i="27"/>
  <c r="O113" i="27"/>
  <c r="N114" i="27"/>
  <c r="O114" i="27"/>
  <c r="N115" i="27"/>
  <c r="O115" i="27"/>
  <c r="N107" i="27"/>
  <c r="O107" i="27"/>
  <c r="N108" i="27"/>
  <c r="O108" i="27"/>
  <c r="N110" i="27"/>
  <c r="O110" i="27"/>
  <c r="N109" i="27"/>
  <c r="O109" i="27"/>
  <c r="N116" i="27"/>
  <c r="O116" i="27"/>
  <c r="N117" i="27"/>
  <c r="O117" i="27"/>
  <c r="N119" i="27"/>
  <c r="O119" i="27"/>
  <c r="N120" i="27"/>
  <c r="O120" i="27"/>
  <c r="N121" i="27"/>
  <c r="O121" i="27"/>
  <c r="N129" i="27"/>
  <c r="O129" i="27"/>
  <c r="N130" i="27"/>
  <c r="O130" i="27"/>
  <c r="N131" i="27"/>
  <c r="O131" i="27"/>
  <c r="N132" i="27"/>
  <c r="O132" i="27"/>
  <c r="N133" i="27"/>
  <c r="O133" i="27"/>
  <c r="N135" i="27"/>
  <c r="O135" i="27"/>
  <c r="N136" i="27"/>
  <c r="O136" i="27"/>
  <c r="N137" i="27"/>
  <c r="O137" i="27"/>
  <c r="N138" i="27"/>
  <c r="O138" i="27"/>
  <c r="N139" i="27"/>
  <c r="O139" i="27"/>
  <c r="N140" i="27"/>
  <c r="O140" i="27"/>
  <c r="N141" i="27"/>
  <c r="O141" i="27"/>
  <c r="N142" i="27"/>
  <c r="O142" i="27"/>
  <c r="N144" i="27"/>
  <c r="O144" i="27"/>
  <c r="N145" i="27"/>
  <c r="O145" i="27"/>
  <c r="N149" i="27"/>
  <c r="O149" i="27"/>
  <c r="N148" i="27"/>
  <c r="O148" i="27"/>
  <c r="N150" i="27"/>
  <c r="O150" i="27"/>
  <c r="N151" i="27"/>
  <c r="O151" i="27"/>
  <c r="N152" i="27"/>
  <c r="O152" i="27"/>
  <c r="N153" i="27"/>
  <c r="O153" i="27"/>
  <c r="N154" i="27"/>
  <c r="O154" i="27"/>
  <c r="N155" i="27"/>
  <c r="O155" i="27"/>
  <c r="N156" i="27"/>
  <c r="O156" i="27"/>
  <c r="N157" i="27"/>
  <c r="O157" i="27"/>
  <c r="N158" i="27"/>
  <c r="O158" i="27"/>
  <c r="N159" i="27"/>
  <c r="O159" i="27"/>
  <c r="N160" i="27"/>
  <c r="O160" i="27"/>
  <c r="N161" i="27"/>
  <c r="O161" i="27"/>
  <c r="N162" i="27"/>
  <c r="O162" i="27"/>
  <c r="N163" i="27"/>
  <c r="O163" i="27"/>
  <c r="N164" i="27"/>
  <c r="O164" i="27"/>
  <c r="N166" i="27"/>
  <c r="O166" i="27"/>
  <c r="N167" i="27"/>
  <c r="O167" i="27"/>
  <c r="N168" i="27"/>
  <c r="O168" i="27"/>
  <c r="N169" i="27"/>
  <c r="O169" i="27"/>
  <c r="N170" i="27"/>
  <c r="O170" i="27"/>
  <c r="N171" i="27"/>
  <c r="O171" i="27"/>
  <c r="N174" i="27"/>
  <c r="O174" i="27"/>
  <c r="N173" i="27"/>
  <c r="O173" i="27"/>
  <c r="N175" i="27"/>
  <c r="O175" i="27"/>
  <c r="N176" i="27"/>
  <c r="O176" i="27"/>
  <c r="N177" i="27"/>
  <c r="O177" i="27"/>
  <c r="N178" i="27"/>
  <c r="O178" i="27"/>
  <c r="N179" i="27"/>
  <c r="O179" i="27"/>
  <c r="N180" i="27"/>
  <c r="O180" i="27"/>
  <c r="N181" i="27"/>
  <c r="O181" i="27"/>
  <c r="N182" i="27"/>
  <c r="O182" i="27"/>
  <c r="N183" i="27"/>
  <c r="O183" i="27"/>
  <c r="N184" i="27"/>
  <c r="O184" i="27"/>
  <c r="N185" i="27"/>
  <c r="O185" i="27"/>
  <c r="N186" i="27"/>
  <c r="O186" i="27"/>
  <c r="N187" i="27"/>
  <c r="O187" i="27"/>
  <c r="N189" i="27"/>
  <c r="O189" i="27"/>
  <c r="N191" i="27"/>
  <c r="O191" i="27"/>
  <c r="N193" i="27"/>
  <c r="O193" i="27"/>
  <c r="N192" i="27"/>
  <c r="O192" i="27"/>
  <c r="N190" i="27"/>
  <c r="O190" i="27"/>
  <c r="N427" i="27"/>
  <c r="O427" i="27"/>
  <c r="N196" i="27"/>
  <c r="O196" i="27"/>
  <c r="N197" i="27"/>
  <c r="O197" i="27"/>
  <c r="N194" i="27"/>
  <c r="O194" i="27"/>
  <c r="N195" i="27"/>
  <c r="O195" i="27"/>
  <c r="N198" i="27"/>
  <c r="O198" i="27"/>
  <c r="N200" i="27"/>
  <c r="O200" i="27"/>
  <c r="N199" i="27"/>
  <c r="O199" i="27"/>
  <c r="N203" i="27"/>
  <c r="O203" i="27"/>
  <c r="N204" i="27"/>
  <c r="O204" i="27"/>
  <c r="N205" i="27"/>
  <c r="O205" i="27"/>
  <c r="N206" i="27"/>
  <c r="O206" i="27"/>
  <c r="N207" i="27"/>
  <c r="O207" i="27"/>
  <c r="N208" i="27"/>
  <c r="O208" i="27"/>
  <c r="N209" i="27"/>
  <c r="O209" i="27"/>
  <c r="N210" i="27"/>
  <c r="O210" i="27"/>
  <c r="N211" i="27"/>
  <c r="O211" i="27"/>
  <c r="N214" i="27"/>
  <c r="O214" i="27"/>
  <c r="N215" i="27"/>
  <c r="O215" i="27"/>
  <c r="N216" i="27"/>
  <c r="O216" i="27"/>
  <c r="N218" i="27"/>
  <c r="O218" i="27"/>
  <c r="N222" i="27"/>
  <c r="O222" i="27"/>
  <c r="N223" i="27"/>
  <c r="O223" i="27"/>
  <c r="N224" i="27"/>
  <c r="O224" i="27"/>
  <c r="N225" i="27"/>
  <c r="O225" i="27"/>
  <c r="N226" i="27"/>
  <c r="O226" i="27"/>
  <c r="N227" i="27"/>
  <c r="O227" i="27"/>
  <c r="N228" i="27"/>
  <c r="O228" i="27"/>
  <c r="N231" i="27"/>
  <c r="O231" i="27"/>
  <c r="N230" i="27"/>
  <c r="O230" i="27"/>
  <c r="N229" i="27"/>
  <c r="O229" i="27"/>
  <c r="N232" i="27"/>
  <c r="O232" i="27"/>
  <c r="N233" i="27"/>
  <c r="O233" i="27"/>
  <c r="N234" i="27"/>
  <c r="O234" i="27"/>
  <c r="N235" i="27"/>
  <c r="O235" i="27"/>
  <c r="N238" i="27"/>
  <c r="O238" i="27"/>
  <c r="N239" i="27"/>
  <c r="O239" i="27"/>
  <c r="N241" i="27"/>
  <c r="O241" i="27"/>
  <c r="N242" i="27"/>
  <c r="O242" i="27"/>
  <c r="N243" i="27"/>
  <c r="O243" i="27"/>
  <c r="N245" i="27"/>
  <c r="O245" i="27"/>
  <c r="N246" i="27"/>
  <c r="O246" i="27"/>
  <c r="N249" i="27"/>
  <c r="O249" i="27"/>
  <c r="N248" i="27"/>
  <c r="O248" i="27"/>
  <c r="N247" i="27"/>
  <c r="O247" i="27"/>
  <c r="N250" i="27"/>
  <c r="O250" i="27"/>
  <c r="N251" i="27"/>
  <c r="O251" i="27"/>
  <c r="N252" i="27"/>
  <c r="O252" i="27"/>
  <c r="N255" i="27"/>
  <c r="O255" i="27"/>
  <c r="N253" i="27"/>
  <c r="O253" i="27"/>
  <c r="N254" i="27"/>
  <c r="O254" i="27"/>
  <c r="N256" i="27"/>
  <c r="O256" i="27"/>
  <c r="N257" i="27"/>
  <c r="O257" i="27"/>
  <c r="N258" i="27"/>
  <c r="O258" i="27"/>
  <c r="N259" i="27"/>
  <c r="O259" i="27"/>
  <c r="N260" i="27"/>
  <c r="O260" i="27"/>
  <c r="N261" i="27"/>
  <c r="O261" i="27"/>
  <c r="N262" i="27"/>
  <c r="O262" i="27"/>
  <c r="N263" i="27"/>
  <c r="O263" i="27"/>
  <c r="N264" i="27"/>
  <c r="O264" i="27"/>
  <c r="N266" i="27"/>
  <c r="O266" i="27"/>
  <c r="N265" i="27"/>
  <c r="O265" i="27"/>
  <c r="N267" i="27"/>
  <c r="O267" i="27"/>
  <c r="N268" i="27"/>
  <c r="O268" i="27"/>
  <c r="N269" i="27"/>
  <c r="O269" i="27"/>
  <c r="N270" i="27"/>
  <c r="O270" i="27"/>
  <c r="N271" i="27"/>
  <c r="O271" i="27"/>
  <c r="N272" i="27"/>
  <c r="O272" i="27"/>
  <c r="N274" i="27"/>
  <c r="O274" i="27"/>
  <c r="N273" i="27"/>
  <c r="O273" i="27"/>
  <c r="N275" i="27"/>
  <c r="O275" i="27"/>
  <c r="N277" i="27"/>
  <c r="O277" i="27"/>
  <c r="N278" i="27"/>
  <c r="O278" i="27"/>
  <c r="N280" i="27"/>
  <c r="O280" i="27"/>
  <c r="N276" i="27"/>
  <c r="O276" i="27"/>
  <c r="N279" i="27"/>
  <c r="O279" i="27"/>
  <c r="N282" i="27"/>
  <c r="O282" i="27"/>
  <c r="N281" i="27"/>
  <c r="O281" i="27"/>
  <c r="N283" i="27"/>
  <c r="O283" i="27"/>
  <c r="O284" i="27"/>
  <c r="N286" i="27"/>
  <c r="O286" i="27"/>
  <c r="N288" i="27"/>
  <c r="O288" i="27"/>
  <c r="N290" i="27"/>
  <c r="O290" i="27"/>
  <c r="N291" i="27"/>
  <c r="O291" i="27"/>
  <c r="N292" i="27"/>
  <c r="O292" i="27"/>
  <c r="N293" i="27"/>
  <c r="O293" i="27"/>
  <c r="N294" i="27"/>
  <c r="O294" i="27"/>
  <c r="N295" i="27"/>
  <c r="O295" i="27"/>
  <c r="N297" i="27"/>
  <c r="O297" i="27"/>
  <c r="N298" i="27"/>
  <c r="O298" i="27"/>
  <c r="N299" i="27"/>
  <c r="O299" i="27"/>
  <c r="N300" i="27"/>
  <c r="O300" i="27"/>
  <c r="N301" i="27"/>
  <c r="O301" i="27"/>
  <c r="N302" i="27"/>
  <c r="O302" i="27"/>
  <c r="N303" i="27"/>
  <c r="O303" i="27"/>
  <c r="N304" i="27"/>
  <c r="O304" i="27"/>
  <c r="N305" i="27"/>
  <c r="O305" i="27"/>
  <c r="N306" i="27"/>
  <c r="O306" i="27"/>
  <c r="N428" i="27"/>
  <c r="O428" i="27"/>
  <c r="N307" i="27"/>
  <c r="O307" i="27"/>
  <c r="N308" i="27"/>
  <c r="O308" i="27"/>
  <c r="N309" i="27"/>
  <c r="O309" i="27"/>
  <c r="N310" i="27"/>
  <c r="O310" i="27"/>
  <c r="N311" i="27"/>
  <c r="O311" i="27"/>
  <c r="N312" i="27"/>
  <c r="O312" i="27"/>
  <c r="N313" i="27"/>
  <c r="O313" i="27"/>
  <c r="N314" i="27"/>
  <c r="O314" i="27"/>
  <c r="N315" i="27"/>
  <c r="O315" i="27"/>
  <c r="N316" i="27"/>
  <c r="O316" i="27"/>
  <c r="N317" i="27"/>
  <c r="O317" i="27"/>
  <c r="N318" i="27"/>
  <c r="O318" i="27"/>
  <c r="N320" i="27"/>
  <c r="O320" i="27"/>
  <c r="N319" i="27"/>
  <c r="O319" i="27"/>
  <c r="N321" i="27"/>
  <c r="O321" i="27"/>
  <c r="N322" i="27"/>
  <c r="O322" i="27"/>
  <c r="N323" i="27"/>
  <c r="O323" i="27"/>
  <c r="N328" i="27"/>
  <c r="O328" i="27"/>
  <c r="N325" i="27"/>
  <c r="O325" i="27"/>
  <c r="N326" i="27"/>
  <c r="O326" i="27"/>
  <c r="N324" i="27"/>
  <c r="O324" i="27"/>
  <c r="N331" i="27"/>
  <c r="O331" i="27"/>
  <c r="N332" i="27"/>
  <c r="O332" i="27"/>
  <c r="N333" i="27"/>
  <c r="O333" i="27"/>
  <c r="N334" i="27"/>
  <c r="O334" i="27"/>
  <c r="N336" i="27"/>
  <c r="O336" i="27"/>
  <c r="N335" i="27"/>
  <c r="O335" i="27"/>
  <c r="N330" i="27"/>
  <c r="O330" i="27"/>
  <c r="N338" i="27"/>
  <c r="O338" i="27"/>
  <c r="N339" i="27"/>
  <c r="O339" i="27"/>
  <c r="N340" i="27"/>
  <c r="O340" i="27"/>
  <c r="N341" i="27"/>
  <c r="O341" i="27"/>
  <c r="N342" i="27"/>
  <c r="O342" i="27"/>
  <c r="N343" i="27"/>
  <c r="O343" i="27"/>
  <c r="N344" i="27"/>
  <c r="O344" i="27"/>
  <c r="N345" i="27"/>
  <c r="O345" i="27"/>
  <c r="N346" i="27"/>
  <c r="O346" i="27"/>
  <c r="N347" i="27"/>
  <c r="O347" i="27"/>
  <c r="N348" i="27"/>
  <c r="O348" i="27"/>
  <c r="N349" i="27"/>
  <c r="O349" i="27"/>
  <c r="N350" i="27"/>
  <c r="O350" i="27"/>
  <c r="N353" i="27"/>
  <c r="O353" i="27"/>
  <c r="N354" i="27"/>
  <c r="O354" i="27"/>
  <c r="N355" i="27"/>
  <c r="O355" i="27"/>
  <c r="N356" i="27"/>
  <c r="O356" i="27"/>
  <c r="N357" i="27"/>
  <c r="O357" i="27"/>
  <c r="N352" i="27"/>
  <c r="O352" i="27"/>
  <c r="N359" i="27"/>
  <c r="O359" i="27"/>
  <c r="N360" i="27"/>
  <c r="O360" i="27"/>
  <c r="N361" i="27"/>
  <c r="O361" i="27"/>
  <c r="N366" i="27"/>
  <c r="O366" i="27"/>
  <c r="N363" i="27"/>
  <c r="O363" i="27"/>
  <c r="N365" i="27"/>
  <c r="O365" i="27"/>
  <c r="N364" i="27"/>
  <c r="O364" i="27"/>
  <c r="N367" i="27"/>
  <c r="O367" i="27"/>
  <c r="N368" i="27"/>
  <c r="O368" i="27"/>
  <c r="N370" i="27"/>
  <c r="O370" i="27"/>
  <c r="N369" i="27"/>
  <c r="O369" i="27"/>
  <c r="N371" i="27"/>
  <c r="O371" i="27"/>
  <c r="N372" i="27"/>
  <c r="O372" i="27"/>
  <c r="N373" i="27"/>
  <c r="O373" i="27"/>
  <c r="N374" i="27"/>
  <c r="O374" i="27"/>
  <c r="N375" i="27"/>
  <c r="O375" i="27"/>
  <c r="N376" i="27"/>
  <c r="O376" i="27"/>
  <c r="N377" i="27"/>
  <c r="O377" i="27"/>
  <c r="N378" i="27"/>
  <c r="O378" i="27"/>
  <c r="N379" i="27"/>
  <c r="O379" i="27"/>
  <c r="N380" i="27"/>
  <c r="O380" i="27"/>
  <c r="N381" i="27"/>
  <c r="O381" i="27"/>
  <c r="N382" i="27"/>
  <c r="O382" i="27"/>
  <c r="N383" i="27"/>
  <c r="O383" i="27"/>
  <c r="N384" i="27"/>
  <c r="O384" i="27"/>
  <c r="N386" i="27"/>
  <c r="O386" i="27"/>
  <c r="N387" i="27"/>
  <c r="O387" i="27"/>
  <c r="N389" i="27"/>
  <c r="O389" i="27"/>
  <c r="N388" i="27"/>
  <c r="O388" i="27"/>
  <c r="N390" i="27"/>
  <c r="O390" i="27"/>
  <c r="N391" i="27"/>
  <c r="O391" i="27"/>
  <c r="N392" i="27"/>
  <c r="O392" i="27"/>
  <c r="N393" i="27"/>
  <c r="O393" i="27"/>
  <c r="N394" i="27"/>
  <c r="O394" i="27"/>
  <c r="N395" i="27"/>
  <c r="O395" i="27"/>
  <c r="N396" i="27"/>
  <c r="O396" i="27"/>
  <c r="N397" i="27"/>
  <c r="O397" i="27"/>
  <c r="N398" i="27"/>
  <c r="O398" i="27"/>
  <c r="N399" i="27"/>
  <c r="O399" i="27"/>
  <c r="N402" i="27"/>
  <c r="O402" i="27"/>
  <c r="N403" i="27"/>
  <c r="O403" i="27"/>
  <c r="N404" i="27"/>
  <c r="O404" i="27"/>
  <c r="N406" i="27"/>
  <c r="O406" i="27"/>
  <c r="N408" i="27"/>
  <c r="O408" i="27"/>
  <c r="N409" i="27"/>
  <c r="O409" i="27"/>
  <c r="N410" i="27"/>
  <c r="O410" i="27"/>
  <c r="N411" i="27"/>
  <c r="O411" i="27"/>
  <c r="N412" i="27"/>
  <c r="O412" i="27"/>
  <c r="N413" i="27"/>
  <c r="O413" i="27"/>
  <c r="N414" i="27"/>
  <c r="O414" i="27"/>
  <c r="N415" i="27"/>
  <c r="O415" i="27"/>
  <c r="N416" i="27"/>
  <c r="O416" i="27"/>
  <c r="N417" i="27"/>
  <c r="O417" i="27"/>
  <c r="N418" i="27"/>
  <c r="O418" i="27"/>
  <c r="N419" i="27"/>
  <c r="O419" i="27"/>
  <c r="N420" i="27"/>
  <c r="O420" i="27"/>
  <c r="N422" i="27"/>
  <c r="O422" i="27"/>
  <c r="N423" i="27"/>
  <c r="O423" i="27"/>
  <c r="N424" i="27"/>
  <c r="O424" i="27"/>
  <c r="O425" i="27"/>
  <c r="N118" i="27"/>
  <c r="O118" i="27"/>
  <c r="N213" i="27"/>
  <c r="O213" i="27"/>
  <c r="N221" i="27"/>
  <c r="N327" i="27"/>
  <c r="N362" i="27"/>
  <c r="O221" i="27"/>
  <c r="O327" i="27"/>
  <c r="O362" i="27"/>
  <c r="M118" i="27"/>
  <c r="M143" i="27"/>
  <c r="M146" i="27"/>
  <c r="M213" i="27"/>
  <c r="M221" i="27"/>
  <c r="M327" i="27"/>
  <c r="M362" i="27"/>
  <c r="M400" i="27"/>
  <c r="M117" i="27"/>
  <c r="M90" i="27"/>
  <c r="M91" i="27"/>
  <c r="M92" i="27"/>
  <c r="M93" i="27"/>
  <c r="M301" i="27"/>
  <c r="M153" i="27"/>
  <c r="M418" i="27"/>
  <c r="M419" i="27"/>
  <c r="M174" i="27"/>
  <c r="Q47" i="3"/>
  <c r="Q68" i="3"/>
  <c r="Q48" i="3"/>
  <c r="Q69" i="3"/>
  <c r="Q49" i="3"/>
  <c r="Q70" i="3"/>
  <c r="Q15" i="3"/>
  <c r="Q16" i="3"/>
  <c r="Q17" i="3"/>
  <c r="Q50" i="3"/>
  <c r="Q51" i="3"/>
  <c r="Q18" i="3"/>
  <c r="Q52" i="3"/>
  <c r="Q53" i="3"/>
  <c r="Q54" i="3"/>
  <c r="Q55" i="3"/>
  <c r="Q56" i="3"/>
  <c r="Q19" i="3"/>
  <c r="Q57" i="3"/>
  <c r="Q20" i="3"/>
  <c r="Q21" i="3"/>
  <c r="Q22" i="3"/>
  <c r="Q58" i="3"/>
  <c r="Q24" i="3"/>
  <c r="Q61" i="3"/>
  <c r="Q59" i="3"/>
  <c r="Q60" i="3"/>
  <c r="Q23" i="3"/>
  <c r="Q62" i="3"/>
  <c r="Q25" i="3"/>
  <c r="Q64" i="3"/>
  <c r="Q65" i="3"/>
  <c r="Q71" i="3"/>
  <c r="Q6" i="3"/>
  <c r="Q40" i="3"/>
  <c r="Q63" i="3"/>
  <c r="Q88" i="3"/>
  <c r="Q86" i="3"/>
  <c r="Q87" i="3"/>
  <c r="Q74" i="3"/>
  <c r="Q73" i="3"/>
  <c r="Q75" i="3"/>
  <c r="Q76" i="3"/>
  <c r="Q77" i="3"/>
  <c r="Q26" i="3"/>
  <c r="Q79" i="3"/>
  <c r="Q27" i="3"/>
  <c r="Q28" i="3"/>
  <c r="Q29" i="3"/>
  <c r="Q5" i="3"/>
  <c r="Q30" i="3"/>
  <c r="Q80" i="3"/>
  <c r="Q31" i="3"/>
  <c r="Q81" i="3"/>
  <c r="Q66" i="3"/>
  <c r="Q72" i="3"/>
  <c r="Q78" i="3"/>
  <c r="Q94" i="3"/>
  <c r="Q95" i="3"/>
  <c r="Q35" i="3"/>
  <c r="Q82" i="3"/>
  <c r="Q83" i="3"/>
  <c r="Q32" i="3"/>
  <c r="Q84" i="3"/>
  <c r="Q85" i="3"/>
  <c r="Q89" i="3"/>
  <c r="Q33" i="3"/>
  <c r="Q90" i="3"/>
  <c r="Q91" i="3"/>
  <c r="Q92" i="3"/>
  <c r="Q93" i="3"/>
  <c r="Q34" i="3"/>
  <c r="Q96" i="3"/>
  <c r="Q36" i="3"/>
  <c r="Q37" i="3"/>
  <c r="Q38" i="3"/>
  <c r="Q39" i="3"/>
  <c r="Q121" i="3"/>
  <c r="Q102" i="3"/>
  <c r="Q122" i="3"/>
  <c r="Q188" i="3"/>
  <c r="Q98" i="3"/>
  <c r="Q105" i="3"/>
  <c r="Q228" i="3"/>
  <c r="Q147" i="3"/>
  <c r="Q235" i="3"/>
  <c r="Q124" i="3"/>
  <c r="Q234" i="3"/>
  <c r="Q125" i="3"/>
  <c r="Q178" i="3"/>
  <c r="Q199" i="3"/>
  <c r="Q200" i="3"/>
  <c r="Q201" i="3"/>
  <c r="Q202" i="3"/>
  <c r="Q203" i="3"/>
  <c r="Q204" i="3"/>
  <c r="Q126" i="3"/>
  <c r="Q127" i="3"/>
  <c r="Q128" i="3"/>
  <c r="Q120" i="3"/>
  <c r="Q123" i="3"/>
  <c r="Q129" i="3"/>
  <c r="Q130" i="3"/>
  <c r="Q131" i="3"/>
  <c r="Q224" i="3"/>
  <c r="Q103" i="3"/>
  <c r="Q226" i="3"/>
  <c r="Q111" i="3"/>
  <c r="Q230" i="3"/>
  <c r="Q141" i="3"/>
  <c r="Q232" i="3"/>
  <c r="Q160" i="3"/>
  <c r="Q169" i="3"/>
  <c r="Q176" i="3"/>
  <c r="Q179" i="3"/>
  <c r="Q206" i="3"/>
  <c r="Q149" i="3"/>
  <c r="Q174" i="3"/>
  <c r="Q186" i="3"/>
  <c r="Q264" i="3"/>
  <c r="Q266" i="3"/>
  <c r="Q195" i="3"/>
  <c r="Q193" i="3"/>
  <c r="Q208" i="3"/>
  <c r="Q220" i="3"/>
  <c r="Q219" i="3"/>
  <c r="Q222" i="3"/>
  <c r="Q216" i="3"/>
  <c r="Q247" i="3"/>
  <c r="Q250" i="3"/>
  <c r="Q97" i="3"/>
  <c r="Q104" i="3"/>
  <c r="Q119" i="3"/>
  <c r="Q231" i="3"/>
  <c r="Q233" i="3"/>
  <c r="Q180" i="3"/>
  <c r="Q205" i="3"/>
  <c r="Q262" i="3"/>
  <c r="Q100" i="3"/>
  <c r="Q101" i="3"/>
  <c r="Q167" i="3"/>
  <c r="Q211" i="3"/>
  <c r="Q261" i="3"/>
  <c r="Q107" i="3"/>
  <c r="Q108" i="3"/>
  <c r="Q109" i="3"/>
  <c r="Q110" i="3"/>
  <c r="Q116" i="3"/>
  <c r="Q117" i="3"/>
  <c r="Q118" i="3"/>
  <c r="Q132" i="3"/>
  <c r="Q133" i="3"/>
  <c r="Q134" i="3"/>
  <c r="Q135" i="3"/>
  <c r="Q136" i="3"/>
  <c r="Q137" i="3"/>
  <c r="Q138" i="3"/>
  <c r="Q139" i="3"/>
  <c r="Q140" i="3"/>
  <c r="Q143" i="3"/>
  <c r="Q144" i="3"/>
  <c r="Q145" i="3"/>
  <c r="Q198" i="3"/>
  <c r="Q257" i="3"/>
  <c r="Q258" i="3"/>
  <c r="Q151" i="3"/>
  <c r="Q152" i="3"/>
  <c r="Q153" i="3"/>
  <c r="Q154" i="3"/>
  <c r="Q155" i="3"/>
  <c r="Q156" i="3"/>
  <c r="Q157" i="3"/>
  <c r="Q158" i="3"/>
  <c r="Q163" i="3"/>
  <c r="Q164" i="3"/>
  <c r="Q166" i="3"/>
  <c r="Q171" i="3"/>
  <c r="Q225" i="3"/>
  <c r="Q113" i="3"/>
  <c r="Q112" i="3"/>
  <c r="Q142" i="3"/>
  <c r="Q99" i="3"/>
  <c r="Q106" i="3"/>
  <c r="Q229" i="3"/>
  <c r="Q148" i="3"/>
  <c r="Q236" i="3"/>
  <c r="Q237" i="3"/>
  <c r="Q161" i="3"/>
  <c r="Q165" i="3"/>
  <c r="Q173" i="3"/>
  <c r="Q172" i="3"/>
  <c r="Q170" i="3"/>
  <c r="Q177" i="3"/>
  <c r="Q182" i="3"/>
  <c r="Q183" i="3"/>
  <c r="Q207" i="3"/>
  <c r="Q150" i="3"/>
  <c r="Q175" i="3"/>
  <c r="Q187" i="3"/>
  <c r="Q265" i="3"/>
  <c r="Q267" i="3"/>
  <c r="Q196" i="3"/>
  <c r="Q194" i="3"/>
  <c r="Q209" i="3"/>
  <c r="Q221" i="3"/>
  <c r="Q227" i="3"/>
  <c r="Q223" i="3"/>
  <c r="Q217" i="3"/>
  <c r="Q248" i="3"/>
  <c r="Q251" i="3"/>
  <c r="Q268" i="3"/>
  <c r="Q181" i="3"/>
  <c r="Q190" i="3"/>
  <c r="Q191" i="3"/>
  <c r="Q197" i="3"/>
  <c r="Q210" i="3"/>
  <c r="Q114" i="3"/>
  <c r="Q115" i="3"/>
  <c r="Q184" i="3"/>
  <c r="Q192" i="3"/>
  <c r="Q239" i="3"/>
  <c r="Q240" i="3"/>
  <c r="Q243" i="3"/>
  <c r="Q244" i="3"/>
  <c r="Q245" i="3"/>
  <c r="Q212" i="3"/>
  <c r="Q213" i="3"/>
  <c r="Q214" i="3"/>
  <c r="Q215" i="3"/>
  <c r="Q146" i="3"/>
  <c r="Q159" i="3"/>
  <c r="Q256" i="3"/>
  <c r="Q218" i="3"/>
  <c r="Q238" i="3"/>
  <c r="Q241" i="3"/>
  <c r="Q242" i="3"/>
  <c r="Q246" i="3"/>
  <c r="Q249" i="3"/>
  <c r="Q252" i="3"/>
  <c r="Q253" i="3"/>
  <c r="Q254" i="3"/>
  <c r="Q168" i="3"/>
  <c r="Q185" i="3"/>
  <c r="Q255" i="3"/>
  <c r="Q162" i="3"/>
  <c r="Q189" i="3"/>
  <c r="Q259" i="3"/>
  <c r="Q260" i="3"/>
  <c r="Q263" i="3"/>
  <c r="Q43" i="3"/>
  <c r="Q4" i="3"/>
  <c r="Q7" i="3"/>
  <c r="Q67" i="3"/>
  <c r="Q8" i="3"/>
  <c r="Q9" i="3"/>
  <c r="Q10" i="3"/>
  <c r="Q11" i="3"/>
  <c r="Q12" i="3"/>
  <c r="Q44" i="3"/>
  <c r="Q45" i="3"/>
  <c r="Q13" i="3"/>
  <c r="Q14" i="3"/>
  <c r="Q46" i="3"/>
  <c r="M324" i="27"/>
  <c r="M331" i="27"/>
  <c r="M332" i="27"/>
  <c r="M333" i="27"/>
  <c r="M334" i="27"/>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M369" i="27"/>
  <c r="M112" i="27"/>
  <c r="M368" i="27"/>
  <c r="M370" i="27"/>
  <c r="M233" i="27"/>
  <c r="P237" i="3"/>
  <c r="I237" i="3"/>
  <c r="M426" i="27"/>
  <c r="M295" i="27"/>
  <c r="P162" i="3"/>
  <c r="P189" i="3"/>
  <c r="M29" i="27"/>
  <c r="M30" i="27"/>
  <c r="M31" i="27"/>
  <c r="M32" i="27"/>
  <c r="M33" i="27"/>
  <c r="M34" i="27"/>
  <c r="M35" i="27"/>
  <c r="M36" i="27"/>
  <c r="M37" i="27"/>
  <c r="M38" i="27"/>
  <c r="M40" i="27"/>
  <c r="M41" i="27"/>
  <c r="M43" i="27"/>
  <c r="M44" i="27"/>
  <c r="M45"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8" i="27"/>
  <c r="M89" i="27"/>
  <c r="M94" i="27"/>
  <c r="M95" i="27"/>
  <c r="M96" i="27"/>
  <c r="M97" i="27"/>
  <c r="M98" i="27"/>
  <c r="M99" i="27"/>
  <c r="M100" i="27"/>
  <c r="M102" i="27"/>
  <c r="M104" i="27"/>
  <c r="M105" i="27"/>
  <c r="M106" i="27"/>
  <c r="M107" i="27"/>
  <c r="M108" i="27"/>
  <c r="M109" i="27"/>
  <c r="M110" i="27"/>
  <c r="M111" i="27"/>
  <c r="M113" i="27"/>
  <c r="M114" i="27"/>
  <c r="M115" i="27"/>
  <c r="M116" i="27"/>
  <c r="M119" i="27"/>
  <c r="M120" i="27"/>
  <c r="M121" i="27"/>
  <c r="M129" i="27"/>
  <c r="M130" i="27"/>
  <c r="M131" i="27"/>
  <c r="M132" i="27"/>
  <c r="M133" i="27"/>
  <c r="M135" i="27"/>
  <c r="M137" i="27"/>
  <c r="M138" i="27"/>
  <c r="M139" i="27"/>
  <c r="M140" i="27"/>
  <c r="M141" i="27"/>
  <c r="M142" i="27"/>
  <c r="M144" i="27"/>
  <c r="M145" i="27"/>
  <c r="M148" i="27"/>
  <c r="M149" i="27"/>
  <c r="M150" i="27"/>
  <c r="M151" i="27"/>
  <c r="M152" i="27"/>
  <c r="M154" i="27"/>
  <c r="M155" i="27"/>
  <c r="M156" i="27"/>
  <c r="M157" i="27"/>
  <c r="M158" i="27"/>
  <c r="M159" i="27"/>
  <c r="M160" i="27"/>
  <c r="M161" i="27"/>
  <c r="M162" i="27"/>
  <c r="M163" i="27"/>
  <c r="M164" i="27"/>
  <c r="M166" i="27"/>
  <c r="M167" i="27"/>
  <c r="M168" i="27"/>
  <c r="M169" i="27"/>
  <c r="M170" i="27"/>
  <c r="M171" i="27"/>
  <c r="M173" i="27"/>
  <c r="M175" i="27"/>
  <c r="M176" i="27"/>
  <c r="M177" i="27"/>
  <c r="M178" i="27"/>
  <c r="M179" i="27"/>
  <c r="M180" i="27"/>
  <c r="M181" i="27"/>
  <c r="M182" i="27"/>
  <c r="M183" i="27"/>
  <c r="M184" i="27"/>
  <c r="M185" i="27"/>
  <c r="M186" i="27"/>
  <c r="M187" i="27"/>
  <c r="M189" i="27"/>
  <c r="M190" i="27"/>
  <c r="M191" i="27"/>
  <c r="M192" i="27"/>
  <c r="M193" i="27"/>
  <c r="M194" i="27"/>
  <c r="M195" i="27"/>
  <c r="M196" i="27"/>
  <c r="M197" i="27"/>
  <c r="M198" i="27"/>
  <c r="M199" i="27"/>
  <c r="M200" i="27"/>
  <c r="M203" i="27"/>
  <c r="M204" i="27"/>
  <c r="M205" i="27"/>
  <c r="M206" i="27"/>
  <c r="M207" i="27"/>
  <c r="M208" i="27"/>
  <c r="M209" i="27"/>
  <c r="M210" i="27"/>
  <c r="M211" i="27"/>
  <c r="M214" i="27"/>
  <c r="M215" i="27"/>
  <c r="M216" i="27"/>
  <c r="M218" i="27"/>
  <c r="M222" i="27"/>
  <c r="M223" i="27"/>
  <c r="M224" i="27"/>
  <c r="M225" i="27"/>
  <c r="M226" i="27"/>
  <c r="M227" i="27"/>
  <c r="M228" i="27"/>
  <c r="M229" i="27"/>
  <c r="M230" i="27"/>
  <c r="M231" i="27"/>
  <c r="M232" i="27"/>
  <c r="M234" i="27"/>
  <c r="M235" i="27"/>
  <c r="M238" i="27"/>
  <c r="M239" i="27"/>
  <c r="M241" i="27"/>
  <c r="M242" i="27"/>
  <c r="M243" i="27"/>
  <c r="M245" i="27"/>
  <c r="M246" i="27"/>
  <c r="M247" i="27"/>
  <c r="M248" i="27"/>
  <c r="M249" i="27"/>
  <c r="M250" i="27"/>
  <c r="M251" i="27"/>
  <c r="M252" i="27"/>
  <c r="M253" i="27"/>
  <c r="M254" i="27"/>
  <c r="M255" i="27"/>
  <c r="M256" i="27"/>
  <c r="M257" i="27"/>
  <c r="M258" i="27"/>
  <c r="M259" i="27"/>
  <c r="M260" i="27"/>
  <c r="M261" i="27"/>
  <c r="M262" i="27"/>
  <c r="M263" i="27"/>
  <c r="M264" i="27"/>
  <c r="M265" i="27"/>
  <c r="M266" i="27"/>
  <c r="M267" i="27"/>
  <c r="M268" i="27"/>
  <c r="M269" i="27"/>
  <c r="M270" i="27"/>
  <c r="M272" i="27"/>
  <c r="M273" i="27"/>
  <c r="M274" i="27"/>
  <c r="M284" i="27"/>
  <c r="M277" i="27"/>
  <c r="M276" i="27"/>
  <c r="M275" i="27"/>
  <c r="M278" i="27"/>
  <c r="M279" i="27"/>
  <c r="M280" i="27"/>
  <c r="M281" i="27"/>
  <c r="M282" i="27"/>
  <c r="M283" i="27"/>
  <c r="M286" i="27"/>
  <c r="M288" i="27"/>
  <c r="M290" i="27"/>
  <c r="M291" i="27"/>
  <c r="M292" i="27"/>
  <c r="M293" i="27"/>
  <c r="M294" i="27"/>
  <c r="M297" i="27"/>
  <c r="M298" i="27"/>
  <c r="M299" i="27"/>
  <c r="M300" i="27"/>
  <c r="M302" i="27"/>
  <c r="M303" i="27"/>
  <c r="M304" i="27"/>
  <c r="M305" i="27"/>
  <c r="M306" i="27"/>
  <c r="M307" i="27"/>
  <c r="M308" i="27"/>
  <c r="M309" i="27"/>
  <c r="M310" i="27"/>
  <c r="M311" i="27"/>
  <c r="M312" i="27"/>
  <c r="M313" i="27"/>
  <c r="M314" i="27"/>
  <c r="M315" i="27"/>
  <c r="M316" i="27"/>
  <c r="M317" i="27"/>
  <c r="M318" i="27"/>
  <c r="M320" i="27"/>
  <c r="M319" i="27"/>
  <c r="M321" i="27"/>
  <c r="M322" i="27"/>
  <c r="M323" i="27"/>
  <c r="M325" i="27"/>
  <c r="M326" i="27"/>
  <c r="M328" i="27"/>
  <c r="M330" i="27"/>
  <c r="M335" i="27"/>
  <c r="M336" i="27"/>
  <c r="M338" i="27"/>
  <c r="M339" i="27"/>
  <c r="M340" i="27"/>
  <c r="M341" i="27"/>
  <c r="M342" i="27"/>
  <c r="M343" i="27"/>
  <c r="M344" i="27"/>
  <c r="M345" i="27"/>
  <c r="M346" i="27"/>
  <c r="M347" i="27"/>
  <c r="M348" i="27"/>
  <c r="M349" i="27"/>
  <c r="M350" i="27"/>
  <c r="M352" i="27"/>
  <c r="M353" i="27"/>
  <c r="M354" i="27"/>
  <c r="M355" i="27"/>
  <c r="M356" i="27"/>
  <c r="M357" i="27"/>
  <c r="M359" i="27"/>
  <c r="M360" i="27"/>
  <c r="M361" i="27"/>
  <c r="M363" i="27"/>
  <c r="M364" i="27"/>
  <c r="M365" i="27"/>
  <c r="M366" i="27"/>
  <c r="M367" i="27"/>
  <c r="M371" i="27"/>
  <c r="M372" i="27"/>
  <c r="M373" i="27"/>
  <c r="M374" i="27"/>
  <c r="M375" i="27"/>
  <c r="M376" i="27"/>
  <c r="M377" i="27"/>
  <c r="M378" i="27"/>
  <c r="M379" i="27"/>
  <c r="M380" i="27"/>
  <c r="M381" i="27"/>
  <c r="M383" i="27"/>
  <c r="M384" i="27"/>
  <c r="M386" i="27"/>
  <c r="M387" i="27"/>
  <c r="M388" i="27"/>
  <c r="M389" i="27"/>
  <c r="M390" i="27"/>
  <c r="M391" i="27"/>
  <c r="M392" i="27"/>
  <c r="M393" i="27"/>
  <c r="M394" i="27"/>
  <c r="M395" i="27"/>
  <c r="M396" i="27"/>
  <c r="M397" i="27"/>
  <c r="M398" i="27"/>
  <c r="M399" i="27"/>
  <c r="M401" i="27"/>
  <c r="M402" i="27"/>
  <c r="M403" i="27"/>
  <c r="M404" i="27"/>
  <c r="M405" i="27"/>
  <c r="M406" i="27"/>
  <c r="M408" i="27"/>
  <c r="M409" i="27"/>
  <c r="M410" i="27"/>
  <c r="M411" i="27"/>
  <c r="M412" i="27"/>
  <c r="M413" i="27"/>
  <c r="M414" i="27"/>
  <c r="M415" i="27"/>
  <c r="M416" i="27"/>
  <c r="M417" i="27"/>
  <c r="M420" i="27"/>
  <c r="M422" i="27"/>
  <c r="M423" i="27"/>
  <c r="M424" i="27"/>
  <c r="M425" i="27"/>
  <c r="M28" i="27"/>
  <c r="Q2" i="3"/>
  <c r="Q3" i="3"/>
  <c r="Q41" i="3"/>
  <c r="Q42" i="3"/>
  <c r="I97" i="3"/>
  <c r="I104" i="3"/>
  <c r="I119" i="3"/>
  <c r="I231" i="3"/>
  <c r="I233" i="3"/>
  <c r="I180" i="3"/>
  <c r="I205" i="3"/>
  <c r="I262" i="3"/>
  <c r="I181" i="3"/>
  <c r="I238" i="3"/>
  <c r="I168" i="3"/>
  <c r="I185" i="3"/>
  <c r="D2" i="34"/>
  <c r="D4" i="34"/>
  <c r="D3" i="34"/>
  <c r="P121" i="3"/>
  <c r="P102" i="3"/>
  <c r="P122" i="3"/>
  <c r="P188" i="3"/>
  <c r="P98" i="3"/>
  <c r="P105" i="3"/>
  <c r="P228" i="3"/>
  <c r="P147" i="3"/>
  <c r="P235" i="3"/>
  <c r="P124" i="3"/>
  <c r="P234" i="3"/>
  <c r="P125" i="3"/>
  <c r="P178" i="3"/>
  <c r="P199" i="3"/>
  <c r="P200" i="3"/>
  <c r="P201" i="3"/>
  <c r="P202" i="3"/>
  <c r="P203" i="3"/>
  <c r="P204" i="3"/>
  <c r="P126" i="3"/>
  <c r="P127" i="3"/>
  <c r="P128" i="3"/>
  <c r="P120" i="3"/>
  <c r="P123" i="3"/>
  <c r="P129" i="3"/>
  <c r="P130" i="3"/>
  <c r="P131" i="3"/>
  <c r="P224" i="3"/>
  <c r="P266" i="3"/>
  <c r="I266" i="3"/>
  <c r="P264" i="3"/>
  <c r="I264" i="3"/>
  <c r="P186" i="3"/>
  <c r="I186" i="3"/>
  <c r="P174" i="3"/>
  <c r="I174" i="3"/>
  <c r="P149" i="3"/>
  <c r="I149" i="3"/>
  <c r="P219" i="3"/>
  <c r="P220" i="3"/>
  <c r="P222" i="3"/>
  <c r="P226" i="3"/>
  <c r="P230" i="3"/>
  <c r="P232" i="3"/>
  <c r="P247" i="3"/>
  <c r="P250" i="3"/>
  <c r="P97" i="3"/>
  <c r="P104" i="3"/>
  <c r="P119" i="3"/>
  <c r="P180" i="3"/>
  <c r="P205" i="3"/>
  <c r="P231" i="3"/>
  <c r="P233" i="3"/>
  <c r="P262" i="3"/>
  <c r="P103" i="3"/>
  <c r="P111" i="3"/>
  <c r="P141" i="3"/>
  <c r="P160" i="3"/>
  <c r="P169" i="3"/>
  <c r="P176" i="3"/>
  <c r="P179" i="3"/>
  <c r="P193" i="3"/>
  <c r="P195" i="3"/>
  <c r="P206" i="3"/>
  <c r="P208" i="3"/>
  <c r="P216" i="3"/>
  <c r="M427" i="27"/>
  <c r="P229" i="3"/>
  <c r="P236" i="3"/>
  <c r="P99" i="3"/>
  <c r="P148" i="3"/>
  <c r="P106" i="3"/>
  <c r="I263" i="3"/>
  <c r="I236" i="3"/>
  <c r="I99" i="3"/>
  <c r="I148" i="3"/>
  <c r="I106" i="3"/>
  <c r="I13" i="20"/>
  <c r="I3" i="20"/>
  <c r="I4" i="20"/>
  <c r="I5" i="20"/>
  <c r="I6" i="20"/>
  <c r="I7" i="20"/>
  <c r="I8" i="20"/>
  <c r="I9" i="20"/>
  <c r="I10" i="20"/>
  <c r="I11" i="20"/>
  <c r="I12" i="20"/>
  <c r="I14" i="20"/>
  <c r="I15" i="20"/>
  <c r="I16" i="20"/>
  <c r="I17" i="20"/>
  <c r="I2" i="20"/>
  <c r="Q43" i="22"/>
  <c r="Q44" i="22"/>
  <c r="Q39" i="22"/>
  <c r="Q45" i="22"/>
  <c r="Q40" i="22"/>
  <c r="Q46" i="22"/>
  <c r="Q41" i="22"/>
  <c r="Q47" i="22"/>
  <c r="Q48" i="22"/>
  <c r="Q49" i="22"/>
  <c r="Q50" i="22"/>
  <c r="Q51" i="22"/>
  <c r="Q52" i="22"/>
  <c r="Q53" i="22"/>
  <c r="Q54" i="22"/>
  <c r="Q55" i="22"/>
  <c r="Q56" i="22"/>
  <c r="Q57" i="22"/>
  <c r="Q58" i="22"/>
  <c r="Q59" i="22"/>
  <c r="Q60" i="22"/>
  <c r="Q61" i="22"/>
  <c r="Q62" i="22"/>
  <c r="Q63" i="22"/>
  <c r="Q64" i="22"/>
  <c r="Q65" i="22"/>
  <c r="Q66" i="22"/>
  <c r="Q67" i="22"/>
  <c r="Q68" i="22"/>
  <c r="Q69" i="22"/>
  <c r="Q70" i="22"/>
  <c r="Q71" i="22"/>
  <c r="Q72" i="22"/>
  <c r="Q73" i="22"/>
  <c r="Q74" i="22"/>
  <c r="Q75" i="22"/>
  <c r="Q76" i="22"/>
  <c r="Q77" i="22"/>
  <c r="Q78" i="22"/>
  <c r="Q79" i="22"/>
  <c r="Q80" i="22"/>
  <c r="Q81" i="22"/>
  <c r="Q42" i="22"/>
  <c r="D2" i="28"/>
  <c r="E2" i="28"/>
  <c r="D3" i="28"/>
  <c r="E3" i="28"/>
  <c r="G3" i="28"/>
  <c r="D4" i="28"/>
  <c r="E4" i="28" s="1"/>
  <c r="D5" i="28"/>
  <c r="E5" i="28" s="1"/>
  <c r="F8" i="28"/>
  <c r="E9" i="28"/>
  <c r="F9" i="28" s="1"/>
  <c r="E10" i="28"/>
  <c r="F10" i="28"/>
  <c r="E11" i="28"/>
  <c r="E12" i="28" s="1"/>
  <c r="F11" i="28"/>
  <c r="E8" i="20"/>
  <c r="E7" i="20"/>
  <c r="E16" i="20"/>
  <c r="E17" i="20"/>
  <c r="E5" i="20"/>
  <c r="E4" i="20"/>
  <c r="E10" i="20"/>
  <c r="E11" i="20"/>
  <c r="E3" i="20"/>
  <c r="E6" i="20"/>
  <c r="E9" i="20"/>
  <c r="E12" i="20"/>
  <c r="E13" i="20"/>
  <c r="E14" i="20"/>
  <c r="E15" i="20"/>
  <c r="E2" i="20"/>
  <c r="H6" i="5"/>
  <c r="H5" i="5"/>
  <c r="H4" i="5"/>
  <c r="H3" i="5"/>
  <c r="H2" i="5"/>
  <c r="H11" i="5"/>
  <c r="H10" i="5"/>
  <c r="H9" i="5"/>
  <c r="I268" i="3"/>
  <c r="I267" i="3"/>
  <c r="I265" i="3"/>
  <c r="I39" i="3"/>
  <c r="I38" i="3"/>
  <c r="I37" i="3"/>
  <c r="I261" i="3"/>
  <c r="I260" i="3"/>
  <c r="I36" i="3"/>
  <c r="I259" i="3"/>
  <c r="I258" i="3"/>
  <c r="I257" i="3"/>
  <c r="I35" i="3"/>
  <c r="I96" i="3"/>
  <c r="I256" i="3"/>
  <c r="I255" i="3"/>
  <c r="I254" i="3"/>
  <c r="I95" i="3"/>
  <c r="I94" i="3"/>
  <c r="I253" i="3"/>
  <c r="I252" i="3"/>
  <c r="I251" i="3"/>
  <c r="I249" i="3"/>
  <c r="I248" i="3"/>
  <c r="I34" i="3"/>
  <c r="I246" i="3"/>
  <c r="I245" i="3"/>
  <c r="I93" i="3"/>
  <c r="I92" i="3"/>
  <c r="I244" i="3"/>
  <c r="I243" i="3"/>
  <c r="I91" i="3"/>
  <c r="I90" i="3"/>
  <c r="I33" i="3"/>
  <c r="I89" i="3"/>
  <c r="I242" i="3"/>
  <c r="I87" i="3"/>
  <c r="I86" i="3"/>
  <c r="I88" i="3"/>
  <c r="I85" i="3"/>
  <c r="I84" i="3"/>
  <c r="I241" i="3"/>
  <c r="I240" i="3"/>
  <c r="I239" i="3"/>
  <c r="I32" i="3"/>
  <c r="I83" i="3"/>
  <c r="I227" i="3"/>
  <c r="I225" i="3"/>
  <c r="I223" i="3"/>
  <c r="I221" i="3"/>
  <c r="I218" i="3"/>
  <c r="I217" i="3"/>
  <c r="I82" i="3"/>
  <c r="I215" i="3"/>
  <c r="I214" i="3"/>
  <c r="I81" i="3"/>
  <c r="I31" i="3"/>
  <c r="I213" i="3"/>
  <c r="I80" i="3"/>
  <c r="I212" i="3"/>
  <c r="I30" i="3"/>
  <c r="I29" i="3"/>
  <c r="I28" i="3"/>
  <c r="I27" i="3"/>
  <c r="I211" i="3"/>
  <c r="I79" i="3"/>
  <c r="I210" i="3"/>
  <c r="I209" i="3"/>
  <c r="I26" i="3"/>
  <c r="I207" i="3"/>
  <c r="I198" i="3"/>
  <c r="I197" i="3"/>
  <c r="I196" i="3"/>
  <c r="I194" i="3"/>
  <c r="I192" i="3"/>
  <c r="I78" i="3"/>
  <c r="I77" i="3"/>
  <c r="I191" i="3"/>
  <c r="I76" i="3"/>
  <c r="I75" i="3"/>
  <c r="I73" i="3"/>
  <c r="I74" i="3"/>
  <c r="I190" i="3"/>
  <c r="I187" i="3"/>
  <c r="I72" i="3"/>
  <c r="I184" i="3"/>
  <c r="I183" i="3"/>
  <c r="I182" i="3"/>
  <c r="I6" i="3"/>
  <c r="I71" i="3"/>
  <c r="I177" i="3"/>
  <c r="I5" i="3"/>
  <c r="I70" i="3"/>
  <c r="I69" i="3"/>
  <c r="I68" i="3"/>
  <c r="I67" i="3"/>
  <c r="I175" i="3"/>
  <c r="I66" i="3"/>
  <c r="I173" i="3"/>
  <c r="I172" i="3"/>
  <c r="I171" i="3"/>
  <c r="I170" i="3"/>
  <c r="I167" i="3"/>
  <c r="I65" i="3"/>
  <c r="I64" i="3"/>
  <c r="I25" i="3"/>
  <c r="I166" i="3"/>
  <c r="I63" i="3"/>
  <c r="I165" i="3"/>
  <c r="I164" i="3"/>
  <c r="I163" i="3"/>
  <c r="I161" i="3"/>
  <c r="I159" i="3"/>
  <c r="I62" i="3"/>
  <c r="I158" i="3"/>
  <c r="I157" i="3"/>
  <c r="I61" i="3"/>
  <c r="I24" i="3"/>
  <c r="I23" i="3"/>
  <c r="I156" i="3"/>
  <c r="I60" i="3"/>
  <c r="I59" i="3"/>
  <c r="I155" i="3"/>
  <c r="I154" i="3"/>
  <c r="I58" i="3"/>
  <c r="I22" i="3"/>
  <c r="I21" i="3"/>
  <c r="I153" i="3"/>
  <c r="I152" i="3"/>
  <c r="I151" i="3"/>
  <c r="I150" i="3"/>
  <c r="I20" i="3"/>
  <c r="I57" i="3"/>
  <c r="I19" i="3"/>
  <c r="I56" i="3"/>
  <c r="I146" i="3"/>
  <c r="I145" i="3"/>
  <c r="I144" i="3"/>
  <c r="I55" i="3"/>
  <c r="I143" i="3"/>
  <c r="I54" i="3"/>
  <c r="I142" i="3"/>
  <c r="I140" i="3"/>
  <c r="I139" i="3"/>
  <c r="I138" i="3"/>
  <c r="I136" i="3"/>
  <c r="I137" i="3"/>
  <c r="I135" i="3"/>
  <c r="I53" i="3"/>
  <c r="I52" i="3"/>
  <c r="I134" i="3"/>
  <c r="I18" i="3"/>
  <c r="I51" i="3"/>
  <c r="I50" i="3"/>
  <c r="I17" i="3"/>
  <c r="I16" i="3"/>
  <c r="I133" i="3"/>
  <c r="I15" i="3"/>
  <c r="I132" i="3"/>
  <c r="I118" i="3"/>
  <c r="I117" i="3"/>
  <c r="I116" i="3"/>
  <c r="I115" i="3"/>
  <c r="I114" i="3"/>
  <c r="I113" i="3"/>
  <c r="I112" i="3"/>
  <c r="I110" i="3"/>
  <c r="I49" i="3"/>
  <c r="I48" i="3"/>
  <c r="I47" i="3"/>
  <c r="I46" i="3"/>
  <c r="I14" i="3"/>
  <c r="I13" i="3"/>
  <c r="I109" i="3"/>
  <c r="I45" i="3"/>
  <c r="I44" i="3"/>
  <c r="I12" i="3"/>
  <c r="I108" i="3"/>
  <c r="I11" i="3"/>
  <c r="I10" i="3"/>
  <c r="I107" i="3"/>
  <c r="I9" i="3"/>
  <c r="I8" i="3"/>
  <c r="I7" i="3"/>
  <c r="I4" i="3"/>
  <c r="I43" i="3"/>
  <c r="I101" i="3"/>
  <c r="I100" i="3"/>
  <c r="I3" i="3"/>
  <c r="I42" i="3"/>
  <c r="I41" i="3"/>
  <c r="I40" i="3"/>
  <c r="I2" i="3"/>
  <c r="I62" i="26"/>
  <c r="G71" i="26"/>
  <c r="G52" i="26"/>
  <c r="G114" i="26"/>
  <c r="G53" i="26"/>
  <c r="G72" i="26"/>
  <c r="G192" i="26"/>
  <c r="G73" i="26"/>
  <c r="G54" i="26"/>
  <c r="G118" i="26"/>
  <c r="G113" i="26"/>
  <c r="G130" i="26"/>
  <c r="G200" i="26"/>
  <c r="G250" i="26"/>
  <c r="G96" i="26"/>
  <c r="G136" i="26"/>
  <c r="G260" i="26"/>
  <c r="G25" i="26"/>
  <c r="G39" i="26"/>
  <c r="G26" i="26"/>
  <c r="G40" i="26"/>
  <c r="G37" i="26"/>
  <c r="G228" i="26"/>
  <c r="G28" i="26"/>
  <c r="G57" i="26"/>
  <c r="G148" i="26"/>
  <c r="G229" i="26"/>
  <c r="G236" i="26"/>
  <c r="G235" i="26"/>
  <c r="G202" i="26"/>
  <c r="G158" i="26"/>
  <c r="G83" i="26"/>
  <c r="G256" i="26"/>
  <c r="G135" i="26"/>
  <c r="G84" i="26"/>
  <c r="G227" i="26"/>
  <c r="G140" i="26"/>
  <c r="G170" i="26"/>
  <c r="G226" i="26"/>
  <c r="G171" i="26"/>
  <c r="G47" i="26"/>
  <c r="G243" i="26"/>
  <c r="G263" i="26"/>
  <c r="G109" i="26"/>
  <c r="G11" i="26"/>
  <c r="G162" i="26"/>
  <c r="G208" i="26"/>
  <c r="G184" i="26"/>
  <c r="G220" i="26"/>
  <c r="G13" i="26"/>
  <c r="G90" i="26"/>
  <c r="G89" i="26"/>
  <c r="G14" i="26"/>
  <c r="G205" i="26"/>
  <c r="G92" i="26"/>
  <c r="G131" i="26"/>
  <c r="G166" i="26"/>
  <c r="G222" i="26"/>
  <c r="G105" i="26"/>
  <c r="G239" i="26"/>
  <c r="G246" i="26"/>
  <c r="G80" i="26"/>
  <c r="G134" i="26"/>
  <c r="G221" i="26"/>
  <c r="G157" i="26"/>
  <c r="G156" i="26"/>
  <c r="G257" i="26"/>
  <c r="G21" i="26"/>
  <c r="G138" i="26"/>
  <c r="G199" i="26"/>
  <c r="G178" i="26"/>
  <c r="G234" i="26"/>
  <c r="G98" i="26"/>
  <c r="G147" i="26"/>
  <c r="G111" i="26"/>
  <c r="G244" i="26"/>
  <c r="G264" i="26"/>
  <c r="G68" i="26"/>
  <c r="G9" i="26"/>
  <c r="G16" i="26"/>
  <c r="G19" i="26"/>
  <c r="G18" i="26"/>
  <c r="G152" i="26"/>
  <c r="G51" i="26"/>
  <c r="G3" i="26"/>
  <c r="G77" i="26"/>
  <c r="G150" i="26"/>
  <c r="G253" i="26"/>
  <c r="G75" i="26"/>
  <c r="G4" i="26"/>
  <c r="G132" i="26"/>
  <c r="G22" i="26"/>
  <c r="G167" i="26"/>
  <c r="G210" i="26"/>
  <c r="G103" i="26"/>
  <c r="G237" i="26"/>
  <c r="G254" i="26"/>
  <c r="G35" i="26"/>
  <c r="G180" i="26"/>
  <c r="G82" i="26"/>
  <c r="G154" i="26"/>
  <c r="G48" i="26"/>
  <c r="G231" i="26"/>
  <c r="G97" i="26"/>
  <c r="G204" i="26"/>
  <c r="G56" i="26"/>
  <c r="G43" i="26"/>
  <c r="G155" i="26"/>
  <c r="G261" i="26"/>
  <c r="G81" i="26"/>
  <c r="G107" i="26"/>
  <c r="G242" i="26"/>
  <c r="G181" i="26"/>
  <c r="G128" i="26"/>
  <c r="G115" i="26"/>
  <c r="G24" i="26"/>
  <c r="G169" i="26"/>
  <c r="G216" i="26"/>
  <c r="G106" i="26"/>
  <c r="G240" i="26"/>
  <c r="G258" i="26"/>
  <c r="G159" i="26"/>
  <c r="G86" i="26"/>
  <c r="G183" i="26"/>
  <c r="G218" i="26"/>
  <c r="G15" i="26"/>
  <c r="G126" i="26"/>
  <c r="G153" i="26"/>
  <c r="G85" i="26"/>
  <c r="G193" i="26"/>
  <c r="G225" i="26"/>
  <c r="G91" i="26"/>
  <c r="G245" i="26"/>
  <c r="G179" i="26"/>
  <c r="G99" i="26"/>
  <c r="G120" i="26"/>
  <c r="G251" i="26"/>
  <c r="G151" i="26"/>
  <c r="G27" i="26"/>
  <c r="G50" i="26"/>
  <c r="G203" i="26"/>
  <c r="G233" i="26"/>
  <c r="G29" i="26"/>
  <c r="G214" i="26"/>
  <c r="G206" i="26"/>
  <c r="G112" i="26"/>
  <c r="G146" i="26"/>
  <c r="G188" i="26"/>
  <c r="G12" i="26"/>
  <c r="G59" i="26"/>
  <c r="G133" i="26"/>
  <c r="G23" i="26"/>
  <c r="G168" i="26"/>
  <c r="G211" i="26"/>
  <c r="G104" i="26"/>
  <c r="G238" i="26"/>
  <c r="G36" i="26"/>
  <c r="G255" i="26"/>
  <c r="G46" i="26"/>
  <c r="G190" i="26"/>
  <c r="G224" i="26"/>
  <c r="G139" i="26"/>
  <c r="G176" i="26"/>
  <c r="G70" i="26"/>
  <c r="G7" i="26"/>
  <c r="G5" i="26"/>
  <c r="G186" i="26"/>
  <c r="G213" i="26"/>
  <c r="G185" i="26"/>
  <c r="G212" i="26"/>
  <c r="G217" i="26"/>
  <c r="G30" i="26"/>
  <c r="G58" i="26"/>
  <c r="G76" i="26"/>
  <c r="G119" i="26"/>
  <c r="G66" i="26"/>
  <c r="G17" i="26"/>
  <c r="G95" i="26"/>
  <c r="G252" i="26"/>
  <c r="G125" i="26"/>
  <c r="G74" i="26"/>
  <c r="G8" i="26"/>
  <c r="G215" i="26"/>
  <c r="G164" i="26"/>
  <c r="G102" i="26"/>
  <c r="G10" i="26"/>
  <c r="G49" i="26"/>
  <c r="G198" i="26"/>
  <c r="G32" i="26"/>
  <c r="G34" i="26"/>
  <c r="G88" i="26"/>
  <c r="G61" i="26"/>
  <c r="G78" i="26"/>
  <c r="G191" i="26"/>
  <c r="G219" i="26"/>
  <c r="G247" i="26"/>
  <c r="G197" i="26"/>
  <c r="G124" i="26"/>
  <c r="G143" i="26"/>
  <c r="G100" i="26"/>
  <c r="G65" i="26"/>
  <c r="G175" i="26"/>
  <c r="G174" i="26"/>
  <c r="G101" i="26"/>
  <c r="G121" i="26"/>
  <c r="G123" i="26"/>
  <c r="G207" i="26"/>
  <c r="G182" i="26"/>
  <c r="G149" i="26"/>
  <c r="G69" i="26"/>
  <c r="G145" i="26"/>
  <c r="G173" i="26"/>
  <c r="G201" i="26"/>
  <c r="G172" i="26"/>
  <c r="G165" i="26"/>
  <c r="G79" i="26"/>
  <c r="G144" i="26"/>
  <c r="G63" i="26"/>
  <c r="G110" i="26"/>
  <c r="G122" i="26"/>
  <c r="G45" i="26"/>
  <c r="G248" i="26"/>
  <c r="G230" i="26"/>
  <c r="G93" i="26"/>
  <c r="G44" i="26"/>
  <c r="G108" i="26"/>
  <c r="G163" i="26"/>
  <c r="G249" i="26"/>
  <c r="G142" i="26"/>
  <c r="G262" i="26"/>
  <c r="G141" i="26"/>
  <c r="G232" i="26"/>
  <c r="G127" i="26"/>
  <c r="G195" i="26"/>
  <c r="G196" i="26"/>
  <c r="G41" i="26"/>
  <c r="G194" i="26"/>
  <c r="G20" i="26"/>
  <c r="G2" i="26"/>
  <c r="G6" i="26"/>
  <c r="G38" i="26"/>
  <c r="G64" i="26"/>
  <c r="G55" i="26"/>
  <c r="G67" i="26"/>
  <c r="G209" i="26"/>
  <c r="G31" i="26"/>
  <c r="G60" i="26"/>
  <c r="G129" i="26"/>
  <c r="G87" i="26"/>
  <c r="G259" i="26"/>
  <c r="G241" i="26"/>
  <c r="G189" i="26"/>
  <c r="G117" i="26"/>
  <c r="G177" i="26"/>
  <c r="G187" i="26"/>
  <c r="G223" i="26"/>
  <c r="G94" i="26"/>
  <c r="G160" i="26"/>
  <c r="G161" i="26"/>
  <c r="G116" i="26"/>
  <c r="G33" i="26"/>
  <c r="G137" i="26"/>
  <c r="G42" i="26"/>
  <c r="G62" i="26"/>
  <c r="I71" i="26"/>
  <c r="I52" i="26"/>
  <c r="I114" i="26"/>
  <c r="I53" i="26"/>
  <c r="I72" i="26"/>
  <c r="I192" i="26"/>
  <c r="I73" i="26"/>
  <c r="I54" i="26"/>
  <c r="I118" i="26"/>
  <c r="I113" i="26"/>
  <c r="I130" i="26"/>
  <c r="I200" i="26"/>
  <c r="I250" i="26"/>
  <c r="I96" i="26"/>
  <c r="I136" i="26"/>
  <c r="I260" i="26"/>
  <c r="I25" i="26"/>
  <c r="I39" i="26"/>
  <c r="I26" i="26"/>
  <c r="I40" i="26"/>
  <c r="I37" i="26"/>
  <c r="I228" i="26"/>
  <c r="I28" i="26"/>
  <c r="I57" i="26"/>
  <c r="I148" i="26"/>
  <c r="I229" i="26"/>
  <c r="I236" i="26"/>
  <c r="I235" i="26"/>
  <c r="I202" i="26"/>
  <c r="I158" i="26"/>
  <c r="I83" i="26"/>
  <c r="I256" i="26"/>
  <c r="I135" i="26"/>
  <c r="I84" i="26"/>
  <c r="I227" i="26"/>
  <c r="I140" i="26"/>
  <c r="I170" i="26"/>
  <c r="I226" i="26"/>
  <c r="I171" i="26"/>
  <c r="I47" i="26"/>
  <c r="I243" i="26"/>
  <c r="I263" i="26"/>
  <c r="I109" i="26"/>
  <c r="I11" i="26"/>
  <c r="I162" i="26"/>
  <c r="I208" i="26"/>
  <c r="I184" i="26"/>
  <c r="I220" i="26"/>
  <c r="I13" i="26"/>
  <c r="I90" i="26"/>
  <c r="I89" i="26"/>
  <c r="I14" i="26"/>
  <c r="I205" i="26"/>
  <c r="I92" i="26"/>
  <c r="I131" i="26"/>
  <c r="I166" i="26"/>
  <c r="I222" i="26"/>
  <c r="I105" i="26"/>
  <c r="I239" i="26"/>
  <c r="I246" i="26"/>
  <c r="I80" i="26"/>
  <c r="I134" i="26"/>
  <c r="I221" i="26"/>
  <c r="I157" i="26"/>
  <c r="I156" i="26"/>
  <c r="I257" i="26"/>
  <c r="I21" i="26"/>
  <c r="I138" i="26"/>
  <c r="I199" i="26"/>
  <c r="I178" i="26"/>
  <c r="I234" i="26"/>
  <c r="I98" i="26"/>
  <c r="I147" i="26"/>
  <c r="I111" i="26"/>
  <c r="I244" i="26"/>
  <c r="I264" i="26"/>
  <c r="I68" i="26"/>
  <c r="I9" i="26"/>
  <c r="I16" i="26"/>
  <c r="I19" i="26"/>
  <c r="I18" i="26"/>
  <c r="I152" i="26"/>
  <c r="I51" i="26"/>
  <c r="I3" i="26"/>
  <c r="I77" i="26"/>
  <c r="I150" i="26"/>
  <c r="I253" i="26"/>
  <c r="I75" i="26"/>
  <c r="I4" i="26"/>
  <c r="I132" i="26"/>
  <c r="I22" i="26"/>
  <c r="I167" i="26"/>
  <c r="I210" i="26"/>
  <c r="I103" i="26"/>
  <c r="I237" i="26"/>
  <c r="I254" i="26"/>
  <c r="I35" i="26"/>
  <c r="I180" i="26"/>
  <c r="I82" i="26"/>
  <c r="I154" i="26"/>
  <c r="I48" i="26"/>
  <c r="I231" i="26"/>
  <c r="I97" i="26"/>
  <c r="I204" i="26"/>
  <c r="I56" i="26"/>
  <c r="I43" i="26"/>
  <c r="I155" i="26"/>
  <c r="I261" i="26"/>
  <c r="I81" i="26"/>
  <c r="I107" i="26"/>
  <c r="I242" i="26"/>
  <c r="I181" i="26"/>
  <c r="I128" i="26"/>
  <c r="I115" i="26"/>
  <c r="I24" i="26"/>
  <c r="I169" i="26"/>
  <c r="I216" i="26"/>
  <c r="I106" i="26"/>
  <c r="I240" i="26"/>
  <c r="I258" i="26"/>
  <c r="I159" i="26"/>
  <c r="I86" i="26"/>
  <c r="I183" i="26"/>
  <c r="I218" i="26"/>
  <c r="I15" i="26"/>
  <c r="I126" i="26"/>
  <c r="I153" i="26"/>
  <c r="I85" i="26"/>
  <c r="I193" i="26"/>
  <c r="I225" i="26"/>
  <c r="I91" i="26"/>
  <c r="I245" i="26"/>
  <c r="I179" i="26"/>
  <c r="I99" i="26"/>
  <c r="I120" i="26"/>
  <c r="I251" i="26"/>
  <c r="I151" i="26"/>
  <c r="I27" i="26"/>
  <c r="I50" i="26"/>
  <c r="I203" i="26"/>
  <c r="I233" i="26"/>
  <c r="I29" i="26"/>
  <c r="I214" i="26"/>
  <c r="I206" i="26"/>
  <c r="I112" i="26"/>
  <c r="I146" i="26"/>
  <c r="I188" i="26"/>
  <c r="I12" i="26"/>
  <c r="I59" i="26"/>
  <c r="I133" i="26"/>
  <c r="I23" i="26"/>
  <c r="I168" i="26"/>
  <c r="I211" i="26"/>
  <c r="I104" i="26"/>
  <c r="I238" i="26"/>
  <c r="I36" i="26"/>
  <c r="I255" i="26"/>
  <c r="I46" i="26"/>
  <c r="I190" i="26"/>
  <c r="I224" i="26"/>
  <c r="I139" i="26"/>
  <c r="I176" i="26"/>
  <c r="I70" i="26"/>
  <c r="I7" i="26"/>
  <c r="I5" i="26"/>
  <c r="I186" i="26"/>
  <c r="I213" i="26"/>
  <c r="I185" i="26"/>
  <c r="I212" i="26"/>
  <c r="I217" i="26"/>
  <c r="I30" i="26"/>
  <c r="I58" i="26"/>
  <c r="I76" i="26"/>
  <c r="I119" i="26"/>
  <c r="I66" i="26"/>
  <c r="I17" i="26"/>
  <c r="I95" i="26"/>
  <c r="I252" i="26"/>
  <c r="I125" i="26"/>
  <c r="I74" i="26"/>
  <c r="I8" i="26"/>
  <c r="I215" i="26"/>
  <c r="I164" i="26"/>
  <c r="I102" i="26"/>
  <c r="I10" i="26"/>
  <c r="I49" i="26"/>
  <c r="I198" i="26"/>
  <c r="I32" i="26"/>
  <c r="I34" i="26"/>
  <c r="I88" i="26"/>
  <c r="I61" i="26"/>
  <c r="I78" i="26"/>
  <c r="I191" i="26"/>
  <c r="I219" i="26"/>
  <c r="I247" i="26"/>
  <c r="I197" i="26"/>
  <c r="I124" i="26"/>
  <c r="I143" i="26"/>
  <c r="I100" i="26"/>
  <c r="I65" i="26"/>
  <c r="I175" i="26"/>
  <c r="I174" i="26"/>
  <c r="I101" i="26"/>
  <c r="I121" i="26"/>
  <c r="I123" i="26"/>
  <c r="I207" i="26"/>
  <c r="I182" i="26"/>
  <c r="I149" i="26"/>
  <c r="I69" i="26"/>
  <c r="I145" i="26"/>
  <c r="I173" i="26"/>
  <c r="I201" i="26"/>
  <c r="I172" i="26"/>
  <c r="I165" i="26"/>
  <c r="I79" i="26"/>
  <c r="I144" i="26"/>
  <c r="I63" i="26"/>
  <c r="I110" i="26"/>
  <c r="I122" i="26"/>
  <c r="I45" i="26"/>
  <c r="I248" i="26"/>
  <c r="I230" i="26"/>
  <c r="I93" i="26"/>
  <c r="I44" i="26"/>
  <c r="I108" i="26"/>
  <c r="I163" i="26"/>
  <c r="I249" i="26"/>
  <c r="I142" i="26"/>
  <c r="I262" i="26"/>
  <c r="I141" i="26"/>
  <c r="I232" i="26"/>
  <c r="I127" i="26"/>
  <c r="I195" i="26"/>
  <c r="I196" i="26"/>
  <c r="I41" i="26"/>
  <c r="I194" i="26"/>
  <c r="I20" i="26"/>
  <c r="I2" i="26"/>
  <c r="I6" i="26"/>
  <c r="I38" i="26"/>
  <c r="I64" i="26"/>
  <c r="I55" i="26"/>
  <c r="I67" i="26"/>
  <c r="I209" i="26"/>
  <c r="I31" i="26"/>
  <c r="I60" i="26"/>
  <c r="I129" i="26"/>
  <c r="I87" i="26"/>
  <c r="I259" i="26"/>
  <c r="I241" i="26"/>
  <c r="I189" i="26"/>
  <c r="I117" i="26"/>
  <c r="I177" i="26"/>
  <c r="I187" i="26"/>
  <c r="I223" i="26"/>
  <c r="I94" i="26"/>
  <c r="I160" i="26"/>
  <c r="I161" i="26"/>
  <c r="I116" i="26"/>
  <c r="I33" i="26"/>
  <c r="I137" i="26"/>
  <c r="I42" i="26"/>
  <c r="P2" i="3"/>
  <c r="P40" i="3"/>
  <c r="P41" i="3"/>
  <c r="P42" i="3"/>
  <c r="P3" i="3"/>
  <c r="P100" i="3"/>
  <c r="P101" i="3"/>
  <c r="P43" i="3"/>
  <c r="P4" i="3"/>
  <c r="P7" i="3"/>
  <c r="P8" i="3"/>
  <c r="P9" i="3"/>
  <c r="P107" i="3"/>
  <c r="P10" i="3"/>
  <c r="P11" i="3"/>
  <c r="P108" i="3"/>
  <c r="P12" i="3"/>
  <c r="P44" i="3"/>
  <c r="P45" i="3"/>
  <c r="P109" i="3"/>
  <c r="P13" i="3"/>
  <c r="P14" i="3"/>
  <c r="P46" i="3"/>
  <c r="P47" i="3"/>
  <c r="P48" i="3"/>
  <c r="P49" i="3"/>
  <c r="P110" i="3"/>
  <c r="P112" i="3"/>
  <c r="P113" i="3"/>
  <c r="P114" i="3"/>
  <c r="P115" i="3"/>
  <c r="P116" i="3"/>
  <c r="P117" i="3"/>
  <c r="P118" i="3"/>
  <c r="P132" i="3"/>
  <c r="P15" i="3"/>
  <c r="P133" i="3"/>
  <c r="P16" i="3"/>
  <c r="P17" i="3"/>
  <c r="P50" i="3"/>
  <c r="P51" i="3"/>
  <c r="P18" i="3"/>
  <c r="P134" i="3"/>
  <c r="P52" i="3"/>
  <c r="P53" i="3"/>
  <c r="P135" i="3"/>
  <c r="P137" i="3"/>
  <c r="P136" i="3"/>
  <c r="P138" i="3"/>
  <c r="P139" i="3"/>
  <c r="P140" i="3"/>
  <c r="P142" i="3"/>
  <c r="P54" i="3"/>
  <c r="P143" i="3"/>
  <c r="P55" i="3"/>
  <c r="P144" i="3"/>
  <c r="P145" i="3"/>
  <c r="P146" i="3"/>
  <c r="P56" i="3"/>
  <c r="P19" i="3"/>
  <c r="P57" i="3"/>
  <c r="P20" i="3"/>
  <c r="P150" i="3"/>
  <c r="P151" i="3"/>
  <c r="P152" i="3"/>
  <c r="P153" i="3"/>
  <c r="P21" i="3"/>
  <c r="P22" i="3"/>
  <c r="P58" i="3"/>
  <c r="P154" i="3"/>
  <c r="P155" i="3"/>
  <c r="P59" i="3"/>
  <c r="P60" i="3"/>
  <c r="P156" i="3"/>
  <c r="P23" i="3"/>
  <c r="P24" i="3"/>
  <c r="P61" i="3"/>
  <c r="P157" i="3"/>
  <c r="P158" i="3"/>
  <c r="P62" i="3"/>
  <c r="P159" i="3"/>
  <c r="P161" i="3"/>
  <c r="P163" i="3"/>
  <c r="P164" i="3"/>
  <c r="P165" i="3"/>
  <c r="P63" i="3"/>
  <c r="P166" i="3"/>
  <c r="P25" i="3"/>
  <c r="P64" i="3"/>
  <c r="P65" i="3"/>
  <c r="P167" i="3"/>
  <c r="P168" i="3"/>
  <c r="P170" i="3"/>
  <c r="P171" i="3"/>
  <c r="P172" i="3"/>
  <c r="P173" i="3"/>
  <c r="P66" i="3"/>
  <c r="P175" i="3"/>
  <c r="P67" i="3"/>
  <c r="P68" i="3"/>
  <c r="P69" i="3"/>
  <c r="P70" i="3"/>
  <c r="P5" i="3"/>
  <c r="P177" i="3"/>
  <c r="P71" i="3"/>
  <c r="P6" i="3"/>
  <c r="P181" i="3"/>
  <c r="P182" i="3"/>
  <c r="P183" i="3"/>
  <c r="P184" i="3"/>
  <c r="P185" i="3"/>
  <c r="P72" i="3"/>
  <c r="P187" i="3"/>
  <c r="P190" i="3"/>
  <c r="P74" i="3"/>
  <c r="P73" i="3"/>
  <c r="P75" i="3"/>
  <c r="P76" i="3"/>
  <c r="P191" i="3"/>
  <c r="P77" i="3"/>
  <c r="P78" i="3"/>
  <c r="P192" i="3"/>
  <c r="P194" i="3"/>
  <c r="P196" i="3"/>
  <c r="P197" i="3"/>
  <c r="P198" i="3"/>
  <c r="P207" i="3"/>
  <c r="P26" i="3"/>
  <c r="P209" i="3"/>
  <c r="P210" i="3"/>
  <c r="P79" i="3"/>
  <c r="P211" i="3"/>
  <c r="P27" i="3"/>
  <c r="P28" i="3"/>
  <c r="P29" i="3"/>
  <c r="P30" i="3"/>
  <c r="P212" i="3"/>
  <c r="P80" i="3"/>
  <c r="P213" i="3"/>
  <c r="P31" i="3"/>
  <c r="P81" i="3"/>
  <c r="P214" i="3"/>
  <c r="P215" i="3"/>
  <c r="P82" i="3"/>
  <c r="P217" i="3"/>
  <c r="P218" i="3"/>
  <c r="P221" i="3"/>
  <c r="P223" i="3"/>
  <c r="P225" i="3"/>
  <c r="P227" i="3"/>
  <c r="P83" i="3"/>
  <c r="P32" i="3"/>
  <c r="P238" i="3"/>
  <c r="P239" i="3"/>
  <c r="P240" i="3"/>
  <c r="P241" i="3"/>
  <c r="P84" i="3"/>
  <c r="P85" i="3"/>
  <c r="P88" i="3"/>
  <c r="P86" i="3"/>
  <c r="P87" i="3"/>
  <c r="P242" i="3"/>
  <c r="P89" i="3"/>
  <c r="P33" i="3"/>
  <c r="P90" i="3"/>
  <c r="P91" i="3"/>
  <c r="P243" i="3"/>
  <c r="P244" i="3"/>
  <c r="P92" i="3"/>
  <c r="P93" i="3"/>
  <c r="P245" i="3"/>
  <c r="P246" i="3"/>
  <c r="P34" i="3"/>
  <c r="P248" i="3"/>
  <c r="P249" i="3"/>
  <c r="P251" i="3"/>
  <c r="P252" i="3"/>
  <c r="P253" i="3"/>
  <c r="P94" i="3"/>
  <c r="P95" i="3"/>
  <c r="P254" i="3"/>
  <c r="P255" i="3"/>
  <c r="P256" i="3"/>
  <c r="P96" i="3"/>
  <c r="P35" i="3"/>
  <c r="P257" i="3"/>
  <c r="P258" i="3"/>
  <c r="P259" i="3"/>
  <c r="P36" i="3"/>
  <c r="P260" i="3"/>
  <c r="P261" i="3"/>
  <c r="P263" i="3"/>
  <c r="P37" i="3"/>
  <c r="P38" i="3"/>
  <c r="P39" i="3"/>
  <c r="P265" i="3"/>
  <c r="P267" i="3"/>
  <c r="P268" i="3"/>
  <c r="F12" i="28" l="1"/>
  <c r="E13" i="28"/>
  <c r="S10" i="13"/>
  <c r="S11" i="13"/>
  <c r="S12" i="13"/>
  <c r="S13" i="13"/>
  <c r="S14" i="13"/>
  <c r="S15" i="13"/>
  <c r="S16" i="13"/>
  <c r="S17" i="13"/>
  <c r="S18" i="13"/>
  <c r="S19" i="13"/>
  <c r="S20" i="13"/>
  <c r="S21" i="13"/>
  <c r="S22" i="13"/>
  <c r="S23" i="13"/>
  <c r="S24" i="13"/>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9" i="13"/>
  <c r="AA67" i="13"/>
  <c r="AA68" i="13"/>
  <c r="AA69" i="13"/>
  <c r="AA70" i="13"/>
  <c r="AA71" i="13"/>
  <c r="AA72" i="13"/>
  <c r="AA73" i="13"/>
  <c r="AA74" i="13"/>
  <c r="AA75" i="13"/>
  <c r="AA76" i="13"/>
  <c r="AA77" i="13"/>
  <c r="AA78" i="13"/>
  <c r="AA79" i="13"/>
  <c r="AA80" i="13"/>
  <c r="AA81" i="13"/>
  <c r="AA66" i="13"/>
  <c r="AM4" i="13"/>
  <c r="AM41" i="13" s="1"/>
  <c r="AA4" i="13"/>
  <c r="AA41" i="13" s="1"/>
  <c r="AB4" i="13"/>
  <c r="AB41" i="13" s="1"/>
  <c r="V4" i="13"/>
  <c r="V40" i="13" s="1"/>
  <c r="W4" i="13"/>
  <c r="W40" i="13" s="1"/>
  <c r="X4" i="13"/>
  <c r="X40" i="13" s="1"/>
  <c r="AH4" i="13"/>
  <c r="AH39" i="13" s="1"/>
  <c r="T4" i="13"/>
  <c r="T39" i="13" s="1"/>
  <c r="AI4" i="13"/>
  <c r="AI39" i="13" s="1"/>
  <c r="U4" i="13"/>
  <c r="U42" i="13" s="1"/>
  <c r="Y4" i="13"/>
  <c r="Y42" i="13" s="1"/>
  <c r="AC4" i="13"/>
  <c r="AC42" i="13" s="1"/>
  <c r="AD4" i="13"/>
  <c r="AD41" i="13" s="1"/>
  <c r="AE4" i="13"/>
  <c r="AE41" i="13" s="1"/>
  <c r="AF4" i="13"/>
  <c r="AF40" i="13" s="1"/>
  <c r="AG4" i="13"/>
  <c r="AG38" i="13" s="1"/>
  <c r="AJ4" i="13"/>
  <c r="AJ42" i="13" s="1"/>
  <c r="AK4" i="13"/>
  <c r="AK42" i="13" s="1"/>
  <c r="AL4" i="13"/>
  <c r="AL44" i="13" s="1"/>
  <c r="Z4" i="13"/>
  <c r="Z42" i="13" s="1"/>
  <c r="AM3" i="13"/>
  <c r="AM30" i="13" s="1"/>
  <c r="AA3" i="13"/>
  <c r="AA28" i="13" s="1"/>
  <c r="AB3" i="13"/>
  <c r="AB28" i="13" s="1"/>
  <c r="V3" i="13"/>
  <c r="V28" i="13" s="1"/>
  <c r="W3" i="13"/>
  <c r="W31" i="13" s="1"/>
  <c r="X3" i="13"/>
  <c r="X31" i="13" s="1"/>
  <c r="AH3" i="13"/>
  <c r="AH31" i="13" s="1"/>
  <c r="T3" i="13"/>
  <c r="T31" i="13" s="1"/>
  <c r="AI3" i="13"/>
  <c r="AI29" i="13" s="1"/>
  <c r="U3" i="13"/>
  <c r="U29" i="13" s="1"/>
  <c r="Y3" i="13"/>
  <c r="Y29" i="13" s="1"/>
  <c r="AC3" i="13"/>
  <c r="AC29" i="13" s="1"/>
  <c r="AD3" i="13"/>
  <c r="AD30" i="13" s="1"/>
  <c r="AE3" i="13"/>
  <c r="AE28" i="13" s="1"/>
  <c r="AF3" i="13"/>
  <c r="AF28" i="13" s="1"/>
  <c r="AG3" i="13"/>
  <c r="AG28" i="13" s="1"/>
  <c r="AJ3" i="13"/>
  <c r="AJ31" i="13" s="1"/>
  <c r="AK3" i="13"/>
  <c r="AK31" i="13" s="1"/>
  <c r="AL3" i="13"/>
  <c r="AL31" i="13" s="1"/>
  <c r="Z3" i="13"/>
  <c r="Z29" i="13" s="1"/>
  <c r="AA2" i="13"/>
  <c r="AA9" i="13" s="1"/>
  <c r="AB2" i="13"/>
  <c r="V2" i="13"/>
  <c r="W2" i="13"/>
  <c r="X2" i="13"/>
  <c r="AH2" i="13"/>
  <c r="T2" i="13"/>
  <c r="AI2" i="13"/>
  <c r="U2" i="13"/>
  <c r="Y2" i="13"/>
  <c r="AC2" i="13"/>
  <c r="AD2" i="13"/>
  <c r="AE2" i="13"/>
  <c r="AF2" i="13"/>
  <c r="AG2" i="13"/>
  <c r="AJ2" i="13"/>
  <c r="AK2" i="13"/>
  <c r="AL2" i="13"/>
  <c r="AL9" i="13" s="1"/>
  <c r="AM2" i="13"/>
  <c r="AM37" i="13" s="1"/>
  <c r="Z2" i="13"/>
  <c r="Z9" i="13" s="1"/>
  <c r="F13" i="28" l="1"/>
  <c r="E14" i="28"/>
  <c r="AB44" i="13"/>
  <c r="X43" i="13"/>
  <c r="AI42" i="13"/>
  <c r="AC41" i="13"/>
  <c r="AF38" i="13"/>
  <c r="Z41" i="13"/>
  <c r="AK44" i="13"/>
  <c r="AB40" i="13"/>
  <c r="AG42" i="13"/>
  <c r="AL39" i="13"/>
  <c r="X38" i="13"/>
  <c r="AI46" i="13"/>
  <c r="AC45" i="13"/>
  <c r="Z45" i="13"/>
  <c r="X39" i="13"/>
  <c r="AL46" i="13"/>
  <c r="AJ44" i="13"/>
  <c r="AF42" i="13"/>
  <c r="AK39" i="13"/>
  <c r="W38" i="13"/>
  <c r="T46" i="13"/>
  <c r="Y45" i="13"/>
  <c r="AE44" i="13"/>
  <c r="AA44" i="13"/>
  <c r="W43" i="13"/>
  <c r="T42" i="13"/>
  <c r="Y41" i="13"/>
  <c r="AE40" i="13"/>
  <c r="AA40" i="13"/>
  <c r="W39" i="13"/>
  <c r="AK46" i="13"/>
  <c r="AG44" i="13"/>
  <c r="AL41" i="13"/>
  <c r="AJ39" i="13"/>
  <c r="V38" i="13"/>
  <c r="AH46" i="13"/>
  <c r="U45" i="13"/>
  <c r="AD44" i="13"/>
  <c r="AM44" i="13"/>
  <c r="V43" i="13"/>
  <c r="AH42" i="13"/>
  <c r="U41" i="13"/>
  <c r="AD40" i="13"/>
  <c r="AM40" i="13"/>
  <c r="V39" i="13"/>
  <c r="AJ46" i="13"/>
  <c r="AF44" i="13"/>
  <c r="AK41" i="13"/>
  <c r="AG39" i="13"/>
  <c r="AB38" i="13"/>
  <c r="X46" i="13"/>
  <c r="AI45" i="13"/>
  <c r="AC44" i="13"/>
  <c r="Z44" i="13"/>
  <c r="AB43" i="13"/>
  <c r="X42" i="13"/>
  <c r="AI41" i="13"/>
  <c r="AC40" i="13"/>
  <c r="Z40" i="13"/>
  <c r="AB39" i="13"/>
  <c r="AE38" i="13"/>
  <c r="AG46" i="13"/>
  <c r="AL43" i="13"/>
  <c r="AJ41" i="13"/>
  <c r="AF39" i="13"/>
  <c r="AA38" i="13"/>
  <c r="W46" i="13"/>
  <c r="T45" i="13"/>
  <c r="Y44" i="13"/>
  <c r="AE43" i="13"/>
  <c r="AA43" i="13"/>
  <c r="W42" i="13"/>
  <c r="T41" i="13"/>
  <c r="Y40" i="13"/>
  <c r="AE39" i="13"/>
  <c r="AA39" i="13"/>
  <c r="AE49" i="13"/>
  <c r="AF46" i="13"/>
  <c r="AK43" i="13"/>
  <c r="AG41" i="13"/>
  <c r="AD38" i="13"/>
  <c r="AM38" i="13"/>
  <c r="V46" i="13"/>
  <c r="AH45" i="13"/>
  <c r="U44" i="13"/>
  <c r="AD43" i="13"/>
  <c r="AM43" i="13"/>
  <c r="V42" i="13"/>
  <c r="AH41" i="13"/>
  <c r="U40" i="13"/>
  <c r="AD39" i="13"/>
  <c r="AM39" i="13"/>
  <c r="AE48" i="13"/>
  <c r="AL45" i="13"/>
  <c r="AJ43" i="13"/>
  <c r="AF41" i="13"/>
  <c r="AC38" i="13"/>
  <c r="Z38" i="13"/>
  <c r="AB46" i="13"/>
  <c r="X45" i="13"/>
  <c r="AI44" i="13"/>
  <c r="AC43" i="13"/>
  <c r="Z43" i="13"/>
  <c r="AB42" i="13"/>
  <c r="X41" i="13"/>
  <c r="AI40" i="13"/>
  <c r="AC39" i="13"/>
  <c r="Z39" i="13"/>
  <c r="AE47" i="13"/>
  <c r="AK45" i="13"/>
  <c r="AG43" i="13"/>
  <c r="AL40" i="13"/>
  <c r="Y38" i="13"/>
  <c r="AE46" i="13"/>
  <c r="AA46" i="13"/>
  <c r="W45" i="13"/>
  <c r="T44" i="13"/>
  <c r="Y43" i="13"/>
  <c r="AE42" i="13"/>
  <c r="AA42" i="13"/>
  <c r="W41" i="13"/>
  <c r="T40" i="13"/>
  <c r="Y39" i="13"/>
  <c r="AL38" i="13"/>
  <c r="AJ45" i="13"/>
  <c r="AF43" i="13"/>
  <c r="AK40" i="13"/>
  <c r="U38" i="13"/>
  <c r="AD46" i="13"/>
  <c r="AM46" i="13"/>
  <c r="V45" i="13"/>
  <c r="AH44" i="13"/>
  <c r="U43" i="13"/>
  <c r="AD42" i="13"/>
  <c r="AM42" i="13"/>
  <c r="V41" i="13"/>
  <c r="AH40" i="13"/>
  <c r="U39" i="13"/>
  <c r="AK38" i="13"/>
  <c r="AG45" i="13"/>
  <c r="AL42" i="13"/>
  <c r="AJ40" i="13"/>
  <c r="AI38" i="13"/>
  <c r="AC46" i="13"/>
  <c r="Z46" i="13"/>
  <c r="AB45" i="13"/>
  <c r="X44" i="13"/>
  <c r="AI43" i="13"/>
  <c r="AJ38" i="13"/>
  <c r="AF45" i="13"/>
  <c r="AG40" i="13"/>
  <c r="T38" i="13"/>
  <c r="Y46" i="13"/>
  <c r="AE45" i="13"/>
  <c r="AA45" i="13"/>
  <c r="W44" i="13"/>
  <c r="T43" i="13"/>
  <c r="AH38" i="13"/>
  <c r="U46" i="13"/>
  <c r="AD45" i="13"/>
  <c r="AM45" i="13"/>
  <c r="V44" i="13"/>
  <c r="AH43" i="13"/>
  <c r="AK9" i="13"/>
  <c r="W9" i="13"/>
  <c r="AC24" i="13"/>
  <c r="Z24" i="13"/>
  <c r="T23" i="13"/>
  <c r="AG22" i="13"/>
  <c r="V22" i="13"/>
  <c r="AC21" i="13"/>
  <c r="Z21" i="13"/>
  <c r="T20" i="13"/>
  <c r="AG19" i="13"/>
  <c r="V19" i="13"/>
  <c r="AC18" i="13"/>
  <c r="Z18" i="13"/>
  <c r="T17" i="13"/>
  <c r="AG16" i="13"/>
  <c r="V16" i="13"/>
  <c r="AC15" i="13"/>
  <c r="Z15" i="13"/>
  <c r="T14" i="13"/>
  <c r="AG13" i="13"/>
  <c r="V13" i="13"/>
  <c r="AC12" i="13"/>
  <c r="Z12" i="13"/>
  <c r="T11" i="13"/>
  <c r="AG10" i="13"/>
  <c r="V10" i="13"/>
  <c r="AD28" i="13"/>
  <c r="AM28" i="13"/>
  <c r="T35" i="13"/>
  <c r="AG34" i="13"/>
  <c r="V34" i="13"/>
  <c r="AC33" i="13"/>
  <c r="Z33" i="13"/>
  <c r="T32" i="13"/>
  <c r="AG31" i="13"/>
  <c r="V31" i="13"/>
  <c r="AC30" i="13"/>
  <c r="Z30" i="13"/>
  <c r="T29" i="13"/>
  <c r="AJ9" i="13"/>
  <c r="V9" i="13"/>
  <c r="Y24" i="13"/>
  <c r="AL23" i="13"/>
  <c r="AH23" i="13"/>
  <c r="AF22" i="13"/>
  <c r="AB22" i="13"/>
  <c r="Y21" i="13"/>
  <c r="AL20" i="13"/>
  <c r="AH20" i="13"/>
  <c r="AF19" i="13"/>
  <c r="AB19" i="13"/>
  <c r="Y18" i="13"/>
  <c r="AL17" i="13"/>
  <c r="AH17" i="13"/>
  <c r="AF16" i="13"/>
  <c r="AB16" i="13"/>
  <c r="Y15" i="13"/>
  <c r="AL14" i="13"/>
  <c r="AH14" i="13"/>
  <c r="AF13" i="13"/>
  <c r="AB13" i="13"/>
  <c r="Y12" i="13"/>
  <c r="AL11" i="13"/>
  <c r="AH11" i="13"/>
  <c r="AF10" i="13"/>
  <c r="AB10" i="13"/>
  <c r="AC28" i="13"/>
  <c r="AL35" i="13"/>
  <c r="AH35" i="13"/>
  <c r="AF34" i="13"/>
  <c r="AB34" i="13"/>
  <c r="Y33" i="13"/>
  <c r="AL32" i="13"/>
  <c r="AH32" i="13"/>
  <c r="AF31" i="13"/>
  <c r="AB31" i="13"/>
  <c r="Y30" i="13"/>
  <c r="AL29" i="13"/>
  <c r="AH29" i="13"/>
  <c r="AG9" i="13"/>
  <c r="AB9" i="13"/>
  <c r="U24" i="13"/>
  <c r="AK23" i="13"/>
  <c r="X23" i="13"/>
  <c r="AE22" i="13"/>
  <c r="AA22" i="13"/>
  <c r="U21" i="13"/>
  <c r="AK20" i="13"/>
  <c r="X20" i="13"/>
  <c r="AE19" i="13"/>
  <c r="AA19" i="13"/>
  <c r="U18" i="13"/>
  <c r="AK17" i="13"/>
  <c r="X17" i="13"/>
  <c r="AE16" i="13"/>
  <c r="AA16" i="13"/>
  <c r="U15" i="13"/>
  <c r="AK14" i="13"/>
  <c r="X14" i="13"/>
  <c r="AE13" i="13"/>
  <c r="AA13" i="13"/>
  <c r="U12" i="13"/>
  <c r="AK11" i="13"/>
  <c r="X11" i="13"/>
  <c r="AE10" i="13"/>
  <c r="AA10" i="13"/>
  <c r="Y28" i="13"/>
  <c r="AK35" i="13"/>
  <c r="X35" i="13"/>
  <c r="AE34" i="13"/>
  <c r="AA34" i="13"/>
  <c r="U33" i="13"/>
  <c r="AK32" i="13"/>
  <c r="X32" i="13"/>
  <c r="AE31" i="13"/>
  <c r="AA31" i="13"/>
  <c r="U30" i="13"/>
  <c r="AK29" i="13"/>
  <c r="X29" i="13"/>
  <c r="AF9" i="13"/>
  <c r="AI24" i="13"/>
  <c r="AJ23" i="13"/>
  <c r="W23" i="13"/>
  <c r="AD22" i="13"/>
  <c r="AM22" i="13"/>
  <c r="AI21" i="13"/>
  <c r="AJ20" i="13"/>
  <c r="W20" i="13"/>
  <c r="AD19" i="13"/>
  <c r="AM19" i="13"/>
  <c r="AI18" i="13"/>
  <c r="AJ17" i="13"/>
  <c r="W17" i="13"/>
  <c r="AD16" i="13"/>
  <c r="AM16" i="13"/>
  <c r="AI15" i="13"/>
  <c r="AJ14" i="13"/>
  <c r="W14" i="13"/>
  <c r="AD13" i="13"/>
  <c r="AM13" i="13"/>
  <c r="AI12" i="13"/>
  <c r="AJ11" i="13"/>
  <c r="W11" i="13"/>
  <c r="AD10" i="13"/>
  <c r="AM10" i="13"/>
  <c r="U28" i="13"/>
  <c r="AJ35" i="13"/>
  <c r="W35" i="13"/>
  <c r="AD34" i="13"/>
  <c r="AM34" i="13"/>
  <c r="AI33" i="13"/>
  <c r="AJ32" i="13"/>
  <c r="W32" i="13"/>
  <c r="AD31" i="13"/>
  <c r="AM31" i="13"/>
  <c r="AI30" i="13"/>
  <c r="AJ29" i="13"/>
  <c r="W29" i="13"/>
  <c r="AE9" i="13"/>
  <c r="AM9" i="13"/>
  <c r="T24" i="13"/>
  <c r="AG23" i="13"/>
  <c r="V23" i="13"/>
  <c r="AC22" i="13"/>
  <c r="Z22" i="13"/>
  <c r="T21" i="13"/>
  <c r="AG20" i="13"/>
  <c r="V20" i="13"/>
  <c r="AC19" i="13"/>
  <c r="Z19" i="13"/>
  <c r="T18" i="13"/>
  <c r="AG17" i="13"/>
  <c r="V17" i="13"/>
  <c r="AC16" i="13"/>
  <c r="Z16" i="13"/>
  <c r="T15" i="13"/>
  <c r="AG14" i="13"/>
  <c r="V14" i="13"/>
  <c r="AC13" i="13"/>
  <c r="Z13" i="13"/>
  <c r="T12" i="13"/>
  <c r="AG11" i="13"/>
  <c r="V11" i="13"/>
  <c r="AC10" i="13"/>
  <c r="Z10" i="13"/>
  <c r="AI28" i="13"/>
  <c r="AG35" i="13"/>
  <c r="V35" i="13"/>
  <c r="AC34" i="13"/>
  <c r="Z34" i="13"/>
  <c r="T33" i="13"/>
  <c r="AG32" i="13"/>
  <c r="V32" i="13"/>
  <c r="AC31" i="13"/>
  <c r="Z31" i="13"/>
  <c r="T30" i="13"/>
  <c r="AG29" i="13"/>
  <c r="V29" i="13"/>
  <c r="AD9" i="13"/>
  <c r="AL24" i="13"/>
  <c r="AH24" i="13"/>
  <c r="AF23" i="13"/>
  <c r="AB23" i="13"/>
  <c r="Y22" i="13"/>
  <c r="AL21" i="13"/>
  <c r="AH21" i="13"/>
  <c r="AF20" i="13"/>
  <c r="AB20" i="13"/>
  <c r="Y19" i="13"/>
  <c r="AL18" i="13"/>
  <c r="AH18" i="13"/>
  <c r="AF17" i="13"/>
  <c r="AB17" i="13"/>
  <c r="Y16" i="13"/>
  <c r="AL15" i="13"/>
  <c r="AH15" i="13"/>
  <c r="AF14" i="13"/>
  <c r="AB14" i="13"/>
  <c r="Y13" i="13"/>
  <c r="AL12" i="13"/>
  <c r="AH12" i="13"/>
  <c r="AF11" i="13"/>
  <c r="AB11" i="13"/>
  <c r="Y10" i="13"/>
  <c r="Z28" i="13"/>
  <c r="T28" i="13"/>
  <c r="AF35" i="13"/>
  <c r="AB35" i="13"/>
  <c r="Y34" i="13"/>
  <c r="AL33" i="13"/>
  <c r="AH33" i="13"/>
  <c r="AF32" i="13"/>
  <c r="AB32" i="13"/>
  <c r="Y31" i="13"/>
  <c r="AL30" i="13"/>
  <c r="AH30" i="13"/>
  <c r="AF29" i="13"/>
  <c r="AB29" i="13"/>
  <c r="AC9" i="13"/>
  <c r="AK24" i="13"/>
  <c r="X24" i="13"/>
  <c r="AE23" i="13"/>
  <c r="AA23" i="13"/>
  <c r="U22" i="13"/>
  <c r="AK21" i="13"/>
  <c r="X21" i="13"/>
  <c r="AE20" i="13"/>
  <c r="AA20" i="13"/>
  <c r="U19" i="13"/>
  <c r="AK18" i="13"/>
  <c r="X18" i="13"/>
  <c r="AE17" i="13"/>
  <c r="AA17" i="13"/>
  <c r="U16" i="13"/>
  <c r="AK15" i="13"/>
  <c r="X15" i="13"/>
  <c r="AE14" i="13"/>
  <c r="AA14" i="13"/>
  <c r="U13" i="13"/>
  <c r="AK12" i="13"/>
  <c r="X12" i="13"/>
  <c r="AE11" i="13"/>
  <c r="AA11" i="13"/>
  <c r="U10" i="13"/>
  <c r="AL28" i="13"/>
  <c r="AH28" i="13"/>
  <c r="AE35" i="13"/>
  <c r="AA35" i="13"/>
  <c r="U34" i="13"/>
  <c r="AK33" i="13"/>
  <c r="X33" i="13"/>
  <c r="AE32" i="13"/>
  <c r="AA32" i="13"/>
  <c r="U31" i="13"/>
  <c r="AK30" i="13"/>
  <c r="X30" i="13"/>
  <c r="AE29" i="13"/>
  <c r="AA29" i="13"/>
  <c r="Y9" i="13"/>
  <c r="AJ24" i="13"/>
  <c r="W24" i="13"/>
  <c r="AD23" i="13"/>
  <c r="AM23" i="13"/>
  <c r="AI22" i="13"/>
  <c r="AJ21" i="13"/>
  <c r="W21" i="13"/>
  <c r="AD20" i="13"/>
  <c r="AM20" i="13"/>
  <c r="AI19" i="13"/>
  <c r="AJ18" i="13"/>
  <c r="W18" i="13"/>
  <c r="AD17" i="13"/>
  <c r="AM17" i="13"/>
  <c r="AI16" i="13"/>
  <c r="AJ15" i="13"/>
  <c r="W15" i="13"/>
  <c r="AD14" i="13"/>
  <c r="AM14" i="13"/>
  <c r="AI13" i="13"/>
  <c r="AJ12" i="13"/>
  <c r="W12" i="13"/>
  <c r="AD11" i="13"/>
  <c r="AM11" i="13"/>
  <c r="AI10" i="13"/>
  <c r="AK28" i="13"/>
  <c r="X28" i="13"/>
  <c r="AD35" i="13"/>
  <c r="AM35" i="13"/>
  <c r="AI34" i="13"/>
  <c r="AJ33" i="13"/>
  <c r="W33" i="13"/>
  <c r="AD32" i="13"/>
  <c r="AM32" i="13"/>
  <c r="AI31" i="13"/>
  <c r="AJ30" i="13"/>
  <c r="W30" i="13"/>
  <c r="AD29" i="13"/>
  <c r="AM29" i="13"/>
  <c r="U9" i="13"/>
  <c r="AG24" i="13"/>
  <c r="V24" i="13"/>
  <c r="AC23" i="13"/>
  <c r="Z23" i="13"/>
  <c r="T22" i="13"/>
  <c r="AG21" i="13"/>
  <c r="V21" i="13"/>
  <c r="AC20" i="13"/>
  <c r="Z20" i="13"/>
  <c r="T19" i="13"/>
  <c r="AG18" i="13"/>
  <c r="V18" i="13"/>
  <c r="AC17" i="13"/>
  <c r="Z17" i="13"/>
  <c r="T16" i="13"/>
  <c r="AG15" i="13"/>
  <c r="V15" i="13"/>
  <c r="AC14" i="13"/>
  <c r="Z14" i="13"/>
  <c r="T13" i="13"/>
  <c r="AG12" i="13"/>
  <c r="V12" i="13"/>
  <c r="AC11" i="13"/>
  <c r="Z11" i="13"/>
  <c r="T10" i="13"/>
  <c r="AJ28" i="13"/>
  <c r="W28" i="13"/>
  <c r="AC35" i="13"/>
  <c r="Z35" i="13"/>
  <c r="T34" i="13"/>
  <c r="AG33" i="13"/>
  <c r="V33" i="13"/>
  <c r="AC32" i="13"/>
  <c r="Z32" i="13"/>
  <c r="AG30" i="13"/>
  <c r="V30" i="13"/>
  <c r="Z37" i="13"/>
  <c r="T9" i="13"/>
  <c r="AF24" i="13"/>
  <c r="AB24" i="13"/>
  <c r="Y23" i="13"/>
  <c r="AL22" i="13"/>
  <c r="AH22" i="13"/>
  <c r="AF21" i="13"/>
  <c r="AB21" i="13"/>
  <c r="Y20" i="13"/>
  <c r="AL19" i="13"/>
  <c r="AH19" i="13"/>
  <c r="AF18" i="13"/>
  <c r="AB18" i="13"/>
  <c r="Y17" i="13"/>
  <c r="AL16" i="13"/>
  <c r="AH16" i="13"/>
  <c r="AF15" i="13"/>
  <c r="AB15" i="13"/>
  <c r="Y14" i="13"/>
  <c r="AL13" i="13"/>
  <c r="AH13" i="13"/>
  <c r="AF12" i="13"/>
  <c r="AB12" i="13"/>
  <c r="Y11" i="13"/>
  <c r="AL10" i="13"/>
  <c r="AH10" i="13"/>
  <c r="Y35" i="13"/>
  <c r="AL34" i="13"/>
  <c r="AH34" i="13"/>
  <c r="AF33" i="13"/>
  <c r="AB33" i="13"/>
  <c r="Y32" i="13"/>
  <c r="AF30" i="13"/>
  <c r="AB30" i="13"/>
  <c r="AH9" i="13"/>
  <c r="AE24" i="13"/>
  <c r="AA24" i="13"/>
  <c r="U23" i="13"/>
  <c r="AK22" i="13"/>
  <c r="X22" i="13"/>
  <c r="AE21" i="13"/>
  <c r="AA21" i="13"/>
  <c r="U20" i="13"/>
  <c r="AK19" i="13"/>
  <c r="X19" i="13"/>
  <c r="AE18" i="13"/>
  <c r="AA18" i="13"/>
  <c r="U17" i="13"/>
  <c r="AK16" i="13"/>
  <c r="X16" i="13"/>
  <c r="AE15" i="13"/>
  <c r="AA15" i="13"/>
  <c r="U14" i="13"/>
  <c r="AK13" i="13"/>
  <c r="X13" i="13"/>
  <c r="AE12" i="13"/>
  <c r="AA12" i="13"/>
  <c r="U11" i="13"/>
  <c r="AK10" i="13"/>
  <c r="X10" i="13"/>
  <c r="U35" i="13"/>
  <c r="AK34" i="13"/>
  <c r="X34" i="13"/>
  <c r="AE33" i="13"/>
  <c r="AA33" i="13"/>
  <c r="U32" i="13"/>
  <c r="AE30" i="13"/>
  <c r="AA30" i="13"/>
  <c r="X9" i="13"/>
  <c r="AD24" i="13"/>
  <c r="AM24" i="13"/>
  <c r="AI23" i="13"/>
  <c r="AJ22" i="13"/>
  <c r="W22" i="13"/>
  <c r="AD21" i="13"/>
  <c r="AM21" i="13"/>
  <c r="AI20" i="13"/>
  <c r="AJ19" i="13"/>
  <c r="W19" i="13"/>
  <c r="AD18" i="13"/>
  <c r="AM18" i="13"/>
  <c r="AI17" i="13"/>
  <c r="AJ16" i="13"/>
  <c r="W16" i="13"/>
  <c r="AD15" i="13"/>
  <c r="AM15" i="13"/>
  <c r="AI14" i="13"/>
  <c r="AJ13" i="13"/>
  <c r="W13" i="13"/>
  <c r="AD12" i="13"/>
  <c r="AM12" i="13"/>
  <c r="AI11" i="13"/>
  <c r="AJ10" i="13"/>
  <c r="W10" i="13"/>
  <c r="AI35" i="13"/>
  <c r="AJ34" i="13"/>
  <c r="W34" i="13"/>
  <c r="AD33" i="13"/>
  <c r="AM33" i="13"/>
  <c r="AI32" i="13"/>
  <c r="F14" i="28" l="1"/>
  <c r="E15" i="28"/>
  <c r="E16" i="28" l="1"/>
  <c r="F15" i="28"/>
  <c r="F16" i="28" l="1"/>
  <c r="E17" i="28"/>
  <c r="E18" i="28" l="1"/>
  <c r="F17" i="28"/>
  <c r="F18" i="28" l="1"/>
  <c r="E19" i="28"/>
  <c r="F19" i="28" l="1"/>
  <c r="E20" i="28"/>
  <c r="F20" i="28" s="1"/>
</calcChain>
</file>

<file path=xl/sharedStrings.xml><?xml version="1.0" encoding="utf-8"?>
<sst xmlns="http://schemas.openxmlformats.org/spreadsheetml/2006/main" count="8496" uniqueCount="3957">
  <si>
    <t>term</t>
  </si>
  <si>
    <t>zorn_1998</t>
  </si>
  <si>
    <t>wildco_2020</t>
  </si>
  <si>
    <t>wildlabs_2021</t>
  </si>
  <si>
    <t>tourani_2022</t>
  </si>
  <si>
    <t>seccombe_2017</t>
  </si>
  <si>
    <t>schweiger_2020</t>
  </si>
  <si>
    <t>schlexer_2008</t>
  </si>
  <si>
    <t>royle_2004</t>
  </si>
  <si>
    <t>risc_2019</t>
  </si>
  <si>
    <t>rcsc_2024</t>
  </si>
  <si>
    <t>pyron_2010</t>
  </si>
  <si>
    <t>obrien_2011</t>
  </si>
  <si>
    <t>obrien_2010</t>
  </si>
  <si>
    <t>mullahy_1986</t>
  </si>
  <si>
    <t>morris_2022</t>
  </si>
  <si>
    <t>molloy_2018</t>
  </si>
  <si>
    <t>lambert_1992</t>
  </si>
  <si>
    <t>karanth_1995</t>
  </si>
  <si>
    <t>iijima_2020</t>
  </si>
  <si>
    <t>hurlbert_1984</t>
  </si>
  <si>
    <t>huggard_2018</t>
  </si>
  <si>
    <t>heilbron_1994</t>
  </si>
  <si>
    <t>hartig_2019</t>
  </si>
  <si>
    <t>greenberg_2020</t>
  </si>
  <si>
    <t>greenberg_2018</t>
  </si>
  <si>
    <t>goa_2023b</t>
  </si>
  <si>
    <t>goa_2023a</t>
  </si>
  <si>
    <t>fancourt_2016</t>
  </si>
  <si>
    <t>efford_2022</t>
  </si>
  <si>
    <t>efford_2011</t>
  </si>
  <si>
    <t>efford_2004</t>
  </si>
  <si>
    <t>cmi_2020</t>
  </si>
  <si>
    <t>clarke_2019</t>
  </si>
  <si>
    <t>caughley_1977</t>
  </si>
  <si>
    <t>burgar_2021</t>
  </si>
  <si>
    <t>borchers_2012</t>
  </si>
  <si>
    <t>abmi_2021</t>
  </si>
  <si>
    <t>Zuur et al., 2007</t>
  </si>
  <si>
    <t>Zuckerberg et al., 2020</t>
  </si>
  <si>
    <t>Zorn, 1998</t>
  </si>
  <si>
    <t>Zeileis et al., 2008</t>
  </si>
  <si>
    <t>Young et al., 2018</t>
  </si>
  <si>
    <t>Yue et al., 2015</t>
  </si>
  <si>
    <t>WildCo Lab, 2021b</t>
  </si>
  <si>
    <t>WildCo Lab, 2021a</t>
  </si>
  <si>
    <t>WildCo Lab, 2020</t>
  </si>
  <si>
    <t>WildCAM Network, 2019</t>
  </si>
  <si>
    <t>Whittington et al., 2019</t>
  </si>
  <si>
    <t>Whittington et al., 2018</t>
  </si>
  <si>
    <t>Welsh et al., 2000</t>
  </si>
  <si>
    <t>Wellington et al., 2014</t>
  </si>
  <si>
    <t>Welbourne et al., 2016</t>
  </si>
  <si>
    <t>Wegge et al., 2004</t>
  </si>
  <si>
    <t>Webster et al., 2019</t>
  </si>
  <si>
    <t>Wearn et al., 2013</t>
  </si>
  <si>
    <t>Wearn et al., 2016</t>
  </si>
  <si>
    <t>Wearn &amp; Glover-Kapfer, 2019</t>
  </si>
  <si>
    <t>Wearn &amp; Glover-Kapfer, 2017</t>
  </si>
  <si>
    <t>Warbington &amp; Boyce, 2020</t>
  </si>
  <si>
    <t>The WILDLABS Partnership, 2021</t>
  </si>
  <si>
    <t>Vidal et al., 2021</t>
  </si>
  <si>
    <t>Velez et al., 2023</t>
  </si>
  <si>
    <t>Van Wilgenburg et al., 2020</t>
  </si>
  <si>
    <t>Van Dooren, 2016</t>
  </si>
  <si>
    <t>Van Berkel, 2014</t>
  </si>
  <si>
    <t>Twining et al., 2022</t>
  </si>
  <si>
    <t>Tschumi et al., 2018</t>
  </si>
  <si>
    <t>Trolliet et al., 2014</t>
  </si>
  <si>
    <t>Tourani, 2022</t>
  </si>
  <si>
    <t>Tobler et al., 2008</t>
  </si>
  <si>
    <t>Tobler &amp; Powell, 2013</t>
  </si>
  <si>
    <t>Tigner et al., 2014</t>
  </si>
  <si>
    <t>Thorn et al., 2009</t>
  </si>
  <si>
    <t>Tanwar et al., 2021</t>
  </si>
  <si>
    <t>Tabak et al., 2018</t>
  </si>
  <si>
    <t>Suwanrat et al., 2015</t>
  </si>
  <si>
    <t>Sun et al., 2022</t>
  </si>
  <si>
    <t>Sun et al., 2021</t>
  </si>
  <si>
    <t>Sun et al., 2014</t>
  </si>
  <si>
    <t>Suárez-Tangil et al., 2017</t>
  </si>
  <si>
    <t>Stokeld et al., 2016</t>
  </si>
  <si>
    <t>Steinbeiser et al., 2019</t>
  </si>
  <si>
    <t>Steenweg et al., 2015</t>
  </si>
  <si>
    <t>Steenweg et al., 2018</t>
  </si>
  <si>
    <t>Steenweg et al., 2019</t>
  </si>
  <si>
    <t>Steenweg et al., 2017</t>
  </si>
  <si>
    <t>Southwell et al., 2019</t>
  </si>
  <si>
    <t>Soria-Díaz et al., 2010</t>
  </si>
  <si>
    <t>Sollmann et al., 2013c</t>
  </si>
  <si>
    <t>Sollmann et al., 2013b</t>
  </si>
  <si>
    <t>Sollmann et al., 2013a</t>
  </si>
  <si>
    <t>Sollmann et al., 2012</t>
  </si>
  <si>
    <t>Sollmann et al., 2011</t>
  </si>
  <si>
    <t>Sollmann et al., 2018</t>
  </si>
  <si>
    <t>Sirén et al., 2018</t>
  </si>
  <si>
    <t>Si et al., 2014</t>
  </si>
  <si>
    <t>Shannon et al., 2014</t>
  </si>
  <si>
    <t>Séquin et al., 2003</t>
  </si>
  <si>
    <t>Seccombe, 2017</t>
  </si>
  <si>
    <t>Scotson et al., 2017</t>
  </si>
  <si>
    <t>Schweiger, 2020</t>
  </si>
  <si>
    <t>Schlexer, 2008</t>
  </si>
  <si>
    <t>Schenider et al., 2018</t>
  </si>
  <si>
    <t>Santini et al., 2020</t>
  </si>
  <si>
    <t>Samejima et al., 2012</t>
  </si>
  <si>
    <t>Sharma et al., 2010</t>
  </si>
  <si>
    <t>Royle et al., 2009</t>
  </si>
  <si>
    <t>Royle et al., 2014</t>
  </si>
  <si>
    <t>Royle &amp; Young, 2008</t>
  </si>
  <si>
    <t>Royle &amp; Nichols, 2003</t>
  </si>
  <si>
    <t>Royle, 2004</t>
  </si>
  <si>
    <t>Rowcliffe et al., 2011</t>
  </si>
  <si>
    <t>Rowcliffe et al., 2014</t>
  </si>
  <si>
    <t>Rowcliffe et al., 2013</t>
  </si>
  <si>
    <t>Rowcliffe et al., 2016</t>
  </si>
  <si>
    <t>Rowcliffe et al., 2008</t>
  </si>
  <si>
    <t>Rowcliffe &amp; Carbone, 2008</t>
  </si>
  <si>
    <t>Rovero et al., 2013</t>
  </si>
  <si>
    <t>Rovero &amp; Zimmermann, 2016</t>
  </si>
  <si>
    <t>Rovero &amp; Marshall, 2009</t>
  </si>
  <si>
    <t>Roemer et al., 2009</t>
  </si>
  <si>
    <t>Robinson et al., 2020</t>
  </si>
  <si>
    <t>Ridout &amp; Linkie, 2009</t>
  </si>
  <si>
    <t>Rich et al., 2014</t>
  </si>
  <si>
    <t>Resources Information Standards Committee [RISC], 2019</t>
  </si>
  <si>
    <t>Rendall et al., 2021</t>
  </si>
  <si>
    <t>Reconyx Inc., 2018</t>
  </si>
  <si>
    <t>Randler &amp; Kalb, 2018</t>
  </si>
  <si>
    <t>Ramage et al., 2013</t>
  </si>
  <si>
    <t>Alberta Remote Camera Steering Committee [RCSC], 2024</t>
  </si>
  <si>
    <t>Alberta Remote Camera Steering Committee [RCSC] et al., 2024</t>
  </si>
  <si>
    <t>Pyron, 2010</t>
  </si>
  <si>
    <t>Powell &amp; Mitchell, 2012</t>
  </si>
  <si>
    <t>Pease et al., 2016</t>
  </si>
  <si>
    <t>Parsons et al., 2018</t>
  </si>
  <si>
    <t>Parmenter et al., 2003</t>
  </si>
  <si>
    <t>Palmer et al., 2018</t>
  </si>
  <si>
    <t>Palencia et al., 2022</t>
  </si>
  <si>
    <t>Palencia et al., 2021</t>
  </si>
  <si>
    <t>Pacifici et al., 2016</t>
  </si>
  <si>
    <t>Pettorelli et al., 2010</t>
  </si>
  <si>
    <t>O'Connor et al., 2017</t>
  </si>
  <si>
    <t>O'Connell et al., 2011</t>
  </si>
  <si>
    <t>O'Connell &amp; Bailey, 2011a</t>
  </si>
  <si>
    <t>O'Connell et al., 2006</t>
  </si>
  <si>
    <t>O'Brien et al., 2013</t>
  </si>
  <si>
    <t>O'Brien, 2011</t>
  </si>
  <si>
    <t>O'Brien et al., 2011</t>
  </si>
  <si>
    <t>Obbard et al., 2010</t>
  </si>
  <si>
    <t>O'Brien, 2010</t>
  </si>
  <si>
    <t>O'Brien &amp; Kinnaird, 2011</t>
  </si>
  <si>
    <t>Noss et al., 2003</t>
  </si>
  <si>
    <t>Noss et al., 2012</t>
  </si>
  <si>
    <t>Norouzzadeh et al., 2020</t>
  </si>
  <si>
    <t>Newbold &amp; King, 2009</t>
  </si>
  <si>
    <t>Neilson et al., 2018</t>
  </si>
  <si>
    <t>Natural Regions Committee., 2006</t>
  </si>
  <si>
    <t>Murray et al., 2016</t>
  </si>
  <si>
    <t>Murray et al., 2021</t>
  </si>
  <si>
    <t>Mullahy, 1986</t>
  </si>
  <si>
    <t>Muhly et al., 2015</t>
  </si>
  <si>
    <t>Muhly et al., 2011</t>
  </si>
  <si>
    <t>Morrison et al., 2018</t>
  </si>
  <si>
    <t>Morris, 2022</t>
  </si>
  <si>
    <t>Morin et al., 2022</t>
  </si>
  <si>
    <t>Moqanaki et al., 2021</t>
  </si>
  <si>
    <t>Molloy, 2018</t>
  </si>
  <si>
    <t>Moll et al., 2020</t>
  </si>
  <si>
    <t>Moeller et al., 2023</t>
  </si>
  <si>
    <t>Moeller et al., 2018</t>
  </si>
  <si>
    <t>Mills et al., 2019</t>
  </si>
  <si>
    <t>Mills et al., 2016</t>
  </si>
  <si>
    <t>Meek et al., 2014a</t>
  </si>
  <si>
    <t>Meek et al., 2014b</t>
  </si>
  <si>
    <t>Meek et al., 2016</t>
  </si>
  <si>
    <t>McShea et al., 2015</t>
  </si>
  <si>
    <t>McCullagh &amp; Nelder, 1989</t>
  </si>
  <si>
    <t>Mccomb et al., 2010</t>
  </si>
  <si>
    <t>McClintock et al., 2009</t>
  </si>
  <si>
    <t>Martin et al., 2005</t>
  </si>
  <si>
    <t>Markle et al., 2020</t>
  </si>
  <si>
    <t>Manly et al., 1993</t>
  </si>
  <si>
    <t>Maffei &amp; Noss, 2008</t>
  </si>
  <si>
    <t>MacKenzie et al., 2006</t>
  </si>
  <si>
    <t>MacKenzie et al., 2002</t>
  </si>
  <si>
    <t>MacKenzie et al., 2003</t>
  </si>
  <si>
    <t>MacKenzie et al., 2004</t>
  </si>
  <si>
    <t>Mackenzie &amp; Royle, 2005</t>
  </si>
  <si>
    <t>MacKenzie &amp; Kendall, 2002</t>
  </si>
  <si>
    <t>Lynch et al., 2015</t>
  </si>
  <si>
    <t>Loonam et al., 2021</t>
  </si>
  <si>
    <t>Linden et al., 2017</t>
  </si>
  <si>
    <t>Li et al., 2012</t>
  </si>
  <si>
    <t>Lele et al., 2013</t>
  </si>
  <si>
    <t>Lazenby et al., 2015</t>
  </si>
  <si>
    <t>Lambert, 1992</t>
  </si>
  <si>
    <t>Lahoz-Monfort &amp; Magrath, 2021</t>
  </si>
  <si>
    <t>Kusi et al., 2019</t>
  </si>
  <si>
    <t>Kruger et al., 2018</t>
  </si>
  <si>
    <t>Krebs et al., 2011</t>
  </si>
  <si>
    <t>Kleiber &amp; Zeileis, 2016</t>
  </si>
  <si>
    <t>Kitamura et al., 2010</t>
  </si>
  <si>
    <t>Kinnaird &amp; O'Brien, 2012</t>
  </si>
  <si>
    <t>Kelly et al., 2008</t>
  </si>
  <si>
    <t>Kelejian &amp; Prucha, 1998</t>
  </si>
  <si>
    <t>Keim et al., 2019</t>
  </si>
  <si>
    <t>Keim et al., 2021</t>
  </si>
  <si>
    <t>Keim et al., 2011</t>
  </si>
  <si>
    <t>Kays et al., 2010</t>
  </si>
  <si>
    <t>Kays et al., 2009</t>
  </si>
  <si>
    <t>Kays et al., 2021</t>
  </si>
  <si>
    <t>Kays et al., 2020</t>
  </si>
  <si>
    <t>Karanth et al., 2006</t>
  </si>
  <si>
    <t>Karanth et al., 2011</t>
  </si>
  <si>
    <t>Karanth &amp; Nichols, 1998</t>
  </si>
  <si>
    <t>Karanth, 1995</t>
  </si>
  <si>
    <t>Junker et al., 2021</t>
  </si>
  <si>
    <t>Johanns et al., 2022</t>
  </si>
  <si>
    <t>Jiménez et al., 2021</t>
  </si>
  <si>
    <t>Jennrich &amp; Turner, 1969</t>
  </si>
  <si>
    <t>Jennelle et al., 2002</t>
  </si>
  <si>
    <t>Iknayan et al., 2014</t>
  </si>
  <si>
    <t>Iijima, 2020</t>
  </si>
  <si>
    <t>Iannarilli et al., 2021</t>
  </si>
  <si>
    <t>Hurlbert, 1984</t>
  </si>
  <si>
    <t>Huggard, 2018</t>
  </si>
  <si>
    <t>Howe et al., 2017</t>
  </si>
  <si>
    <t>Holinda et al., 2020</t>
  </si>
  <si>
    <t>Hofmeester et al., 2019</t>
  </si>
  <si>
    <t>Henrich et al., 2022</t>
  </si>
  <si>
    <t>Heilbron, 1994</t>
  </si>
  <si>
    <t>Hartig, 2019</t>
  </si>
  <si>
    <t>Harrison et al., 2018</t>
  </si>
  <si>
    <t>Hall et al., 2008</t>
  </si>
  <si>
    <t>Gopalaswamy et al., 2012</t>
  </si>
  <si>
    <t>Guillera-Arroita et al., 2010</t>
  </si>
  <si>
    <t>Greenberg, 2020</t>
  </si>
  <si>
    <t>Greenberg, 2018</t>
  </si>
  <si>
    <t>Green et al., 2020</t>
  </si>
  <si>
    <t>Government of Alberta, 2023b</t>
  </si>
  <si>
    <t>Government of Alberta, 2023a</t>
  </si>
  <si>
    <t>Gotelli &amp; Colwell, 2011</t>
  </si>
  <si>
    <t>Gotelli &amp; Colwell, 2001</t>
  </si>
  <si>
    <t>Glover-Kapfer et al., 2017</t>
  </si>
  <si>
    <t>Glen et al., 2013</t>
  </si>
  <si>
    <t>Gillespie et al., 2015</t>
  </si>
  <si>
    <t>Gerber et al., 2010</t>
  </si>
  <si>
    <t>Gerber et al., 2011</t>
  </si>
  <si>
    <t>Ganskopp &amp; Johnson, 2007</t>
  </si>
  <si>
    <t>Gálvez et al., 2016</t>
  </si>
  <si>
    <t>Gallo et al., 2022</t>
  </si>
  <si>
    <t>Frey et al., 2017</t>
  </si>
  <si>
    <t>Frampton et al., 2022</t>
  </si>
  <si>
    <t>Found &amp; Patterson, 2020</t>
  </si>
  <si>
    <t>Foster &amp; Harmsen, 2012</t>
  </si>
  <si>
    <t>Forrester et al., 2016</t>
  </si>
  <si>
    <t>Fisher et al., 2014</t>
  </si>
  <si>
    <t>Fisher &amp; Burton, 2012</t>
  </si>
  <si>
    <t>Findlay et al., 2020</t>
  </si>
  <si>
    <t>Fidino et al., 2020</t>
  </si>
  <si>
    <t>Ferreira-Rodríguez et al., 2019</t>
  </si>
  <si>
    <t>Fennell et al., 2022</t>
  </si>
  <si>
    <t>Fegraus et al., 2011</t>
  </si>
  <si>
    <t>Fancourt, 2016</t>
  </si>
  <si>
    <t>Fisher et al., 2011</t>
  </si>
  <si>
    <t>Espartosa et al., 2011</t>
  </si>
  <si>
    <t>Efford et al., 2009b</t>
  </si>
  <si>
    <t>Efford et al., 2009a</t>
  </si>
  <si>
    <t>Efford &amp; Hunter, 2018</t>
  </si>
  <si>
    <t>Efford &amp; Boulanger, 2019</t>
  </si>
  <si>
    <t>Efford, 2022</t>
  </si>
  <si>
    <t>Efford, 2011</t>
  </si>
  <si>
    <t>Efford, 2004</t>
  </si>
  <si>
    <t>Duquette et al., 2014</t>
  </si>
  <si>
    <t>Dunne &amp; Quinn, 2009</t>
  </si>
  <si>
    <t>Doran-Myers, 2018</t>
  </si>
  <si>
    <t>Dillon &amp; Kelly, 2008</t>
  </si>
  <si>
    <t>Dey et al., 2023</t>
  </si>
  <si>
    <t>Deng et al., 2015</t>
  </si>
  <si>
    <t>Dénes et al., 2015</t>
  </si>
  <si>
    <t>Davis et al., 2021</t>
  </si>
  <si>
    <t>Cusack et al., 2015</t>
  </si>
  <si>
    <t>Colyn et al., 2018</t>
  </si>
  <si>
    <t>Colwell et al., 2012</t>
  </si>
  <si>
    <t>Columbia Mountains Institute of Applied Ecology [CMI], 2020</t>
  </si>
  <si>
    <t>Clevenger &amp; Waltho, 2005</t>
  </si>
  <si>
    <t>Clarke et al., 2023</t>
  </si>
  <si>
    <t>Clarke, 2019</t>
  </si>
  <si>
    <t>Clark et al., 2003</t>
  </si>
  <si>
    <t>Chatterjee et al., 2021</t>
  </si>
  <si>
    <t>Chandler &amp; Royle, 2013</t>
  </si>
  <si>
    <t>Caughley, 1977</t>
  </si>
  <si>
    <t>Carbone et al., 2001</t>
  </si>
  <si>
    <t>Caravaggi et al., 2020</t>
  </si>
  <si>
    <t>Caravaggi et al., 2017</t>
  </si>
  <si>
    <t>Cappelle et al., 2021</t>
  </si>
  <si>
    <t>Burton et al., 2015</t>
  </si>
  <si>
    <t>Burkholder et al., 2018</t>
  </si>
  <si>
    <t>Burgar et al., 2018</t>
  </si>
  <si>
    <t>Burgar, 2021</t>
  </si>
  <si>
    <t>Broekman et al., 2022</t>
  </si>
  <si>
    <t>Bridges &amp; Noss, 2011</t>
  </si>
  <si>
    <t>Bowkett et al., 2008</t>
  </si>
  <si>
    <t>Borchers et al., 2015</t>
  </si>
  <si>
    <t>Borchers &amp; Efford, 2008</t>
  </si>
  <si>
    <t>Borchers, 2012</t>
  </si>
  <si>
    <t>Borcher &amp; Marques, 2017</t>
  </si>
  <si>
    <t>Bliss &amp; Fisher, 1953</t>
  </si>
  <si>
    <t>Blasco-Moreno et al., 2019</t>
  </si>
  <si>
    <t>Blanc et al., 2013</t>
  </si>
  <si>
    <t>Bischof et al., 2020</t>
  </si>
  <si>
    <t>Bessone et al., 2020</t>
  </si>
  <si>
    <t>Beery et al., 2019</t>
  </si>
  <si>
    <t>Becker et al., 2022</t>
  </si>
  <si>
    <t>Bayne et al., 2021</t>
  </si>
  <si>
    <t>Bayne et al., 2022</t>
  </si>
  <si>
    <t>Brodie et al., 2015</t>
  </si>
  <si>
    <t>Augustine et al., 2019</t>
  </si>
  <si>
    <t>Augustine et al., 2018</t>
  </si>
  <si>
    <t>Arnason et al., 1991</t>
  </si>
  <si>
    <t>Apps &amp; McNutt, 2018</t>
  </si>
  <si>
    <t>Anile &amp; Devillard, 2016</t>
  </si>
  <si>
    <t>Ames et al., 2020</t>
  </si>
  <si>
    <t>Alonso et al., 2015</t>
  </si>
  <si>
    <t>Alberta Biodiversity Monitoring Institute [ABMI], 2021</t>
  </si>
  <si>
    <t>Ahumada et al., 2011</t>
  </si>
  <si>
    <t>Ahumada et al., 2019</t>
  </si>
  <si>
    <t>Abolaffio et al, 2019</t>
  </si>
  <si>
    <t>name</t>
  </si>
  <si>
    <t>Instantaneous sampling (IS)</t>
  </si>
  <si>
    <t>mod_is</t>
  </si>
  <si>
    <t>approach</t>
  </si>
  <si>
    <t>Space-to-event (STE)</t>
  </si>
  <si>
    <t>mod_ste</t>
  </si>
  <si>
    <t>Time-to-event (TTE)</t>
  </si>
  <si>
    <t>mod_tte</t>
  </si>
  <si>
    <t>Distance sampling (DS)</t>
  </si>
  <si>
    <t>mod_ds</t>
  </si>
  <si>
    <t>Time in front of the camera (TIFC)</t>
  </si>
  <si>
    <t>mod_tifc</t>
  </si>
  <si>
    <t>Random encounter and staying time (REST)</t>
  </si>
  <si>
    <t>mod_rest</t>
  </si>
  <si>
    <t>Random encounter model (REM)</t>
  </si>
  <si>
    <t>mod_rem</t>
  </si>
  <si>
    <t>N-mixture</t>
  </si>
  <si>
    <t>mod_nmixture</t>
  </si>
  <si>
    <t>Royle-Nichols</t>
  </si>
  <si>
    <t>mod_roylenichols</t>
  </si>
  <si>
    <t>Spatial Partial Identity Model (2-flank SPIM)</t>
  </si>
  <si>
    <t>mod_2flankspim</t>
  </si>
  <si>
    <t>mod_catspim</t>
  </si>
  <si>
    <t>mod_sc</t>
  </si>
  <si>
    <t xml:space="preserve">Spatial mark-resight </t>
  </si>
  <si>
    <t>mod_smr</t>
  </si>
  <si>
    <t>Mark-resight (MR)</t>
  </si>
  <si>
    <t>mod_mr</t>
  </si>
  <si>
    <t>mod_scr_secr</t>
  </si>
  <si>
    <t>mod_cr_cmr</t>
  </si>
  <si>
    <t>Behaviour</t>
  </si>
  <si>
    <t>mod_behaviour</t>
  </si>
  <si>
    <t>Relative abundance indices</t>
  </si>
  <si>
    <t>mod_rai</t>
  </si>
  <si>
    <t>Occupancy models</t>
  </si>
  <si>
    <t>mod_occupancy</t>
  </si>
  <si>
    <t>Species diversity &amp; richness</t>
  </si>
  <si>
    <t>mod_divers_rich</t>
  </si>
  <si>
    <t>Species inventory</t>
  </si>
  <si>
    <t>mod_inventory</t>
  </si>
  <si>
    <t>obj_behaviour</t>
  </si>
  <si>
    <t>objective</t>
  </si>
  <si>
    <t>Vital rates</t>
  </si>
  <si>
    <t>obj_vital_rate</t>
  </si>
  <si>
    <t>obj_abundance</t>
  </si>
  <si>
    <t>Relative abundance</t>
  </si>
  <si>
    <t>obj_rel_abund</t>
  </si>
  <si>
    <t>Occupancy</t>
  </si>
  <si>
    <t>obj_occupancy</t>
  </si>
  <si>
    <t>obj_divers_rich</t>
  </si>
  <si>
    <t>obj_inventory</t>
  </si>
  <si>
    <t>substitution</t>
  </si>
  <si>
    <t>id</t>
  </si>
  <si>
    <t>type</t>
  </si>
  <si>
    <t>NULL</t>
  </si>
  <si>
    <t>Zero-inflation</t>
  </si>
  <si>
    <t>A regression model for count data that both follows the Poisson distribution and contains excess zeros (Lambert, 1992). ZIP models are only appropriate for data for which the overdispersion is not solely due to zero-inflation. [relative abundance indices]</t>
  </si>
  <si>
    <t>Zero-inflated Poisson (ZIP) regression (Lambert, 1992)</t>
  </si>
  <si>
    <t>Zero-inflated negative binomial (ZINB) regression (McCullagh &amp; Nelder, 1989)</t>
  </si>
  <si>
    <t>walktest</t>
  </si>
  <si>
    <t>Walktest</t>
  </si>
  <si>
    <t>baitlure_visual_lure</t>
  </si>
  <si>
    <t>Visual lure</t>
  </si>
  <si>
    <t>visit_metadata</t>
  </si>
  <si>
    <t>Metadata that should be collected each time a camera location is visited to deploy, Service*/Retrieval Field Datasheet.</t>
  </si>
  <si>
    <t>Visit metadata</t>
  </si>
  <si>
    <t>visit</t>
  </si>
  <si>
    <t>When a crew has gone to a location to deploy, service, or retrieve a remote camera.</t>
  </si>
  <si>
    <t>Visit</t>
  </si>
  <si>
    <t>fov_viewshed</t>
  </si>
  <si>
    <t>The area visible to the camera as determined by its lens angle (in degrees) and trigger distance (Moeller et al., 2023).</t>
  </si>
  <si>
    <t>Viewshed</t>
  </si>
  <si>
    <t>settings_userlabel</t>
  </si>
  <si>
    <t>User label</t>
  </si>
  <si>
    <t>typeid_unmarked</t>
  </si>
  <si>
    <t xml:space="preserve">Unmarked individuals */ populations */ species </t>
  </si>
  <si>
    <t>trigger_speed</t>
  </si>
  <si>
    <t>Trigger speed</t>
  </si>
  <si>
    <t>trigger_event</t>
  </si>
  <si>
    <t>An activation of the camera detector(s) that initiates the capture of a single or multiple images, or the recording of video.</t>
  </si>
  <si>
    <t>total_number_of_camera_days</t>
  </si>
  <si>
    <t>Total number of camera days</t>
  </si>
  <si>
    <t>Time-to-event (TTE) model (Moeller et al., 2018)</t>
  </si>
  <si>
    <t>timelapse_image</t>
  </si>
  <si>
    <t>Time-lapse image</t>
  </si>
  <si>
    <t>Time in front of the camera (TIFC) (Huggard, 2018; Warbington &amp; Boyce, 2020; tested in Becker et al., 2022)</t>
  </si>
  <si>
    <t>test_image</t>
  </si>
  <si>
    <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t>
  </si>
  <si>
    <t>Test image</t>
  </si>
  <si>
    <t>sampledesign_targeted</t>
  </si>
  <si>
    <t>Camera locations or sample stations are placed in areas that are known or suspected to have higher activity levels (e.g., game trails, mineral licks).</t>
  </si>
  <si>
    <t>Targeted design</t>
  </si>
  <si>
    <t>sampledesign_systematic_random</t>
  </si>
  <si>
    <t>Camera locations are selected using a two-stage approach. Firstly, girds are selected systematically (to occur within a regular pattern) across the study area. The location of the camera within each grid is then selected randomly.</t>
  </si>
  <si>
    <t>Systematic random design</t>
  </si>
  <si>
    <t>sampledesign_systematic</t>
  </si>
  <si>
    <t>Camera locations occur in a regular pattern (e.g., a grid pattern) across the study area.</t>
  </si>
  <si>
    <t>Systematic design</t>
  </si>
  <si>
    <t>study_area</t>
  </si>
  <si>
    <t>Study area</t>
  </si>
  <si>
    <t>sampledesign_stratified_random</t>
  </si>
  <si>
    <t>The area of interest is divided into smaller strata (e.g., habitat type, disturbance levels), and then a proportional random sample of sites is selected within each stratum (e.g., 15%, 35% and 50% of sites within high, medium and low disturbance strata).</t>
  </si>
  <si>
    <t xml:space="preserve">Stratified random design </t>
  </si>
  <si>
    <t>sampledesign_stratified</t>
  </si>
  <si>
    <t>The area of interest is divided into smaller strata (e.g., habitat type, disturbance levels), and cameras are placed within each stratum (e.g., 15%, 35% and 50% of sites within high, medium, and low disturbance strata).</t>
  </si>
  <si>
    <t>Stratified design</t>
  </si>
  <si>
    <t>state_variable</t>
  </si>
  <si>
    <t>State variable</t>
  </si>
  <si>
    <t>Spatial partial identity model (2-flank SPIM) (Augustine et al., 2018)</t>
  </si>
  <si>
    <t>Spatial mark-resight (SMR) (Chandler &amp; Royle, 2013; Sollmann et al., 2013a, 2013b)</t>
  </si>
  <si>
    <t>spatial_autocorrelation</t>
  </si>
  <si>
    <t>The tendency for locations that are closer together to be more similar.</t>
  </si>
  <si>
    <t>Spatial autocorrelation</t>
  </si>
  <si>
    <t>Space-to-event (STE) model (Moeller et al., 2018)</t>
  </si>
  <si>
    <t>service_retrieval_visit</t>
  </si>
  <si>
    <t>When a crew has gone to a location to service or retrieve a remote camera.</t>
  </si>
  <si>
    <t>Service*/Retrieval visit</t>
  </si>
  <si>
    <t>service_retrieval_metadata</t>
  </si>
  <si>
    <t>Metadata that should be collected each time a camera location is visited to Service*/Retrieval Field Datasheet.</t>
  </si>
  <si>
    <t>Service*/Retrieval metadata</t>
  </si>
  <si>
    <t>service_retrieval</t>
  </si>
  <si>
    <t>Service*/Retrieval</t>
  </si>
  <si>
    <t>sequence</t>
  </si>
  <si>
    <t>Sequence</t>
  </si>
  <si>
    <t>baitlure_scent_lure</t>
  </si>
  <si>
    <t>Scent lure</t>
  </si>
  <si>
    <t>sample_station</t>
  </si>
  <si>
    <t>Sample station</t>
  </si>
  <si>
    <t>Royle-Nichols model (Royle &amp; Nichols, 2003; MacKenzie et al., 2006)</t>
  </si>
  <si>
    <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t>
  </si>
  <si>
    <t>fov_registration_area</t>
  </si>
  <si>
    <t>The area in which an animal entering has at least some probability of being captured on the image.</t>
  </si>
  <si>
    <t>Registration area</t>
  </si>
  <si>
    <t>recovery_time</t>
  </si>
  <si>
    <t>The time necessary for the camera to prepare to capture the next photo after the previous one has been recorded (Trolliet et al., 2014).</t>
  </si>
  <si>
    <t>Recovery time</t>
  </si>
  <si>
    <t>Random encounter model (REM) (Rowcliffe et al., 2008, 2013)</t>
  </si>
  <si>
    <t>A recent modification of the REM (Nakashima et al., 2018) that substitutes staying time (i.e., the cumulative time in the cameras' detection zone) for movement speed (staying time and movement speed are inversely proportional) (Cappelle et al., 2021).</t>
  </si>
  <si>
    <t>sampledesign_random</t>
  </si>
  <si>
    <t>Cameras occur at randomized camera locations (or sample stations) across the area of interest, sometimes with a predetermined minimum distance between camera locations (or sample stations).</t>
  </si>
  <si>
    <t>pseudoreplication</t>
  </si>
  <si>
    <t>When observations are not statistically independent (spatially or temporally) but are treated as if they are independent.</t>
  </si>
  <si>
    <t>Pseudoreplication</t>
  </si>
  <si>
    <t>project</t>
  </si>
  <si>
    <t>Project</t>
  </si>
  <si>
    <t>A regression model for count data used when data are not overdispersed or zero-inflated (Lambert, 1992). [relative abundance indices]</t>
  </si>
  <si>
    <t>Poisson regression</t>
  </si>
  <si>
    <t>typeid_partially_marked</t>
  </si>
  <si>
    <t xml:space="preserve">Partially marked individuals */ populations */ species </t>
  </si>
  <si>
    <t>sampledesign_paired</t>
  </si>
  <si>
    <t>Paired design</t>
  </si>
  <si>
    <t>A variance significantly larger than the mean (Bliss &amp; Fisher, 1953); greater variability in a set of data than predicted by the error structure of the model (Harrison et al., 2018); excess variability can be caused by zero inflation, non-independence of counts, or both (Zuur et al., 2009).</t>
  </si>
  <si>
    <t>Overdispersion</t>
  </si>
  <si>
    <t>A modelling approach used to account for imperfect detection by first evaluating the detection probability of a species via detection histories (i.e., present or absent) to determine the probability of the true presence or absence of a species at a site (MacKenzie et al., 2002).</t>
  </si>
  <si>
    <t>Occupancy model (MacKenzie et al., 2002)</t>
  </si>
  <si>
    <t>occupancy</t>
  </si>
  <si>
    <t>N-mixture models</t>
  </si>
  <si>
    <t>A regression model used for count data with overdispersion but without zero-inflation. [relative abundance indices]</t>
  </si>
  <si>
    <t>Negative binomial (NB) regression (Mullahy, 1986)</t>
  </si>
  <si>
    <t>Modelling approach</t>
  </si>
  <si>
    <t>Model assumption</t>
  </si>
  <si>
    <t>metadata</t>
  </si>
  <si>
    <t>Data that provides information about other data (e.g., the number of images on an SD card).</t>
  </si>
  <si>
    <t>Metadata</t>
  </si>
  <si>
    <t>Mark-resight (MR) model (Arnason et al., 1991; McClintock et al., 2009)</t>
  </si>
  <si>
    <t>typeid_marked</t>
  </si>
  <si>
    <t>Individuals, populations, or species (varies with modelling approach and context) that can be identified using natural or artificial markings (e.g., coat patterns, scars, tags, collars).</t>
  </si>
  <si>
    <t xml:space="preserve">Marked individuals */ populations */ species </t>
  </si>
  <si>
    <t>baitlure_lure</t>
  </si>
  <si>
    <t>Lure</t>
  </si>
  <si>
    <t>Inventory</t>
  </si>
  <si>
    <t>inter_detection_interval</t>
  </si>
  <si>
    <t>Inter-detection interval</t>
  </si>
  <si>
    <t>intensity_of_use</t>
  </si>
  <si>
    <t>Intensity of use (Keim et al., 2019)</t>
  </si>
  <si>
    <t>Instantaneous sampling (IS) (Moeller et al., 2018)</t>
  </si>
  <si>
    <t>settings_infrared_illum</t>
  </si>
  <si>
    <t>Infrared illuminator</t>
  </si>
  <si>
    <t>independent_detections</t>
  </si>
  <si>
    <t>Detections that are deemed to be independent based on a user-defined threshold (e.g., 30 minutes).</t>
  </si>
  <si>
    <t>Independent detections</t>
  </si>
  <si>
    <t>imperfect_detection</t>
  </si>
  <si>
    <t>Imperfect detection</t>
  </si>
  <si>
    <t>image_tagging</t>
  </si>
  <si>
    <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t>
  </si>
  <si>
    <t>Image tagging</t>
  </si>
  <si>
    <t>image_sequence</t>
  </si>
  <si>
    <t>Image Sequence</t>
  </si>
  <si>
    <t>image_processing</t>
  </si>
  <si>
    <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t>
  </si>
  <si>
    <t>Image processing</t>
  </si>
  <si>
    <t>image_classification_confidence</t>
  </si>
  <si>
    <t>The likelihood of an image containing an object of a certain class (Fennell et al., 2022).</t>
  </si>
  <si>
    <t xml:space="preserve">Image classification confidence </t>
  </si>
  <si>
    <t>image_classification</t>
  </si>
  <si>
    <t>Image classification</t>
  </si>
  <si>
    <t>image</t>
  </si>
  <si>
    <t>Image</t>
  </si>
  <si>
    <t>settings_flash_output</t>
  </si>
  <si>
    <t>The camera setting that provides the level of intensity of the flash (if enabled).</t>
  </si>
  <si>
    <t>Flash output</t>
  </si>
  <si>
    <t>field_of_view</t>
  </si>
  <si>
    <t>Field of View (FOV)</t>
  </si>
  <si>
    <t>false_trigger</t>
  </si>
  <si>
    <t>Blank images (no wildlife or human present). These images commonly occur when a camera is triggered by vegetation blowing in the wind.</t>
  </si>
  <si>
    <t>False trigger</t>
  </si>
  <si>
    <t>effective_detection_distance</t>
  </si>
  <si>
    <t>The distance from a camera that would give the same number of detections if all animals up to that distance are perfectly detected, and no animals that are farther away are detected; Buckland, 1987, Becker et al., 2022).</t>
  </si>
  <si>
    <t>Effective detection distance</t>
  </si>
  <si>
    <t>Distance sampling (DS) model (Howe et al., 2017)</t>
  </si>
  <si>
    <t>detection_zone</t>
  </si>
  <si>
    <t>The area (conical in shape) in which a remote camera can detect the heat signature and motion of an object (Rovero &amp; Zimmermann, 2016) (Figure 5).</t>
  </si>
  <si>
    <t>Detection zone</t>
  </si>
  <si>
    <t>detection_rate</t>
  </si>
  <si>
    <t>The frequency of independent detections within a specified time period.</t>
  </si>
  <si>
    <t>Detection rate</t>
  </si>
  <si>
    <t>detection_probability</t>
  </si>
  <si>
    <t>Detection probability (aka detectability)</t>
  </si>
  <si>
    <t>detection_distance</t>
  </si>
  <si>
    <t>Detection distance</t>
  </si>
  <si>
    <t>detection_event</t>
  </si>
  <si>
    <t>deployment_visit</t>
  </si>
  <si>
    <t>When a crew has gone to a location to deploy a remote camera.</t>
  </si>
  <si>
    <t>Deployment visit</t>
  </si>
  <si>
    <t>deployment_metadata</t>
  </si>
  <si>
    <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t>
  </si>
  <si>
    <t>Deployment metadata</t>
  </si>
  <si>
    <t>deployment_area_photos</t>
  </si>
  <si>
    <t>Deployment area photos</t>
  </si>
  <si>
    <t>deployment</t>
  </si>
  <si>
    <t>Deployment</t>
  </si>
  <si>
    <t>cumulative_det_probability</t>
  </si>
  <si>
    <t>Cumulative detection probability</t>
  </si>
  <si>
    <t>crew</t>
  </si>
  <si>
    <t>Crew</t>
  </si>
  <si>
    <t>sampledesign_convenience</t>
  </si>
  <si>
    <t>Convenience design</t>
  </si>
  <si>
    <t>sampledesign_clustered</t>
  </si>
  <si>
    <t>Clustered design</t>
  </si>
  <si>
    <t>Categorical partial identity model (catSPIM) (Augustine et al., 2019; Sun et al., 2022)</t>
  </si>
  <si>
    <t>Capture-recapture (CR) model */ Capture-mark-recapture (CMR) model (Karanth, 1995; Karanth &amp; Nichols, 1998)</t>
  </si>
  <si>
    <t>camera_spacing</t>
  </si>
  <si>
    <t>Camera spacing</t>
  </si>
  <si>
    <t>camera_location</t>
  </si>
  <si>
    <t>Camera location</t>
  </si>
  <si>
    <t>camera_days_per_camera_location</t>
  </si>
  <si>
    <t>The number of days each camera was active and functioning during the period it was deployed (e.g., 24-hour periods or the difference in days between the Deployment Start Date Time and the Deployment End Date Time if there were no interruptions).</t>
  </si>
  <si>
    <t>Camera days per camera location</t>
  </si>
  <si>
    <t>camera_angle</t>
  </si>
  <si>
    <t>The degree at which the camera is pointed toward the FOV Target Feature relative to the horizontal ground surface (with respect to slope, if applicable).</t>
  </si>
  <si>
    <t>Camera angle</t>
  </si>
  <si>
    <t>baitlure_bait</t>
  </si>
  <si>
    <t>Bait</t>
  </si>
  <si>
    <t>baitlure_audible_lure</t>
  </si>
  <si>
    <t>Audible lure</t>
  </si>
  <si>
    <t>utm_zone_camera_location</t>
  </si>
  <si>
    <t>settings_trigger_sensitivity</t>
  </si>
  <si>
    <t>settings_trigger_modes</t>
  </si>
  <si>
    <t>target_species</t>
  </si>
  <si>
    <t>tag</t>
  </si>
  <si>
    <t>**Tag**</t>
  </si>
  <si>
    <t>age_class_subadult</t>
  </si>
  <si>
    <t>**Subadult**</t>
  </si>
  <si>
    <t>age_class_subadult_youngofyear</t>
  </si>
  <si>
    <t>**Subadult - Young of Year**</t>
  </si>
  <si>
    <t>age_class_subadult_yearling</t>
  </si>
  <si>
    <t>**Subadult - Yearling**</t>
  </si>
  <si>
    <t>study_area_name</t>
  </si>
  <si>
    <t>study_area_description</t>
  </si>
  <si>
    <t>A description for each unique research or monitoring area including its location, the habitat type(s), land use(s) and habitat disturbances (where applicable).</t>
  </si>
  <si>
    <t>**Study Area Description**</t>
  </si>
  <si>
    <t>species</t>
  </si>
  <si>
    <t>**Species**</t>
  </si>
  <si>
    <t>sex_class</t>
  </si>
  <si>
    <t>service_retrieval_crew</t>
  </si>
  <si>
    <t>The first and last names of the individuals who collected data during the Service*/Retrieval visit.</t>
  </si>
  <si>
    <t>**Service*/Retrieval Crew**</t>
  </si>
  <si>
    <t>sequence_name</t>
  </si>
  <si>
    <t>sample_station_name</t>
  </si>
  <si>
    <t>settings_quiet_period</t>
  </si>
  <si>
    <t>purpose_of_visit</t>
  </si>
  <si>
    <t>**Purpose of Visit**</t>
  </si>
  <si>
    <t>project_name</t>
  </si>
  <si>
    <t>project_description</t>
  </si>
  <si>
    <t>A description of the project objective(s) and general methods.</t>
  </si>
  <si>
    <t>**Project Description**</t>
  </si>
  <si>
    <t>project_coordinator</t>
  </si>
  <si>
    <t>The first and last name of the primary contact for the project.</t>
  </si>
  <si>
    <t>**Project Coordinator**</t>
  </si>
  <si>
    <t>project_coordinator_email</t>
  </si>
  <si>
    <t>The email address of the Project Coordinator.</t>
  </si>
  <si>
    <t>**Project Coordinator Email**</t>
  </si>
  <si>
    <t>settings_photos_per_trigger</t>
  </si>
  <si>
    <t>The camera setting that describes the number of photos taken each time the camera is triggered.</t>
  </si>
  <si>
    <t>northing_camera_location</t>
  </si>
  <si>
    <t>-</t>
  </si>
  <si>
    <t>**New Camera Serial Number**</t>
  </si>
  <si>
    <t>**New Camera Model**</t>
  </si>
  <si>
    <t>**New Camera Make**</t>
  </si>
  <si>
    <t>**New Camera ID**</t>
  </si>
  <si>
    <t>settings_motion_image_interval</t>
  </si>
  <si>
    <t>longitude_camera_location</t>
  </si>
  <si>
    <t>latitude_camera_location</t>
  </si>
  <si>
    <t>age_class_juvenile</t>
  </si>
  <si>
    <t>Animals in their first summer, with clearly juvenile features (e.g., spots); mammals older than neonates but that still require parental care.</t>
  </si>
  <si>
    <t>**Juvenile**</t>
  </si>
  <si>
    <t>individual_count</t>
  </si>
  <si>
    <t>image_sequence_date_time</t>
  </si>
  <si>
    <t>**Image*/Sequence Date Time (DD-MMM-YYYY HH:MM:SS)**</t>
  </si>
  <si>
    <t>image_set_start_date_time</t>
  </si>
  <si>
    <t>image_set_end_date_time</t>
  </si>
  <si>
    <t>image_name</t>
  </si>
  <si>
    <t>gps_unit_accuracy</t>
  </si>
  <si>
    <t>fov_target</t>
  </si>
  <si>
    <t>**FOV Target Feature**</t>
  </si>
  <si>
    <t>event_type</t>
  </si>
  <si>
    <t>easting_camera_location</t>
  </si>
  <si>
    <t>**Easting Camera Location**</t>
  </si>
  <si>
    <t>deployment_start_date_time</t>
  </si>
  <si>
    <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t>
  </si>
  <si>
    <t>deployment_name</t>
  </si>
  <si>
    <t>deployment_end_date_time</t>
  </si>
  <si>
    <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t>
  </si>
  <si>
    <t>deployment_crew</t>
  </si>
  <si>
    <t>The first and last names of the individuals who collected data during the deployment visit.</t>
  </si>
  <si>
    <t>camera_serial_number</t>
  </si>
  <si>
    <t>camera_model</t>
  </si>
  <si>
    <t>camera_make</t>
  </si>
  <si>
    <t>camera_location_name</t>
  </si>
  <si>
    <t>camera_id</t>
  </si>
  <si>
    <t>A unique alphanumeric ID for the camera that distinguishes it from other cameras of the same make or model.</t>
  </si>
  <si>
    <t>camera_height</t>
  </si>
  <si>
    <t>The height from the ground (below snow) to the bottom of the lens (metres; to the nearest 0.05 m).</t>
  </si>
  <si>
    <t>baitlure_bait_lure_type</t>
  </si>
  <si>
    <t>analyst</t>
  </si>
  <si>
    <t>The first and last names of the individual who provided the observation data point (species identification and associated information). If there are multiple analysts for an observation, enter the primary analyst.</t>
  </si>
  <si>
    <t>age_class</t>
  </si>
  <si>
    <t>age_class_adult</t>
  </si>
  <si>
    <t>Animals that are old enough to breed; reproductively mature.</t>
  </si>
  <si>
    <t>walktest_height</t>
  </si>
  <si>
    <t>The vertical distance from the camera at which the crew performs the walktest (metres; to the nearest 0.05 m). Leave blank if not applicable.</t>
  </si>
  <si>
    <t>walktest_distance</t>
  </si>
  <si>
    <t>The horizontal distance from the camera at which the crew performs the walktest (metres; to the nearest 0.05 m). Leave blank if not applicable.</t>
  </si>
  <si>
    <t>walktest_complete</t>
  </si>
  <si>
    <t>visit_comments</t>
  </si>
  <si>
    <t>settings_video_length</t>
  </si>
  <si>
    <t>If applicable, describes the camera setting that specifies the minimum video duration (in seconds) that the camera will record when triggered. Leave blank if not applicable.</t>
  </si>
  <si>
    <t>test_image_taken</t>
  </si>
  <si>
    <t>Whether a test image (i.e., an image taken from a camera after it has been set up to provide a permanent record of the visit metadata) was taken. Arm the camera, from ~5 m in front, walk towards the camera while holding the Test Image Sheet.</t>
  </si>
  <si>
    <t>stake_distance</t>
  </si>
  <si>
    <t>The distance from the camera to a stake (in metres to the nearest 0.05 m). Leave blank if not applicable.</t>
  </si>
  <si>
    <t>service_retrieval_comments</t>
  </si>
  <si>
    <t>Comments describing additional details about the Service*/Retrieval.</t>
  </si>
  <si>
    <t>security</t>
  </si>
  <si>
    <t>sd_card_status</t>
  </si>
  <si>
    <t>The remaining storage capacity on an SD card; collected during a camera service or retrieval.</t>
  </si>
  <si>
    <t>sd_card_replaced</t>
  </si>
  <si>
    <t>Whether the SD card was replaced.</t>
  </si>
  <si>
    <t>sd_card_id</t>
  </si>
  <si>
    <t>remaining_battery_percent</t>
  </si>
  <si>
    <t>The remaining battery power (%) of batteries within a camera.</t>
  </si>
  <si>
    <t>key_id</t>
  </si>
  <si>
    <t>image_sequence_comments</t>
  </si>
  <si>
    <t>image_trigger_mode</t>
  </si>
  <si>
    <t>image_infrared_illuminator</t>
  </si>
  <si>
    <t>image_flash_output</t>
  </si>
  <si>
    <t>human_transport_mode_activity</t>
  </si>
  <si>
    <t>fov_target_distance</t>
  </si>
  <si>
    <t>The distance from the camera to the FOV Target Feature (in metres; to the nearest 0.5 m). Leave blank if not applicable.</t>
  </si>
  <si>
    <t>deployment_image_count</t>
  </si>
  <si>
    <t>The total number of images collected during the deployment, including false triggers (i.e., empty images with no wildlife or human present species) and those triggered by a time-lapse setting (if applicable).</t>
  </si>
  <si>
    <t>deployment_comments</t>
  </si>
  <si>
    <t>Comments describing additional details about the deployment.</t>
  </si>
  <si>
    <t>deployment_area_photos_taken</t>
  </si>
  <si>
    <t>deployment_area_photo_numbers</t>
  </si>
  <si>
    <t>camera_location_comments</t>
  </si>
  <si>
    <t>Comments describing additional details about a camera location.</t>
  </si>
  <si>
    <t>camera_location_characteristics</t>
  </si>
  <si>
    <t>camera_direction</t>
  </si>
  <si>
    <t>camera_damaged</t>
  </si>
  <si>
    <t>Whether the camera was damaged or malfunctioning; if there is any damage to the device (physical or mechanical), the crew should describe the damage in the Service*/Retrieval Comments.</t>
  </si>
  <si>
    <t>camera_attachment</t>
  </si>
  <si>
    <t>camera_active_on_departure</t>
  </si>
  <si>
    <t>Whether a camera was functional upon departure.</t>
  </si>
  <si>
    <t>camera_active_on_arrival</t>
  </si>
  <si>
    <t>Whether a camera was functional upon arrival.</t>
  </si>
  <si>
    <t>behaviour</t>
  </si>
  <si>
    <t>batteries_replaced</t>
  </si>
  <si>
    <t>Whether the camera's batteries were replaced.</t>
  </si>
  <si>
    <t>animal_id</t>
  </si>
  <si>
    <t>A unique ID for an animal that can be uniquely identified (e.g., marked in some way). If multiple unique individuals are identified, enter an Animal ID for each as a unique row. Leave blank if not applicable.</t>
  </si>
  <si>
    <t>access_method</t>
  </si>
  <si>
    <t>number_of_images</t>
  </si>
  <si>
    <t>The number of images on an SD card.</t>
  </si>
  <si>
    <t>key</t>
  </si>
  <si>
    <t>mandatory</t>
  </si>
  <si>
    <t>blank</t>
  </si>
  <si>
    <t>definition</t>
  </si>
  <si>
    <t>camera_make_new</t>
  </si>
  <si>
    <t>camera_model_new</t>
  </si>
  <si>
    <t>camera_serial_number_new</t>
  </si>
  <si>
    <t>cam_id_new</t>
  </si>
  <si>
    <t>sd_id_new</t>
  </si>
  <si>
    <t>The method used to reach the camera location (e.g., on 'Foot,' 'ATV,' 'Helicopter,' etc.).</t>
  </si>
  <si>
    <t xml:space="preserve">The age classification of individual(s) being categorized (e.g., 'Adult,' 'Juvenile,' 'Subadult,' 'Subadult - Young of Year,' 'Subadult - Yearling,' or 'Unknown'). </t>
  </si>
  <si>
    <t>Animals older than a 'Juvenile' but not yet an 'Adult'; a 'Subadult' may be further classified into 'Young of the Year' or 'Yearling.'</t>
  </si>
  <si>
    <t>Animals approximately one year old; has lived through one winter season; between 'Young of Year' and 'Adult.'</t>
  </si>
  <si>
    <t>Animals less than one year old; born in the previous year's spring, but has not yet lived through a winter season; between 'Juvenile' and 'Yearling.'</t>
  </si>
  <si>
    <t>The behaviour of the individual(s) being categorized (e.g., 'Standing,' 'Drinking,' 'Vigilant,' etc.).</t>
  </si>
  <si>
    <t>The cardinal direction that a camera faces. Ideally, cameras should face north (N; i.e. '0' degrees), or south (S; i.e. '180' degrees) if north is not possible. The Camera Direction should be chosen to ensure the field of view (FOV) is of the original FOV target feature.</t>
  </si>
  <si>
    <t>The location where a single camera was placed (recorded as 'Camera Location Name').</t>
  </si>
  <si>
    <t>Any significant features around the camera at the time of the visit. This may include for example, manmade or natural linear features (e.g., trails), habitat types (e.g., wetlands), wildlife structure (e.g., beaver dam). If 'Other,' describe in the Camera Location Comments. &lt;br&gt; &lt;br&gt; Camera Location Characteristics differ from FOV Target Features in that Camera Location Characteristics could include those not in the camera's Field of View. If 'Other,' describe in the Camera Location Comments.</t>
  </si>
  <si>
    <t>A unique alphanumeric identifier for the location where a single camera was placed (e.g., 'bh1,' 'bh2').</t>
  </si>
  <si>
    <t>The make of a particular camera (i.e., the manufacturer, e.g., 'Reconyx' or 'Bushnell').</t>
  </si>
  <si>
    <t>The model number or name of a particular camera (e.g., 'PC900' or 'Trophy Cam HD').</t>
  </si>
  <si>
    <t>The serial number of a particular camera, which is usually found inside the camera cover (e.g., 'P900FF04152022').</t>
  </si>
  <si>
    <t>The first and last names of all the individuals who collected data during the deployment visit ('Deployment Crew') and Service*/Retrieval visit ('Service*/Retrieval Crew').</t>
  </si>
  <si>
    <t>The image numbers for the deployment area photos (if collected, e.g., 'DSC  100'). These are optionally documented on a Camera Deployment Field Datasheet for each set of camera deployment area photos. Leave blank if not applicable.</t>
  </si>
  <si>
    <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t>
  </si>
  <si>
    <t>The easting UTM coordinate of the camera location (e.g., '337875'). Record using the NAD83 datum. Leave blank if recording the Longitude instead.</t>
  </si>
  <si>
    <t>Whether detections were reported as an individual image captured by the camera ('Image'), a 'Sequence,' or 'Tag.'</t>
  </si>
  <si>
    <t>A specific man-made or natural feature at which the camera is aimed to maximize the detection of wildlife species or to measure the use of that feature. Record 'None' if a FOV Target Feature was not used and 'Unknown' if not known. If 'Other,' describe in the Camera Location Comments.</t>
  </si>
  <si>
    <t xml:space="preserve">The margin of error of the GPS unit used to record spatial information (e.g., '5' [m]), such as the coordinates of the camera location. On most GPS units (e.g., 'Garmin') this information is provided on the unit’s satellite information page. </t>
  </si>
  <si>
    <t>The activity performed or mode of transportation used by a human observed (e.g., hiker, skier, off-highway vehicle, etc.). This categorical field should be populated when data on humans (in addition to wildlife) are collected. Leave blank if not applicable and record 'Unknown' if not known.</t>
  </si>
  <si>
    <t>An individual image captured by a camera, which may be part of a multi-image sequence (recorded as 'Image Name').</t>
  </si>
  <si>
    <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t>
  </si>
  <si>
    <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t>
  </si>
  <si>
    <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t>
  </si>
  <si>
    <t>The order of the image in a rapid-fire sequence as reported in the image Exif data (text; e.g., '1 of 1' or '1 of 3'). Leave blank if not applicable.</t>
  </si>
  <si>
    <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t>
  </si>
  <si>
    <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t>
  </si>
  <si>
    <t>The type of trigger mode used to capture the image as reported in the image Exif data (e.g., 'Time Lapse,' 'Motion Detection,' 'CodeLoc Not Entered,' 'External Sensor'). Record 'Unknown' if not known.</t>
  </si>
  <si>
    <t>Species are often detected 'imperfectly,' meaning that they are not always detected when they are present (e.g., due to cover of vegetation, cryptic nature or small size) (MacKenzie et al., 2004).</t>
  </si>
  <si>
    <t>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t>
  </si>
  <si>
    <t>The latitude of the camera location in decimal degrees to five decimal places (e.g., '53.78136'). Leave blank if recording Northing instead.</t>
  </si>
  <si>
    <t>The longitude of the camera location in decimal degrees to five decimal places (e.g., '-113.46067'). Leave blank if recording Easting instead.</t>
  </si>
  <si>
    <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t>
  </si>
  <si>
    <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t>
  </si>
  <si>
    <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t>
  </si>
  <si>
    <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t>
  </si>
  <si>
    <t>The northing UTM coordinate of the camera location (e.g., '5962006'). Record using the NAD83 datum. Leave blank if recording the Latitude instead.</t>
  </si>
  <si>
    <t>A scientific study, inventory or monitoring program that has a certain objective, defined methods, and a defined boundary in space and time (recorded as 'Project Name').</t>
  </si>
  <si>
    <t>A unique alphanumeric identifier for each project. Ideally, the Project Name should include an abbreviation for the organization, a brief project name, and the year the project began (e.g., 'uofa_oilsands_2018').</t>
  </si>
  <si>
    <t>A grouping of two or more non-independent camera locations, such as when cameras are clustered or paired (recorded as 'Sample Station Name').</t>
  </si>
  <si>
    <t>A sequential alphanumeric identifier for each grouping of two more non-independent camera locations (when cameras are deployed in clusters, pairs, or arrays; e.g., 'ss1' in 'ss1_bh1,' 'ss1_bh2,' 'ss1_bh3' etc.). Leave blank if not applicable.</t>
  </si>
  <si>
    <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t>
  </si>
  <si>
    <t>The ID label on an SD card (e.g., 'cmu_100').</t>
  </si>
  <si>
    <t>The equipment used to secure the camera (e.g., 'Security box,' 'Bracket,' 'Bracket + Screws,' or 'None').</t>
  </si>
  <si>
    <t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t>
  </si>
  <si>
    <t>The camera setting that can be enabled (if applicable to the camera make and camera model) to obtain greater visibility at night by producing infrared light. This field is categorical; leave blank if not applicable and record 'Unknown' if not known.</t>
  </si>
  <si>
    <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t>
  </si>
  <si>
    <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t>
  </si>
  <si>
    <t>The sex classification of individual(s) being categorized (e.g., 'Male,' 'Female,' or 'Unknown').</t>
  </si>
  <si>
    <t>The capitalized common name of the species being categorized ('tagged').</t>
  </si>
  <si>
    <t>A unique research, inventory or monitoring area (spatial boundary) within a project (there may be multiple study areas within a single project) (recorded as 'Study Area Name').</t>
  </si>
  <si>
    <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t>
  </si>
  <si>
    <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t>
  </si>
  <si>
    <t xml:space="preserve">Zuur, Ieno, &amp; Smith, 2007 </t>
  </si>
  <si>
    <t>Young, Rode-Margono &amp; Amin, 2018</t>
  </si>
  <si>
    <t>Whittington, Low &amp; Hunt, 2019</t>
  </si>
  <si>
    <t>MAYBE</t>
  </si>
  <si>
    <t>Tigner, Bayne &amp; Boutin, 2014</t>
  </si>
  <si>
    <t>Tanwar, Sadhu &amp; Jhala, 2021</t>
  </si>
  <si>
    <t>Sun, Fuller &amp; Royle., 2014</t>
  </si>
  <si>
    <t>Steenweg, Whittington &amp; Hebblewhite, 2015</t>
  </si>
  <si>
    <t>Si, Kays &amp; Ding, 2014</t>
  </si>
  <si>
    <t>Séquin, Jaeger &amp; Barrett, 2003</t>
  </si>
  <si>
    <t>Royle, Converse &amp; Freckleton, 2014</t>
  </si>
  <si>
    <t>Pease, Nielsen &amp; Holzmueller, 2016</t>
  </si>
  <si>
    <t>Obbard, Howe &amp; Kyle, 2010</t>
  </si>
  <si>
    <t>Moeller, Lukacs &amp; Horne, 2018</t>
  </si>
  <si>
    <t>Mills, Godley &amp; Hodgson, 2016</t>
  </si>
  <si>
    <t>Meek, Ballard &amp; Falzon, 2016</t>
  </si>
  <si>
    <t>Mccomb, Vesely &amp; Jordan, 2010</t>
  </si>
  <si>
    <t>Manly, McDonald &amp; Thomas, 1993</t>
  </si>
  <si>
    <t>MacKenzie, Bailey &amp; Nichols, 2004</t>
  </si>
  <si>
    <t>Lynch, Alderman &amp; Hobday, 2015</t>
  </si>
  <si>
    <t>Lazenby, Mooney &amp; Dickman, 2015</t>
  </si>
  <si>
    <t>Karanth, Nichols &amp; Kumar, 2011</t>
  </si>
  <si>
    <t>Johanns, Haucke &amp; Steinhage, 2022</t>
  </si>
  <si>
    <t>Jennelle, Runge &amp; MacKenzie, 2002</t>
  </si>
  <si>
    <t>Hall, Cooper &amp; Lawton, 2008</t>
  </si>
  <si>
    <t>Guillera-Arroita, Ridout &amp; Morgan, 2010</t>
  </si>
  <si>
    <t>Green, Chynoweth &amp; Şekercioğlu, 2020</t>
  </si>
  <si>
    <t>Fisher, Wheatley &amp; Mackenzie, 2014</t>
  </si>
  <si>
    <t>Findlay, Briers &amp; White, 2020</t>
  </si>
  <si>
    <t>Fennell, Beirne &amp; Burton, 2022</t>
  </si>
  <si>
    <t>Espartosa, Pinotti &amp; Pardini, 2011</t>
  </si>
  <si>
    <t>Efford, Dawson &amp; Borchers, 2009b</t>
  </si>
  <si>
    <t>Efford, Borchers &amp; Byrom, 2009a</t>
  </si>
  <si>
    <t>Bowkett, Rovero &amp; Marshall, 2008</t>
  </si>
  <si>
    <t>Blasco‐Moreno et al., 2019</t>
  </si>
  <si>
    <t>Beery, Morris &amp; Yang, 2019</t>
  </si>
  <si>
    <t>Arnason, Schwarz &amp; Gerrard, 1991</t>
  </si>
  <si>
    <t xml:space="preserve">Abolaffio, Focardi &amp; Santini, 2019 </t>
  </si>
  <si>
    <t>rctool</t>
  </si>
  <si>
    <t>meta</t>
  </si>
  <si>
    <t>ref_id</t>
  </si>
  <si>
    <t>first_letter</t>
  </si>
  <si>
    <t>efford_2024</t>
  </si>
  <si>
    <t>Efford, 2024</t>
  </si>
  <si>
    <t>The type of bait or lure used at a camera location. Record 'None' if a Bait*/Lure Type was not used and 'Unknown' if not known. If 'Other,' describe in the Deployment Comments.</t>
  </si>
  <si>
    <t>The method*/tools used to attach the camera (e.g., attached to a tree with a bungee cord; reported as codes such as 'Tree + Bungee*/Strap'). If 'Other,' describe in the Camera Location Comments.</t>
  </si>
  <si>
    <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t>
  </si>
  <si>
    <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t>
  </si>
  <si>
    <t>Whether deployment area photos were taken (yes*/no; optional). The recommendation includes collecting four photos taken from the centre of the target detection zone (Figure 5), facing each of the four cardinal directions.</t>
  </si>
  <si>
    <t>The Image Flash Output is an image metadata field indicating the level of intensity of the flash [if enabled*/applicable]). Record as reported in the image Exif data (e.g., 'Flash Did Not Fire,' 'Auto'). This field is in text format; record 'Unknown' if not known; leave blank if not applicable.</t>
  </si>
  <si>
    <t>Comments describing additional details about the image*/sequence.</t>
  </si>
  <si>
    <t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t>
  </si>
  <si>
    <t>The number of unique individuals being categorized. Depending on the Event Type, this may be recorded as the total number of individuals, or according to Age Class and*/or Sex Class.</t>
  </si>
  <si>
    <t>The unique ID for the specific key or set of keys used to lock*/secure the camera to the post, tree, etc.</t>
  </si>
  <si>
    <t>Explicitly stated (or implicitly premised) conventions, choices and other specifications (e.g., about the data, wildlife ecology*/behaviour, the relationships between variables, etc.) on which a particular modelling approach is based that allows the model to provide valid inference.</t>
  </si>
  <si>
    <t>The reason for visiting the camera location (i.e. to deploy the camera ['Deployment'], retrieve the camera ['Retrieve'] or to change batteries*/SD card or replace the camera ['Service']).</t>
  </si>
  <si>
    <t>Camera locations or sample stations are chosen based on logistic considerations (e.g., remoteness, access constraints, and*/or costs).</t>
  </si>
  <si>
    <t>The camera setting(s) that determine how the camera will trigger: by motion ('Motion Image'), at set intervals ('Time-lapse image'), and*/or by video ('Video'; possible with newer camera models, such as Reconyx HP2X).</t>
  </si>
  <si>
    <t xml:space="preserve">The camera setting responsible for how sensitive a camera is to activation (to 'triggering') via the infrared and*/or heat detectors (if applicable, e.g., Reconyx HyperFire cameras have a choice between 'Low,' 'Low*/Med,' 'Med,' 'Med*/High,' 'High,' 'Very high' and 'Unknown'). </t>
  </si>
  <si>
    <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t>
  </si>
  <si>
    <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t>
  </si>
  <si>
    <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t>
  </si>
  <si>
    <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t>
  </si>
  <si>
    <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</si>
  <si>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</si>
  <si>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Comments describing additional details about the deployment and*/or Service*/Retrieval visits.</t>
  </si>
  <si>
    <t>image_id</t>
  </si>
  <si>
    <t>figure_caption</t>
  </si>
  <si>
    <t>key_type</t>
  </si>
  <si>
    <t>Figure 1</t>
  </si>
  <si>
    <t>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t>
  </si>
  <si>
    <t>caption_text</t>
  </si>
  <si>
    <t>Figure 3. 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t>
  </si>
  <si>
    <t>Figure 6. An example detection function. The probability of detecting an animal decreases with increasing distance from the observer.</t>
  </si>
  <si>
    <t>Figure 7. Measuring r and θ by field trial. The perimeter of the detection zone is determined by approaching the camera from different angles and at different speeds, and noting where the camera’s sensor (red flash) detects motion (red dots).</t>
  </si>
  <si>
    <t>Figure 13. The effective sampling area of a camera station extends beyond its viewshed to encompass the area used by the “population” it samples. Effective sampling area is thus a function of animal movement (and study duration; Gilbert et al. 2021).</t>
  </si>
  <si>
    <t>Figure 1. 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t>
  </si>
  <si>
    <t>caption_original</t>
  </si>
  <si>
    <t>fig_number_original</t>
  </si>
  <si>
    <t>Figure 2</t>
  </si>
  <si>
    <t>Figure 3</t>
  </si>
  <si>
    <t>Figure 6</t>
  </si>
  <si>
    <t>Figure 7</t>
  </si>
  <si>
    <t>Figure 13</t>
  </si>
  <si>
    <t>Figure 14</t>
  </si>
  <si>
    <t>Figure 15</t>
  </si>
  <si>
    <t>The effective sampling area of a camera station extends beyond its viewshed to encompass the area used by the “population” it samples. Effective sampling area is thus a function of animal movement (and study duration; Gilbert et al. 2021).</t>
  </si>
  <si>
    <t>Measuring r and θ by field trial. The perimeter of the detection zone is determined by approaching the camera from different angles and at different speeds, and noting where the camera’s sensor (red flash) detects motion (red dots).</t>
  </si>
  <si>
    <t>An example detection function. The probability of detecting an animal decreases with increasing distance from the observer.</t>
  </si>
  <si>
    <t>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t>
  </si>
  <si>
    <t>field</t>
  </si>
  <si>
    <t>field_option</t>
  </si>
  <si>
    <t>field_name_text</t>
  </si>
  <si>
    <t>Thorn, M., Scott, D. M., Green, M., Bateman, P. W., &amp; Cameron, E. Z. (2009). Estimating Brown Hyaena Occupancy using Baited Camera Traps. *South African Journal of Wildlife Research, 39*(1), 1–10. &lt;https://doi.org/10.3957/056.039.0101&gt;</t>
  </si>
  <si>
    <t>key_replace</t>
  </si>
  <si>
    <t>con</t>
  </si>
  <si>
    <t>mod_rai_poisson</t>
  </si>
  <si>
    <t>mod_divers_rich_beta</t>
  </si>
  <si>
    <t>mod_divers_rich_alpha</t>
  </si>
  <si>
    <t>mod_divers_rich_gamma</t>
  </si>
  <si>
    <t>assump</t>
  </si>
  <si>
    <t>mod</t>
  </si>
  <si>
    <t>pro</t>
  </si>
  <si>
    <t>num</t>
  </si>
  <si>
    <t>text</t>
  </si>
  <si>
    <t xml:space="preserve">-   </t>
  </si>
  <si>
    <t xml:space="preserve">    -   </t>
  </si>
  <si>
    <t>b2</t>
  </si>
  <si>
    <t>b1</t>
  </si>
  <si>
    <t>mod_type</t>
  </si>
  <si>
    <t>Row Labels</t>
  </si>
  <si>
    <t>Column Labels</t>
  </si>
  <si>
    <t>Count of mod_type</t>
  </si>
  <si>
    <t>mod_scr_secr_assump_10</t>
  </si>
  <si>
    <t>mod_scr_secr_assump_11</t>
  </si>
  <si>
    <t>mod_scr_secr_assump_12</t>
  </si>
  <si>
    <t>mod_scr_secr_assump_13</t>
  </si>
  <si>
    <t>mod_scr_secr_assump_14</t>
  </si>
  <si>
    <t>mod_smr_assump_10</t>
  </si>
  <si>
    <t>mod_smr_assump_11</t>
  </si>
  <si>
    <t>mod_smr_assump_12</t>
  </si>
  <si>
    <t>mod_smr_assump_13</t>
  </si>
  <si>
    <t>mod_smr_assump_14</t>
  </si>
  <si>
    <t>mod_smr_assump_15</t>
  </si>
  <si>
    <t>mod_smr_assump_16</t>
  </si>
  <si>
    <t>mod_smr_assump_17</t>
  </si>
  <si>
    <t>mod_cr_cmr_con_10</t>
  </si>
  <si>
    <t>mod_cr_cmr_con_11</t>
  </si>
  <si>
    <t>mod_2flankspim_assump_01</t>
  </si>
  <si>
    <t>mod_2flankspim_assump_02</t>
  </si>
  <si>
    <t>mod_2flankspim_con_01</t>
  </si>
  <si>
    <t>mod_2flankspim_con_02</t>
  </si>
  <si>
    <t>mod_2flankspim_pro_01</t>
  </si>
  <si>
    <t>mod_behaviour_assump_01</t>
  </si>
  <si>
    <t>mod_behaviour_con_01</t>
  </si>
  <si>
    <t>mod_behaviour_pro_01</t>
  </si>
  <si>
    <t>mod_catspim_assump_01</t>
  </si>
  <si>
    <t>mod_catspim_con_01</t>
  </si>
  <si>
    <t>mod_catspim_pro_01</t>
  </si>
  <si>
    <t>mod_cr_cmr_assump_01</t>
  </si>
  <si>
    <t>mod_cr_cmr_con_01</t>
  </si>
  <si>
    <t>mod_cr_cmr_pro_01</t>
  </si>
  <si>
    <t>mod_divers_rich_alpha_assump_01</t>
  </si>
  <si>
    <t>mod_divers_rich_alpha_con_01</t>
  </si>
  <si>
    <t>mod_divers_rich_alpha_pro_01</t>
  </si>
  <si>
    <t>mod_divers_rich_beta_assump_01</t>
  </si>
  <si>
    <t>mod_divers_rich_beta_con_01</t>
  </si>
  <si>
    <t>mod_divers_rich_beta_pro_01</t>
  </si>
  <si>
    <t>mod_divers_rich_gamma_assump_01</t>
  </si>
  <si>
    <t>mod_divers_rich_gamma_con_01</t>
  </si>
  <si>
    <t>mod_divers_rich_gamma_pro_01</t>
  </si>
  <si>
    <t>mod_ds_assump_01</t>
  </si>
  <si>
    <t>mod_ds_con_01</t>
  </si>
  <si>
    <t>mod_ds_pro_01</t>
  </si>
  <si>
    <t>mod_inventory_assump_01</t>
  </si>
  <si>
    <t>mod_inventory_con_01</t>
  </si>
  <si>
    <t>mod_inventory_pro_01</t>
  </si>
  <si>
    <t>mod_is_assump_01</t>
  </si>
  <si>
    <t>mod_is_con_01</t>
  </si>
  <si>
    <t>mod_is_pro_01</t>
  </si>
  <si>
    <t>mod_occupancy_assump_01</t>
  </si>
  <si>
    <t>mod_occupancy_con_01</t>
  </si>
  <si>
    <t>mod_occupancy_pro_01</t>
  </si>
  <si>
    <t>mod_rai_poisson_assump_01</t>
  </si>
  <si>
    <t>mod_rai_poisson_con_01</t>
  </si>
  <si>
    <t>mod_rai_poisson_pro_01</t>
  </si>
  <si>
    <t>mod_rem_assump_01</t>
  </si>
  <si>
    <t>mod_rem_con_01</t>
  </si>
  <si>
    <t>mod_rem_pro_01</t>
  </si>
  <si>
    <t>mod_rest_assump_01</t>
  </si>
  <si>
    <t>mod_rest_con_01</t>
  </si>
  <si>
    <t>mod_rest_pro_01</t>
  </si>
  <si>
    <t>mod_sc_assump_01</t>
  </si>
  <si>
    <t>mod_sc_con_01</t>
  </si>
  <si>
    <t>mod_sc_pro_01</t>
  </si>
  <si>
    <t>mod_scr_secr_assump_01</t>
  </si>
  <si>
    <t>mod_scr_secr_con_01</t>
  </si>
  <si>
    <t>mod_scr_secr_pro_01</t>
  </si>
  <si>
    <t>mod_smr_assump_01</t>
  </si>
  <si>
    <t>mod_smr_con_01</t>
  </si>
  <si>
    <t>mod_smr_pro_01</t>
  </si>
  <si>
    <t>mod_ste_assump_01</t>
  </si>
  <si>
    <t>mod_ste_con_01</t>
  </si>
  <si>
    <t>mod_ste_pro_01</t>
  </si>
  <si>
    <t>mod_tifc_assump_01</t>
  </si>
  <si>
    <t>mod_tifc_con_01</t>
  </si>
  <si>
    <t>mod_tifc_pro_01</t>
  </si>
  <si>
    <t>mod_tte_assump_01</t>
  </si>
  <si>
    <t>mod_tte_con_01</t>
  </si>
  <si>
    <t>mod_tte_pro_01</t>
  </si>
  <si>
    <t>mod_behaviour_assump_02</t>
  </si>
  <si>
    <t>mod_behaviour_con_02</t>
  </si>
  <si>
    <t>mod_behaviour_pro_02</t>
  </si>
  <si>
    <t>mod_catspim_assump_02</t>
  </si>
  <si>
    <t>mod_catspim_con_02</t>
  </si>
  <si>
    <t>mod_cr_cmr_assump_02</t>
  </si>
  <si>
    <t>mod_cr_cmr_con_02</t>
  </si>
  <si>
    <t>mod_cr_cmr_pro_02</t>
  </si>
  <si>
    <t>mod_divers_rich_alpha_assump_02</t>
  </si>
  <si>
    <t>mod_divers_rich_alpha_con_02</t>
  </si>
  <si>
    <t>mod_divers_rich_alpha_pro_02</t>
  </si>
  <si>
    <t>mod_divers_rich_beta_assump_02</t>
  </si>
  <si>
    <t>mod_divers_rich_beta_con_02</t>
  </si>
  <si>
    <t>mod_divers_rich_beta_pro_02</t>
  </si>
  <si>
    <t>mod_divers_rich_gamma_assump_02</t>
  </si>
  <si>
    <t>mod_divers_rich_gamma_con_02</t>
  </si>
  <si>
    <t>mod_divers_rich_gamma_pro_02</t>
  </si>
  <si>
    <t>mod_ds_assump_02</t>
  </si>
  <si>
    <t>mod_ds_con_02</t>
  </si>
  <si>
    <t>mod_ds_pro_02</t>
  </si>
  <si>
    <t>mod_is_assump_02</t>
  </si>
  <si>
    <t>mod_is_con_02</t>
  </si>
  <si>
    <t>mod_is_pro_02</t>
  </si>
  <si>
    <t>mod_occupancy_assump_02</t>
  </si>
  <si>
    <t>mod_occupancy_con_02</t>
  </si>
  <si>
    <t>mod_occupancy_pro_02</t>
  </si>
  <si>
    <t>mod_rai_poisson_con_02</t>
  </si>
  <si>
    <t>mod_rai_poisson_pro_02</t>
  </si>
  <si>
    <t>mod_rem_assump_02</t>
  </si>
  <si>
    <t>mod_rem_con_02</t>
  </si>
  <si>
    <t>mod_rem_pro_02</t>
  </si>
  <si>
    <t>mod_rest_assump_02</t>
  </si>
  <si>
    <t>mod_rest_con_02</t>
  </si>
  <si>
    <t>mod_sc_assump_02</t>
  </si>
  <si>
    <t>mod_sc_con_02</t>
  </si>
  <si>
    <t>mod_scr_secr_assump_02</t>
  </si>
  <si>
    <t>mod_scr_secr_con_02</t>
  </si>
  <si>
    <t>mod_scr_secr_pro_02</t>
  </si>
  <si>
    <t>mod_smr_assump_02</t>
  </si>
  <si>
    <t>mod_smr_con_02</t>
  </si>
  <si>
    <t>mod_smr_pro_02</t>
  </si>
  <si>
    <t>mod_ste_assump_02</t>
  </si>
  <si>
    <t>mod_ste_pro_02</t>
  </si>
  <si>
    <t>mod_tifc_assump_02</t>
  </si>
  <si>
    <t>mod_tifc_con_02</t>
  </si>
  <si>
    <t>mod_tifc_pro_02</t>
  </si>
  <si>
    <t>mod_tte_assump_02</t>
  </si>
  <si>
    <t>mod_tte_con_02</t>
  </si>
  <si>
    <t>mod_cr_cmr_assump_03</t>
  </si>
  <si>
    <t>mod_divers_rich_alpha_assump_03</t>
  </si>
  <si>
    <t>mod_divers_rich_beta_assump_03</t>
  </si>
  <si>
    <t>mod_divers_rich_gamma_assump_03</t>
  </si>
  <si>
    <t>mod_ds_assump_03</t>
  </si>
  <si>
    <t>mod_is_assump_03</t>
  </si>
  <si>
    <t>mod_occupancy_assump_03</t>
  </si>
  <si>
    <t>mod_rem_assump_03</t>
  </si>
  <si>
    <t>mod_rest_assump_03</t>
  </si>
  <si>
    <t>mod_sc_assump_03</t>
  </si>
  <si>
    <t>mod_scr_secr_assump_03</t>
  </si>
  <si>
    <t>mod_smr_assump_03</t>
  </si>
  <si>
    <t>mod_ste_assump_03</t>
  </si>
  <si>
    <t>mod_tifc_assump_03</t>
  </si>
  <si>
    <t>mod_tte_assump_03</t>
  </si>
  <si>
    <t>mod_cr_cmr_assump_04</t>
  </si>
  <si>
    <t>mod_ds_assump_04</t>
  </si>
  <si>
    <t>mod_is_assump_04</t>
  </si>
  <si>
    <t>mod_occupancy_assump_04</t>
  </si>
  <si>
    <t>mod_rem_assump_04</t>
  </si>
  <si>
    <t>mod_rest_assump_04</t>
  </si>
  <si>
    <t>mod_sc_assump_04</t>
  </si>
  <si>
    <t>mod_scr_secr_assump_04</t>
  </si>
  <si>
    <t>mod_smr_assump_04</t>
  </si>
  <si>
    <t>mod_ste_assump_04</t>
  </si>
  <si>
    <t>mod_tte_assump_04</t>
  </si>
  <si>
    <t>mod_cr_cmr_assump_05</t>
  </si>
  <si>
    <t>mod_ds_assump_05</t>
  </si>
  <si>
    <t>mod_is_assump_05</t>
  </si>
  <si>
    <t>mod_occupancy_assump_05</t>
  </si>
  <si>
    <t>mod_rem_assump_05</t>
  </si>
  <si>
    <t>mod_rest_assump_05</t>
  </si>
  <si>
    <t>mod_sc_assump_05</t>
  </si>
  <si>
    <t>mod_scr_secr_assump_05</t>
  </si>
  <si>
    <t>mod_smr_assump_05</t>
  </si>
  <si>
    <t>mod_ste_assump_05</t>
  </si>
  <si>
    <t>mod_tte_assump_05</t>
  </si>
  <si>
    <t>mod_cr_cmr_assump_06</t>
  </si>
  <si>
    <t>mod_ds_assump_06</t>
  </si>
  <si>
    <t>mod_rem_assump_06</t>
  </si>
  <si>
    <t>mod_rest_assump_06</t>
  </si>
  <si>
    <t>mod_sc_assump_06</t>
  </si>
  <si>
    <t>mod_scr_secr_assump_06</t>
  </si>
  <si>
    <t>mod_smr_assump_06</t>
  </si>
  <si>
    <t>mod_ste_assump_06</t>
  </si>
  <si>
    <t>mod_tte_assump_06</t>
  </si>
  <si>
    <t>mod_ds_assump_07</t>
  </si>
  <si>
    <t>mod_rem_assump_07</t>
  </si>
  <si>
    <t>mod_rest_assump_07</t>
  </si>
  <si>
    <t>mod_scr_secr_assump_07</t>
  </si>
  <si>
    <t>mod_smr_assump_07</t>
  </si>
  <si>
    <t>mod_tte_assump_07</t>
  </si>
  <si>
    <t>mod_ds_assump_08</t>
  </si>
  <si>
    <t>mod_rem_assump_08</t>
  </si>
  <si>
    <t>mod_rest_assump_08</t>
  </si>
  <si>
    <t>mod_scr_secr_assump_08</t>
  </si>
  <si>
    <t>mod_smr_assump_08</t>
  </si>
  <si>
    <t>mod_tte_assump_08</t>
  </si>
  <si>
    <t>mod_ds_assump_09</t>
  </si>
  <si>
    <t>mod_rem_assump_09</t>
  </si>
  <si>
    <t>mod_scr_secr_assump_09</t>
  </si>
  <si>
    <t>mod_smr_assump_09</t>
  </si>
  <si>
    <t>mod_behaviour_con_03</t>
  </si>
  <si>
    <t>mod_cr_cmr_con_03</t>
  </si>
  <si>
    <t>mod_divers_rich_alpha_con_03</t>
  </si>
  <si>
    <t>mod_divers_rich_beta_con_03</t>
  </si>
  <si>
    <t>mod_divers_rich_gamma_con_03</t>
  </si>
  <si>
    <t>mod_ds_con_03</t>
  </si>
  <si>
    <t>mod_is_con_03</t>
  </si>
  <si>
    <t>mod_rai_poisson_con_03</t>
  </si>
  <si>
    <t>mod_rem_con_03</t>
  </si>
  <si>
    <t>mod_rest_con_03</t>
  </si>
  <si>
    <t>mod_sc_con_03</t>
  </si>
  <si>
    <t>mod_scr_secr_con_03</t>
  </si>
  <si>
    <t>mod_smr_con_03</t>
  </si>
  <si>
    <t>mod_cr_cmr_con_06</t>
  </si>
  <si>
    <t>mod_ds_con_04</t>
  </si>
  <si>
    <t>mod_rem_con_04</t>
  </si>
  <si>
    <t>mod_sc_con_04</t>
  </si>
  <si>
    <t>mod_scr_secr_con_04</t>
  </si>
  <si>
    <t>mod_smr_con_04</t>
  </si>
  <si>
    <t>mod_cr_cmr_con_07</t>
  </si>
  <si>
    <t>mod_ds_con_05</t>
  </si>
  <si>
    <t>mod_rem_con_05</t>
  </si>
  <si>
    <t>mod_sc_con_05</t>
  </si>
  <si>
    <t>mod_scr_secr_con_05</t>
  </si>
  <si>
    <t>mod_smr_con_05</t>
  </si>
  <si>
    <t>mod_cr_cmr_con_08</t>
  </si>
  <si>
    <t>mod_ds_con_06</t>
  </si>
  <si>
    <t>mod_sc_con_06</t>
  </si>
  <si>
    <t>mod_scr_secr_con_06</t>
  </si>
  <si>
    <t>mod_smr_con_06</t>
  </si>
  <si>
    <t>mod_ds_con_07</t>
  </si>
  <si>
    <t>mod_sc_con_07</t>
  </si>
  <si>
    <t>mod_scr_secr_con_07</t>
  </si>
  <si>
    <t>mod_ds_con_08</t>
  </si>
  <si>
    <t>mod_behaviour_pro_03</t>
  </si>
  <si>
    <t>mod_cr_cmr_pro_03</t>
  </si>
  <si>
    <t>mod_divers_rich_alpha_pro_03</t>
  </si>
  <si>
    <t>mod_divers_rich_beta_pro_03</t>
  </si>
  <si>
    <t>mod_ds_pro_03</t>
  </si>
  <si>
    <t>mod_occupancy_pro_03</t>
  </si>
  <si>
    <t>mod_rai_poisson_pro_03</t>
  </si>
  <si>
    <t>mod_rem_pro_03</t>
  </si>
  <si>
    <t>mod_scr_secr_pro_03</t>
  </si>
  <si>
    <t>mod_smr_pro_03</t>
  </si>
  <si>
    <t>mod_tifc_pro_03</t>
  </si>
  <si>
    <t>mod_behaviour_pro_04</t>
  </si>
  <si>
    <t>mod_ds_pro_04</t>
  </si>
  <si>
    <t>mod_occupancy_pro_04</t>
  </si>
  <si>
    <t>mod_rem_pro_04</t>
  </si>
  <si>
    <t>mod_scr_secr_pro_04</t>
  </si>
  <si>
    <t>mod_smr_pro_04</t>
  </si>
  <si>
    <t>mod_occupancy_pro_05</t>
  </si>
  <si>
    <t>mod_rem_pro_05</t>
  </si>
  <si>
    <t>mod_scr_secr_pro_05</t>
  </si>
  <si>
    <t>mod_scr_secr_pro_06</t>
  </si>
  <si>
    <t>mod_rem_pro_07</t>
  </si>
  <si>
    <t>mod_scr_secr_pro_07</t>
  </si>
  <si>
    <t>mod_rem_pro_08</t>
  </si>
  <si>
    <t>mod_scr_secr_pro_08</t>
  </si>
  <si>
    <t>mod_scr_secr_pro_09</t>
  </si>
  <si>
    <t>bulltet_level</t>
  </si>
  <si>
    <t>Blue</t>
  </si>
  <si>
    <t>DAE8FC</t>
  </si>
  <si>
    <t>Grey</t>
  </si>
  <si>
    <t>F5F5F5</t>
  </si>
  <si>
    <t>Orange</t>
  </si>
  <si>
    <t>FFF2CC</t>
  </si>
  <si>
    <t>Red</t>
  </si>
  <si>
    <t>F8CECC</t>
  </si>
  <si>
    <t>Green</t>
  </si>
  <si>
    <t>D5E8D4</t>
  </si>
  <si>
    <t>colour</t>
  </si>
  <si>
    <t>code</t>
  </si>
  <si>
    <t>bullet_level</t>
  </si>
  <si>
    <t>same_as</t>
  </si>
  <si>
    <t>mod_2flankspim_pro_02</t>
  </si>
  <si>
    <t>mod_2flankspim_pro_03</t>
  </si>
  <si>
    <t>mod_2flankspim_pro_04</t>
  </si>
  <si>
    <t>mod_2flankspim_pro_05</t>
  </si>
  <si>
    <t>mod_catspim_assump_03</t>
  </si>
  <si>
    <t>mod_catspim_assump_04</t>
  </si>
  <si>
    <t>mod_catspim_assump_05</t>
  </si>
  <si>
    <t>mod_catspim_assump_06</t>
  </si>
  <si>
    <t>mod_catspim_assump_07</t>
  </si>
  <si>
    <t>mod_catspim_assump_08</t>
  </si>
  <si>
    <t>mod_catspim_assump_09</t>
  </si>
  <si>
    <t>mod_catspim_assump_10</t>
  </si>
  <si>
    <t>mod_catspim_assump_11</t>
  </si>
  <si>
    <t>mod_catspim_con_03</t>
  </si>
  <si>
    <t>:::::{dropdown} **Assumptions, Pros, Cons**</t>
  </si>
  <si>
    <t>::::{grid} 3</t>
  </si>
  <si>
    <t>:::{grid-item-card} **Assumptions**</t>
  </si>
  <si>
    <t>:::</t>
  </si>
  <si>
    <t xml:space="preserve">:::{grid-item-card}  **Pros**  </t>
  </si>
  <si>
    <t>:::{grid-item-card} **Cons**</t>
  </si>
  <si>
    <t>{{ mod_name_con_01 }}&lt;br&gt;</t>
  </si>
  <si>
    <t>{{ mod_name_con_02 }}&lt;br&gt;</t>
  </si>
  <si>
    <t>{{ mod_name_con_03 }}&lt;br&gt;</t>
  </si>
  <si>
    <t>{{ mod_name_con_04 }}&lt;br&gt;</t>
  </si>
  <si>
    <t>{{ mod_name_con_05 }}&lt;br&gt;</t>
  </si>
  <si>
    <t>{{ mod_name_con_06 }}&lt;br&gt;</t>
  </si>
  <si>
    <t>::::</t>
  </si>
  <si>
    <t>:::::</t>
  </si>
  <si>
    <t>xx</t>
  </si>
  <si>
    <t>from</t>
  </si>
  <si>
    <t>sort</t>
  </si>
  <si>
    <t>y</t>
  </si>
  <si>
    <t>substitution2</t>
  </si>
  <si>
    <t>substitution1</t>
  </si>
  <si>
    <t>{{ mod_name_assump_01 }}</t>
  </si>
  <si>
    <t>{{ mod_name_assump_02 }}</t>
  </si>
  <si>
    <t>{{ mod_name_assump_03 }}</t>
  </si>
  <si>
    <t>{{ mod_name_assump_04 }}</t>
  </si>
  <si>
    <t>{{ mod_name_assump_05 }}</t>
  </si>
  <si>
    <t>{{ mod_name_assump_06 }}</t>
  </si>
  <si>
    <t>{{ mod_name_assump_07 }}</t>
  </si>
  <si>
    <t>{{ mod_name_assump_08 }}</t>
  </si>
  <si>
    <t>{{ mod_name_assump_09 }}</t>
  </si>
  <si>
    <t>{{ mod_name_assump_10 }}</t>
  </si>
  <si>
    <t>{{ mod_name_assump_11 }}</t>
  </si>
  <si>
    <t>{{ mod_name_assump_12 }}</t>
  </si>
  <si>
    <t>{{ mod_name_assump_13 }}</t>
  </si>
  <si>
    <t>{{ mod_name_assump_14 }}</t>
  </si>
  <si>
    <t>{{ mod_name_assump_15 }}</t>
  </si>
  <si>
    <t>{{ mod_name_assump_16 }}</t>
  </si>
  <si>
    <t>{{ mod_name_pro_01 }}</t>
  </si>
  <si>
    <t>{{ mod_name_pro_02 }}</t>
  </si>
  <si>
    <t>{{ mod_name_pro_03 }}</t>
  </si>
  <si>
    <t>{{ mod_name_pro_04 }}</t>
  </si>
  <si>
    <t>{{ mod_name_pro_05 }}</t>
  </si>
  <si>
    <t>{{ mod_name_pro_06 }}</t>
  </si>
  <si>
    <t>{{ mod_name_pro_07 }}</t>
  </si>
  <si>
    <t>{{ mod_name_pro_08 }}</t>
  </si>
  <si>
    <t>{{ mod_name_con_01 }}</t>
  </si>
  <si>
    <t>{{ mod_name_con_02 }}</t>
  </si>
  <si>
    <t>{{ mod_name_con_03 }}</t>
  </si>
  <si>
    <t>{{ mod_name_con_04 }}</t>
  </si>
  <si>
    <t>{{ mod_name_con_05 }}</t>
  </si>
  <si>
    <t>{{ mod_name_con_06 }}</t>
  </si>
  <si>
    <t>{{ mod_name_con_07 }}</t>
  </si>
  <si>
    <t>{{ mod_name_con_08 }}</t>
  </si>
  <si>
    <t>{{ mod_name_con_09 }}</t>
  </si>
  <si>
    <t>Capture-recapture (CR) / Capture-mark-recapture (CMR)</t>
  </si>
  <si>
    <t>Spatial capture-recapture (SCR) / Spatially explicit capture recapture (SECR)</t>
  </si>
  <si>
    <t>Spatial count (SC) model / Unmarked spatial capture-recapture</t>
  </si>
  <si>
    <t>Flather &amp; Sieg, 2007</t>
  </si>
  <si>
    <t>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t>
  </si>
  <si>
    <t>Kunin, W. K. (1997). Introduction: on the causes and consequences of rare-common differences. In Kunin, W. K., &amp; Kevin, J. G. (Eds) *The Biology of Rarity. * (pp. 3-4). Chapman &amp; Hall. &lt;https://link.springer.com/book/10.1007/978-94-011-5874-9&gt;</t>
  </si>
  <si>
    <t>Kunin, 1997</t>
  </si>
  <si>
    <t>kunin_1997</t>
  </si>
  <si>
    <t>Crisfield, V. E., Guillaume Blanchet, F., Raudsepp‐Hearne, C., &amp; Gravel, D. (2024). How and why species are rare: Towards an understanding of the ecological causes of rarity. *Ecography, 2024* (2), e07037. &lt;https://doi.org/10.1111/ecog.07037&gt;</t>
  </si>
  <si>
    <t>Crisfield et al., 2024</t>
  </si>
  <si>
    <t>Gotelli &amp; Chao, 2013</t>
  </si>
  <si>
    <t>Spatial count (SC) model / Unmarked spatial capture-recapture (Chandler &amp; Royle, 2013)</t>
  </si>
  <si>
    <t>Species richness</t>
  </si>
  <si>
    <t>Species diversity</t>
  </si>
  <si>
    <t>Poisson</t>
  </si>
  <si>
    <t>Spatial Partial Identity Model (Categorical SPIM; catSPIM)</t>
  </si>
  <si>
    <t>Hurdle</t>
  </si>
  <si>
    <t>mod_rai_hurdle</t>
  </si>
  <si>
    <t>mod_rai_zinb</t>
  </si>
  <si>
    <t>Negative binomial (NB)</t>
  </si>
  <si>
    <t>mod_rai_nb</t>
  </si>
  <si>
    <t>mod_rai_zip</t>
  </si>
  <si>
    <t>TRUE-PRI1</t>
  </si>
  <si>
    <t>mod_divers_rich_rich</t>
  </si>
  <si>
    <t>Species inventory, presence</t>
  </si>
  <si>
    <t>demo</t>
  </si>
  <si>
    <t>key_order</t>
  </si>
  <si>
    <t>format_glossary</t>
  </si>
  <si>
    <t>Detection 'event'</t>
  </si>
  <si>
    <t>Random (or 'simple random') design</t>
  </si>
  <si>
    <t>Trigger 'event'</t>
  </si>
  <si>
    <t>D5E8D4, F8CECC</t>
  </si>
  <si>
    <t>YES, NO</t>
  </si>
  <si>
    <t>TRUE, FALSE, NA</t>
  </si>
  <si>
    <t>Is there a maximum number of months you can sample? If so, how many?</t>
  </si>
  <si>
    <t>surv_dur_mth_max</t>
  </si>
  <si>
    <t>surv_dur_min_max</t>
  </si>
  <si>
    <t>Is there a minimum number of months you can sample in total? If so, how many?</t>
  </si>
  <si>
    <t>surv_dur_mth_min</t>
  </si>
  <si>
    <t>DAE8FC, DAE8FC, FFF2CC</t>
  </si>
  <si>
    <t>Carnivore, Ungulate, Other</t>
  </si>
  <si>
    <t>carnivore, ungulate, other</t>
  </si>
  <si>
    <t>Is the Target Species a carnivore or ungulate?</t>
  </si>
  <si>
    <t>sp_type</t>
  </si>
  <si>
    <t>DAE8FC, DAE8FC, DAE8FC, F5F5F5</t>
  </si>
  <si>
    <t>Small, Medium, Large, Multiple</t>
  </si>
  <si>
    <t>sm, med, lg, multiple</t>
  </si>
  <si>
    <t>What is the approximate size of the Target Species?</t>
  </si>
  <si>
    <t>sp_size</t>
  </si>
  <si>
    <t>{_x000D_
    "obj_targ_sp": [_x000D_
        "single"_x000D_
    ],_x000D_
    "objective": [_x000D_
        "obj_divers_rich"_x000D_
    ]_x000D_
}</t>
  </si>
  <si>
    <t>DAE8FC, DAE8FC, DAE8FC, DAE8FC, F5F5F5, F5F5F5</t>
  </si>
  <si>
    <t>Common, Less common, Rare, Very rare, Unknown, Multiple</t>
  </si>
  <si>
    <t>common, less common, rare, very-rare, unkn, multiple</t>
  </si>
  <si>
    <t>How rare or common is the Target Species?</t>
  </si>
  <si>
    <t>sp_rarity</t>
  </si>
  <si>
    <t>D5E8D4, F8CECC, FFF2CC</t>
  </si>
  <si>
    <t>YES, NO, I'm not sure</t>
  </si>
  <si>
    <t>yes, no, unkn</t>
  </si>
  <si>
    <t>Is the distribution of the Target Species highly restricted?</t>
  </si>
  <si>
    <t>sp_occ_restr</t>
  </si>
  <si>
    <t>Poorly known, Well known, I'm not sure</t>
  </si>
  <si>
    <t>poor, well, unkn</t>
  </si>
  <si>
    <t>How well is the biology about of the Target Species known?</t>
  </si>
  <si>
    <t>sp_info</t>
  </si>
  <si>
    <t>{_x000D_
    "obj_targ_sp": [_x000D_
        "single"_x000D_
    ],_x000D_
    "objective": [_x000D_
        "obj_inventory"_x000D_
    ]_x000D_
}</t>
  </si>
  <si>
    <t>DAE8FC, DAE8FC, DAE8FC, F5F5F5, F5F5F5</t>
  </si>
  <si>
    <t>integer, NA</t>
  </si>
  <si>
    <t>Is home range size information available for your Target Species (can be taken from the literature)?</t>
  </si>
  <si>
    <t>data_hr</t>
  </si>
  <si>
    <t>sp_hr_size</t>
  </si>
  <si>
    <t>If so, enter the home range diameter (in metres)</t>
  </si>
  <si>
    <t>hr_size</t>
  </si>
  <si>
    <t>DAE8FC, DAE8FC, DAE8FC, DAE8FC, DAE8FC, DAE8FC, DAE8FC, DAE8FC, DAE8FC, F5F5F5</t>
  </si>
  <si>
    <t>Low, Medium, High, Unknown, Multiple</t>
  </si>
  <si>
    <t>low, med, high, unkn, multiple</t>
  </si>
  <si>
    <t>How detectable is the Target Species?</t>
  </si>
  <si>
    <t>sp_detprob_cat</t>
  </si>
  <si>
    <t>DAE8FC, DAE8FC</t>
  </si>
  <si>
    <t>Do you wish to sample long enough to reach the species-accumulation asymptote?</t>
  </si>
  <si>
    <t>sp_asymptote</t>
  </si>
  <si>
    <t>{_x000D_
    "objective": [_x000D_
        "obj_divers_rich"_x000D_
    ]_x000D_
}</t>
  </si>
  <si>
    <t>What's your objective? Select "Unknown" if you're not sure.</t>
  </si>
  <si>
    <t>Single, Multiple</t>
  </si>
  <si>
    <t>single, multiple</t>
  </si>
  <si>
    <t>Are you sampling for a single species or multiple?</t>
  </si>
  <si>
    <t>obj_targ_sp</t>
  </si>
  <si>
    <t>NA</t>
  </si>
  <si>
    <t>If so, how many?</t>
  </si>
  <si>
    <t>num_cams_avail</t>
  </si>
  <si>
    <t>num_cams</t>
  </si>
  <si>
    <t>TRUE, FALSE</t>
  </si>
  <si>
    <t>Do you have a limited number of cameras?</t>
  </si>
  <si>
    <t>num_cams_limited</t>
  </si>
  <si>
    <t>If so, how many covariates?_x000D_
(e.g., 5 different habitat types would be 5 covariates)</t>
  </si>
  <si>
    <t>cam_strat_covar_num</t>
  </si>
  <si>
    <t>{_x000D_
    "objective": [_x000D_
        "obj_divers_rich",_x000D_
        "obj_rel_abund",_x000D_
        "obj_behaviour"_x000D_
    ]_x000D_
}</t>
  </si>
  <si>
    <t>cam_strat_covar</t>
  </si>
  <si>
    <t>Do you plan to strategically place camera locations to include multiple habitats or otherwise differing categories (e.g., different land cover types, or near vs. far from a disturbance)</t>
  </si>
  <si>
    <t>Will each camera location be treated as an independent sample?</t>
  </si>
  <si>
    <t>cam_independent</t>
  </si>
  <si>
    <t>{_x000D_
    "objective": [_x000D_
        "obj_inventory"_x000D_
    ]_x000D_
}</t>
  </si>
  <si>
    <t>q_option_colour</t>
  </si>
  <si>
    <t>q_option_label</t>
  </si>
  <si>
    <t>q_option_code</t>
  </si>
  <si>
    <t>question_text</t>
  </si>
  <si>
    <t>question_code</t>
  </si>
  <si>
    <t>json_logic</t>
  </si>
  <si>
    <t>page_name</t>
  </si>
  <si>
    <t>icon_progress_bar_num7.png</t>
  </si>
  <si>
    <t>Recommendations</t>
  </si>
  <si>
    <t>icon_progress_bar_num6.png</t>
  </si>
  <si>
    <t>Data &amp; Analysis</t>
  </si>
  <si>
    <t>icon_progress_bar_num5.png</t>
  </si>
  <si>
    <t>Equipment &amp; Deployment</t>
  </si>
  <si>
    <t>icon_progress_bar_num4.png</t>
  </si>
  <si>
    <t>Target species</t>
  </si>
  <si>
    <t>icon_progress_bar_num3.png</t>
  </si>
  <si>
    <t>Duration &amp; Timing</t>
  </si>
  <si>
    <t>icon_progress_bar_num2.png</t>
  </si>
  <si>
    <t>Study area &amp; Site selection constraints</t>
  </si>
  <si>
    <t>icon_progress_bar_num1.png</t>
  </si>
  <si>
    <t>Objectives &amp; Resources</t>
  </si>
  <si>
    <t>#B0E3E6</t>
  </si>
  <si>
    <t>#FFF2CC</t>
  </si>
  <si>
    <t>#E1D5E7</t>
  </si>
  <si>
    <t>#FFFF66</t>
  </si>
  <si>
    <t>#FFE6CC</t>
  </si>
  <si>
    <t>#D5E8D4</t>
  </si>
  <si>
    <t>mod_modelling_approach</t>
  </si>
  <si>
    <t>mod_modelling_assumption</t>
  </si>
  <si>
    <t>mod_n_mixture</t>
  </si>
  <si>
    <t>mod_overdispersion</t>
  </si>
  <si>
    <t>mod_royle_nichols</t>
  </si>
  <si>
    <t>mod_zero_inflation</t>
  </si>
  <si>
    <t>prog_1</t>
  </si>
  <si>
    <t>prog_2</t>
  </si>
  <si>
    <t>prog_3</t>
  </si>
  <si>
    <t>prog_4</t>
  </si>
  <si>
    <t>prog_5</t>
  </si>
  <si>
    <t>prog_6</t>
  </si>
  <si>
    <t>prog_7</t>
  </si>
  <si>
    <t>clarke_et_al_2023</t>
  </si>
  <si>
    <t>01_</t>
  </si>
  <si>
    <t>zi_process</t>
  </si>
  <si>
    <t>question</t>
  </si>
  <si>
    <t>zi_re_overdispersed</t>
  </si>
  <si>
    <t>modmixed</t>
  </si>
  <si>
    <t>zi_overdispersed</t>
  </si>
  <si>
    <t>zeroinflation</t>
  </si>
  <si>
    <t>overdispersion</t>
  </si>
  <si>
    <t>num_recap</t>
  </si>
  <si>
    <t>num_det_individ</t>
  </si>
  <si>
    <t>num_det</t>
  </si>
  <si>
    <t>multisamp_per_loc</t>
  </si>
  <si>
    <t>bait_lure_cams</t>
  </si>
  <si>
    <t>bait_lure</t>
  </si>
  <si>
    <t>cam_direction_ds</t>
  </si>
  <si>
    <t>cam_protocol_ht_angle</t>
  </si>
  <si>
    <t>cam_settings_mult</t>
  </si>
  <si>
    <t>cam_makemod_same</t>
  </si>
  <si>
    <t>sp_detprob_cat_least</t>
  </si>
  <si>
    <t>sp_detprob_cat_most</t>
  </si>
  <si>
    <t>sp_rarity_leastrare</t>
  </si>
  <si>
    <t>sp_rarity_rarest</t>
  </si>
  <si>
    <t>sp_behav_mult</t>
  </si>
  <si>
    <t>sp_common_pop_lg</t>
  </si>
  <si>
    <t>cam_high_dens</t>
  </si>
  <si>
    <t>focalarea_calc</t>
  </si>
  <si>
    <t>aux_count_possible</t>
  </si>
  <si>
    <t>auxillary_info</t>
  </si>
  <si>
    <t>3ormore_cat_ids</t>
  </si>
  <si>
    <t>marking_allsub</t>
  </si>
  <si>
    <t>marking_code</t>
  </si>
  <si>
    <t>sp_behav_season</t>
  </si>
  <si>
    <t>sp_behav</t>
  </si>
  <si>
    <t>sp_dens_low</t>
  </si>
  <si>
    <t>study_season_num</t>
  </si>
  <si>
    <t>cam_dens_gradient</t>
  </si>
  <si>
    <t>study_area_mult</t>
  </si>
  <si>
    <t>user_entry</t>
  </si>
  <si>
    <t>03_</t>
  </si>
  <si>
    <t>file_lit</t>
  </si>
  <si>
    <t>page</t>
  </si>
  <si>
    <t>chapter</t>
  </si>
  <si>
    <t>Nakashima et al., 2018</t>
  </si>
  <si>
    <t>Detection rates from remote cameras cannot be used as an index to compare relative abundance across species ({{ ref_intext_rowcliffe-carbone_2008 }})</t>
  </si>
  <si>
    <t>mod_divers_rich_alpha_assump_04</t>
  </si>
  <si>
    <t>abolaffio_et_al_2019</t>
  </si>
  <si>
    <t>ahumada_et_al_2011</t>
  </si>
  <si>
    <t>ahumada_et_al_2019</t>
  </si>
  <si>
    <t>alonso_et_al_2015</t>
  </si>
  <si>
    <t>ames_et_al_2011</t>
  </si>
  <si>
    <t>anile_devillard_2016</t>
  </si>
  <si>
    <t>apps_mcnutt_2018</t>
  </si>
  <si>
    <t>arnason_et_al_1991</t>
  </si>
  <si>
    <t>augustine_et_al_2018</t>
  </si>
  <si>
    <t>augustine_et_al_2019</t>
  </si>
  <si>
    <t>bayne_et_al_2021</t>
  </si>
  <si>
    <t>bayne_et_al_2022</t>
  </si>
  <si>
    <t>becker_et_al_2022</t>
  </si>
  <si>
    <t>beery_et_al_2019</t>
  </si>
  <si>
    <t>bessone_et_al_2020</t>
  </si>
  <si>
    <t>bischof_et_al_2020</t>
  </si>
  <si>
    <t>blanc_et_al_2013</t>
  </si>
  <si>
    <t>blasco_moreno_et_al_2019</t>
  </si>
  <si>
    <t>bliss_fisher_1953</t>
  </si>
  <si>
    <t>borcher_marques_2017</t>
  </si>
  <si>
    <t>borchers_efford_2008</t>
  </si>
  <si>
    <t>borchers_et_al_2015</t>
  </si>
  <si>
    <t>bowkett_et_al_2008</t>
  </si>
  <si>
    <t>bridges_noss_2011</t>
  </si>
  <si>
    <t>brodie_et_al_2015</t>
  </si>
  <si>
    <t>broekman_et_al_2022</t>
  </si>
  <si>
    <t>burgar_et_al_2018</t>
  </si>
  <si>
    <t>burkholder_et_al_2018</t>
  </si>
  <si>
    <t>burton_et_al_2015</t>
  </si>
  <si>
    <t>cappelle_et_al_2021</t>
  </si>
  <si>
    <t>caravaggi_et_al_2017</t>
  </si>
  <si>
    <t>caravaggi_et_al_2020</t>
  </si>
  <si>
    <t>carbone_et_al_2001</t>
  </si>
  <si>
    <t>chandler_royle_2013</t>
  </si>
  <si>
    <t>chatterjee_et_al_2021</t>
  </si>
  <si>
    <t>clark_et_al_2003</t>
  </si>
  <si>
    <t>clevenger_waltho_2005</t>
  </si>
  <si>
    <t>colwell_et_al_2012</t>
  </si>
  <si>
    <t>colyn_et_al_2018</t>
  </si>
  <si>
    <t>crisfield_et_al_2024</t>
  </si>
  <si>
    <t>cusack_et_al_2015</t>
  </si>
  <si>
    <t>davis_et_al_2021</t>
  </si>
  <si>
    <t>denes_et_al_2015</t>
  </si>
  <si>
    <t>deng_et_al_2015</t>
  </si>
  <si>
    <t>dey_et_al_2023</t>
  </si>
  <si>
    <t>dillon_kelly_2008</t>
  </si>
  <si>
    <t>doran_myers_2018</t>
  </si>
  <si>
    <t>dunne_quinn_2009</t>
  </si>
  <si>
    <t>duquette_et_al_2014</t>
  </si>
  <si>
    <t>efford_boulanger_2019</t>
  </si>
  <si>
    <t>efford_et_al_2009a</t>
  </si>
  <si>
    <t>efford_et_al_2009b</t>
  </si>
  <si>
    <t>efford_hunter_2018</t>
  </si>
  <si>
    <t>espartosa_et_al_2011</t>
  </si>
  <si>
    <t>fegraus_et_al_2011</t>
  </si>
  <si>
    <t>fennell_et_al_2022</t>
  </si>
  <si>
    <t>ferreira_rodriguez_et_al_2019</t>
  </si>
  <si>
    <t>fidino_et_al_2020</t>
  </si>
  <si>
    <t>findlay_et_al_2020</t>
  </si>
  <si>
    <t>fisher_burton_2012</t>
  </si>
  <si>
    <t>fisher_et_al_2011</t>
  </si>
  <si>
    <t>fisher_et_al_2014</t>
  </si>
  <si>
    <t>flather_sieg_2007</t>
  </si>
  <si>
    <t>forrester_et_al_2016</t>
  </si>
  <si>
    <t>foster_harmsen_2012</t>
  </si>
  <si>
    <t>found_patterson_2020</t>
  </si>
  <si>
    <t>frampton_et_al_2022</t>
  </si>
  <si>
    <t>frey_et_al_2017</t>
  </si>
  <si>
    <t>gallo_et_al_2022</t>
  </si>
  <si>
    <t>galvez_et_al_2016</t>
  </si>
  <si>
    <t>ganskopp_johnson_2007</t>
  </si>
  <si>
    <t>gerber_et_al_2010</t>
  </si>
  <si>
    <t>gerber_et_al_2011</t>
  </si>
  <si>
    <t>gillespie_et_al_2015</t>
  </si>
  <si>
    <t>glen_et_al_2013</t>
  </si>
  <si>
    <t>glover_kapfer_et_al_2019</t>
  </si>
  <si>
    <t>gopalaswamy_et_al_2012</t>
  </si>
  <si>
    <t>gotelli_colwell_2001</t>
  </si>
  <si>
    <t>gotelli_colwell_2011</t>
  </si>
  <si>
    <t>green_et_al_2020</t>
  </si>
  <si>
    <t>guillera_arroita_et_al_2010</t>
  </si>
  <si>
    <t>hall_et_al_2008</t>
  </si>
  <si>
    <t>harrison_et_al_2018</t>
  </si>
  <si>
    <t>henrich_et_al_2022</t>
  </si>
  <si>
    <t>hofmeester_et_al_2019</t>
  </si>
  <si>
    <t>holinda_et_al_2020</t>
  </si>
  <si>
    <t>howe_et_al_2017</t>
  </si>
  <si>
    <t>iannarilli_et_al_2021</t>
  </si>
  <si>
    <t>iknayan_et_al_2014</t>
  </si>
  <si>
    <t>jennelle_et_al_2002</t>
  </si>
  <si>
    <t>jennrich_turner_1969</t>
  </si>
  <si>
    <t>jimenez_et_al_2021</t>
  </si>
  <si>
    <t>johanns_et_al_2022</t>
  </si>
  <si>
    <t>junker_et_al_2021</t>
  </si>
  <si>
    <t>karanth_et_al_2006</t>
  </si>
  <si>
    <t>karanth_et_al_2011</t>
  </si>
  <si>
    <t>karanth_nichols_1998</t>
  </si>
  <si>
    <t>kays_et_al_2009</t>
  </si>
  <si>
    <t>kays_et_al_2010</t>
  </si>
  <si>
    <t>kays_et_al_2020</t>
  </si>
  <si>
    <t>kays_et_al_2021</t>
  </si>
  <si>
    <t>keim_et_al_2011</t>
  </si>
  <si>
    <t>keim_et_al_2019</t>
  </si>
  <si>
    <t>keim_et_al_2021</t>
  </si>
  <si>
    <t>kelejian_prucha_1998</t>
  </si>
  <si>
    <t>kelly_et_al_2008</t>
  </si>
  <si>
    <t>kitamura_et_al_2010</t>
  </si>
  <si>
    <t>kleiber_zeileis_2016</t>
  </si>
  <si>
    <t>krebs_et_al_2011</t>
  </si>
  <si>
    <t>kruger_et_al_2018</t>
  </si>
  <si>
    <t>kusi_et_al_2019</t>
  </si>
  <si>
    <t>lahoz_monfort_magrath_2021</t>
  </si>
  <si>
    <t>lazenby_et_al_2015</t>
  </si>
  <si>
    <t>lele_et_al_2013</t>
  </si>
  <si>
    <t>li_et_al_2012</t>
  </si>
  <si>
    <t>linden_et_al_2017</t>
  </si>
  <si>
    <t>loonam_et_al_2021</t>
  </si>
  <si>
    <t>lynch_et_al_2015</t>
  </si>
  <si>
    <t>mackenzie_et_al_2002</t>
  </si>
  <si>
    <t>mackenzie_et_al_2003</t>
  </si>
  <si>
    <t>mackenzie_et_al_2004</t>
  </si>
  <si>
    <t>mackenzie_et_al_2006</t>
  </si>
  <si>
    <t>mackenzie_kendall_2002</t>
  </si>
  <si>
    <t>mackenzie_royle_2005</t>
  </si>
  <si>
    <t>maffei_noss_2008</t>
  </si>
  <si>
    <t>manly_et_al_1993</t>
  </si>
  <si>
    <t>markle_et_al_2020</t>
  </si>
  <si>
    <t>martin_et_al_2005</t>
  </si>
  <si>
    <t>mcclintock_et_al_2009</t>
  </si>
  <si>
    <t>mccomb_et_al_2010</t>
  </si>
  <si>
    <t>mccullagh_nelder_1989</t>
  </si>
  <si>
    <t>mcshea_et_al_2015</t>
  </si>
  <si>
    <t>meek_et_al_2014a</t>
  </si>
  <si>
    <t>meek_et_al_2014b</t>
  </si>
  <si>
    <t>meek_et_al_2016</t>
  </si>
  <si>
    <t>mills_et_al_2016</t>
  </si>
  <si>
    <t>mills_et_al_2019</t>
  </si>
  <si>
    <t>moeller_et_al_2018</t>
  </si>
  <si>
    <t>moeller_et_al_2023</t>
  </si>
  <si>
    <t>moll_et_al_2020</t>
  </si>
  <si>
    <t>moqanaki_et_al_2021</t>
  </si>
  <si>
    <t>morin_et_al_2022</t>
  </si>
  <si>
    <t>morrison_et_al_2018</t>
  </si>
  <si>
    <t>muhly_et_al_2011</t>
  </si>
  <si>
    <t>muhly_et_al_2015</t>
  </si>
  <si>
    <t>murray_et_al_2016</t>
  </si>
  <si>
    <t>murray_et_al_2021</t>
  </si>
  <si>
    <t>nakashima_et_al_2018</t>
  </si>
  <si>
    <t>natural_regions_committee._2006</t>
  </si>
  <si>
    <t>neilson_et_al_2018</t>
  </si>
  <si>
    <t>newbold_king_2009</t>
  </si>
  <si>
    <t>norouzzadeh_et_al_2020</t>
  </si>
  <si>
    <t>noss_et_al_2003</t>
  </si>
  <si>
    <t>noss_et_al_2012</t>
  </si>
  <si>
    <t>obbard_et_al_2010</t>
  </si>
  <si>
    <t>obrien_et_al_2011</t>
  </si>
  <si>
    <t>obrien_et_al_2013</t>
  </si>
  <si>
    <t>obrien_kinnaird_2011</t>
  </si>
  <si>
    <t>oconnell_bailey_2011a</t>
  </si>
  <si>
    <t>oconnell_et_al_2006</t>
  </si>
  <si>
    <t>oconnell_et_al_2011</t>
  </si>
  <si>
    <t>oconnor_et_al_2017</t>
  </si>
  <si>
    <t>pacifici_et_al_2016</t>
  </si>
  <si>
    <t>palencia_et_al_2021</t>
  </si>
  <si>
    <t>palencia_et_al_2022</t>
  </si>
  <si>
    <t>palmer_et_al_2018</t>
  </si>
  <si>
    <t>parmenter_et_al_2003</t>
  </si>
  <si>
    <t>parsons_et_al_2018</t>
  </si>
  <si>
    <t>pease_et_al_2016</t>
  </si>
  <si>
    <t>pettorelli_et_al_2010</t>
  </si>
  <si>
    <t>powell_mitchell_2012</t>
  </si>
  <si>
    <t>ramage_et_al_2013</t>
  </si>
  <si>
    <t>randler_kalb_2018</t>
  </si>
  <si>
    <t>rcsc_et_al_2024</t>
  </si>
  <si>
    <t>reconyx_inc._2018</t>
  </si>
  <si>
    <t>rendall_et_al_2021</t>
  </si>
  <si>
    <t>rich_et_al_2014</t>
  </si>
  <si>
    <t>ridout_linkie_2009</t>
  </si>
  <si>
    <t>robinson_et_al_2020</t>
  </si>
  <si>
    <t>roemer_et_al_2009</t>
  </si>
  <si>
    <t>rovero_et_al_2013</t>
  </si>
  <si>
    <t>rovero_marshall_2009</t>
  </si>
  <si>
    <t>rovero_zimmermann_2016</t>
  </si>
  <si>
    <t>rowcliffe_carbone_2008</t>
  </si>
  <si>
    <t>rowcliffe_et_al_2008</t>
  </si>
  <si>
    <t>rowcliffe_et_al_2011</t>
  </si>
  <si>
    <t>rowcliffe_et_al_2013</t>
  </si>
  <si>
    <t>rowcliffe_et_al_2014</t>
  </si>
  <si>
    <t>rowcliffe_et_al_2016</t>
  </si>
  <si>
    <t>royle_et_al_2009</t>
  </si>
  <si>
    <t>royle_et_al_2014</t>
  </si>
  <si>
    <t>royle_nichols_2003</t>
  </si>
  <si>
    <t>royle_young_2008</t>
  </si>
  <si>
    <t>samejima_et_al_2012</t>
  </si>
  <si>
    <t>santini_et_al_2020</t>
  </si>
  <si>
    <t>schenider_et_al_2018</t>
  </si>
  <si>
    <t>scotson_et_al_2017</t>
  </si>
  <si>
    <t>shannon_et_al_2014</t>
  </si>
  <si>
    <t>sharma_et_al_2010</t>
  </si>
  <si>
    <t>si_et_al_2014</t>
  </si>
  <si>
    <t>siren_et_al_2018</t>
  </si>
  <si>
    <t>sollmann_et_al_2011</t>
  </si>
  <si>
    <t>sollmann_et_al_2012</t>
  </si>
  <si>
    <t>sollmann_et_al_2013a</t>
  </si>
  <si>
    <t>sollmann_et_al_2013b</t>
  </si>
  <si>
    <t>sollmann_et_al_2013c</t>
  </si>
  <si>
    <t>soria_diaz_et_al_2010</t>
  </si>
  <si>
    <t>southwell_et_al_2019</t>
  </si>
  <si>
    <t>steenweg_et_al_2015</t>
  </si>
  <si>
    <t>steenweg_et_al_2017</t>
  </si>
  <si>
    <t>steenweg_et_al_2018</t>
  </si>
  <si>
    <t>steenweg_et_al_2019</t>
  </si>
  <si>
    <t>steinbeiser_et_al_2019</t>
  </si>
  <si>
    <t>stokeld_et_al_2016</t>
  </si>
  <si>
    <t>suarez_tangil_et_al_2017</t>
  </si>
  <si>
    <t>sun_et_al_2014</t>
  </si>
  <si>
    <t>sun_et_al_2021</t>
  </si>
  <si>
    <t>sun_et_al_2022</t>
  </si>
  <si>
    <t>suwanrat_et_al_2015</t>
  </si>
  <si>
    <t>tabak_et_al_2018</t>
  </si>
  <si>
    <t>tanwar_et_al_2021</t>
  </si>
  <si>
    <t>thorn_et_al_2009</t>
  </si>
  <si>
    <t>tigner_et_al_2014</t>
  </si>
  <si>
    <t>tobler_et_al_2008</t>
  </si>
  <si>
    <t>tobler_powell_2013</t>
  </si>
  <si>
    <t>trolliet_et_al_2014</t>
  </si>
  <si>
    <t>tschumi_et_al_2018</t>
  </si>
  <si>
    <t>twining_et_al_2022</t>
  </si>
  <si>
    <t>van_berkel_2014</t>
  </si>
  <si>
    <t>velez_et_al_2023</t>
  </si>
  <si>
    <t>vidal_et_al_2021</t>
  </si>
  <si>
    <t>warbington_boyce_2020</t>
  </si>
  <si>
    <t>wearn_et_al_2013</t>
  </si>
  <si>
    <t>wearn_et_al_2016</t>
  </si>
  <si>
    <t>wearn_gloverkapfer_2019</t>
  </si>
  <si>
    <t>webster_et_al_2019</t>
  </si>
  <si>
    <t>wegge_et_al_2004</t>
  </si>
  <si>
    <t>welbourne_et_al_2016</t>
  </si>
  <si>
    <t>wellington_et_al_2014</t>
  </si>
  <si>
    <t>welsh_et_al_2000</t>
  </si>
  <si>
    <t>whittington_et_al_2018</t>
  </si>
  <si>
    <t>whittington_et_al_2019</t>
  </si>
  <si>
    <t>wildcam_network_2019</t>
  </si>
  <si>
    <t>wildco_lab_2021a</t>
  </si>
  <si>
    <t>wildco_lab_2021b</t>
  </si>
  <si>
    <t>young_et_al_2018</t>
  </si>
  <si>
    <t>yue_et_al_2015</t>
  </si>
  <si>
    <t>zeileis_et_al_2008</t>
  </si>
  <si>
    <t>zuckerberg_et_al_2020</t>
  </si>
  <si>
    <t>zuur_et_al_2007</t>
  </si>
  <si>
    <t>gotelli_chao_2013</t>
  </si>
  <si>
    <t>Schmidt, G. M., Graves, T. A., Pederson, J. C., &amp; Carroll, S. L. (2022). Precision and bias of spatial capture–recapture estimates: A multi‐site, multi‐year Utah black bear case study. *Ecological Applications, 32*(5), e2618. &lt;https://doi.org/10.1002/eap.2618&gt;</t>
  </si>
  <si>
    <t>Coltrane et al., 2024</t>
  </si>
  <si>
    <t>Schmidt et al., 2022</t>
  </si>
  <si>
    <t>schmidt_et_al_2022</t>
  </si>
  <si>
    <t>coltrane_et_al_2024</t>
  </si>
  <si>
    <t>Oksanen et al., 2024</t>
  </si>
  <si>
    <t>Hsieh, Ma &amp; Chao, 2015</t>
  </si>
  <si>
    <t>Hsieh et al., 2015</t>
  </si>
  <si>
    <t>hsieh_et_al_2015</t>
  </si>
  <si>
    <t>Hsieh, T. C., Ma, K. H., &amp; Chao, A. (2015). *iNEXT: Interpolation and Extrapolation for Species Diversity*. R package Version 2.6-6.1. &lt;https://doi.org/10.32614/CRAN.package.iNEXT&gt;</t>
  </si>
  <si>
    <t>Yue, S., Brodie, J. F., Zipkin, E. F., &amp; Bernard, H. (2015). Oil palm plantations fail to support mammal diversity. *Ecological Applications, 25*(8), 2285–2292. &lt;https://doi.org/10.1890/14-1928.1&gt;</t>
  </si>
  <si>
    <t>Baylor Tutoring Center. (2021, July 31). *Species Diversity and Species Richness* [Video]. YouTube. &lt;https://www.youtube.com/watch?v=UXJ0r4hjbqI&gt;</t>
  </si>
  <si>
    <t>baylor_tutoring_center_2021</t>
  </si>
  <si>
    <t>Baylor Tutoring Center, 2021</t>
  </si>
  <si>
    <t>gerhartbarley_nd</t>
  </si>
  <si>
    <t>Gerhart-Barley, L., M</t>
  </si>
  <si>
    <t>Gerhart-Barley, n.d.</t>
  </si>
  <si>
    <t>Gerhart-Barley, L., M. (n.d.). *2.2: Measuring Species Diversity* &lt;https://bio.libretexts.org/Courses/University_of_California_Davis/BIS_2B%3A_Introduction_to_Biology_-_Ecology_and_Evolution/02%3A_Biodiversity/2.02%3A_Measuring_Species_Diversity&gt;</t>
  </si>
  <si>
    <t>colwell_2022</t>
  </si>
  <si>
    <t>Colwell, 2022</t>
  </si>
  <si>
    <t>Colwell, R. K. (2022). EstimateS: Statistical Estimation of Species Richness and Shared Species from Samples. Version 9.1. &lt;https://www.robertkcolwell.org/pages/1407&gt;</t>
  </si>
  <si>
    <t>Abolaffio, M., Focardi, S., &amp; Santini, G. (2019). Avoiding misleading messages: Population assessment using camera trapping is not a simple task. *Journal of Animal Ecology, 88*(12), 2011–2016. Medline. &lt;https://doi.org/10.1111/1365-2656.13085&gt;</t>
  </si>
  <si>
    <t>Alberta Biodiversity Monitoring Institute [ABMI] (2021). *Terrestrial ARU and Remote Camera Trap Protocols.* Edmonton, Alberta. &lt;https://abmi.ca/home/publications/551-600/599&gt;</t>
  </si>
  <si>
    <t>Alonso, R. S., McClintock, B. T., Lyren, L. M., Boydston, E. E., &amp; Crooks, K. R. (2015). Mark-recapture and Mark-resight Methods for Estimating Abundance with Remote Cameras: A Carnivore Case Study. *PLoS One, 10*(3), e0123032. &lt;https://doi.org/10.1371/journal.pone.0123032&gt;</t>
  </si>
  <si>
    <t>Ames E. M., Gade M. R., Nieman C. L., Wright J. R, Tonra C. M., Marroquin C. M., Tutterow A. M, &amp; Gray S. M. (2020) Striving for population-level conservation: integrating physiology across the biological hierarchy. *Conservation Physiology, 8*(1): coaa019. &lt;https://doi.org/10.1093/conphys/coaa019&gt;</t>
  </si>
  <si>
    <t>Anile, S., &amp; Devillard, S. (2016). Study Design and Body Mass Influence RAIs from Camera Trap Studies: Evidence from the Felidae. *Animal Conservation, 19*(1), 35–45. &lt;https://doi.org/10.1111/acv.12214&gt;</t>
  </si>
  <si>
    <t>Apps, P. J., &amp; McNutt, J. W. (2018). How Camera Traps work and how to work them. *African Journal of Ecology, 56*(4), 702–709. &lt;https://doi.org/10.1111/aje.12563&gt;</t>
  </si>
  <si>
    <t>Arnason, A. N., Schwarz, C. J., &amp; Gerrard, J. M. (1991). Estimating Closed Population Size and Number of Marked Animals from Sighting Data. *Journal of Wildlife Management, 55*(4), 716–730. &lt;https://doi.org/10.2307/3809524&gt;</t>
  </si>
  <si>
    <t>Augustine, B. C., Royle, J. A., Kelly, M. J., Satter, C. B., Alonso, R. S., Boydston, E. E., &amp; Crooks, K. R. (2018). Spatial Capture–Recapture with Partial Identity: An Application to Camera Traps. *The Annals of Applied Statistics, 12*(1), 67-95. &lt;https://doi.org/10.1214/17AOAS1091&gt;</t>
  </si>
  <si>
    <t>Augustine, B. C., Royle, J. A., Murphy, S. M., Chandler, R. B., Cox, J. J., &amp; Kelly, M. J. (2019). Spatial Capture–Recapture for Categorically Marked Populations with an Application to Genetic Capture–Recapture. *Ecosphere, 10*(4) e02627-n/a. &lt;https://doi.org/10.1002/ecs2.2627&gt;</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</si>
  <si>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t>
  </si>
  <si>
    <t>Bayne, E., Dennett, J., Dooley, J., Kohler, M., Ball, J., Bidwell, M., Braid, A., Chetelat, J., Dillegeard, E., Farr, D., Fisher, J., Freemark,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t>
  </si>
  <si>
    <t>Beery, S., Morris, D., &amp; Yang, S. (2019). Efficient Pipeline for Camera Trap Image Review. *Microsoft AI for Earth*. &lt;https://doi.org/10.48550/arXiv.1907.06772&gt;</t>
  </si>
  <si>
    <t>Bischof, R., Dupont, P., Milleret, C., ChipperfIeld, J., &amp; Royle, J. A. (2020). Consequences of Ignoring Group Association in Spatial Capture-Recapture Analysis. *Wildlife Biology, 2020*(1). &lt;https://doi.org/10.2981/wlb.00649&gt;</t>
  </si>
  <si>
    <t>Blanc, L., Marboutin, E., Gatti, S., &amp; Gimenez, O. (2013). Abundance of Rare and Elusive Species: Empirical Investigation of Closed versus Spatially Explicit Capture-Recapture Models with Lynx as a Case Study. *Journal of Wildlife Management, 77*(2), 372–78. &lt;https://doi.org/10.1002/jwmg.453&gt;</t>
  </si>
  <si>
    <t>Blasco‐Moreno, A., Pérez‐Casany, M., Puig, P., Morante, M., Castells, E., &amp; O'Hara, R. B. (2019). What Does a Zero Mean? Understanding False, Random and Structural Zeros in Ecology. *Methods in Ecology and Evolution, 10*(7), 949-959. &lt;https://doi.org/10.1111/2041-210x.13185&gt;</t>
  </si>
  <si>
    <t>Bliss, C. I., &amp; Fisher, R. A. (1953). Fitting the Negative Binomial Distribution to Biological Data. *Biometrics, 9*(2), 176-200. &lt;https://doi.org/10.2307/3001850&gt;</t>
  </si>
  <si>
    <t>Borcher, D. L., &amp; Marques, T. A. (2017). From Distance Sampling to Spatial Capture–Recapture. *Asta Advances In Statistical Analysis, 101*, 475–494. &lt;https://link.springer.com/article/10.1007/s10182-016-0287-7&gt;</t>
  </si>
  <si>
    <t>Borchers, D. L., &amp; Efford, M. G. (2008). Spatially Explicit Maximum Likelihood Methods for Capture-Recapture Studies. *Biometrics, 64*(2), 377–385. &lt;https://doi.org/10.1111/j.1541-0420.2007.00927.x&gt;</t>
  </si>
  <si>
    <t>Borchers, D. (2012). A non-technical overview of spatially explicit capture–recapture models. *Journal of Ornithology, 152*(S2), 435–444. &lt;https://doi.org/10.1007/s10336-010-0583-z&gt;</t>
  </si>
  <si>
    <t>Bowkett, A. E., Rovero, F., &amp; Marshall, A. R. (2008). The use of camera-trap data to model habitat use by antelope species in the udzungwa mountain forests, tanzania. *African Journal of Ecology, 46*(4), 479–487. &lt;https://doi.org/10.1111/j.1365-2028.2007.00881.x&gt;</t>
  </si>
  <si>
    <t>Bridges, A. S., &amp; Noss, A. J. (2011). Behavior and Activity Patterns. In A. F. O'Connell, J. D. Nichols, &amp; K. U. Karanth (Eds.), *Camera Traps In Animal Ecology: Methods and Analyses* (pp. 57–70). Springer. &lt;https://doi.org/10.1007/978-4-431-99495-4&gt;</t>
  </si>
  <si>
    <t>Broekman, M. J. E., Hoeks, S., Freriks, R., Langendoen, M. M., Runge, K. M., Savenco, E., Ter Harmsel, R., Huijbregts, M. A. J., &amp; Tucker, M. A. (2023). HomeRange: A global database of mammalian home ranges. *Global Ecology and Biogeography, 32*(2), 198–205. &lt;https://doi.org/10.1111/geb.13625&gt;</t>
  </si>
  <si>
    <t>Burkholder, E. N., Jakes, A. F., Jones, P. F., Hebblewhite, M., &amp; Bishop, C. J. (2018). To Jump or Not to Jump: Mule Deer and White-Tailed Deer Fence Crossing Decisions. *Wildlife Society Bulletin*, *42*(3), 420–429. &lt;https://doi.org/10.1002/wsb.898&gt;</t>
  </si>
  <si>
    <t>Cappelle, N., Howe, E. J., Boesch, C., &amp; Kühl, H. S. (2021). Estimating Animal Abundance and Effort–Precision Relationship with Camera Trap Distance Sampling. *Ecosphere, 12*(1). &lt;https://doi.org/10.1002/ecs2.3299&gt;</t>
  </si>
  <si>
    <t>Caravaggi, A., Banks, P. B., Burton, A. C., Finlay, C. M. V., Haswell, P. M., Hayward, M. W., Rowcliffe, M. J., Wood, M. D., Pettorelli, N., &amp; Sollmann, R. (2017). A review of camera trapping for conservation behaviour research*. Remote Sensing in Ecology and Conservation, 3*(3), 109–122. &lt;https://doi.org/10.1002/rse2.48&gt;</t>
  </si>
  <si>
    <t>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t>
  </si>
  <si>
    <t>Clark, T. G., Bradburn, M. J., Love, S. B., &amp; Altman, D. G. (2003). Survival Analysis Part I: Basic Concepts and First Analyses. *British Journal of Cancer, 89*(2), 232–38. &lt;https://doi.org/10.1038/sj.bjc.6601118&gt;</t>
  </si>
  <si>
    <t>Clevenger, A. P., &amp; Waltho, N. (2005). Performance indices to identify attributes of highway crossing structures facilitating movement of large mammals. *Biological Conservation, 121* (3), 453–464. &lt;https://doi.org/10.1016/j.biocon.2004.04.025&gt;</t>
  </si>
  <si>
    <t>Columbia Mountains Institute of Applied Ecology [CMI]. (2020) *Chris Beirne: Tips and Tricks for the Organization and Analysis of Camera Trap Data*. &lt;https://www.youtube.com/watch?v=VadXgBMhiTY&gt;</t>
  </si>
  <si>
    <t>Colwell, R., Chao, A., Gotelli, N., Lin, S., Mao, C., Chazdon, R., &amp; Longino, J. (2012). Models and estimators linking individual-based and sample-based rarefaction, extrapolation and comparison of assemblages. *Journal of Plant Ecology, 5*(1), 3–21. &lt;https://doi.org/10.1093/jpe/rtr044&gt;</t>
  </si>
  <si>
    <t>Cusack, J., Dickman, A. J., Rowcliffe, J. M., Carbone, C., Macdonald, D. W., &amp; Coulson, T. (2015). Random versus Game Trail-based Camera trap Placement Strategy for Monitoring Terrestrial Mammal Communities. *PloS One*,*10*(5), e0126373. &lt;https://doi.org/10.1371/journal.pone.0126373&gt;</t>
  </si>
  <si>
    <t>Davis, R. S., Stone, E. L., Gentle, L. K., Mgoola, W. O., Uzal, A., &amp; Yarnell, R. W. (2021). Spatial Partial Identity Model Reveals Low Densities of Leopard and Spotted Hyaena in a Miombo Woodland. *Journal of Zoology*, *313*, 43-53. &lt;https://zslpublications.onlinelibrary.wiley.com/doi/epdf/10.1111/jzo.12838&gt;</t>
  </si>
  <si>
    <t>Dénes, F. V., Silveira, L. F., Beissinger, S. R., &amp; Isaac, N. (2015). Estimating Abundance of Unmarked Animal Populations: Accounting for Imperfect Detection and Other Sources of Zero Inflation. *Methods in Ecology and Evolution, 6*(5), 543–556. &lt;https://doi.org/10.1111/2041-210x.12333&gt;</t>
  </si>
  <si>
    <t>Deng, C., Daley, T., &amp; Smith, A. (2015). Applications of species accumulation curves in large‐scale biological data analysis. *Quantitative Biology*, *3*(3), 135–144. &lt;https://doi.org/10.1007/s40484-015-0049-7&gt;</t>
  </si>
  <si>
    <t>Dey, S., Moqanaki, E., Milleret, C., Dupont, P., Tourani, M., &amp; Bischof, R. (2023). Modelling spatially autocorrelated detection probabilities in spatial capture-recapture using random effects. *Ecological Modelling, 479*, 110324. &lt;https://doi.org/10.1016/j.ecolmodel.2023.110324&gt;</t>
  </si>
  <si>
    <t>Dunne, B. M., &amp; Quinn, M. S. (2009). Effectiveness of above-ground pipeline mitigation for moose (*Alces alces*) and other large mammals. *Biological Conservation, 142* (2), 332–343. &lt;https://doi.org/10.1016/j.biocon.2008.10.029&gt;</t>
  </si>
  <si>
    <t>Duquette, J. F., Belant, J. L., Svoboda, N. J., Beyer Jr., D. E., &amp; Albright, C. A. (2014). Comparison of occupancy modeling and radiotelemetry to estimate ungulate population dynamics. *Population Ecology, 56,* 481-492. &lt;https://www.academia.edu/23421255/.&gt;</t>
  </si>
  <si>
    <t>Efford, M. G., &amp; Boulanger, J. (2019). Fast Evaluation of Study Designs for Spatially Explicit Capture–Recapture. *Methods in Ecology and Evolution*, 10(9), 1529–1535. &lt;https://doi.org/10.1111/2041-210X.13239&gt;</t>
  </si>
  <si>
    <t>Efford, M. (2024). *secr: Spatially explicit capture-recapture models.* R package version 4.6.9, &lt;https://CRAN.R-project.org/package=secr&gt;</t>
  </si>
  <si>
    <t>Fegraus, E. H., Lin, K., Ahumada, J. A., Baru, C., Chandra, S., &amp; Youn, C. (2011). Data acquisition and management software for camera trap data: A case study from the TEAM Network. *Ecological Informatics, 6*(6), 345–353. &lt;https://doi.org/10.1016/j.ecoinf.2011.06.003&gt;</t>
  </si>
  <si>
    <t>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t>
  </si>
  <si>
    <t>Ferreira-Rodríguez, N., &amp; Pombal, M. A. (2019). Bait effectiveness in camera trap studies in the Iberian Peninsula. *Mammal Research, 64*(2), 155–164. &lt;https://doi.org/10.1007/s13364-018-00414-1&gt;</t>
  </si>
  <si>
    <t>Fidino, M., Barnas, G. R., Lehrer, E. W., Murray, M. H., &amp; Magle, S. B. (2020). Effect of Lure on Detecting Mammals with Camera Traps. *Wildlife Society Bulletin*. &lt;https://doi.org/10.1002/wsb.1122&gt;</t>
  </si>
  <si>
    <t>Findlay, M. A., Briers, R. A., &amp; White, P. J. C. (2020). Component processes of detection probability in camera-trap studies: understanding the occurrence of false-negatives. *Mammal Research, 65*, 167–180. &lt;https://doi.org/10.1007/s13364-020-00478-y&gt;</t>
  </si>
  <si>
    <t>Fisher, J. T., &amp; Burton, C. (2012). *Monitoring Mammals in Alberta: Recommendations for Remote Camera Trapping*. Alberta Innovates - Technology Futures &amp; Alberta Biodiversity Monitoring Institute. &lt;https://doi.org/0.13140/RG.2.1.3944.3680&gt;</t>
  </si>
  <si>
    <t>Fisher, J. T., Anholt, B., &amp; Volpe, J. P. (2011). Body Mass Explains Characteristic Scales of Habitat Selection in Terrestrial Mammals. *Ecology and Evolution*, *1*(4), 517–528. &lt;https://doi.org/10.1002/ece3.45&gt;</t>
  </si>
  <si>
    <t>Fisher, J. T., Wheatley, M., &amp; Mackenzie, D. (2014). Spatial Patterns of Breeding Success of Grizzly Bears derived from Hierarchical Multistate Models. *Conservation Biology, 28*(5), 1249–1259. &lt;https://doi.org/10.1111/cobi.12302&gt;</t>
  </si>
  <si>
    <t>Found, R., &amp; Patterson, B. R. (2020). Assessing Ungulate Populations in Temperate North America. *Canadian Wildlife Biology and Management, 9*(1), 21–42. &lt;https://cwbm.ca/wp-content/uploads/2020/05/Found-Patterson.pdf&gt;</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</si>
  <si>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t>
  </si>
  <si>
    <t>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</si>
  <si>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t>
  </si>
  <si>
    <t>Ganskopp, D. C., &amp; Johnson, D. D. (2007). GPS Error in Studies Addressing Animal Movements and Activities. *Rangeland Ecology and Management, 60*, 350–358. &lt;https://doi.org/10.2111/1551-5028(2007)60[350:GEISAA]2.0.CO;2&gt;</t>
  </si>
  <si>
    <t>Glen, A. S., Cockburn, S., Nichols, M., Ekanayake, J., &amp; Warburton, B. (2013) Optimising Camera Traps for Monitoring Small Mammals. *PloS one,* 8(6), Article e67940. &lt;https://doi.org/10.1371/journal.pone.0067940&gt;</t>
  </si>
  <si>
    <t>Glover‐Kapfer, P., Soto‐Navarro, C. A., Wearn, O. R., Rowcliffe, M., &amp; Sollmann, R. (2019). Camera‐trapping version 3.0: Current constraints and future priorities for development. *Remote Sensing in Ecology and Conservation, 5*(3), 209–223. &lt;https://doi.org/10.1002/rse2.106&gt;</t>
  </si>
  <si>
    <t>Gotelli, N., &amp; Colwell, R. (2001). Quantifying biodiversity: procedures and pitfalls in the measurement and comparison of species richness. *Ecology Letters, 4*, 379–391. &lt;https://doi.org/10.1046/j.1461-0248.2001.00230.x&gt;</t>
  </si>
  <si>
    <t>Gotelli, N., &amp; Colwell, R. (2011). Estimating species richness. In *Biological Diversity: Frontiers in Measurement and Assessment* (eds. Magurran, A., &amp; McGill, B.). Oxford University Press. Oxford, pp. 39–54. &lt;https://www.researchgate.net/publication/236734446_Estimating_species_richness&gt;</t>
  </si>
  <si>
    <t>Government of Alberta (2023a) *LAT Overview.* Edmonton, Alberta. &lt;https://www.alberta.ca/lat-overview.aspx&gt;</t>
  </si>
  <si>
    <t>Government of Alberta (2023b) *Proponent-led Indigenous consultations.* Edmonton, Alberta. &lt;https://www.alberta.ca/proponent-led-indigenous-consultations.aspx&gt;</t>
  </si>
  <si>
    <t>Greenberg, S. (2018). *Timelapse: An Image Analyser for Camera Traps.* University of Calgary. &lt;https://saul.cpsc.ucalgary.ca/timelapse/pmwiki.php?n=Main.Download2./&gt;</t>
  </si>
  <si>
    <t>Greenberg, S. (2020). *Automated Image Recognition for Wildlife Camera Traps: Making it Work for You*. Research report, University of Calgary: Prism Digital Repository, August 21, 15 pages, &lt;https://prism.ucalgary.ca/items/f68a0c27-8502-4fe4-a3b9-3a3c2d994762&gt;</t>
  </si>
  <si>
    <t>Guillera-Arroita, G., Ridout, M. S., &amp; Morgan, B. J. T. (2010). Design of Occupancy Studies with Imperfect Detection. *Methods in Ecology and Evolution, 1*, 131–139. &lt;https://doi.org/10.1111/j.2041-210X.2010.00017.x&gt;</t>
  </si>
  <si>
    <t>Hall, K. W., Cooper, J. K., &amp; Lawton, D. C. (2008). GPS accuracy: Hand-held versus RTK. *CREWES Research Report, 20*. &lt;https://www.crewes.org/Documents/ResearchReports/2008/2008-15.pdf&gt;</t>
  </si>
  <si>
    <t>Harrison, X. A., Donaldson, L., Correa-Cano, M. E., Evans, J., Fisher, D. N., Goodwin, C. E. D., Robinson, B. S., Hodgson, D. J., &amp; Inger, R. (2018). A Brief Introduction to Mixed Effects Modelling and Multi-Model Inference in Ecology. *PeerJ, 6*, Article e4794. &lt;https://doi.org/10.7717/peerj.4794&gt;</t>
  </si>
  <si>
    <t>Heilbron, D. C. (1994). Zero-Altered and other Regression Models for Count Data with Added Zeros. *Biometrical Journal, 36*(5), 531-547. &lt;https://doi.org/https://doi.org/10.1002/bimj.4710360505&gt;</t>
  </si>
  <si>
    <t>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t>
  </si>
  <si>
    <t>Holinda, D., Burgar, J. M., &amp; Burton, A. C. (2020). Effects of scent lure on camera trap detections vary across mammalian predator and prey species. *PLoS One, 15*(5), e0229055. &lt;https://doi.org/10.1371/journal.pone.0229055&gt;</t>
  </si>
  <si>
    <t>Howe, E. J., Buckland, S. T., Després-Einspenner, M. -L., &amp; Kühl, H. S. (2017). Distance sampling with camera traps. *Methods in Ecology and Evolution, 8*(11), 1558–1565. &lt;https://doi.org/https://doi.org/10.1111/2041-210X.12790&gt;</t>
  </si>
  <si>
    <t>Hurlbert, S. (1984). Pseudoreplication and the design of ecological field experiments. *Ecological Monographs, 54*(2), 187–211. &lt;https://doi.org/10.2307/1942661&gt;</t>
  </si>
  <si>
    <t>Iijima, H. (2020). A Review of Wildlife Abundance Estimation Models: Comparison of Models for Correct Application. Mammal Study, 45(3), 177. &lt;https://doi.org/10.3106/ms2019-0082&gt;</t>
  </si>
  <si>
    <t>Iknayan, K. J., Tingley, M. W., Furnas, B. J., &amp; Beissinger, S. R. (2014). Detecting Diversity: Emerging Methods to Estimate Species Diversity. *Trends in Ecology &amp; Evolution, 29*(2), 97–106. &lt;https://doi.org/10.1016/j.tree.2013.10.012&gt;</t>
  </si>
  <si>
    <t>Jennelle, C. S., Runge, M. C., &amp; MacKenzie, D. I. (2002). The Use of Photographic Rates to Estimate Densities of Tigers and Other Cryptic Mammals: A Comment on Misleading Conclusions. *Animal Conservation, 5*(2), 119–120. &lt;https://doi.org/10.1017/s1367943002002160&gt;</t>
  </si>
  <si>
    <t>Jennrich, R. I., &amp; Turner, F. B. (1969). Measurement of non-circular home range. *Journal of Theoretical Biology, 22*(2), 227–237. &lt;https://doi.org/https://doi.org/10.1016/0022-5193(69)90002-2&gt;</t>
  </si>
  <si>
    <t>Jiménez, J., C. Augustine, B., Linden, D. W., B. Chandler, R., &amp; Royle, J. A. (2021). Spatial capture–recapture with random thinning for unidentified encounters. *Ecology and Evolution, 11*, 1187–1198. &lt;https://doi.org/10.1002/ece3.7091&gt;</t>
  </si>
  <si>
    <t>Johanns, P, Haucke, T., &amp; Steinhage, V. (2022) Automated Distance Estimation and Animal Tracking for Wildlife Camera Trapping. *Ecological Informatics, 70,* arXiv:2202. 04613. &lt;https://doi.org/10.48550/arXiv.2202.04613&gt;</t>
  </si>
  <si>
    <t>Junker, J., Kühl, H., Orth, L., Smith, R., Petrovan, S., &amp; Sutherland, W. (2021). *7. Primate Conservation.* In (pp. 435–486). &lt;https://doi.org/10.11647/obp.0267.07&gt;</t>
  </si>
  <si>
    <t>Karanth, K. U., &amp; Nichols, J. D. (1998). Estimation of tiger densities in India using photographic captures and recaptures. *Ecology*, *79*(8), 2852–2862. &lt;https://doi.org/10.1890/0012-9658(1998)079[2852:EOTDII]2.0.CO;2&gt;</t>
  </si>
  <si>
    <t>Karanth, K. U., Nichols, J. D., Kumar, N. S., &amp; Hines, J. E. (2006). Assessing Tiger Population Dynamics Using Photographic Capture–Recapture Sampling. *Ecology, 87*(11), 2925–2937. &lt;https://doi.org/10.1890/0012-9658(2006)87[2925:ATPDUP]2.0.CO;2&gt;</t>
  </si>
  <si>
    <t>Karanth, K. U. (1995). Estimating tiger Panthera tigris populations from camera-trap data using capture-recapture models. *Biological Conservation, 71*(3), 333–338. &lt;https://doi.org/10.1016/0006-3207(94)00057-W&gt;</t>
  </si>
  <si>
    <t>Kays, R., Kranstauber, B., Jansen, P., Carbone, C., Rowcliffe, M., Fountain, T., &amp; Tilak, S. (2009). Camera traps as sensor networks for monitoring animal communities. *2009 IEEE 34th Conference on Local Computer Networks*, 811–818. &lt;https://doi.org/10.1109/lcn.2009.5355046&gt;</t>
  </si>
  <si>
    <t>Kays, R., Tilak, S., Kranstauber, B., Jansen, P. A., Carbone, C., Rowcliffe, M. J., &amp; He, Z. (2010). Monitoring wild animal communities with arrays of motion sensitive camera traps. *arXiv Preprint*, arXiv:1009. 5718. &lt;https://arxiv.org/pdf/1009.5718&gt;</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</si>
  <si>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t>
  </si>
  <si>
    <t>Keim, J. L., DeWitt, P. D., &amp; Lele, S. R. (2011). Predators choose prey over prey habitats: Evidence from a lynx–hare system. *Ecological Applications*, *21*(4), 1011–1016. &lt;https://doi.org/10.1890/10-0949.1&gt;</t>
  </si>
  <si>
    <t>Keim, J. L., Lele, S. R., DeWitt, P. D., Fitzpatrick, J. J., Jenni, N. S. (2019). Estimating the intensity of use by interacting predators and prey using camera traps. *Journal of Animal Ecology, 88*, 690–701. &lt;https://doi.org/10.1111/1365-2656.12960&gt;</t>
  </si>
  <si>
    <t>Keim, J. L., DeWitt, P. D., Wilson, S. F., Fitzpatrick, J. J., Jenni, N. S., &amp; Lele, S. R. (2021). Managing animal movement conserves predator–prey dynamics. *Frontiers in Ecology and the Environment, 19*(7), 379-385. &lt;https://esajournals.onlinelibrary.wiley.com/doi/10.1002/fee.2358&gt;</t>
  </si>
  <si>
    <t>Kelly, M. J., Noss, A. J., Bitetti, M. S., Maffei, L., Arispe, R. L., Paviolo, A., Angelo, C. D. D., &amp; Di Blanco, Y. E. (2008). Estimating Puma Densities from Camera Trapping Across Three Study Sites: Bolivia, Argentina, And Belize. *Journal of Mammalogy, 89*(2), 408–418. &lt;https://doi.org/10.1644/06-MAMM-A-424R.1&gt;</t>
  </si>
  <si>
    <t>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t>
  </si>
  <si>
    <t>Kleiber, C., &amp; Zeileis, A. (2016). Visualizing Count Data Regressions Using Rootograms. *The American Statistician, 70*(3), 296–303. &lt;https://doi.org/10.1080/00031305.2016.1173590&gt;</t>
  </si>
  <si>
    <t>Kusi, N., Sillero‐Zubiri, C., Macdonald, D. W., Johnson, P. J., &amp; Werhahn, G. (2019). Perspectives of traditional Himalayan communities on fostering coexistence with Himalayan wolf and snow leopard. *Conservation Science and Practice, 2*(3). &lt;https://doi.org/10.1111/csp2.165&gt;</t>
  </si>
  <si>
    <t>Lahoz-Monfort, J. J., &amp; Magrath, M. J. L. (2021). A Comprehensive Overview of Technologies for Species and Habitat Monitoring and Conservation. *Bioscience, 71*(10), 1038–1062. &lt;https://doi.org/10.1093/biosci/biab073&gt;</t>
  </si>
  <si>
    <t>Lambert, D. (1992). Zero-Inflated Poisson Regression, with an application to Defects in Manufacturing. *Technometrics, 34*(1), 1–14. &lt;https://doi.org/10.2307/1269547&gt;</t>
  </si>
  <si>
    <t>Lazenby, B. T., Mooney, N. J., &amp; Dickman, C. R. (2015). Detecting species interactions using remote cameras: Effects on small mammals of predators, conspecifics, and climate. *Ecosphere, 6*(12), 1–18. &lt;https://doi.org/10.1890/ES14-00522.1&gt;</t>
  </si>
  <si>
    <t>Lele, S. R., Merrill, E. H., Keim, J., &amp; Boyce, M. S. (2013). Selection, use, choice and occupancy: Clarifying concepts in resource selection studies. Journal of Animal Ecology, 82(6), 1183–1191. &lt;https://doi.org/10.1111/1365-2656.12141&gt;</t>
  </si>
  <si>
    <t>Li, S., McShea, W. J., Wang, D. J., Huang, J. Z., &amp; Shao, L. K. (2012). A Direct Comparison of Camera-Trapping and Sign Transects for Monitoring Wildlife in the Wanglang National Nature Reserve, China. *Wildlife Society Bulletin, 36*(3), 538–545. &lt;https://doi.org/10.1002/wsb.161&gt;</t>
  </si>
  <si>
    <t>Loonam, K. E., Lukacs, P. M., Ausband, D. E., Mitchell, M. S., &amp; Robinson, H. S. (2021). Assessing the robustness of time-to-event models for estimating unmarked wildlife abundance using remote cameras. *Ecological Applications, 31*(6), Article e02388. &lt;https://doi.org/10.1002/eap.2388&gt;</t>
  </si>
  <si>
    <t>Lynch, T. P., Alderman, R., &amp; Hobday, A. J. (2015). A high-resolution panorama camera system for monitoring colony-wide seabird nesting behaviour. *Methods in Ecology and Evolution, 6*(5), 491–499. &lt;https://doi.org/10.1111/2041-210X.12339&gt;</t>
  </si>
  <si>
    <t>MacKenzie, D. I., &amp; Kendall, W. L. (2002) How Should Detection Probability Be Incorporated into Estimates of Relative Abundance? *Ecology, 83*(9), 2387–93. &lt;https://doi.org/10.1890/0012-9658(2002)083[2387:HSDPBI]2.0.CO;2&gt;</t>
  </si>
  <si>
    <t>MacKenzie, D. I., Nichols, J. D., Lachman, G. B., Droege, S., Royle, J. A., &amp; Langtimm, C. A. (2002). Estimating Site Occupancy Rates When Detection Probabilities Are Less Than One. *Ecology, 83*(8), 2248–2255. &lt;https://doi.org/10.2307/3072056&gt;</t>
  </si>
  <si>
    <t>MacKenzie, D. I., Nichols, J. D., Hines, J. E., Knutson, M. G., &amp; Franklin, A. B. (2003). Estimating site occupancy, colonization, and local extinction when a species is detected imperfectly. *Ecology, 84*(8), 2200–2207. &lt;https://doi.org/10.1890/02-3090&gt;</t>
  </si>
  <si>
    <t>MacKenzie, D. I., Bailey, L. L., &amp; Nichols, J. D. (2004). Investigating Species Co-Occurrence Patterns When Species Are Detected Imperfectly. *Journal of Animal Ecology, 73*(3), 546–555. &lt;https://doi.org/10.1111/j.0021-8790.2004.00828.x&gt;</t>
  </si>
  <si>
    <t>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t>
  </si>
  <si>
    <t>Martin, T. G., Wintle, B. A., Rhodes, J. R., Kuhnert, P. M., Field, S. A., Low-Choy, S. J., Tyre, A. J., &amp; Possingham, H. P. (2005). Zero Tolerance Ecology: Improving Ecological Inference by Modelling the Source of Zero Observations. *Ecology Letters, 8*(11), 1235-1246. &lt;https://doi.org/10.1111/j.1461-0248.2005.00826.x&gt;</t>
  </si>
  <si>
    <t>McClintock, B. T., White, G. C., Antolin, M. F., &amp; Tripp, D. W. (2009). Estimating abundance using mark-resight when sampling is with replacement or the number of marked individuals is unknown. *Biometrics, 65*(1), 237–246. &lt;https://doi.org/10.1111/j.1541-0420.2008.01047.x&gt;</t>
  </si>
  <si>
    <t>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t>
  </si>
  <si>
    <t>McCullagh, P., &amp; Nelder, J. A. (1989). *Generalised Linear Models,* 2nd edn. Chapman and Hall, London. &lt;http://dx.doi.org/10.1007/978-1-4899-3242-6&gt;</t>
  </si>
  <si>
    <t>McShea, W. J., Forrester, T., Costello, R., He, Z., &amp; Kays, R. (2015). Volunteer-Run Cameras as Distributed Sensors for Macrosystem Mammal Research. *Landscape Ecology, 31,* 1–13. &lt;https://doi.org/10.1007/s10980-015-0262-9&gt;</t>
  </si>
  <si>
    <t>Meek, P. D., Ballard, G. A., &amp; Falzon, G. (2016). The Higher You Go the Less You Will Know: Placing Camera Traps High to Avoid Theft Will Affect Detection. *Remote Sensing in Ecology and Conservation, 2*(4), 204–211. &lt;https://doi.org/10.1002/rse2.28&gt;</t>
  </si>
  <si>
    <t>Moeller, A. K., Waller, S. J., DeCesare, N. J., Chitwood, M. C., &amp; Lukacs, P. M. (2023). Best practices to account for capture probability and viewable area in camera‐based abundance estimation. *Remote Sensing in Ecology and Conservation.* &lt;https://doi.org/10.1002/rse2.300&gt;</t>
  </si>
  <si>
    <t>Moeller, A. K., Lukacs, P. M., &amp; Horne, J. S. (2018). Three Novel Methods to Estimate Abundance of Unmarked Animals using Remote Cameras. *Ecosphere, 9*(8), Article e02331. &lt;https://doi.org/10.1002/ecs2.2331&gt;</t>
  </si>
  <si>
    <t>Moll, R. J., Ortiz-Calo, W., Cepek, J. D., Lorch, P. D., Dennis, P. M., Robison, T., &amp; Montgomery, R. A. (2020). The effect of camera-trap viewshed obstruction on wildlife detection: implications for inference. *Wildlife Research, 47*(2). &lt;https://doi.org/10.1071/wr19004&gt;</t>
  </si>
  <si>
    <t>Molloy, S. W. (2018). *A Practical Guide to Using Camera Traps for Wildlife Monitoring in Natural Resource Management Projects*. &lt;https://doi.org/10.13140/RG.2.2.28025.57449&gt;</t>
  </si>
  <si>
    <t>Moqanaki, E. S., Milleret, C., Tourani, M., Dupont, P., &amp; Bischof, R. (2021). Consequences of ignoring variable and spatially autocorrelated detection probability in spatial capture- recapture. *Landscape Ecology, 36, 2879–2895*. &lt;https://doi.org/10.1007/s10980-021-01283-x&gt;</t>
  </si>
  <si>
    <t>Morrison, M. L., Block, W. M., Strickland, M. D., Collier, B. A. &amp; Peterson, M. J. (2008). Wildlife Study Design. Springer, New York. &lt;https://doi.org/10.1007/978-0-387-75528-1&gt;</t>
  </si>
  <si>
    <t>Muhly, T. B., Semeniuk, C., Massolo, A., Hickman, L., &amp; Musiani, M. (2011). Human activity helps prey win the predator-prey space race. *PloS One, 6*(3), e17050. &lt;https://doi.org/10.1371/journal.pone.0017050&gt;</t>
  </si>
  <si>
    <t>Muhly, T., Serrouya, R., Neilson, E., Li, H., &amp; Boutin, S. (2015). Influence of In-Situ Oil Sands Development on Caribou (Rangifer tarandus) Movement. PloS One, 10(9), e0136933. &lt;https://doi.org/10.1371/journal.pone.0136933&gt;</t>
  </si>
  <si>
    <t>Mullahy, J. (1986). Specification and Testing of Some Modified Count Data Models. *Journal of Econometrics, 3*3(3), 341–365. &lt;https://doi.org/10.1016/0304-4076(86)90002-3&gt;</t>
  </si>
  <si>
    <t>Murray, M. H., Hill, J., Whyte, P., &amp; St Clair, C. C. (2016) Urban Compost Attracts Coyotes, Contains Toxins, and may Promote Disease in Urban-Adapted Wildlife. *EcoHealth, 13*(2):285–92. &lt;https://www.ncbi.nlm.nih.gov/pubmed/27106524&gt;</t>
  </si>
  <si>
    <t>Murray, M. H., Fidino, M., Lehrer, E. W., Simonis, J. L., &amp; Magle, S. B. (2021). A multi-state occupancy model to non-invasively monitor visible signs of wildlife health with camera traps that accounts for image quality. *Journal of Animal Ecology, 90*(8), 1973–1984. &lt;https://doi.org/10.1111/1365-2656.13515&gt;</t>
  </si>
  <si>
    <t>Natural Regions Committee. (2006). Natural regions and subregions of Alberta (T/852; p. 264). Government of Alberta. &lt;https://open.alberta.ca/publications/0778545725&gt;</t>
  </si>
  <si>
    <t>Newbold, H. G., &amp; King, C. M. (2009). Can a predator see invisible light? Infrared vision in ferrets (*Mustelo furo*). *Wildlife Research, 36*(4), 309–318. &lt;https://doi.org/10.1071/WR08083&gt;</t>
  </si>
  <si>
    <t>Norouzzadeh, M. S., Morris, D., Beery, S., Joshi, N., Jojic, N., Clune, J., &amp; Schofield, M. (2020). A deep active learning system for species identification and counting in camera trap images. *Methods in Ecology and Evolution, 12*(1), 150–161. &lt;https://doi.org/10.1111/2041-210x.1350&gt;</t>
  </si>
  <si>
    <t>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t>
  </si>
  <si>
    <t>Pacifici, K., Reich, B. J., Dorazio, R. M., Conroy, M. J., &amp; McPherson, J. (2016). Occupancy estimation for rare species using a spatially‐adaptive sampling design. *Methods in Ecology and Evolution, 7*(3), 285–293. &lt;https://doi.org/10.1111/2041-210x.12499&gt;</t>
  </si>
  <si>
    <t>Palencia, P., Vicente, J., Soriguer, R. C., &amp; Acevedo, P. (2022). Towards a best‐practices guide for camera trapping: assessing differences among camera trap models and settings under field conditions. *Journal of Zoology, 316*(3), 197–208. &lt;https://doi.org/10.1111/jzo.12945&gt;</t>
  </si>
  <si>
    <t>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t>
  </si>
  <si>
    <t>Powell, R. A., &amp; Mitchell, M. S. (2012). What is a home range? *Journal of Mammalogy, 93*(4), 948-958. &lt;https://doi.org/10.1644/11-mamm-s-177.1&gt;</t>
  </si>
  <si>
    <t>Pyron, M. (2010) Characterizing Communities. *Nature Education Knowledge, 3*(10):39. &lt;https://www.nature.com/scitable/knowledge/library/characterizing-communities-13241173/&gt;</t>
  </si>
  <si>
    <t>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t>
  </si>
  <si>
    <t>Randler, C., &amp; Kalb, N. (2018). Distance and size matters: A comparison of six wildlife camera traps and their usefulness for wild birds. *Ecology and Evolution*, 1-13. &lt;https://onlinelibrary.wiley.com/doi/pdf/10.1002/ece3.4240&gt;</t>
  </si>
  <si>
    <t>Reconyx Inc. (2018). Hyperfire Professional/Outdoor Instruction Manual. Holmen, WI, USA. &lt;https://www.reconyx.com/img/file/HyperFire_2_User_Guide_2018_07_05_v5.pdf&gt;</t>
  </si>
  <si>
    <t>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t>
  </si>
  <si>
    <t>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t>
  </si>
  <si>
    <t>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t>
  </si>
  <si>
    <t>Ridout, M. S., &amp; Linkie, M. (2009). Estimating overlap of daily activity patterns from camera trap data. *Journal of Agricultural, Biological, and Environmental Statistics, 14*(3), 322–337. &lt;https://doi.org/10.1198/jabes.2009.08038&gt;</t>
  </si>
  <si>
    <t>Robinson, S. G., Weithman, C. E., Bellman, H. A., Prisley, S. P., Fraser, J. D., Catlin, D. H., &amp; Karpanty, S. M. (2020). Assessing Error in Locations of Conspicuous Wildlife Using Handheld GPS Units and Location Offset Methods. *Wildlife Society Bulletin, 44*(1), 163-172. &lt;https://doi.org/10.1002/wsb.1055&gt;</t>
  </si>
  <si>
    <t>Roemer, G. W., Gompper, M. E., &amp; Van Valkenburgh, B. (2009). The Ecological Role of the Mammalian Mesocarnivore. *BioScience*, *59*(2), 165–173. &lt;https://doi.org/10.1525/bio.2009.59.2.9&gt;</t>
  </si>
  <si>
    <t>Rovero, F., Zimmermann, F., Berzi, D., &amp; Meek, P. (2013). “Which camera trap type and how many do I need?” A review of camera features and study designs for a range of wildlife research applications. *Hystrix, the Italian Journal of Mammalogy*, *24*(2), 148–156. &lt;https://doi.org/10.4404/hystrix-24.2-6316&gt;</t>
  </si>
  <si>
    <t>Rowcliffe, M. J., Carbone, C., Jansen, P. A., Kays, R., &amp; Kranstauber, B. (2011). Quantifying the sensitivity of camera traps: an adapted distance sampling approach. *Methods in Ecology and Evolution, 2*(5), 464–476. &lt;https://doi.org/10.1111/j.2041-210X.2011.00094.x&gt;</t>
  </si>
  <si>
    <t>Rowcliffe, J. M., Kays, R., Kranstauber, B., Carbone, C., Jansen, P. A., &amp; Fisher, D. (2014). Quantifying levels of animal activity using camera trap data. *Methods in Ecology and Evolution*, *5*(11), 1170–1179. &lt;https://doi.org/10.1111/2041-210x.12278&gt;</t>
  </si>
  <si>
    <t>Rowcliffe, J. M., Jansen, P. A., Kays, R., Kranstauber, B., &amp; Carbone, C. (2016). Wildlife speed cameras: measuring animal travel speed and day range using camera traps. *Remote Sensing in Ecology and Conservation, 2*, 84–94. &lt;https://doi.org/10.1002/rse2.17&gt;</t>
  </si>
  <si>
    <t>Royle, J. A., &amp; Nichols, J. D. (2003). Estimating abundance from repeated presence–absence data or point counts. *Ecology, 84*, 777–790. &lt;https://doi.org/10.1890/0012-9658(2003)084[0777:EAFRPA]2.0.CO;2&gt;</t>
  </si>
  <si>
    <t>Royle, J. A., &amp; Young, K. V. (2008). A hierarchical model for spatial capture-recapture data. *Ecology, 89*(8), 2281–2289. &lt;https://doi.org/10.1890/07-0601.1&gt;</t>
  </si>
  <si>
    <t>Royle, J. A. (2004). N-mixture Models for estimating population size from spatially Repeated Counts. *International Biometric Society, 60*(1), 108–115. &lt;https://www.jstor.org/stable/3695558&gt;</t>
  </si>
  <si>
    <t>Samejima, H., Ong, R., Lagan, P. &amp; Kitayama, K. (2012). Camera-trapping rates of mammals and birds in a Bornean tropical rainforest under sustainable forest management. *Forest Ecology and Management, 270*, 248–256. &lt;https://doi.org/10.1016/j.foreco.2012.01.013&gt;</t>
  </si>
  <si>
    <t>Santini, G., Abolaffio, M., Ossi, F., Franzetti, B., Cagnacci, F., &amp; Focardi, S. (2022) Population Assessment without Individual Identification Using Camera-Traps: A Comparison of Four Methods. *Basic and Applied Ecology, 61*, 68–81. &lt;https://doi.org/10.1016/j.baae.2022.03.007&gt;</t>
  </si>
  <si>
    <t>Schweiger, A. K. (2020). Spectral Field Campaigns: Planning and Data Collection. In Cavender-Bares, J., Gamon, J. A., &amp; Townsend, P. A (Eds.), *Remote Sensing of Plant Biodiversity* (pp. 385–423). &lt;https://doi.org/10.1007/978-3-030-33157-3_15&gt;</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</si>
  <si>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t>
  </si>
  <si>
    <t>Seccombe, S. (2017). *ZSL Trail Camera Comparison Testing.* Zoological Society of London: Conservation Technology Unit. &lt;https://www.wildlabs.net/sites/default/files/community/files/zsl_trail_camera_comparison_for_external_use.pdf&gt;</t>
  </si>
  <si>
    <t>Séquin, E. S., Jaeger M. M., Brussard P. F., &amp; Barrett, R. H. (2003). Wariness of Coyotes to Camera Traps Relative to Social Status and Territory Boundaries. Lincoln, NE, USA: University of Nebraska–Lincoln. &lt;https://doi.org/10.1139/z03-204&gt;</t>
  </si>
  <si>
    <t>Si, X., Kays, R., &amp; Ding, P. (2014). How long is enough to detect terrestrial animals? Estimating the minimum trapping effort on camera traps. *PeerJ, 2*, e374. &lt;https://doi.org/10.7717/peerj.374&gt;</t>
  </si>
  <si>
    <t>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t>
  </si>
  <si>
    <t>Sollmann, R., Gardner, B., Parsons, A. W., Stocking, J. J., McClintock, B. T., Simons, T. R., Pollock, K. H., &amp; O'Connell, A. F. (2013b). A Spatial Mark-Resight Model Augmented with Telemetry Data. *Ecology, 94*(3), 553–559. &lt;https://doi.org/10.1890/12-1256.1&gt;</t>
  </si>
  <si>
    <t>Sollmann, R., Mohamed, A., Samejima, H., &amp; Wilting, A. (2013c). Risky Business or Simple Solution – Relative Abundance Indices from Camera-Trapping. *Biological Conservation, 159*, 405–412. &lt;https://doi.org/10.1016/j.biocon.2012.12.025&gt;</t>
  </si>
  <si>
    <t>Sollmann, R. (2018). A gentle introduction to camera‐trap data analysis. *African Journal of Ecology,* 56, 740–749. &lt;https://doi.org/10.1111/aje.12557&gt;</t>
  </si>
  <si>
    <t>Southwell, D. M., Einoder, L. D., Lahoz‐Monfort, J. J., Fisher, A., Gillespie, G. R., &amp; Wintle, B. A. (2019). Spatially explicit power analysis for detecting occupancy trends for multiple species. *Ecological Applications, 29*, e01950. &lt;https://doi.org/10.1002/eap.1950&gt;</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</si>
  <si>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t>
  </si>
  <si>
    <t>Steenweg, R., Hebblewhite, M., Whittington, J., Lukacs, P., &amp; McKelvey, K. (2018). Sampling scales define occupancy and underlying occupancy–abundance relationships in animals. *Ecology*, *99*(1), 172–183. &lt;https://doi.org/10.1002/ecy.2054&gt;</t>
  </si>
  <si>
    <t>Steenweg, R., Hebblewhite, M., Whittington, J., &amp; Mckelvey, K. (2019). Species‐specific Differences in Detection and Occupancy Probabilities Help Drive Ability to Detect Trends in Occupancy. *Ecosphere, 10*(4), Article e02639. &lt;https://doi.org/10.1002/ecs2.2639&gt;</t>
  </si>
  <si>
    <t>Steenweg, R., Whittington, J., &amp; Hebblewhite, M. (2015). *Canadian Rockies remote camera multi-species occupancy project: Examining trends in carnivore populations and their prey*. University of Montana. &lt;http://parkscanadahistory.com/wildlife/steenweg-2015.pdf&gt;</t>
  </si>
  <si>
    <t>Steinbeiser, C. M., Kioko, J., Maresi, A., Kaitilia, R., &amp; Kiffner, C. (2019). Relative Abundance and Activity Patterns Explain Method-Related Differences in Mammalian Species Richness Estimates. *Journal of Mammalogy, 100*(1), 192–201. &lt;https://doi.org/10.1093/jmammal/gyy175&gt;</t>
  </si>
  <si>
    <t>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t>
  </si>
  <si>
    <t>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t>
  </si>
  <si>
    <t>Sun, C., Burgar, J. M., Fisher, J. T., &amp; Burton, A. C. (2022). A Cautionary Tale Comparing Spatial Count and Partial Identity Models for Estimating Densities of Threatened and Unmarked Populations. *Global Ecology and Conservation, 38*, e02268. &lt;https://doi.org/10.1016/j.gecco.2022.e02268&gt;</t>
  </si>
  <si>
    <t>Sun, C. C., Fuller, A. K., &amp; Royle., J. A. (2014). Trap Configuration and Spacing Influences Parameter Estimates in Spatial Capture-Recapture Models. *PLoS One, 9*(2): e88025. &lt;https://doi.org/10.1371/journal.pone.0088025&gt;</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</si>
  <si>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
  </si>
  <si>
    <t>Tanwar, K. S., Sadhu, A., &amp; Jhala, Y. V. (2021). Camera trap placement for evaluating species richness, abundance, and activity. *Scientific Reports, 11*(1), 23050. &lt;https://doi.org/10.1038/s41598-021-02459-w&gt;</t>
  </si>
  <si>
    <t>The WILDLABS Partnership (2021). *How do I get started with Megadetector?* Siyu Y. &lt;https://www.wildlabs.net/event/how-do-i-get-started-megadetector&gt;</t>
  </si>
  <si>
    <t>Tigner, J., Bayne, E. M., &amp; Boutin, S. (2014). Black bear use of seismic lines in Northern Canada. *Journal of Wildlife Management, 78* (2), 282–292. &lt;https://doi.org/10.1002/jwmg.664&gt;</t>
  </si>
  <si>
    <t>Tobler, M. W. &amp; Powell, G. V. N. (2013). Estimating jaguar densities with camera traps: problems with current designs and recommendations for future studies. *Biological Conservation, 159*, 109–118. &lt;https://doi.org/10.1016/j.biocon.2012.12.009&gt;</t>
  </si>
  <si>
    <t>Tobler, M. W., Pitman, R. L., Mares, R. &amp; Powell, G. (2008). An Evaluation of Camera Traps for Inventorying Large- and Medium-Sized Terrestrial Rainforest Mammals. *Animal Conservation, 11*, 169–178. &lt;https://doi.org/10.1111/j.1469-1795.2008.00169.x&gt;</t>
  </si>
  <si>
    <t>Tourani, M. (2022). A review of spatial capture-recapture: Ecological insights, limitations, and prospects. *Ecology and Evolution, 12*, e8468. &lt;https://doi.org/10.1002/ece3.8468&gt;</t>
  </si>
  <si>
    <t>Trolliet, F., Huynen, M., Vermeulen, C., &amp; Hambuckers, A. (2014). Use of Camera Traps for Wildlife Studies. A Review. *Biotechnology, Agronomy and Society and Environment 18*(3), 446–54. &lt;https://www.researchgate.net/publication/266381944_Use_of_camera_traps_for_wildlife_studies_A_review&gt;</t>
  </si>
  <si>
    <t>Tschumi, M., Ekroos, J., Hjort, C., Smith, H. G., &amp; Birkhofer, K. (2018). Rodents, not birds, dominate predation-related ecosystem services and disservices in vertebrate communities of agricultural landscapes. *Oecologia, 188* (3), 863–873. &lt;https://doi.org/10.1007/s00442-018-4242-z&gt;</t>
  </si>
  <si>
    <t>Van Berkel, T. (2014). *Camera trapping for wildlife conservation: Expedition field techniques*. Geography Outdoors. &lt;https://www.researchgate.net/publication/339271024_Expedition_Field_Techniques_Camera_Trapping&gt;</t>
  </si>
  <si>
    <t>Van Dooren, T. J. M. (2016). Pollinator species richness: Are the declines slowing down? *Nature Conservation*, *15*, 11–22. &lt;https://doi.org/10.3897/natureconservation.15.9616&gt;</t>
  </si>
  <si>
    <t>Velez, J., McShea, W., Shamon, H., Castiblanco-Camacho, P. J., Tabak, M. A., Chalmers, C., Fergus, P., &amp; Fieberg, J. (2023). An Evaluation of Platforms for Processing Camera-Trap Data using Artificial Intelligence. *Methods in Ecology and Evolution, 145*, 459-477. &lt;https://doi.org/10.1111/2041-210X.14044&gt;</t>
  </si>
  <si>
    <t>Vidal, M., Wolf, N., Rosenberg, B., Harris, B. P., &amp; Mathis, A. (2021). Perspectives on Individual Animal Identification from Biology and Computer Vision. *Integrative and Comparative Biology, 61*(3), 900-916. &lt;https://academic.oup.com/icb/article/61/3/900/6288456&gt;</t>
  </si>
  <si>
    <t>Wearn, O. R., &amp; Glover-Kapfer, P. (2019). Snap happy: Camera traps are an effective sampling tool when compared with alternative methods. *Royal Society Open Science*, *6*(3), 181748. &lt;https://doi.org/10.1098/rsos.181748&gt;</t>
  </si>
  <si>
    <t>Wearn, O. R., Carbone, C., Rowcliffe, J. M., Bernard, H. &amp; Ewers, R. M. (2016). Grain-dependent responses of mammalian diversity to land-use and the implications for conservation set-aside. *Ecological Applications, 26*(5), 1409–1420. &lt;https://doi.org/10.1890/15-1363&gt;</t>
  </si>
  <si>
    <t>Welbourne, D. J., Claridge, A. W., Paul, D. J., &amp; Lambert, A. (2016). How do passive infrared triggered camera traps operate and why does it matter? Breaking down common misconceptions. *Remote Sensing in Ecology and Conservation*, 77-83. &lt;https://doi.or/10.1002/rse2.20&gt;</t>
  </si>
  <si>
    <t>Wellington, K., Bottom, C., Merrill, C., &amp; Litvaitis, J. A. (2014). Identifying performance differences among trail cameras used to monitor forest mammals. *Wildlife Society Bulletin, 38*(3), 634–638. &lt;https://doi.org/10.1002/wsb.425&gt;</t>
  </si>
  <si>
    <t>Welsh, A. H., Cunningham, R. B., &amp; Chambers, R. L. (2000). Methodology for estimating the abundance of rare animals: Seabird nesting on North East Herald Cay. *Biometrics, 56*(1), 22–30. &lt;https://doi.org/10.1111/j.0006-341X.2000.00022.x&gt;</t>
  </si>
  <si>
    <t>Whittington, J., Hebblewhite, M., Chandler, R. B., &amp; Lentini, P. (2018). Generalized spatial mark-resight models with an application to grizzly bears. *Journal of Applied Ecology, 55*(1), 157–168. &lt;https://doi.org/10.1111/1365-2664.12954&gt;</t>
  </si>
  <si>
    <t>Whittington, J., Low, P., &amp; Hunt, B. (2019). Temporal road closures improve habitat quality for wildlife. *Scientific Reports, 9* (1), 3772. &lt;https://www.nature.com/articles/s41598-019-40581-y&gt;</t>
  </si>
  <si>
    <t>WildCAM Network (2019). *WildCAM Network Camera Trapping Best Practices Literature Synthesis.* &lt;https://wildcams.ca/site/assets/files/1390/wildcam_network_camera_trapping_best_practices_literature_synthesis.pdf&gt;</t>
  </si>
  <si>
    <t>WildCo Lab (2020). *WildCo_Image_Renamer.* &lt;https://github.com/WildCoLab/WildCo_Image_Renamer&gt;</t>
  </si>
  <si>
    <t>WildCo Lab (2021a). *WildCo-FaceBlur.* &lt;https://github.com/WildCoLab/WildCo_Face_Blur&gt;</t>
  </si>
  <si>
    <t>WildCo Lab (2021b). *WildCo: Reproducible camera trap data exploration and analysis examples in R*. University of British Columbia. &lt;https://bookdown.org/c_w_beirne/wildCo-Data-Analysis/#what-this-guide-is&gt;</t>
  </si>
  <si>
    <t>Zeileis, A., Kleiber, C., &amp; Jackman, S. (2008). Regression Models for Count Data in R. *Journal of Statistical Software, 27*(8). &lt;https://doi.org/10.18637/jss.v027.i08&gt;</t>
  </si>
  <si>
    <t>Zorn, C. J. W. (1998). An Analytic and Empirical Examination of Zero-inflated and Hurdle Poisson Specifications. *Sociological Methods and Research 26*(3), 368-400. &lt;https://doi.org/10.1177/0049124198026003004&gt;</t>
  </si>
  <si>
    <t>Zuur, A. K., Ieno, E. N., &amp; Smith, G. M. (2007). Generalised linear modelling. In, M. Gail, K. Krickeberg, J. Samet, A. Tsiatis, &amp; W. Wong (Eds.), *Analysing Ecological Data* (pp 79-96). Springer. &lt;https://doi.org/10.1111/j.1751-5823.2007.00030_17.x&gt;</t>
  </si>
  <si>
    <t>sequin_et_al_2003</t>
  </si>
  <si>
    <t>kinnaird_obrien_2012</t>
  </si>
  <si>
    <t>Kucera &amp; Barrett., 2011</t>
  </si>
  <si>
    <t>kucera_barrett._2011</t>
  </si>
  <si>
    <t>oksanen_et_al_2024</t>
  </si>
  <si>
    <t>wearn_gloverkapfer_2017</t>
  </si>
  <si>
    <t>Project Dragonfly. (2019, Jan 24). *Abundance, species richness, and diversity* [Video]. YouTube. &lt;https://www.youtube.com/watch?v=ghhZClDRK_g&amp;source_ve_path=OTY3MTQbqI&gt;</t>
  </si>
  <si>
    <t>project_dragonfly_2019</t>
  </si>
  <si>
    <t>Project Dragonfly, 2019</t>
  </si>
  <si>
    <t>mecks100_2018</t>
  </si>
  <si>
    <t>mecks100 (2018, Feb 7). *Species accumulation and rarefaction curves* [Video]. YouTube. &lt;https://www.youtube.com/watch?v=4gcmAUpo9TU&gt;</t>
  </si>
  <si>
    <t>mecks100, 2018</t>
  </si>
  <si>
    <t>VSN International (2022, Jul 13). *Species abundance tools in Genstat* [Video]. YouTube. &lt;https://www.youtube.com/watch?v=wBx7f4PP8RE&gt;</t>
  </si>
  <si>
    <t>VSN International, 2022</t>
  </si>
  <si>
    <t>vsn_international_2022</t>
  </si>
  <si>
    <t>Riffomonas Project, 2022</t>
  </si>
  <si>
    <t>ref_intext_figure6_ref_id</t>
  </si>
  <si>
    <t>ref_intext_figure1_ref_id</t>
  </si>
  <si>
    <t>ref_intext_figure2_ref_id</t>
  </si>
  <si>
    <t>ref_intext_figure3_ref_id</t>
  </si>
  <si>
    <t>ref_intext_figure4_ref_id</t>
  </si>
  <si>
    <t>ref_intext_figure5_ref_id</t>
  </si>
  <si>
    <t>ref_intext_figure7_ref_id</t>
  </si>
  <si>
    <t>ref_bib_resource5_ref_id</t>
  </si>
  <si>
    <t>ref_bib_resource1_ref_id</t>
  </si>
  <si>
    <t>ref_intext_vid7_ref_id</t>
  </si>
  <si>
    <t>ref_intext_vid1_ref_id</t>
  </si>
  <si>
    <t>ref_intext_vid2_ref_id</t>
  </si>
  <si>
    <t>ref_intext_vid3_ref_id</t>
  </si>
  <si>
    <t>ref_intext_vid4_ref_id</t>
  </si>
  <si>
    <t>ref_intext_vid5_ref_id</t>
  </si>
  <si>
    <t>ref_intext_vid6_ref_id</t>
  </si>
  <si>
    <t>ref_bib_resource2_ref_id</t>
  </si>
  <si>
    <t>ref_bib_resource3_ref_id</t>
  </si>
  <si>
    <t>ref_bib_resource4_ref_id</t>
  </si>
  <si>
    <t>ref_bib_resource6_ref_id</t>
  </si>
  <si>
    <t>ref_bib_resource7_ref_id</t>
  </si>
  <si>
    <t>ref_bib_resource8_ref_id</t>
  </si>
  <si>
    <t>placeholder</t>
  </si>
  <si>
    <t>**\*Behaviour**</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</si>
  <si>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</si>
  <si>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</si>
  <si>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</si>
  <si>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</si>
  <si>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</si>
  <si>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</si>
  <si>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</si>
  <si>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</si>
  <si>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</si>
  <si>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</si>
  <si>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</si>
  <si>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</si>
  <si>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</si>
  <si>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</si>
  <si>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</si>
  <si>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 Trigger Mode</t>
  </si>
  <si>
    <t>**\*Image*/Sequence Comments</t>
  </si>
  <si>
    <t>**\*Key ID</t>
  </si>
  <si>
    <t>**\*# Of Images**</t>
  </si>
  <si>
    <t>**\*Remaining Battery (%)</t>
  </si>
  <si>
    <t>**\*SD Card ID</t>
  </si>
  <si>
    <t>**\*SD Card Replaced</t>
  </si>
  <si>
    <t>**\*SD Card Status (% Full)</t>
  </si>
  <si>
    <t>**\*Security</t>
  </si>
  <si>
    <t>**\*Service*/Retrieval Comments</t>
  </si>
  <si>
    <t>**\*Stake Distance (m)</t>
  </si>
  <si>
    <t>**\*Test Image Taken</t>
  </si>
  <si>
    <t>**\*Video Length (seconds)</t>
  </si>
  <si>
    <t>**\*Visit Comments</t>
  </si>
  <si>
    <t>**\*Walktest Complete</t>
  </si>
  <si>
    <t>**\*Walktest Distance (m) **</t>
  </si>
  <si>
    <t>**\*Walktest Height (m)**</t>
  </si>
  <si>
    <t>ref_bib_resource9_ref_id</t>
  </si>
  <si>
    <t>ref_bib_resource10_ref_id</t>
  </si>
  <si>
    <t>ref_bib_resource11_ref_id</t>
  </si>
  <si>
    <t>ref_bib_resource12_ref_id</t>
  </si>
  <si>
    <t>ref_bib_resource13_ref_id</t>
  </si>
  <si>
    <t>using</t>
  </si>
  <si>
    <t>DEMO</t>
  </si>
  <si>
    <t>proteus_2019a</t>
  </si>
  <si>
    <t>Proteus, 2019a</t>
  </si>
  <si>
    <t>Proteus, 2019b</t>
  </si>
  <si>
    <t>proteus_2019b</t>
  </si>
  <si>
    <t>Proteus. (2019a, May 30). *Occupancy modelling - the difference between probability and proportion of units occupied* [Video]. YouTube. &lt;https://www.youtube.com/watch?v=zKQFY8W4ceU&gt;</t>
  </si>
  <si>
    <t>Proteus. (2019b, Aug 22). *Occupancy models - how many covariates can I include?* [Video]. YouTube. &lt;https://www.youtube.com/watch?v=tCh7rTu6fvQ&gt;</t>
  </si>
  <si>
    <t>TRUE-PRI2</t>
  </si>
  <si>
    <t>JNCC (2022, Mar 29). *Introduction to Distance Sampling Video 1* [Video]. YouTube. &lt;https://www.youtube.com/watch?v=u8crevEd3yI&gt;</t>
  </si>
  <si>
    <t>embed_url</t>
  </si>
  <si>
    <t>https://www.youtube.com/embed/u8crevEd3yI?si=uJUNZfNvuw_L24GK</t>
  </si>
  <si>
    <t>JNCC, 2022</t>
  </si>
  <si>
    <t>jncc_2022</t>
  </si>
  <si>
    <t>https://www.youtube.com/embed/KBByV3kR3IA?si=RPcG1lFQ-v0Shwaw</t>
  </si>
  <si>
    <t>sp_detprob_cat_multi</t>
  </si>
  <si>
    <t>sp_rarity_multi</t>
  </si>
  <si>
    <t>sp_size_multi</t>
  </si>
  <si>
    <t>Roeland Kindt, R. (2020). *Species Accumulation Curves with vegan, BiodiversityR and ggplot2.* &lt;https://rpubs.com/Roeland-KINDT/694021&gt;</t>
  </si>
  <si>
    <t>Roeland, 2020</t>
  </si>
  <si>
    <t>roeland_2020</t>
  </si>
  <si>
    <t>Tourani, M., Brøste, E. N., Bakken, S., Odden, J., Bischof, R., &amp; Hayward, M. (2020). Sooner, closer, or longer: Detectability of mesocarnivores at camera traps. *Journal of Zoology, 312*(4), 259–270. &lt;https://doi.org/10.1111/jzo.12828&gt;</t>
  </si>
  <si>
    <t>Tourani et al., 2020</t>
  </si>
  <si>
    <t>tourani_et_al_2020</t>
  </si>
  <si>
    <t>vandooren_2016</t>
  </si>
  <si>
    <t>Behavioural metrics may not reflect the behavioural state (inferred) ({{ ref_intext_rovero_zimmermann_2016 }})</t>
  </si>
  <si>
    <t>Biases associated with equipment (i.e., presence of the camera itself may change behaviour studied) ({{ ref_intext_rovero_zimmermann_2016 }})</t>
  </si>
  <si>
    <t>Difficult to consider individual variation ({{ ref_intext_rovero_zimmermann_2016 }})</t>
  </si>
  <si>
    <t>Can monitor behaviour in response to specific locations (i.e., compost sites, which might be more difficult using GPS collars for example) ({{ ref_intext_rovero_zimmermann_2016 }})</t>
  </si>
  <si>
    <t>Can evaluate interactions between species ({{ ref_intext_rovero_zimmermann_2016 }})</t>
  </si>
  <si>
    <t>Assumptions vary depending on the behavioural metric ({{ ref_intext_wearn_gloverkapfer_2017 }})</t>
  </si>
  <si>
    <t>Demographic closure (i.e., no births or deaths) ({{ ref_intext_wearn_gloverkapfer_2017 }})</t>
  </si>
  <si>
    <t>Geographic closure (i.e., no immigration or emigration) ({{ ref_intext_wearn_gloverkapfer_2017 }})</t>
  </si>
  <si>
    <t>Requires a minimum number of captures and recaptures ({{ ref_intext_wearn_gloverkapfer_2017 }})</t>
  </si>
  <si>
    <t>Relatively stringent requirements for study design (e.g., no 'holes' in the trapping grid) ({{ ref_intext_wearn_gloverkapfer_2017 }})</t>
  </si>
  <si>
    <t>Assumes a specific relationship between abundance and detection ({{ ref_intext_wearn_gloverkapfer_2017 }})</t>
  </si>
  <si>
    <t>May be used as a relative abundance index that controls for imperfect detection ({{ ref_intext_wearn_gloverkapfer_2017 }})</t>
  </si>
  <si>
    <t>Easy-to-use software exists to implement (e.g., CAPTURE){{ ref_intext_wearn_gloverkapfer_2017 }})</t>
  </si>
  <si>
    <t>Can use the robust design with 'open' models to obtain recruitment and survival rate estimates ({{ ref_intext_wearn_gloverkapfer_2017 }})</t>
  </si>
  <si>
    <t>All species have equal weight in calculations, and community evenness is disregarded ({{ ref_intext_wearn_gloverkapfer_2017 }})</t>
  </si>
  <si>
    <t>Can be used to track changes in community composition ({{ ref_intext_wearn_gloverkapfer_2017 }})</t>
  </si>
  <si>
    <t>Captures evenness and richness (although some indices only reflect evenness) ({{ ref_intext_wearn_gloverkapfer_2017 }})</t>
  </si>
  <si>
    <t>Comparing measures across space, time and studies can be very difficult ({{ ref_intext_wearn_gloverkapfer_2017 }})</t>
  </si>
  <si>
    <t>Dependent on the scale (as captured in the species-area relationship) ({{ ref_intext_wearn_gloverkapfer_2017 }})</t>
  </si>
  <si>
    <t>Fundamental to ecological theory and often a key metric used in management ({{ ref_intext_wearn_gloverkapfer_2017 }})</t>
  </si>
  <si>
    <t>Important for detecting changes in the fundamental processes ({{ ref_intext_wearn_gloverkapfer_2017 }})</t>
  </si>
  <si>
    <t>Insensitive to changes in abundance, community structure and community composition ({{ ref_intext_wearn_gloverkapfer_2017 }})</t>
  </si>
  <si>
    <t>Insensitive to changes in community composition ({{ ref_intext_wearn_gloverkapfer_2017 }}) (however, this may be conditional on study design)</t>
  </si>
  <si>
    <t>Interpretation/communication not always straightforward ({{ ref_intext_wearn_gloverkapfer_2017 }})</t>
  </si>
  <si>
    <t>Many indices exist, and it can be difficult to choose the most appropriate ({{ ref_intext_wearn_gloverkapfer_2017 }})</t>
  </si>
  <si>
    <t>Models exist to estimate asymptotic species richness, including unseen species (simple versions of these models - 'EstimateS' and the 'vegan' R-packages) ({{ ref_intext_wearn_gloverkapfer_2017 }})</t>
  </si>
  <si>
    <t>Most indices are easy to calculate and widely implemented in software packages (e.g., 'EstimateS' and 'vegan' in R) ({{ ref_intext_wearn_gloverkapfer_2017 }})</t>
  </si>
  <si>
    <t>No single best measure for all purposes ({{ ref_intext_wearn_gloverkapfer_2017 }})</t>
  </si>
  <si>
    <t>Plays a critical role in effective conservation prioritization (e.g., designing reserve networks) ({{ ref_intext_wearn_gloverkapfer_2017 }})</t>
  </si>
  <si>
    <t>Randomness and independence ({{ ref_intext_wearn_gloverkapfer_2017 }})</t>
  </si>
  <si>
    <t>Samples are assumed to have been taken at random from the broader population of sites ({{ ref_intext_wearn_gloverkapfer_2017 }})</t>
  </si>
  <si>
    <t>Scale-dependent (i.e., influenced by the size of the communities that are being included) ({{ ref_intext_wearn_gloverkapfer_2017 }})</t>
  </si>
  <si>
    <t>Simple to analyze, interpret and communicate ({{ ref_intext_wearn_gloverkapfer_2017 }})</t>
  </si>
  <si>
    <t>May require discarding a portion of the dataset (when the best fitting model truncates the dataset) ({{ ref_intext_wearn_gloverkapfer_2017 }})</t>
  </si>
  <si>
    <t>A shortcut to controlling for variation in detection distances by only counting individuals within a short distance with an unobstructed view, and well sampled across cameras and species ({{ ref_intext_wearn_gloverkapfer_2017 }})</t>
  </si>
  <si>
    <t>Not reliable estimates for inference ('considered as unfinished, working drafts') ({{ ref_intext_wearn_gloverkapfer_2017 }})</t>
  </si>
  <si>
    <t>Only requires detection*/non-detection data for each site ({{ ref_intext_wearn_gloverkapfer_2017 }})</t>
  </si>
  <si>
    <t>Relatively easy-to-use software exists for fitting models (PRESENCE, MARK, and the 'unmarked' R package) ({{ ref_intext_wearn_gloverkapfer_2017 }})</t>
  </si>
  <si>
    <t>Simple to calculate and technically possible (even with small sample sizes when robust methods might fail) ({{ ref_intext_wearn_gloverkapfer_2017 }})</t>
  </si>
  <si>
    <t>Requires relatively stringent study design, particularly (e.g., random sampling and use of bait or lure) ({{ ref_intext_wearn_gloverkapfer_2017 }})</t>
  </si>
  <si>
    <t>Requires independent estimates of animal speed or measurement of animal speed within videos ({{ ref_intext_wearn_gloverkapfer_2017 }})</t>
  </si>
  <si>
    <t>No dedicated, simple software ({{ ref_intext_wearn_gloverkapfer_2017 }})</t>
  </si>
  <si>
    <t>Flexible study design (e.g., 'holes' in grids allowed, camera spacing less important) ({{ ref_intext_wearn_gloverkapfer_2017 }})</t>
  </si>
  <si>
    <t>Can be applied to unmarked species ({{ ref_intext_wearn_gloverkapfer_2017 }})</t>
  </si>
  <si>
    <t>Outputs also include informative parameter estimates (i.e., animal speed and activity levels, and detection zone parameters) ({{ ref_intext_wearn_gloverkapfer_2017 }})</t>
  </si>
  <si>
    <t>Detection probability of different individuals is equal ({{ ref_intext_wearn_gloverkapfer_2017 }})</t>
  </si>
  <si>
    <t>or, for SECR, individuals have equal detection probability at a given distance from the centre of their home range ({{ ref_intext_wearn_gloverkapfer_2017 }})</t>
  </si>
  <si>
    <t>Behaviour is unaffected by cameras and marking ({{ ref_intext_wearn_gloverkapfer_2017 }})</t>
  </si>
  <si>
    <t>Individuals do not lose marks ({{ ref_intext_wearn_gloverkapfer_2017 }})</t>
  </si>
  <si>
    <t>Individuals are not misidentified ({{ ref_intext_wearn_gloverkapfer_2017 }})</t>
  </si>
  <si>
    <t>For conventional models, geographic closure (i.e., no immigration or emigration) ({{ ref_intext_wearn_gloverkapfer_2017 }})</t>
  </si>
  <si>
    <t>Home ranges are stable ({{ ref_intext_wearn_gloverkapfer_2017 }})</t>
  </si>
  <si>
    <t>Movement is unaffected by cameras ({{ ref_intext_wearn_gloverkapfer_2017 }})</t>
  </si>
  <si>
    <t>Distribution of home range centres follows a defined distribution (Poisson, or other, e.g., negative binomial) ({{ ref_intext_wearn_gloverkapfer_2017 }})</t>
  </si>
  <si>
    <t>Requires that individuals are identifiable ({{ ref_intext_wearn_gloverkapfer_2017 }})</t>
  </si>
  <si>
    <t>Requires that a minimum number of individuals are trapped (each recaptured multiple times ideally) ({{ ref_intext_wearn_gloverkapfer_2017 }})</t>
  </si>
  <si>
    <t>Requires that each individual is captured at a number of camera locations ({{ ref_intext_wearn_gloverkapfer_2017 }})</t>
  </si>
  <si>
    <t>Allows researchers to mark a subset of the population / to take advantage of natural markings ({{ ref_intext_wearn_gloverkapfer_2017 }})</t>
  </si>
  <si>
    <t>Estimates are fully comparable across space, time, species and studies ({{ ref_intext_wearn_gloverkapfer_2017 }})</t>
  </si>
  <si>
    <t>Flexibility in study design (e.g., 'holes' in the trapping grid) ({{ ref_intext_wearn_gloverkapfer_2017 }})</t>
  </si>
  <si>
    <t>Individuals have equal detection probability at a given distance from the centre of their home range ({{ ref_intext_wearn_gloverkapfer_2017 }})</t>
  </si>
  <si>
    <t>Camera locations are randomly placed relative to the distribution and orientation of home ranges ({{ ref_intext_wearn_gloverkapfer_2017 }})</t>
  </si>
  <si>
    <t>Animals may have to be physically captured and marked if natural marks do not exist on enough individuals ({{ ref_intext_wearn_gloverkapfer_2017 }})</t>
  </si>
  <si>
    <t>All individuals must be identifiable ({{ ref_intext_wearn_gloverkapfer_2017 }})</t>
  </si>
  <si>
    <t>Remains poorly tested with camera data, although it offers promise ({{ ref_intext_wearn_gloverkapfer_2017 }})</t>
  </si>
  <si>
    <t>Requires sampling points to be close enough that individuals encounter multiple cameras ({{ ref_intext_wearn_gloverkapfer_2017 }})</t>
  </si>
  <si>
    <t>Allows researcher to take advantage of natural markings ({{ ref_intext_wearn_gloverkapfer_2017 }})</t>
  </si>
  <si>
    <t>Allows researcher to mark a subset of the population (note - precision is dependent on number of marked individuals in a population) ({{ ref_intext_wearn_gloverkapfer_2017 }})</t>
  </si>
  <si>
    <t>clarke_et_al_2023_fig1</t>
  </si>
  <si>
    <t>clarke_et_al_2023_fig2</t>
  </si>
  <si>
    <t>clarke_et_al_2023_fig3</t>
  </si>
  <si>
    <t>clarke_et_al_2023_fig6</t>
  </si>
  <si>
    <t>clarke_et_al_2023_fig7</t>
  </si>
  <si>
    <t>clarke_et_al_2023_fig13</t>
  </si>
  <si>
    <t>clarke_et_al_2023_fig14</t>
  </si>
  <si>
    <t>clarke_et_al_2023_fig15</t>
  </si>
  <si>
    <t>Same as SCR ({{ ref_intext_augustine_et_al_2018 }}; {{ ref_intext_clarke_et_al_2023 }})</t>
  </si>
  <si>
    <t>Capture processes for left-side, right-side and both-side images are independent ({{ ref_intext_augustine_et_al_2018 }}; {{ ref_intext_clarke_et_al_2023 }})</t>
  </si>
  <si>
    <t>Computationally intensive ({{ ref_intext_augustine_et_al_2018 }}; {{ ref_intext_clarke_et_al_2023 }})</t>
  </si>
  <si>
    <t>Many study designs can be used (paired sample stations, single camera locations, and hybrids of both paired- and single camera locations ({{ ref_intext_augustine_et_al_2018 }}; {{ ref_intext_davis_et_al_2021 }}; {{ ref_intext_clarke_et_al_2023 }})</t>
  </si>
  <si>
    <t>Can be used with single-camera and hybrid sampling designs, and therefore requires fewer cameras (or sample more area) than SCR ({{ ref_intext_augustine_et_al_2018 }}; {{ ref_intext_clarke_et_al_2023 }})</t>
  </si>
  <si>
    <t>May be more robust to non-independence than SC ({{ ref_intext_augustine_et_al_2018 }}; {{ ref_intext_clarke_et_al_2023 }})</t>
  </si>
  <si>
    <t>For studies of activity patterns and temporal interactions of species: activity level is the only factor determining detection rates; animals are active when camera detection rate reaches its maximum in daily cycle ({{ ref_intext_royle_et_al_2014 }}; {{ ref_intext_rovero_zimmermann_2016 }})</t>
  </si>
  <si>
    <t>Same as SC ({{ ref_intext_augustine_et_al_2019 }}; {{ ref_intext_sun_et_al_2022 }}; {{ ref_intext_clarke_et_al_2023 }})</t>
  </si>
  <si>
    <t>Each categorical identifier (e.g., male*/female, collared**/not collared, etc) has fixed number of possibilities ({{ ref_intext_sun_et_al_2022 }})</t>
  </si>
  <si>
    <t>All possible values of categorical identifiers occur in the population with probabilities that can be estimated ({{ ref_intext_augustine_et_al_2019 }}; {{ ref_intext_sun_et_al_2022 }}; {{ ref_intext_clarke_et_al_2023 }})</t>
  </si>
  <si>
    <t>Every individual is assigned 'full categorical identity' (i.e., 'set of traits given all categorical identifiers and possibilities') ({{ ref_intext_augustine_et_al_2019 }}; {{ ref_intext_clarke_et_al_2023 }})</t>
  </si>
  <si>
    <t>Sensitive to non-independent movement (e.g., group-travel); can cause over-dispersion and bias estimates ({{ ref_intext_sun_et_al_2022 }}; {{ ref_intext_clarke_et_al_2023 }}); may limit application to solitary species only ({{ ref_intext_sun_et_al_2022 }}; {{ ref_intext_clarke_et_al_2023 }})</t>
  </si>
  <si>
    <t>All individuals have at least some probability of being detected ({{ ref_intext_rovero_et_al_2013 }})</t>
  </si>
  <si>
    <t>Activity centres are randomly dispersed ({{ ref_intext_clarke_et_al_2023 }})</t>
  </si>
  <si>
    <t>Activity centres are stationary ({{ ref_intext_clarke_et_al_2023 }})</t>
  </si>
  <si>
    <t>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t>
  </si>
  <si>
    <t>Random or systematic random placements (consistent with the assumption that points are placed independently of animal locations) ({{ ref_intext_howe_et_al_2017 }})</t>
  </si>
  <si>
    <t>Camera locations are randomly placed relative to animal movement ({{ ref_intext_palencia_et_al_2021 }})</t>
  </si>
  <si>
    <t>Detection is perfect (detection probability '*p*' =  1) at focal area */ distance 0 ({{ ref_intext_palencia_et_al_2021 }})</t>
  </si>
  <si>
    <t>Animal movement and behaviour are unaffected by the cameras ({{ ref_intext_palencia_et_al_2021 }})</t>
  </si>
  <si>
    <t>Animals are detected at initial locations (e.g., they do not change course in response to the camera prior to detection) ({{ ref_intext_palencia_et_al_2021 }})</t>
  </si>
  <si>
    <t>Distances are measured exactly (however if the data from different distances will be grouped ('binned') for analysis later, an accuracy of +*/- 1m may suffice) ({{ ref_intext_palencia_et_al_2021 }})</t>
  </si>
  <si>
    <t>Snapshot moments selected independently of animal locations ({{ ref_intext_palencia_et_al_2021 }})</t>
  </si>
  <si>
    <t>Biased by movement speed ({{ ref_intext_palencia_et_al_2021 }})</t>
  </si>
  <si>
    <t>Best suited to larger animals; the smaller the focal species, the lower remote cameras must be set, which reduces the depth of the viewshed, and thus sampling size and the flexibility of the model' ({{ ref_intext_howe_et_al_2017 }}; {{ ref_intext_clarke_et_al_2023 }}).</t>
  </si>
  <si>
    <t>Calculating camera-animal distances can be labour-intensive and time-consuming (However, recently developed techniques (e.g., Johanns et al., 2022) show promise for simplifying and automating the process) ({{ ref_intext_clarke_et_al_2023 }})</t>
  </si>
  <si>
    <t>Does not require individual identification ({{ ref_intext_howe_et_al_2017 }})</t>
  </si>
  <si>
    <t>Demographic closure (i.e., no births or deaths) ({{ ref_intext_moeller_et_al_2018 }})</t>
  </si>
  <si>
    <t>Geographic closure (i.e., no immigration or emigration) ({{ ref_intext_moeller_et_al_2018 }})</t>
  </si>
  <si>
    <t>Camera locations are randomly placed ({{ ref_intext_moeller_et_al_2018 }})</t>
  </si>
  <si>
    <t>Detection is perfect (detection probability '*p*' = 1) ({{ ref_intext_moeller_et_al_2018 }})</t>
  </si>
  <si>
    <t>Requires accurate counts of animals ({{ ref_intext_moeller_et_al_2018 }})</t>
  </si>
  <si>
    <t>Assumes that perfect (detection probability '*p*' = 1) ({{ ref_intext_moeller_et_al_2018 }})</t>
  </si>
  <si>
    <t>Reduced precision ({{ ref_intext_moeller_et_al_2018 }})</t>
  </si>
  <si>
    <t>Can be efficient for estimating abundance of common species (with a lot of images) ({{ ref_intext_moeller_et_al_2018 }})</t>
  </si>
  <si>
    <t>Flexible assumption of animals’ distribution ({{ ref_intext_moeller_et_al_2018 }})</t>
  </si>
  <si>
    <t>Species are not misidentified ({{ ref_intext_mackenzie_et_al_2006 }})</t>
  </si>
  <si>
    <t>Does not require individual identification ({{ ref_intext_mackenzie_et_al_2006 }})</t>
  </si>
  <si>
    <t>Open models exist that allow for the estimation of site colonization and extinction rates ({{ ref_intext_mackenzie_et_al_2006 }}; {{ ref_intext_wearn_gloverkapfer_2017 }})</t>
  </si>
  <si>
    <t>Camera locations are randomly placed relative to animal movement ({{ ref_intext_wearn_gloverkapfer_2017 }}; {{ ref_intext_rowcliffe_et_al_2008 }})</t>
  </si>
  <si>
    <t>Animal movement is unaffected by the cameras ({{ ref_intext_wearn_gloverkapfer_2017 }}; {{ ref_intext_rowcliffe_et_al_2008 }})</t>
  </si>
  <si>
    <t>Accurate counts of independent 'contacts' camera locations ({{ ref_intext_wearn_gloverkapfer_2017 }}; {{ ref_intext_rowcliffe_et_al_2008 }})</t>
  </si>
  <si>
    <t>Unbiased estimates of animal activity levels and speed ({{ ref_intext_rowcliffe_et_al_2014 }}; {{ ref_intext_rowcliffe_et_al_2016 }}; {{ ref_intext_wearn_gloverkapfer_2017 }})</t>
  </si>
  <si>
    <t>Camera’s detection zone can be approximated well using a 2D cone shape, defined by the radius and angle parameters ({{ ref_intext_rowcliffe_et_al_2011 }})</t>
  </si>
  <si>
    <t>If activity and speed are to be estimated from camera data, two additional assumptions: All animals are active during the peak daily activity ({{ ref_intext_rowcliffe_et_al_2014 }})</t>
  </si>
  <si>
    <t>Animals moving quickly past a camera are not missed ({{ ref_intext_rowcliffe_et_al_2016 }})</t>
  </si>
  <si>
    <t>Random relative to animal movement, grid preferred, avoid multiple captures of same individual, area coverage important for abundance estimation ({{ ref_intext_rovero_et_al_2013 }})</t>
  </si>
  <si>
    <t>Possible sources of error include inaccurate measurement of detection zone and movement rate ({{ ref_intext_rowcliffe_et_al_2013 }}; {{ ref_intext_cusack_et_al_2015 }})</t>
  </si>
  <si>
    <t>Detection is perfect ({{ ref_intext_wearn_gloverkapfer_2017 }}) (detection probability '*p*' = 1) unless otherwise modelled ({{ ref_intext_nakashima_et_al_2018 }})</t>
  </si>
  <si>
    <t>Camera locations are representative of the available habitat ({{ ref_intext_nakashima_et_al_2018 }})</t>
  </si>
  <si>
    <t>Camera locations are randomly placed relative to the spatial distribution of animals ({{ ref_intext_nakashima_et_al_2018 }})</t>
  </si>
  <si>
    <t>Animal movement and behaviour are not affected by cameras ({{ ref_intext_nakashima_et_al_2018 }})</t>
  </si>
  <si>
    <t>The observed distribution of staying time in the focal area fits the distribution of movement ({{ ref_intext_nakashima_et_al_2018 }})</t>
  </si>
  <si>
    <t>The observed staying time must follow a given parametric distribution ({{ ref_intext_nakashima_et_al_2018 }})</t>
  </si>
  <si>
    <t>Mathematically challenging ({{ ref_intext_cusack_et_al_2015 }})</t>
  </si>
  <si>
    <t>Precision decreases with an increasing number of individuals detected at a camera' ({{ ref_intext_morin_et_al_2022 }}) (as overlap of individuals’ home ranges increases) ({{ ref_intext_augustine_et_al_2019 }}; {{ ref_intext_clarke_et_al_2023 }})</t>
  </si>
  <si>
    <t>Ill-suited to populations that exhibit group-travelling behaviour' ({{ ref_intext_sun_et_al_2022 }}; {{ ref_intext_clarke_et_al_2023 }})</t>
  </si>
  <si>
    <t>Does not require individual identification ({{ ref_intext_clarke_et_al_2023 }})</t>
  </si>
  <si>
    <t>Spatially explicit models have further assumptions about animal movement ({{ ref_intext_wearn_gloverkapfer_2017 }}; {{ ref_intext_rowcliffe_et_al_2008 }}; {{ ref_intext_royle_et_al_2009 }}; {{ ref_intext_obrien_et_al_2011 }}); these include:</t>
  </si>
  <si>
    <t>May not be precise enough for long-term monitoring ({{ ref_intext_green_et_al_2020 }})</t>
  </si>
  <si>
    <t>Failure to identify marked individuals is random ({{ ref_intext_whittington_et_al_2018 }}; {{ ref_intext_clarke_et_al_2023 }})</t>
  </si>
  <si>
    <t>Marked animals are a random sample of the population with home ranges located inside the state space ({{ ref_intext_sollmann_et_al_2013a }}; {{ ref_intext_rich_et_al_2014 }})</t>
  </si>
  <si>
    <t>Spatial counts of animals in a small area (or counts in equal subsets of the landscape) are Poisson-distributed ({{ ref_intext_loonam_et_al_2021 }})</t>
  </si>
  <si>
    <t>Assumes that detection probability is 1 ({{ ref_intext_moeller_et_al_2018 }})</t>
  </si>
  <si>
    <t>Does not require estimate of movement rate ({{ ref_intext_moeller_et_al_2018 }})</t>
  </si>
  <si>
    <t>Camera locations are randomly placed or representative relative to animal movement ({{ ref_intext_becker_et_al_2022 }})</t>
  </si>
  <si>
    <t>Movement is unaffected by the cameras ({{ ref_intext_becker_et_al_2022 }})</t>
  </si>
  <si>
    <t>Reliable detection of animals in part of the camera’s FOV (at least) ({{ ref_intext_becker_et_al_2022 }})</t>
  </si>
  <si>
    <t>A high level of measurement error ({{ ref_intext_becker_et_al_2022 }})</t>
  </si>
  <si>
    <t>Demographic closure (i.e., no births or deaths) ({{ ref_intext_moeller_et_al_2018 }}; {{ ref_intext_loonam_et_al_2021 }})</t>
  </si>
  <si>
    <t>Geographic closure (i.e., no immigration or emigration) at the level of the sampling frame (area of interest); this assumption does not apply at the plot-level (area sampled by the camera) ({{ ref_intext_moeller_et_al_2018 }}; {{ ref_intext_loonam_et_al_2021 }})</t>
  </si>
  <si>
    <t>Camera locations placement is random, systematic, or systematic random ({{ ref_intext_moeller_et_al_2018 }})</t>
  </si>
  <si>
    <t>Spatial counts of animals (or counts in equal subsets of the landscape) are Poisson-distributed ({{ ref_intext_loonam_et_al_2021 }})</t>
  </si>
  <si>
    <t>Accurate estimate of movement speed ({{ ref_intext_loonam_et_al_2021 }})</t>
  </si>
  <si>
    <t>Detection is perfect (detection probability '*p*' =  1) ({{ ref_intext_moeller_et_al_2018 }})</t>
  </si>
  <si>
    <t>Requires independent estimates of movement rate (difficult to obtain without telemetry data) ({{ ref_intext_moeller_et_al_2018 }})</t>
  </si>
  <si>
    <t>Assumes that detection probability is 1 (or apply extension to account for imperfect detection) ({{ ref_intext_moeller_et_al_2018 }})</t>
  </si>
  <si>
    <t>Camera must be close enough together that animals are detected at multiple cameras ({{ ref_intext_chandler_royle_2013 }}; {{ ref_intext_clarke_et_al_2023 }})</t>
  </si>
  <si>
    <t>Demographic closure (i.e., no births or deaths) ({{ ref_intext_chandler_royle_2013 }}; {{ ref_intext_clarke_et_al_2023 }})</t>
  </si>
  <si>
    <t>Geographic closure (i.e., no immigration or emigration) ({{ ref_intext_chandler_royle_2013 }}; {{ ref_intext_clarke_et_al_2023 }})</t>
  </si>
  <si>
    <t>Activity centres are randomly dispersed ({{ ref_intext_chandler_royle_2013 }}; {{ ref_intext_clarke_et_al_2023 }})</t>
  </si>
  <si>
    <t>Activity centres are stationary ({{ ref_intext_chandler_royle_2013 }}; {{ ref_intext_clarke_et_al_2023 }})</t>
  </si>
  <si>
    <t>Camera locations are close enough together that animals are detected at multiple cameras ({{ ref_intext_chandler_royle_2013 }}; {{ ref_intext_clarke_et_al_2023 }})</t>
  </si>
  <si>
    <t>Animals’ activity centres are randomly dispersed ({{ ref_intext_chandler_royle_2013 }}; {{ ref_intext_clarke_et_al_2023 }})</t>
  </si>
  <si>
    <t>Animals’ activity centres are stationary ({{ ref_intext_chandler_royle_2013 }}; {{ ref_intext_clarke_et_al_2023 }})</t>
  </si>
  <si>
    <t>Cameras must be close enough that animals are detected at multiple camera locations (may be challenging at large scales as many cameras are needed)' ({{ ref_intext_chandler_royle_2013 }}; {{ ref_intext_clarke_et_al_2023 }})</t>
  </si>
  <si>
    <t>Cameras must be close enough that animals are detected at multiple camera locations ({{ ref_intext_wearn_gloverkapfer_2017 }}) (may be challenging to implement at large scales as many cameras are needed)' ({{ ref_intext_chandler_royle_2013 }})</t>
  </si>
  <si>
    <t>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t>
  </si>
  <si>
    <t>Sampled area encompasses the full extent of individuals’ movements ({{ ref_intext_karanth_nichols_1998 }}; {{ ref_intext_rovero_et_al_2013 }})</t>
  </si>
  <si>
    <t>Demographic closure ({{ ref_intext_rowcliffe_et_al_2008 }}; {{ ref_intext_doran_myers_2018 }}) (i.e., no births or deaths)</t>
  </si>
  <si>
    <t>Geographic closure ({{ ref_intext_rowcliffe_et_al_2008 }}; {{ ref_intext_doran_myers_2018 }}) (i.e., no immigration or emigration) ({{ ref_intext_wearn_gloverkapfer_2017 }})</t>
  </si>
  <si>
    <t>Does not require marked animals or identification of individuals ({{ ref_intext_rowcliffe_et_al_2008 }}; {{ ref_intext_doran_myers_2018 }})</t>
  </si>
  <si>
    <t>Can use camera spacing without regard to population home range size ({{ ref_intext_rowcliffe_et_al_2008 }}; {{ ref_intext_doran_myers_2018 }})</t>
  </si>
  <si>
    <t>Produces imprecise estimates even under ideal circumstances unless supplemented with auxiliary data (e.g., telemetry) ({{ ref_intext_doran_myers_2018 }}; {{ ref_intext_chandler_royle_2013 }}; {{ ref_intext_sollmann_et_al_2013a }}; {{ ref_intext_sollmann_et_al_2013b }})</t>
  </si>
  <si>
    <t>Avoid ad-hoc definitions of study area and edge effects ({{ ref_intext_doran_myers_2018 }})</t>
  </si>
  <si>
    <t>Can detect difficult to observe behaviours (i.e., boldness, or mating) ({{ ref_intext_bridges_noss_2011 }})</t>
  </si>
  <si>
    <t>Long-term data on behavioural changes that would be difficult to obtain otherwise (i.e., time-limited human observers, or costly GPS collars) ({{ ref_intext_bridges_noss_2011 }})</t>
  </si>
  <si>
    <t>Comparable estimates to SECR [({{ ref_intext_efford_2004 }}; {{ ref_intext_borchers_efford_2008 }}; {{ ref_intext_royle_young_2008 }}; {{ ref_intext_royle_et_al_2009 }}) ({{ ref_intext_wearn_gloverkapfer_2017 }})</t>
  </si>
  <si>
    <t>Open SECR ({{ ref_intext_efford_2004 }}; {{ ref_intext_borchers_efford_2008 }}; {{ ref_intext_royle_young_2008 }}; {{ ref_intext_royle_et_al_2009 }}) models exist that allow for estimation of recruitment and survival rates ({{ ref_intext_wearn_gloverkapfer_2017 }})</t>
  </si>
  <si>
    <t>Estimates are fully comparable to SECR ({{ ref_intext_efford_2004 }}; {{ ref_intext_borchers_efford_2008 }}; {{ ref_intext_royle_young_2008 }}; {{ ref_intext_royle_et_al_2009 }}) of marked species ({{ ref_intext_wearn_gloverkapfer_2017 }})</t>
  </si>
  <si>
    <t>Can be applied to a broader range of species than SECR [({{ ref_intext_efford_2004 }}; {{ ref_intext_borchers_efford_2008 }}; {{ ref_intext_royle_young_2008 }}; {{ ref_intext_royle_et_al_2009 }}) ({{ ref_intext_wearn_gloverkapfer_2017 }})</t>
  </si>
  <si>
    <t>Requires careful calculation of the effective area of detection ({{ ref_intext_warbington_boyce_2020 }})</t>
  </si>
  <si>
    <t>Does not require individual identification ({{ ref_intext_warbington_boyce_2020 }})</t>
  </si>
  <si>
    <t>Makes no assumption about home range ({{ ref_intext_warbington_boyce_2020 }})</t>
  </si>
  <si>
    <t>pro_con_assumption_type</t>
  </si>
  <si>
    <t>Styring, 2020b</t>
  </si>
  <si>
    <t>styring_2020b</t>
  </si>
  <si>
    <t>Styring, 2020a</t>
  </si>
  <si>
    <t>styring_2020a</t>
  </si>
  <si>
    <t>Styring, A. (2020b, Jun 22). *Generating a species accumulation plot in excel for BBS data.*  [Video]. YouTube. &lt;https://www.youtube.com/watch?reload=9&amp;app=desktop&amp;v=OEWdPm3zg9I&gt;</t>
  </si>
  <si>
    <t>https://www.youtube.com/embed/OEWdPm3zg9I?si=2RG41LmTRvWfMiEr</t>
  </si>
  <si>
    <t>rk_stats_2018</t>
  </si>
  <si>
    <t>Rob K Statistics (2018, Oct 16). *Species Accumulation Curves* [Video]. YouTube. &lt;https://www.youtube.com/watch?v=Jj7LYrU_6RA&amp;t=3s&gt;</t>
  </si>
  <si>
    <t>Riffomonas Project, 2022a</t>
  </si>
  <si>
    <t>riffomonas_project_2022a</t>
  </si>
  <si>
    <t>Riffomonas Project (2022a, Mar 17). *Using vegan to calculate alpha diversity metrics within the tidyverse in R (CC196)* [Video]. YouTube. &lt;https://www.youtube.com/watch?v=wq1SXGQYgCs&gt;</t>
  </si>
  <si>
    <t>Riffomonas Project, 2022b</t>
  </si>
  <si>
    <t>Riffomonas Project (2022b, Mar 24). *Generating a rarefaction curve from collector's curves in R within the tidyverse (CC198)* [Video]. YouTube. &lt;https://www.youtube.com/watch?v=ywHVb0Q-qsM&gt;</t>
  </si>
  <si>
    <t>Rob K Statistics, 2018</t>
  </si>
  <si>
    <t>Meek, P. D., Ballard, G. A., Fleming, P. J. S., Schaefer, M., Williams, W., &amp; Falzon, G. (2014a). Camera Traps Can Be Heard and Seen by Animals. *PLoS One*, *9*(10), e110832. &lt;https://doi.org/10.1371/journal.pone.0110832&gt;</t>
  </si>
  <si>
    <t>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t>
  </si>
  <si>
    <t>Loreau, 2010</t>
  </si>
  <si>
    <t>loreau_2010</t>
  </si>
  <si>
    <t>Brownlee, M., Warbington, C., &amp; Boyce., M. (2022). Monitoring Sitatunga (*Tragelaphus Spekii*) Populations Using Camera Traps. *African Journal of Ecology, 60*(3), 377. &lt;https://doi.org/10.1111/aje.12972&gt;</t>
  </si>
  <si>
    <t>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t>
  </si>
  <si>
    <t>Brownlee, Warbington &amp; Boyce, 2022</t>
  </si>
  <si>
    <t>Brownlee et al., 2022</t>
  </si>
  <si>
    <t>brownlee_et_al_2022</t>
  </si>
  <si>
    <t>i_lib_prog_2</t>
  </si>
  <si>
    <t>i_lib_prog_6</t>
  </si>
  <si>
    <t>i_lib_prog_7</t>
  </si>
  <si>
    <t>i_lib_prog_4</t>
  </si>
  <si>
    <t>i_lib_prog_1</t>
  </si>
  <si>
    <t>i_lib_prog_3</t>
  </si>
  <si>
    <t>i_lib_prog_5</t>
  </si>
  <si>
    <t>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t>
  </si>
  <si>
    <t>prog_bar_icon_filename</t>
  </si>
  <si>
    <t>title_i_study_area_mult</t>
  </si>
  <si>
    <t>title_i_cam_dens_gradient</t>
  </si>
  <si>
    <t>title_i_user_entry</t>
  </si>
  <si>
    <t>title_i_cam_strat_covar</t>
  </si>
  <si>
    <t>title_i_cam_high_dens</t>
  </si>
  <si>
    <t>title_i_surv_dur_min_max</t>
  </si>
  <si>
    <t>title_i_sp_asymptote</t>
  </si>
  <si>
    <t>title_i_study_season_num</t>
  </si>
  <si>
    <t>title_i_obj_targ_sp</t>
  </si>
  <si>
    <t>title_i_sp_info</t>
  </si>
  <si>
    <t>title_i_sp_type</t>
  </si>
  <si>
    <t>title_i_sp_dens_low</t>
  </si>
  <si>
    <t>title_i_sp_hr_size</t>
  </si>
  <si>
    <t>title_i_sp_size</t>
  </si>
  <si>
    <t>title_i_sp_rarity</t>
  </si>
  <si>
    <t>title_i_sp_detprob_cat</t>
  </si>
  <si>
    <t>title_i_sp_behav</t>
  </si>
  <si>
    <t>title_i_sp_behav_season</t>
  </si>
  <si>
    <t>title_i_marking_code</t>
  </si>
  <si>
    <t>title_i_marking_allsub</t>
  </si>
  <si>
    <t>title_i_3ormore_cat_ids</t>
  </si>
  <si>
    <t>title_i_auxillary_info</t>
  </si>
  <si>
    <t>title_i_aux_count_possible</t>
  </si>
  <si>
    <t>title_i_focalarea_calc</t>
  </si>
  <si>
    <t>title_i_sp_common_pop_lg</t>
  </si>
  <si>
    <t>title_i_sp_size_multi</t>
  </si>
  <si>
    <t>title_i_sp_behav_mult</t>
  </si>
  <si>
    <t>title_i_sp_rarity_multi</t>
  </si>
  <si>
    <t>title_i_sp_detprob_cat_multi</t>
  </si>
  <si>
    <t>Figure 2. 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t>
  </si>
  <si>
    <t>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t>
  </si>
  <si>
    <t>Figure 14. 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t>
  </si>
  <si>
    <t>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t>
  </si>
  <si>
    <t>Figure 15. 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t>
  </si>
  <si>
    <t>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t>
  </si>
  <si>
    <t>obj_inventory, obj_divers_rich, obj_occupancy, obj_rel_abund, obj_abundance, obj_pop_size, obj_[density](/09_glossary.md#density), obj_vital_rate, obj_behaviour, obj_unknown</t>
  </si>
  <si>
    <t>Species inventory, Species diversity &amp; richness, Occupancy, Relative abundance, Absolute abundance, Population size, [density](/09_glossary.md#density), Vital rates, Behaviour, Unknown</t>
  </si>
  <si>
    <t>{_x000D_
    "obj_targ_sp": [_x000D_
        "single"_x000D_
    ],_x000D_
    "objective": [_x000D_
        "obj_occupancy", _x000D_
        "obj_inventory", _x000D_
        "obj_[density](/09_glossary.md#density)"_x000D_
    ]_x000D_
}</t>
  </si>
  <si>
    <t>{_x000D_
    "obj_targ_sp": [_x000D_
        "single"_x000D_
    ],_x000D_
    "objective": [_x000D_
        "obj_occupancy", _x000D_
        "obj_rel_abund", _x000D_
        "obj_[density](/09_glossary.md#density)", _x000D_
        "obj_behaviour"_x000D_
    ]_x000D_
}</t>
  </si>
  <si>
    <t>{_x000D_
    "obj_targ_sp": [_x000D_
        "single"_x000D_
    ],_x000D_
    "objective": [_x000D_
        "obj_occupancy",_x000D_
        "obj_rel_abund",_x000D_
        "obj_behaviour",_x000D_
        "obj_[density](/09_glossary.md#density)"_x000D_
    ]_x000D_
}</t>
  </si>
  <si>
    <t>{_x000D_
    "obj_targ_sp": [_x000D_
        "single"_x000D_
    ],_x000D_
    "objective": [_x000D_
        "obj_inventory",_x000D_
        "obj_[density](/09_glossary.md#density)"_x000D_
    ]_x000D_
}</t>
  </si>
  <si>
    <t>{_x000D_
    "obj_targ_sp": [_x000D_
        "single"_x000D_
    ],_x000D_
    "objective": [_x000D_
        "obj_occupancy", _x000D_
        "obj_rel_abund", _x000D_
        "obj_[density](/09_glossary.md#density)"_x000D_
    ],_x000D_
    "sp_type": [_x000D_
         "ungulate"_x000D_
    ]_x000D_
}</t>
  </si>
  <si>
    <t>{_x000D_
    "obj_targ_sp": [_x000D_
        "single"_x000D_
    ],_x000D_
    "objective": [_x000D_
        "obj_rel_abund", _x000D_
        "obj_[density](/09_glossary.md#density)"_x000D_
    ]_x000D_
}</t>
  </si>
  <si>
    <t>[survey](/09_glossary.md#survey)</t>
  </si>
  <si>
    <t>title_i_objective</t>
  </si>
  <si>
    <t>A</t>
  </si>
  <si>
    <t>R</t>
  </si>
  <si>
    <t>B</t>
  </si>
  <si>
    <t>C</t>
  </si>
  <si>
    <t>D</t>
  </si>
  <si>
    <t>E</t>
  </si>
  <si>
    <t>F</t>
  </si>
  <si>
    <t>G</t>
  </si>
  <si>
    <t>H</t>
  </si>
  <si>
    <t>I</t>
  </si>
  <si>
    <t>J</t>
  </si>
  <si>
    <t>K</t>
  </si>
  <si>
    <t>L</t>
  </si>
  <si>
    <t>M</t>
  </si>
  <si>
    <t>N</t>
  </si>
  <si>
    <t>O</t>
  </si>
  <si>
    <t>P</t>
  </si>
  <si>
    <t>S</t>
  </si>
  <si>
    <t>T</t>
  </si>
  <si>
    <t>W</t>
  </si>
  <si>
    <t>V</t>
  </si>
  <si>
    <t>Y</t>
  </si>
  <si>
    <t>Z</t>
  </si>
  <si>
    <t>title_i_num_cams</t>
  </si>
  <si>
    <t>https://ab-rcsc.github.io/rc-decision-support-tool_concept-library/02_dialog-boxes/01_01_user_entry.html#i_user_entry</t>
  </si>
  <si>
    <t>https://ab-rcsc.github.io/rc-decision-support-tool_concept-library/02_dialog-boxes/01_02_objective.html#i_objective</t>
  </si>
  <si>
    <t>https://ab-rcsc.github.io/rc-decision-support-tool_concept-library/02_dialog-boxes/01_03_num_cams.html#i_num_cams</t>
  </si>
  <si>
    <t>https://ab-rcsc.github.io/rc-decision-support-tool_concept-library/02_dialog-boxes/01_04_study_area_mult.html#i_study_area_mult</t>
  </si>
  <si>
    <t>https://ab-rcsc.github.io/rc-decision-support-tool_concept-library/02_dialog-boxes/01_05_cam_dens_gradient.html#i_cam_dens_gradient</t>
  </si>
  <si>
    <t>https://ab-rcsc.github.io/rc-decision-support-tool_concept-library/02_dialog-boxes/01_06_cam_strat_covar.html#i_cam_strat_covar</t>
  </si>
  <si>
    <t>https://ab-rcsc.github.io/rc-decision-support-tool_concept-library/02_dialog-boxes/01_07_cam_high_dens.html#i_cam_high_dens</t>
  </si>
  <si>
    <t>https://ab-rcsc.github.io/rc-decision-support-tool_concept-library/02_dialog-boxes/01_08_surv_dur_min_max.html#i_surv_dur_min_max</t>
  </si>
  <si>
    <t>https://ab-rcsc.github.io/rc-decision-support-tool_concept-library/02_dialog-boxes/01_10_sp_asymptote.html#i_sp_asymptote</t>
  </si>
  <si>
    <t>https://ab-rcsc.github.io/rc-decision-support-tool_concept-library/02_dialog-boxes/01_11_study_season_num.html#i_study_season_num</t>
  </si>
  <si>
    <t>https://ab-rcsc.github.io/rc-decision-support-tool_concept-library/02_dialog-boxes/01_39_cam_makemod_same.html#i_cam_makemod_same</t>
  </si>
  <si>
    <t>https://ab-rcsc.github.io/rc-decision-support-tool_concept-library/02_dialog-boxes/01_40_cam_settings_mult.html#i_cam_settings_mult</t>
  </si>
  <si>
    <t>https://ab-rcsc.github.io/rc-decision-support-tool_concept-library/02_dialog-boxes/01_41_cam_protocol_ht_angle.html#i_cam_protocol_ht_angle</t>
  </si>
  <si>
    <t>https://ab-rcsc.github.io/rc-decision-support-tool_concept-library/02_dialog-boxes/01_42_cam_direction_ds.html#i_cam_direction_ds</t>
  </si>
  <si>
    <t>https://ab-rcsc.github.io/rc-decision-support-tool_concept-library/02_dialog-boxes/01_43_bait_lure.html#i_bait_lure</t>
  </si>
  <si>
    <t>https://ab-rcsc.github.io/rc-decision-support-tool_concept-library/02_dialog-boxes/01_44_bait_lure_cams.html#i_bait_lure_cams</t>
  </si>
  <si>
    <t>https://ab-rcsc.github.io/rc-decision-support-tool_concept-library/02_dialog-boxes/01_47_cam_independent.html#i_cam_independent</t>
  </si>
  <si>
    <t>https://ab-rcsc.github.io/rc-decision-support-tool_concept-library/02_dialog-boxes/01_48_multisamp_per_loc.html#i_multisamp_per_loc</t>
  </si>
  <si>
    <t>https://ab-rcsc.github.io/rc-decision-support-tool_concept-library/02_dialog-boxes/01_49_modmixed.html#i_modmixed</t>
  </si>
  <si>
    <t>https://ab-rcsc.github.io/rc-decision-support-tool_concept-library/02_dialog-boxes/01_50_num_det.html#i_num_det</t>
  </si>
  <si>
    <t>https://ab-rcsc.github.io/rc-decision-support-tool_concept-library/02_dialog-boxes/01_51_num_det_individ.html#i_num_det_individ</t>
  </si>
  <si>
    <t>https://ab-rcsc.github.io/rc-decision-support-tool_concept-library/02_dialog-boxes/01_52_num_recap.html#i_num_recap</t>
  </si>
  <si>
    <t>https://ab-rcsc.github.io/rc-decision-support-tool_concept-library/02_dialog-boxes/01_53_overdispersion.html#i_overdispersion</t>
  </si>
  <si>
    <t>https://ab-rcsc.github.io/rc-decision-support-tool_concept-library/02_dialog-boxes/01_54_zeroinflation.html#i_zeroinflation</t>
  </si>
  <si>
    <t>https://ab-rcsc.github.io/rc-decision-support-tool_concept-library/02_dialog-boxes/01_55_zi_overdispersed.html#i_zi_overdispersed</t>
  </si>
  <si>
    <t>https://ab-rcsc.github.io/rc-decision-support-tool_concept-library/02_dialog-boxes/01_57_zi_re_overdispersed.html#i_zi_re_overdispersed</t>
  </si>
  <si>
    <t>https://ab-rcsc.github.io/rc-decision-support-tool_concept-library/02_dialog-boxes/01_58_zi_process.html#i_zi_process</t>
  </si>
  <si>
    <t>https://ab-rcsc.github.io/rc-decision-support-tool_concept-library/02_dialog-boxes/03_01_mod_inventory.html#i_mod_inventory</t>
  </si>
  <si>
    <t>https://ab-rcsc.github.io/rc-decision-support-tool_concept-library/02_dialog-boxes/03_02_mod_divers_rich.html#i_mod_divers_rich</t>
  </si>
  <si>
    <t>https://ab-rcsc.github.io/rc-decision-support-tool_concept-library/02_dialog-boxes/03_03_mod_occupancy.html#i_mod_occupancy</t>
  </si>
  <si>
    <t>https://ab-rcsc.github.io/rc-decision-support-tool_concept-library/02_dialog-boxes/03_04_mod_rai.html#i_mod_rai</t>
  </si>
  <si>
    <t>https://ab-rcsc.github.io/rc-decision-support-tool_concept-library/02_dialog-boxes/03_05_mod_rai_poisson.html#i_mod_rai_poisson</t>
  </si>
  <si>
    <t>https://ab-rcsc.github.io/rc-decision-support-tool_concept-library/02_dialog-boxes/03_06_mod_rai_zip.html#i_mod_rai_zip</t>
  </si>
  <si>
    <t>https://ab-rcsc.github.io/rc-decision-support-tool_concept-library/02_dialog-boxes/03_07_mod_rai_nb.html#i_mod_rai_nb</t>
  </si>
  <si>
    <t>https://ab-rcsc.github.io/rc-decision-support-tool_concept-library/02_dialog-boxes/03_08_mod_rai_zinb.html#i_mod_rai_zinb</t>
  </si>
  <si>
    <t>https://ab-rcsc.github.io/rc-decision-support-tool_concept-library/02_dialog-boxes/03_09_mod_rai_hurdle.html#i_mod_rai_hurdle</t>
  </si>
  <si>
    <t>https://ab-rcsc.github.io/rc-decision-support-tool_concept-library/02_dialog-boxes/03_10_mod_cr_cmr.html#i_mod_cr_cmr</t>
  </si>
  <si>
    <t>https://ab-rcsc.github.io/rc-decision-support-tool_concept-library/02_dialog-boxes/03_11_mod_scr_secr.html#i_mod_scr_secr</t>
  </si>
  <si>
    <t>https://ab-rcsc.github.io/rc-decision-support-tool_concept-library/02_dialog-boxes/03_12_mod_mr.html#i_mod_mr</t>
  </si>
  <si>
    <t>https://ab-rcsc.github.io/rc-decision-support-tool_concept-library/02_dialog-boxes/03_13_mod_smr.html#i_mod_smr</t>
  </si>
  <si>
    <t>https://ab-rcsc.github.io/rc-decision-support-tool_concept-library/02_dialog-boxes/03_14_mod_sc.html#i_mod_sc</t>
  </si>
  <si>
    <t>https://ab-rcsc.github.io/rc-decision-support-tool_concept-library/02_dialog-boxes/03_15_mod_catspim.html#i_mod_catspim</t>
  </si>
  <si>
    <t>https://ab-rcsc.github.io/rc-decision-support-tool_concept-library/02_dialog-boxes/03_16_mod_2flankspim.html#i_mod_2flankspim</t>
  </si>
  <si>
    <t>https://ab-rcsc.github.io/rc-decision-support-tool_concept-library/02_dialog-boxes/03_17_mod_rem.html#i_mod_rem</t>
  </si>
  <si>
    <t>https://ab-rcsc.github.io/rc-decision-support-tool_concept-library/02_dialog-boxes/03_18_mod_rest.html#i_mod_rest</t>
  </si>
  <si>
    <t>https://ab-rcsc.github.io/rc-decision-support-tool_concept-library/02_dialog-boxes/03_19_mod_tifc.html#i_mod_tifc</t>
  </si>
  <si>
    <t>https://ab-rcsc.github.io/rc-decision-support-tool_concept-library/02_dialog-boxes/03_20_mod_ds.html#i_mod_ds</t>
  </si>
  <si>
    <t>https://ab-rcsc.github.io/rc-decision-support-tool_concept-library/02_dialog-boxes/03_21_mod_tte.html#i_mod_tte</t>
  </si>
  <si>
    <t>https://ab-rcsc.github.io/rc-decision-support-tool_concept-library/02_dialog-boxes/03_22_mod_ste.html#i_mod_ste</t>
  </si>
  <si>
    <t>https://ab-rcsc.github.io/rc-decision-support-tool_concept-library/02_dialog-boxes/03_23_mod_is.html#i_mod_is</t>
  </si>
  <si>
    <t>https://ab-rcsc.github.io/rc-decision-support-tool_concept-library/02_dialog-boxes/03_24_mod_behaviour.html#i_mod_behaviour</t>
  </si>
  <si>
    <t>survey_dur_mth</t>
  </si>
  <si>
    <t>link</t>
  </si>
  <si>
    <t>https://ab-rcsc.github.io/rc-decision-support-tool_concept-library/02_dialog-boxes/01_09_survey_dur_mth.html#i_survey_dur_mth</t>
  </si>
  <si>
    <t>title_i_sp_occ_restr</t>
  </si>
  <si>
    <t>title_i_cam_independent</t>
  </si>
  <si>
    <t>title_i_multisamp_per_loc</t>
  </si>
  <si>
    <t>title_i_modmixed</t>
  </si>
  <si>
    <t>title_i_survey_dur_mth</t>
  </si>
  <si>
    <t>title_i_sp_rarity_rarest</t>
  </si>
  <si>
    <t>title_i_sp_rarity_leastrare</t>
  </si>
  <si>
    <t>title_i_sp_detprob_cat_most</t>
  </si>
  <si>
    <t>title_i_sp_detprob_cat_least</t>
  </si>
  <si>
    <t>title_i_cam_makemod_same</t>
  </si>
  <si>
    <t>title_i_cam_settings_mult</t>
  </si>
  <si>
    <t>title_i_bait_lure</t>
  </si>
  <si>
    <t>title_i_bait_lure_cams</t>
  </si>
  <si>
    <t>title_i_num_det</t>
  </si>
  <si>
    <t>title_i_num_det_individ</t>
  </si>
  <si>
    <t>title_i_num_recap</t>
  </si>
  <si>
    <t>title_i_overdispersion</t>
  </si>
  <si>
    <t>title_i_zeroinflation</t>
  </si>
  <si>
    <t>title_i_zi_overdispersed</t>
  </si>
  <si>
    <t>title_i_zi_re_overdispersed</t>
  </si>
  <si>
    <t>title_i_zi_process</t>
  </si>
  <si>
    <t>Chao, A., Ma, K. H., &amp; Hsieh, T. C. (2016). *iNEXT Online: Software for Interpolation and Extrapolation of Species Diversity.* Program and User’s Guide published at &lt;http://chao.stat.nthu.edu.tw/wordpress/software_download/inextonline/&gt;</t>
  </si>
  <si>
    <t>Chao et al., 2016</t>
  </si>
  <si>
    <t>chao_et_al_2016</t>
  </si>
  <si>
    <t>chao_et_al_2014</t>
  </si>
  <si>
    <t>Chao et al., 2014</t>
  </si>
  <si>
    <t>Chao, A., Gotelli, N.J., Hsieh, T. C., Sander, E. L., Ma, K. H., Colwell, R. K. &amp; Ellison, A. M. (2014). Rarefaction and extrapolation with Hill numbers: a framework for sampling and estimation in species diversity studies. *Ecological Monographs, 84*, 45–67. &lt;https://doi.org/10.1890/13-0133.1&gt;</t>
  </si>
  <si>
    <t>Kavčić et al., 2021</t>
  </si>
  <si>
    <t>kavcic_et_al_2021</t>
  </si>
  <si>
    <t>survey</t>
  </si>
  <si>
    <t>survey_design</t>
  </si>
  <si>
    <t>survey_design_description</t>
  </si>
  <si>
    <t>survey_name</t>
  </si>
  <si>
    <t>survey_objectives</t>
  </si>
  <si>
    <t>density</t>
  </si>
  <si>
    <t>kernel_density_estimator</t>
  </si>
  <si>
    <t>Kernel density estimator</t>
  </si>
  <si>
    <t>fov_viewshed_density_estimators</t>
  </si>
  <si>
    <t>Viewshed density estimators</t>
  </si>
  <si>
    <t>**Survey Design**</t>
  </si>
  <si>
    <t>**\*Survey Design Description</t>
  </si>
  <si>
    <t>**Survey Name**</t>
  </si>
  <si>
    <t>**Survey Objectives**</t>
  </si>
  <si>
    <t>Density</t>
  </si>
  <si>
    <t>Survey</t>
  </si>
  <si>
    <t>note</t>
  </si>
  <si>
    <t>NEW</t>
  </si>
  <si>
    <r>
      <t>**</t>
    </r>
    <r>
      <rPr>
        <b/>
        <sz val="11"/>
        <color theme="1"/>
        <rFont val="Aptos Narrow"/>
        <scheme val="minor"/>
      </rPr>
      <t>Age Class**</t>
    </r>
  </si>
  <si>
    <r>
      <t>**</t>
    </r>
    <r>
      <rPr>
        <b/>
        <sz val="11"/>
        <color theme="1"/>
        <rFont val="Aptos Narrow"/>
        <scheme val="minor"/>
      </rPr>
      <t>Analyst**</t>
    </r>
  </si>
  <si>
    <r>
      <t>**</t>
    </r>
    <r>
      <rPr>
        <b/>
        <sz val="11"/>
        <color rgb="FF000000"/>
        <rFont val="Aptos Narrow"/>
        <scheme val="minor"/>
      </rPr>
      <t>Bait*/Lure Type</t>
    </r>
    <r>
      <rPr>
        <b/>
        <sz val="11"/>
        <color theme="1"/>
        <rFont val="Aptos Narrow"/>
        <scheme val="minor"/>
      </rPr>
      <t>**</t>
    </r>
  </si>
  <si>
    <r>
      <t>**</t>
    </r>
    <r>
      <rPr>
        <b/>
        <sz val="11"/>
        <color theme="1"/>
        <rFont val="Aptos Narrow"/>
        <scheme val="minor"/>
      </rPr>
      <t>Camera Height (m) **</t>
    </r>
  </si>
  <si>
    <r>
      <t>**</t>
    </r>
    <r>
      <rPr>
        <b/>
        <sz val="11"/>
        <color theme="1"/>
        <rFont val="Aptos Narrow"/>
        <scheme val="minor"/>
      </rPr>
      <t>Camera ID**</t>
    </r>
  </si>
  <si>
    <r>
      <t>**</t>
    </r>
    <r>
      <rPr>
        <b/>
        <sz val="11"/>
        <color theme="1"/>
        <rFont val="Aptos Narrow"/>
        <scheme val="minor"/>
      </rPr>
      <t>Camera Make**</t>
    </r>
  </si>
  <si>
    <r>
      <t>**</t>
    </r>
    <r>
      <rPr>
        <b/>
        <sz val="11"/>
        <color theme="1"/>
        <rFont val="Aptos Narrow"/>
        <scheme val="minor"/>
      </rPr>
      <t>Camera Model**</t>
    </r>
  </si>
  <si>
    <r>
      <t>**</t>
    </r>
    <r>
      <rPr>
        <b/>
        <sz val="11"/>
        <color theme="1"/>
        <rFont val="Aptos Narrow"/>
        <scheme val="minor"/>
      </rPr>
      <t>Camera Serial Number**</t>
    </r>
  </si>
  <si>
    <r>
      <t>**</t>
    </r>
    <r>
      <rPr>
        <b/>
        <sz val="11"/>
        <color theme="1"/>
        <rFont val="Aptos Narrow"/>
        <scheme val="minor"/>
      </rPr>
      <t>Deployment Crew**</t>
    </r>
  </si>
  <si>
    <r>
      <t>**</t>
    </r>
    <r>
      <rPr>
        <b/>
        <sz val="11"/>
        <color theme="1"/>
        <rFont val="Aptos Narrow"/>
        <scheme val="minor"/>
      </rPr>
      <t>Deployment End Date Time (DD-MMM-YYYY HH:MM:SS)**</t>
    </r>
  </si>
  <si>
    <r>
      <t>**</t>
    </r>
    <r>
      <rPr>
        <b/>
        <sz val="11"/>
        <color theme="1"/>
        <rFont val="Aptos Narrow"/>
        <scheme val="minor"/>
      </rPr>
      <t>Deployment Name**</t>
    </r>
  </si>
  <si>
    <r>
      <t>**</t>
    </r>
    <r>
      <rPr>
        <b/>
        <sz val="11"/>
        <color theme="1"/>
        <rFont val="Aptos Narrow"/>
        <scheme val="minor"/>
      </rPr>
      <t>Deployment Start Date Time (DD-MMM-YYYY HH:MM:SS)**</t>
    </r>
  </si>
  <si>
    <r>
      <t>**</t>
    </r>
    <r>
      <rPr>
        <b/>
        <sz val="11"/>
        <color rgb="FF000000"/>
        <rFont val="Aptos Narrow"/>
        <scheme val="minor"/>
      </rPr>
      <t>Event Type</t>
    </r>
    <r>
      <rPr>
        <b/>
        <sz val="11"/>
        <color theme="1"/>
        <rFont val="Aptos Narrow"/>
        <scheme val="minor"/>
      </rPr>
      <t>**</t>
    </r>
  </si>
  <si>
    <r>
      <t>**</t>
    </r>
    <r>
      <rPr>
        <b/>
        <sz val="11"/>
        <color theme="1"/>
        <rFont val="Aptos Narrow"/>
        <scheme val="minor"/>
      </rPr>
      <t>GPS Unit Accuracy (m)</t>
    </r>
    <r>
      <rPr>
        <b/>
        <sz val="11"/>
        <color rgb="FF000000"/>
        <rFont val="Aptos Narrow"/>
        <scheme val="minor"/>
      </rPr>
      <t xml:space="preserve"> **</t>
    </r>
  </si>
  <si>
    <r>
      <t>**</t>
    </r>
    <r>
      <rPr>
        <b/>
        <sz val="11"/>
        <color theme="1"/>
        <rFont val="Aptos Narrow"/>
        <scheme val="minor"/>
      </rPr>
      <t>Image Name</t>
    </r>
    <r>
      <rPr>
        <b/>
        <sz val="11"/>
        <color rgb="FF000000"/>
        <rFont val="Aptos Narrow"/>
        <scheme val="minor"/>
      </rPr>
      <t>**</t>
    </r>
  </si>
  <si>
    <r>
      <t>**</t>
    </r>
    <r>
      <rPr>
        <b/>
        <sz val="11"/>
        <color theme="1"/>
        <rFont val="Aptos Narrow"/>
        <scheme val="minor"/>
      </rPr>
      <t>Image Set End Date Time (DD-MMM-YYYY HH:MM:SS)</t>
    </r>
    <r>
      <rPr>
        <b/>
        <sz val="11"/>
        <color rgb="FF000000"/>
        <rFont val="Aptos Narrow"/>
        <scheme val="minor"/>
      </rPr>
      <t>**</t>
    </r>
  </si>
  <si>
    <r>
      <t>**</t>
    </r>
    <r>
      <rPr>
        <b/>
        <sz val="11"/>
        <color theme="1"/>
        <rFont val="Aptos Narrow"/>
        <scheme val="minor"/>
      </rPr>
      <t>Image Set Start Date Time (DD-MMM-YYYY HH:MM:SS)</t>
    </r>
    <r>
      <rPr>
        <b/>
        <sz val="11"/>
        <color rgb="FF000000"/>
        <rFont val="Aptos Narrow"/>
        <scheme val="minor"/>
      </rPr>
      <t>**</t>
    </r>
  </si>
  <si>
    <r>
      <t>**</t>
    </r>
    <r>
      <rPr>
        <b/>
        <sz val="11"/>
        <color theme="1"/>
        <rFont val="Aptos Narrow"/>
        <scheme val="minor"/>
      </rPr>
      <t>Individual Count</t>
    </r>
    <r>
      <rPr>
        <b/>
        <sz val="11"/>
        <color rgb="FF000000"/>
        <rFont val="Aptos Narrow"/>
        <scheme val="minor"/>
      </rPr>
      <t>**</t>
    </r>
  </si>
  <si>
    <r>
      <t>**</t>
    </r>
    <r>
      <rPr>
        <b/>
        <sz val="11"/>
        <color theme="1"/>
        <rFont val="Aptos Narrow"/>
        <scheme val="minor"/>
      </rPr>
      <t>Latitude Camera Location</t>
    </r>
    <r>
      <rPr>
        <b/>
        <sz val="11"/>
        <color rgb="FF000000"/>
        <rFont val="Aptos Narrow"/>
        <scheme val="minor"/>
      </rPr>
      <t>**</t>
    </r>
  </si>
  <si>
    <r>
      <t>**</t>
    </r>
    <r>
      <rPr>
        <b/>
        <sz val="11"/>
        <color theme="1"/>
        <rFont val="Aptos Narrow"/>
        <scheme val="minor"/>
      </rPr>
      <t>Longitude Camera Location</t>
    </r>
    <r>
      <rPr>
        <b/>
        <sz val="11"/>
        <color rgb="FF000000"/>
        <rFont val="Aptos Narrow"/>
        <scheme val="minor"/>
      </rPr>
      <t>**</t>
    </r>
  </si>
  <si>
    <r>
      <t>**</t>
    </r>
    <r>
      <rPr>
        <b/>
        <sz val="11"/>
        <color theme="1"/>
        <rFont val="Aptos Narrow"/>
        <scheme val="minor"/>
      </rPr>
      <t>Motion Image Interval (seconds)</t>
    </r>
    <r>
      <rPr>
        <b/>
        <sz val="11"/>
        <color rgb="FF000000"/>
        <rFont val="Aptos Narrow"/>
        <scheme val="minor"/>
      </rPr>
      <t>**</t>
    </r>
  </si>
  <si>
    <r>
      <t>**</t>
    </r>
    <r>
      <rPr>
        <b/>
        <sz val="11"/>
        <color theme="1"/>
        <rFont val="Aptos Narrow"/>
        <scheme val="minor"/>
      </rPr>
      <t>Northing Camera Location</t>
    </r>
    <r>
      <rPr>
        <b/>
        <sz val="11"/>
        <color rgb="FF000000"/>
        <rFont val="Aptos Narrow"/>
        <scheme val="minor"/>
      </rPr>
      <t>**</t>
    </r>
  </si>
  <si>
    <r>
      <t>**</t>
    </r>
    <r>
      <rPr>
        <b/>
        <sz val="11"/>
        <color theme="1"/>
        <rFont val="Aptos Narrow"/>
        <scheme val="minor"/>
      </rPr>
      <t>Photos Per Trigger</t>
    </r>
    <r>
      <rPr>
        <b/>
        <sz val="11"/>
        <color rgb="FF000000"/>
        <rFont val="Aptos Narrow"/>
        <scheme val="minor"/>
      </rPr>
      <t>**</t>
    </r>
  </si>
  <si>
    <r>
      <t>**</t>
    </r>
    <r>
      <rPr>
        <b/>
        <sz val="11"/>
        <color theme="1"/>
        <rFont val="Aptos Narrow"/>
        <scheme val="minor"/>
      </rPr>
      <t>Project Name</t>
    </r>
    <r>
      <rPr>
        <b/>
        <sz val="11"/>
        <color rgb="FF000000"/>
        <rFont val="Aptos Narrow"/>
        <scheme val="minor"/>
      </rPr>
      <t>**</t>
    </r>
  </si>
  <si>
    <r>
      <t>**</t>
    </r>
    <r>
      <rPr>
        <b/>
        <sz val="11"/>
        <color theme="1"/>
        <rFont val="Aptos Narrow"/>
        <scheme val="minor"/>
      </rPr>
      <t>Quiet Period (seconds)</t>
    </r>
    <r>
      <rPr>
        <b/>
        <sz val="11"/>
        <color rgb="FF000000"/>
        <rFont val="Aptos Narrow"/>
        <scheme val="minor"/>
      </rPr>
      <t>**</t>
    </r>
  </si>
  <si>
    <r>
      <t>**</t>
    </r>
    <r>
      <rPr>
        <b/>
        <sz val="11"/>
        <color theme="1"/>
        <rFont val="Aptos Narrow"/>
        <scheme val="minor"/>
      </rPr>
      <t>Sample Station Name</t>
    </r>
    <r>
      <rPr>
        <b/>
        <sz val="11"/>
        <color rgb="FF000000"/>
        <rFont val="Aptos Narrow"/>
        <scheme val="minor"/>
      </rPr>
      <t>**</t>
    </r>
  </si>
  <si>
    <r>
      <t>**</t>
    </r>
    <r>
      <rPr>
        <b/>
        <sz val="11"/>
        <color theme="1"/>
        <rFont val="Aptos Narrow"/>
        <scheme val="minor"/>
      </rPr>
      <t>Sequence Name</t>
    </r>
    <r>
      <rPr>
        <b/>
        <sz val="11"/>
        <color rgb="FF000000"/>
        <rFont val="Aptos Narrow"/>
        <scheme val="minor"/>
      </rPr>
      <t>**</t>
    </r>
  </si>
  <si>
    <r>
      <t>**</t>
    </r>
    <r>
      <rPr>
        <b/>
        <sz val="11"/>
        <color theme="1"/>
        <rFont val="Aptos Narrow"/>
        <scheme val="minor"/>
      </rPr>
      <t>Sex Class</t>
    </r>
    <r>
      <rPr>
        <b/>
        <sz val="11"/>
        <color rgb="FF000000"/>
        <rFont val="Aptos Narrow"/>
        <scheme val="minor"/>
      </rPr>
      <t>**</t>
    </r>
  </si>
  <si>
    <r>
      <t>**</t>
    </r>
    <r>
      <rPr>
        <b/>
        <sz val="11"/>
        <color theme="1"/>
        <rFont val="Aptos Narrow"/>
        <scheme val="minor"/>
      </rPr>
      <t>Study Area Name</t>
    </r>
    <r>
      <rPr>
        <b/>
        <sz val="11"/>
        <color rgb="FF000000"/>
        <rFont val="Aptos Narrow"/>
        <scheme val="minor"/>
      </rPr>
      <t>**</t>
    </r>
  </si>
  <si>
    <r>
      <t>**</t>
    </r>
    <r>
      <rPr>
        <b/>
        <sz val="11"/>
        <color theme="1"/>
        <rFont val="Aptos Narrow"/>
        <scheme val="minor"/>
      </rPr>
      <t>Target Species</t>
    </r>
    <r>
      <rPr>
        <b/>
        <sz val="11"/>
        <color rgb="FF000000"/>
        <rFont val="Aptos Narrow"/>
        <scheme val="minor"/>
      </rPr>
      <t>**</t>
    </r>
  </si>
  <si>
    <r>
      <t>**</t>
    </r>
    <r>
      <rPr>
        <b/>
        <sz val="11"/>
        <color theme="1"/>
        <rFont val="Aptos Narrow"/>
        <scheme val="minor"/>
      </rPr>
      <t>Trigger Mode(s)</t>
    </r>
    <r>
      <rPr>
        <b/>
        <sz val="11"/>
        <color rgb="FF000000"/>
        <rFont val="Aptos Narrow"/>
        <scheme val="minor"/>
      </rPr>
      <t xml:space="preserve"> **</t>
    </r>
    <r>
      <rPr>
        <b/>
        <sz val="11"/>
        <color theme="1"/>
        <rFont val="Aptos Narrow"/>
        <scheme val="minor"/>
      </rPr>
      <t xml:space="preserve"> </t>
    </r>
    <r>
      <rPr>
        <sz val="11"/>
        <color rgb="FF000000"/>
        <rFont val="Aptos Narrow"/>
        <scheme val="minor"/>
      </rPr>
      <t>(camera settings)</t>
    </r>
  </si>
  <si>
    <r>
      <t>**</t>
    </r>
    <r>
      <rPr>
        <b/>
        <sz val="11"/>
        <color theme="1"/>
        <rFont val="Aptos Narrow"/>
        <scheme val="minor"/>
      </rPr>
      <t>Trigger Sensitivity</t>
    </r>
    <r>
      <rPr>
        <b/>
        <sz val="11"/>
        <color rgb="FF000000"/>
        <rFont val="Aptos Narrow"/>
        <scheme val="minor"/>
      </rPr>
      <t>**</t>
    </r>
  </si>
  <si>
    <r>
      <t>**</t>
    </r>
    <r>
      <rPr>
        <b/>
        <sz val="11"/>
        <color theme="1"/>
        <rFont val="Aptos Narrow"/>
        <scheme val="minor"/>
      </rPr>
      <t>UTM Zone Camera Location</t>
    </r>
    <r>
      <rPr>
        <b/>
        <sz val="11"/>
        <color rgb="FF000000"/>
        <rFont val="Aptos Narrow"/>
        <scheme val="minor"/>
      </rPr>
      <t>**</t>
    </r>
  </si>
  <si>
    <r>
      <t>**Adult</t>
    </r>
    <r>
      <rPr>
        <b/>
        <sz val="11"/>
        <color theme="1"/>
        <rFont val="Aptos Narrow"/>
        <scheme val="minor"/>
      </rPr>
      <t>**</t>
    </r>
  </si>
  <si>
    <r>
      <t>The probability (likelihood) that an individual of the population of interest is included in the count at time or location *i</t>
    </r>
    <r>
      <rPr>
        <i/>
        <sz val="11"/>
        <color rgb="FF000000"/>
        <rFont val="Aptos Narrow"/>
        <scheme val="minor"/>
      </rPr>
      <t>*</t>
    </r>
    <r>
      <rPr>
        <sz val="11"/>
        <color rgb="FF000000"/>
        <rFont val="Aptos Narrow"/>
        <scheme val="minor"/>
      </rPr>
      <t>.</t>
    </r>
  </si>
  <si>
    <r>
      <t xml:space="preserve">Hurdle model </t>
    </r>
    <r>
      <rPr>
        <sz val="11"/>
        <color rgb="FF000000"/>
        <rFont val="Aptos Narrow"/>
        <scheme val="minor"/>
      </rPr>
      <t>(Mullahy, 1986; Heilbron 1994)</t>
    </r>
  </si>
  <si>
    <r>
      <t xml:space="preserve">Random encounter and staying time (REST) model </t>
    </r>
    <r>
      <rPr>
        <sz val="11"/>
        <color theme="1"/>
        <rFont val="Aptos Narrow"/>
        <scheme val="minor"/>
      </rPr>
      <t>(Nakashima et al., 2018)</t>
    </r>
  </si>
  <si>
    <t>User entry (Study design or data already collected)</t>
  </si>
  <si>
    <t>Number of cameras available</t>
  </si>
  <si>
    <t>Single *vs* multiple</t>
  </si>
  <si>
    <t>Known density gradient</t>
  </si>
  <si>
    <t>Stratified by covariates</t>
  </si>
  <si>
    <t>Camera density</t>
  </si>
  <si>
    <t>Duration (minimum &amp; maximum)</t>
  </si>
  <si>
    <t>Species-accumulation asymptote</t>
  </si>
  <si>
    <t>Season(s)</t>
  </si>
  <si>
    <t>Single *vs.* multiple</t>
  </si>
  <si>
    <t>Carnivore / ungulate</t>
  </si>
  <si>
    <t>Low density species</t>
  </si>
  <si>
    <t>Occurrence restricted</t>
  </si>
  <si>
    <t>Home range size</t>
  </si>
  <si>
    <t>Body size</t>
  </si>
  <si>
    <t>Rarity</t>
  </si>
  <si>
    <t>Detection probability</t>
  </si>
  <si>
    <t>Behaviour (Investigative)</t>
  </si>
  <si>
    <t>Behaviour (Seasonal)</t>
  </si>
  <si>
    <t>Markings (Marked, unmarked, partially marked)</t>
  </si>
  <si>
    <t>Markings (All or subset marked)</t>
  </si>
  <si>
    <t>Markings (Number of categorical identifiers)</t>
  </si>
  <si>
    <t>Additional information obtainable</t>
  </si>
  <si>
    <t>Counts of individuals</t>
  </si>
  <si>
    <t>Focal area measured or detections binned by distance</t>
  </si>
  <si>
    <t>Study population size</t>
  </si>
  <si>
    <t>Size</t>
  </si>
  <si>
    <t>Site selection constraints</t>
  </si>
  <si>
    <t>Target species (single)</t>
  </si>
  <si>
    <t>Target species (multiple)</t>
  </si>
  <si>
    <t>A unique alphanumeric identifier for a unique camera deployed during a specific [survey](/09_gloss_ref/09_glossary.md#survey) period (ideally recorded as: 'Camera Location Name'_'Deployment Start Date' (or …_'Deployment End Date') (e.g., 'bh1_17-Jul-2018' or 'bh1_17-Jul-2018_21-Jan-2019'). &lt;br&gt; &lt;br&gt; Alternative naming conventions may be used, but the goal should be to minimize duplicate Image Names.</t>
  </si>
  <si>
    <t>A unique alphanumeric identifier for each study area (e.g.,'oilsands_ref1'). If only one area was [survey](/09_gloss_ref/09_glossary.md#survey)ed, the Project Name and Study Area Name should be the same.</t>
  </si>
  <si>
    <t>A unique alphanumeric identifier for each [survey](/09_gloss_ref/09_glossary.md#survey) period (e.g., 'fortmc_001').</t>
  </si>
  <si>
    <t>The specific objectives of each [survey](/09_gloss_ref/09_glossary.md#survey) within a project, including the [Target Species](/09_gloss_ref/09_glossary.md#target_species), the state variables (e.g., occupancy, [density](/09_gloss_ref/09_glossary.md#density)), and proposed modelling approach(es). Survey Objectives should be specific, measurable, achievable, relevant, and time-bound (i.e., SMART).</t>
  </si>
  <si>
    <t>The common name(s) of the species that the [survey](/09_gloss_ref/09_glossary.md#survey) was designed to detect.</t>
  </si>
  <si>
    <t>The distance between cameras (i.e., also referred to as 'inter-trap distance'). This will be influenced by the chosen sampling design, the [survey](/09_gloss_ref/09_glossary.md#survey) Objectives, the Target Species and data analysis.</t>
  </si>
  <si>
    <t>The probability of detecting a species at least once during the entire [survey](/09_gloss_ref/09_glossary.md#survey) (Steenweg et al., 2019).</t>
  </si>
  <si>
    <t>Methods used to estimate the abundance of unmarked populations from observations of animals that relate animal observations to the space directly sampled by each camera’s viewshed (Moeller et al., 2023); they result in viewshed [density](/09_gloss_ref/09_glossary.md#density) estimates that can be extrapolated to abundance within broader sampling frames (Gilbert et al., 2020; Moeller et al., 2023).</t>
  </si>
  <si>
    <t>A method used to estimate the [density](/09_gloss_ref/09_glossary.md#density)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</si>
  <si>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A method of estimating the abundance or [density](/09_gloss_ref/09_glossary.md#density)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[density](/09_gloss_ref/09_glossary.md#density) estimates (Blanc et al., 2013, Obbard et al., 2010, Sollmann et al., 2011).</t>
  </si>
  <si>
    <t>A method to estimate abundance by using distances at which animals are detected (from [survey](/09_gloss_ref/09_glossary.md#survey) lines or points) to model abundance as a function of decreasing detection probability with animal distance from the camera (using a decay function) (Cappelle et al., 2021; Howe et al., 2017).</t>
  </si>
  <si>
    <t>The method used to analyze the camera data, which should depend on the state variable, e.g., occupancy models [MacKenzie et al., 2002], spatially explicit capture recapture (SECR) for [density](/09_gloss_ref/09_glossary.md#density) estimation [Chandler and Royle, 2013], etc. and the Target Species.</t>
  </si>
  <si>
    <t>A method used to estimate the [density](/09_gloss_ref/09_glossary.md#density) of unmarked populations; uses the rate of independent captures, an estimate of movement rate, average group size, and the area sampled by the remote camera.</t>
  </si>
  <si>
    <t>A method used to estimate population abundance or [density](/09_gloss_ref/09_glossary.md#density),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</si>
  <si>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The SECR (or SCR) method is used to estimate the [density](/09_gloss_ref/09_glossary.md#density)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</si>
  <si>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the [density](/09_gloss_ref/09_glossary.md#density)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</si>
  <si>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[density](/09_gloss_ref/09_glossary.md#density) that treats camera image data as quadrat samples (Becker et al., 2022).</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</si>
  <si>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[density](/09_gloss_ref/09_glossary.md#density) estimators' such as REM or time-to-event (TTE) models; see Moeller et al., [2018] for advantages and disadvantages).</t>
  </si>
  <si>
    <t>The number of days that all cameras were active during the [survey](/09_gloss_ref/09_glossary.md#survey).</t>
  </si>
  <si>
    <t>Gotelli, N. J., &amp; Chao, A. (2013). Measuring and Estimating Species Richness, Species Diversity, and Biotic Similarity from Sampling Data. In *Encyclopedia of Biodiversity* (pp. 195–211). Elsevier. &lt;https://doi.org/10.1016/B978-0-12-384719-5.00424-X&gt;</t>
  </si>
  <si>
    <t>Pettorelli, N., Lobora, A. L., Msuha, M. J., Foley, C., &amp; Durant, S. M. (2010). Carnivore biodiversity in Tanzania: Revealing the distribution patterns of secretive mammals using camera traps. *Animal Conservation, 13*(2), 131–139. &lt;https://doi.org/10.1111/j.1469-1795.2009.00309.x&gt;</t>
  </si>
  <si>
    <t>Brodie, J. F., Giordano, A. J., Zipkin, E. F., Bernard, H., Mohd‐Azlan, J., &amp; Ambu, L. (2015). Correlation and persistence of hunting and logging impacts on tropical rainforest mammals. *Conservation Biology, 29*(1), 110–121. &lt;https://doi.org/10.1111/cobi.12389&gt;</t>
  </si>
  <si>
    <t xml:space="preserve">    title_i_user_entry: "User entry (Study design or data already collected)"</t>
  </si>
  <si>
    <t xml:space="preserve">    title_i_objective: "State Variable *vs.* Objective"</t>
  </si>
  <si>
    <t xml:space="preserve">    title_i_num_cams: "Number of cameras available"</t>
  </si>
  <si>
    <t xml:space="preserve">    title_i_study_area_mult: "Single *vs* multiple"</t>
  </si>
  <si>
    <t xml:space="preserve">    title_i_cam_dens_gradient: "Known density gradient"</t>
  </si>
  <si>
    <t xml:space="preserve">    title_i_cam_strat_covar: "Stratified by covariates"</t>
  </si>
  <si>
    <t xml:space="preserve">    title_i_cam_high_dens: "Camera density"</t>
  </si>
  <si>
    <t xml:space="preserve">    title_i_surv_dur_min_max: "Duration (minimum &amp; maximum)"</t>
  </si>
  <si>
    <t xml:space="preserve">    title_i_sp_asymptote: "Species-accumulation asymptote"</t>
  </si>
  <si>
    <t xml:space="preserve">    title_i_study_season_num: "Season(s)"</t>
  </si>
  <si>
    <t xml:space="preserve">    title_i_obj_targ_sp: "Single *vs.* multiple"</t>
  </si>
  <si>
    <t xml:space="preserve">    title_i_sp_info: "Ecological knowledge"</t>
  </si>
  <si>
    <t xml:space="preserve">    title_i_sp_type: "Carnivore / ungulate"</t>
  </si>
  <si>
    <t xml:space="preserve">    title_i_sp_dens_low: "Low density species"</t>
  </si>
  <si>
    <t xml:space="preserve">    title_i_sp_occ_restr: "Occurrence restricted"</t>
  </si>
  <si>
    <t xml:space="preserve">    title_i_sp_hr_size: "Home range size"</t>
  </si>
  <si>
    <t xml:space="preserve">    title_i_sp_size: "Body size"</t>
  </si>
  <si>
    <t xml:space="preserve">    title_i_sp_rarity: "Rarity"</t>
  </si>
  <si>
    <t xml:space="preserve">    title_i_sp_detprob_cat: "Detection probability"</t>
  </si>
  <si>
    <t xml:space="preserve">    title_i_sp_behav: "Behaviour (Investigative)"</t>
  </si>
  <si>
    <t xml:space="preserve">    title_i_sp_behav_season: "Behaviour (Seasonal)"</t>
  </si>
  <si>
    <t xml:space="preserve">    title_i_marking_code: "Markings (Marked, unmarked, partially marked)"</t>
  </si>
  <si>
    <t xml:space="preserve">    title_i_marking_allsub: "Markings (All or subset marked)"</t>
  </si>
  <si>
    <t xml:space="preserve">    title_i_3ormore_cat_ids: "Markings (Number of categorical identifiers)"</t>
  </si>
  <si>
    <t xml:space="preserve">    title_i_auxillary_info: "Additional information obtainable"</t>
  </si>
  <si>
    <t xml:space="preserve">    title_i_aux_count_possible: "Counts of individuals"</t>
  </si>
  <si>
    <t xml:space="preserve">    title_i_focalarea_calc: "Focal area measured or detections binned by distance"</t>
  </si>
  <si>
    <t xml:space="preserve">    title_i_sp_common_pop_lg: "Study population size"</t>
  </si>
  <si>
    <t xml:space="preserve">    title_i_sp_size_multi: "Size"</t>
  </si>
  <si>
    <t xml:space="preserve">    title_i_sp_behav_mult: "Behaviour"</t>
  </si>
  <si>
    <t xml:space="preserve">    title_i_sp_rarity_multi: "Rarity"</t>
  </si>
  <si>
    <t xml:space="preserve">    title_i_sp_detprob_cat_multi: "Detection probability"</t>
  </si>
  <si>
    <t>title_sub</t>
  </si>
  <si>
    <t>title_text</t>
  </si>
  <si>
    <t>title_id</t>
  </si>
  <si>
    <t>subsection_text</t>
  </si>
  <si>
    <t>prog_level_text</t>
  </si>
  <si>
    <t>prog_level_id</t>
  </si>
  <si>
    <t>Recommendations - Modelling approach</t>
  </si>
  <si>
    <t>prog_2_2</t>
  </si>
  <si>
    <t>prog_2_1</t>
  </si>
  <si>
    <t>prog_7_1</t>
  </si>
  <si>
    <t>prog_4_1</t>
  </si>
  <si>
    <t>prog_4_2</t>
  </si>
  <si>
    <t>Recommendations - Study design</t>
  </si>
  <si>
    <t>Recommendations - Analysis considersation</t>
  </si>
  <si>
    <t>prog_7_2</t>
  </si>
  <si>
    <t>prog_7_3</t>
  </si>
  <si>
    <t>Duration</t>
  </si>
  <si>
    <t>Timing</t>
  </si>
  <si>
    <t>prog_3_1</t>
  </si>
  <si>
    <t>prog_3_2</t>
  </si>
  <si>
    <t>#    - file: 02_dialog-boxes/01_01_user_entry.md</t>
  </si>
  <si>
    <t>#    - file: 02_dialog-boxes/01_02_objective.md</t>
  </si>
  <si>
    <t>#    - file: 02_dialog-boxes/01_03_num_cams.md</t>
  </si>
  <si>
    <t>#    - file: 02_dialog-boxes/01_04_study_area_mult.md</t>
  </si>
  <si>
    <t>#    - file: 02_dialog-boxes/01_05_cam_dens_gradient.md</t>
  </si>
  <si>
    <t>#    - file: 02_dialog-boxes/01_06_cam_strat_covar.md</t>
  </si>
  <si>
    <t>#    - file: 02_dialog-boxes/01_07_cam_high_dens.md</t>
  </si>
  <si>
    <t>#    - file: 02_dialog-boxes/01_08_surv_dur_min_max.md</t>
  </si>
  <si>
    <t>#    - file: 02_dialog-boxes/01_09_survey_dur_mth.md</t>
  </si>
  <si>
    <t>#    - file: 02_dialog-boxes/01_10_sp_asymptote.md</t>
  </si>
  <si>
    <t>#    - file: 02_dialog-boxes/01_11_study_season_num.md</t>
  </si>
  <si>
    <t>#    - file: 02_dialog-boxes/01_39_cam_makemod_same.md</t>
  </si>
  <si>
    <t>#    - file: 02_dialog-boxes/01_40_cam_settings_mult.md</t>
  </si>
  <si>
    <t>#    - file: 02_dialog-boxes/01_41_cam_protocol_ht_angle.md</t>
  </si>
  <si>
    <t>#    - file: 02_dialog-boxes/01_42_cam_direction_ds.md</t>
  </si>
  <si>
    <t>#    - file: 02_dialog-boxes/01_43_bait_lure.md</t>
  </si>
  <si>
    <t>#    - file: 02_dialog-boxes/01_44_bait_lure_cams.md</t>
  </si>
  <si>
    <t>#    - file: 02_dialog-boxes/01_47_cam_independent.md</t>
  </si>
  <si>
    <t>#    - file: 02_dialog-boxes/01_48_multisamp_per_loc.md</t>
  </si>
  <si>
    <t>#    - file: 02_dialog-boxes/01_49_modmixed.md</t>
  </si>
  <si>
    <t>#    - file: 02_dialog-boxes/01_50_num_det.md</t>
  </si>
  <si>
    <t>#    - file: 02_dialog-boxes/01_51_num_det_individ.md</t>
  </si>
  <si>
    <t>#    - file: 02_dialog-boxes/01_52_num_recap.md</t>
  </si>
  <si>
    <t>#    - file: 02_dialog-boxes/01_53_overdispersion.md</t>
  </si>
  <si>
    <t>#    - file: 02_dialog-boxes/01_54_zeroinflation.md</t>
  </si>
  <si>
    <t>#    - file: 02_dialog-boxes/01_55_zi_overdispersed.md</t>
  </si>
  <si>
    <t>#    - file: 02_dialog-boxes/01_57_zi_re_overdispersed.md</t>
  </si>
  <si>
    <t>#    - file: 02_dialog-boxes/01_58_zi_process.md</t>
  </si>
  <si>
    <t>#    - file: 02_dialog-boxes/03_01_mod_inventory.md</t>
  </si>
  <si>
    <t>#    - file: 02_dialog-boxes/03_02_mod_divers_rich.md</t>
  </si>
  <si>
    <t>#    - file: 02_dialog-boxes/03_03_mod_occupancy.md</t>
  </si>
  <si>
    <t>#    - file: 02_dialog-boxes/03_04_mod_rai.md</t>
  </si>
  <si>
    <t>#    - file: 02_dialog-boxes/03_05_mod_rai_poisson.md</t>
  </si>
  <si>
    <t>#    - file: 02_dialog-boxes/03_06_mod_rai_zip.md</t>
  </si>
  <si>
    <t>#    - file: 02_dialog-boxes/03_07_mod_rai_nb.md</t>
  </si>
  <si>
    <t>#    - file: 02_dialog-boxes/03_08_mod_rai_zinb.md</t>
  </si>
  <si>
    <t>#    - file: 02_dialog-boxes/03_09_mod_rai_hurdle.md</t>
  </si>
  <si>
    <t>#    - file: 02_dialog-boxes/03_10_mod_cr_cmr.md</t>
  </si>
  <si>
    <t>#    - file: 02_dialog-boxes/03_11_mod_scr_secr.md</t>
  </si>
  <si>
    <t>#    - file: 02_dialog-boxes/03_12_mod_mr.md</t>
  </si>
  <si>
    <t>#    - file: 02_dialog-boxes/03_13_mod_smr.md</t>
  </si>
  <si>
    <t>#    - file: 02_dialog-boxes/03_14_mod_sc.md</t>
  </si>
  <si>
    <t>#    - file: 02_dialog-boxes/03_15_mod_catspim.md</t>
  </si>
  <si>
    <t>#    - file: 02_dialog-boxes/03_16_mod_2flankspim.md</t>
  </si>
  <si>
    <t>#    - file: 02_dialog-boxes/03_17_mod_rem.md</t>
  </si>
  <si>
    <t>#    - file: 02_dialog-boxes/03_18_mod_rest.md</t>
  </si>
  <si>
    <t>#    - file: 02_dialog-boxes/03_19_mod_tifc.md</t>
  </si>
  <si>
    <t>#    - file: 02_dialog-boxes/03_20_mod_ds.md</t>
  </si>
  <si>
    <t>#    - file: 02_dialog-boxes/03_21_mod_tte.md</t>
  </si>
  <si>
    <t>#    - file: 02_dialog-boxes/03_22_mod_ste.md</t>
  </si>
  <si>
    <t>#    - file: 02_dialog-boxes/03_23_mod_is.md</t>
  </si>
  <si>
    <t>#    - file: 02_dialog-boxes/03_24_mod_behaviour.md</t>
  </si>
  <si>
    <t>01_01_user_entry</t>
  </si>
  <si>
    <t>01_02_objective</t>
  </si>
  <si>
    <t>01_03_num_cams</t>
  </si>
  <si>
    <t>#    - file: 02_dialog-boxes/04_12_obj_targ_sp.md</t>
  </si>
  <si>
    <t>https://ab-rcsc.github.io/rc-decision-support-tool_concept-library/02_dialog-boxes/04_12_obj_targ_sp.html#i_obj_targ_sp</t>
  </si>
  <si>
    <t>#    - file: 02_dialog-boxes/04_13_sp_info.md</t>
  </si>
  <si>
    <t>https://ab-rcsc.github.io/rc-decision-support-tool_concept-library/02_dialog-boxes/04_13_sp_info.html#i_sp_info</t>
  </si>
  <si>
    <t>#    - file: 02_dialog-boxes/04_14_sp_type.md</t>
  </si>
  <si>
    <t>https://ab-rcsc.github.io/rc-decision-support-tool_concept-library/02_dialog-boxes/04_14_sp_type.html#i_sp_type</t>
  </si>
  <si>
    <t>#    - file: 02_dialog-boxes/04_15_sp_dens_low.md</t>
  </si>
  <si>
    <t>https://ab-rcsc.github.io/rc-decision-support-tool_concept-library/02_dialog-boxes/04_15_sp_dens_low.html#i_sp_dens_low</t>
  </si>
  <si>
    <t>#    - file: 02_dialog-boxes/04_16_sp_occ_restr.md</t>
  </si>
  <si>
    <t>https://ab-rcsc.github.io/rc-decision-support-tool_concept-library/02_dialog-boxes/04_16_sp_occ_restr.html#i_sp_occ_restr</t>
  </si>
  <si>
    <t>#    - file: 02_dialog-boxes/04_17_sp_hr_size.md</t>
  </si>
  <si>
    <t>https://ab-rcsc.github.io/rc-decision-support-tool_concept-library/02_dialog-boxes/04_17_sp_hr_size.html#i_sp_hr_size</t>
  </si>
  <si>
    <t>#    - file: 02_dialog-boxes/04_18_sp_size.md</t>
  </si>
  <si>
    <t>https://ab-rcsc.github.io/rc-decision-support-tool_concept-library/02_dialog-boxes/04_18_sp_size.html#i_sp_size</t>
  </si>
  <si>
    <t>#    - file: 02_dialog-boxes/04_19_sp_rarity.md</t>
  </si>
  <si>
    <t>https://ab-rcsc.github.io/rc-decision-support-tool_concept-library/02_dialog-boxes/04_19_sp_rarity.html#i_sp_rarity</t>
  </si>
  <si>
    <t>#    - file: 02_dialog-boxes/04_20_sp_detprob_cat.md</t>
  </si>
  <si>
    <t>https://ab-rcsc.github.io/rc-decision-support-tool_concept-library/02_dialog-boxes/04_20_sp_detprob_cat.html#i_sp_detprob_cat</t>
  </si>
  <si>
    <t>#    - file: 02_dialog-boxes/04_21_sp_behav.md</t>
  </si>
  <si>
    <t>https://ab-rcsc.github.io/rc-decision-support-tool_concept-library/02_dialog-boxes/04_21_sp_behav.html#i_sp_behav</t>
  </si>
  <si>
    <t>#    - file: 02_dialog-boxes/04_22_sp_behav_season.md</t>
  </si>
  <si>
    <t>https://ab-rcsc.github.io/rc-decision-support-tool_concept-library/02_dialog-boxes/04_22_sp_behav_season.html#i_sp_behav_season</t>
  </si>
  <si>
    <t>#    - file: 02_dialog-boxes/04_23_marking_code.md</t>
  </si>
  <si>
    <t>https://ab-rcsc.github.io/rc-decision-support-tool_concept-library/02_dialog-boxes/04_23_marking_code.html#i_marking_code</t>
  </si>
  <si>
    <t>#    - file: 02_dialog-boxes/04_24_marking_allsub.md</t>
  </si>
  <si>
    <t>https://ab-rcsc.github.io/rc-decision-support-tool_concept-library/02_dialog-boxes/04_24_marking_allsub.html#i_marking_allsub</t>
  </si>
  <si>
    <t>#    - file: 02_dialog-boxes/04_25_3ormore_cat_ids.md</t>
  </si>
  <si>
    <t>https://ab-rcsc.github.io/rc-decision-support-tool_concept-library/02_dialog-boxes/04_25_3ormore_cat_ids.html#i_3ormore_cat_ids</t>
  </si>
  <si>
    <t>#    - file: 02_dialog-boxes/04_26_auxillary_info.md</t>
  </si>
  <si>
    <t>https://ab-rcsc.github.io/rc-decision-support-tool_concept-library/02_dialog-boxes/04_26_auxillary_info.html#i_auxillary_info</t>
  </si>
  <si>
    <t>#    - file: 02_dialog-boxes/04_27_aux_count_possible.md</t>
  </si>
  <si>
    <t>https://ab-rcsc.github.io/rc-decision-support-tool_concept-library/02_dialog-boxes/04_27_aux_count_possible.html#i_aux_count_possible</t>
  </si>
  <si>
    <t>#    - file: 02_dialog-boxes/04_28_focalarea_calc.md</t>
  </si>
  <si>
    <t>https://ab-rcsc.github.io/rc-decision-support-tool_concept-library/02_dialog-boxes/04_28_focalarea_calc.html#i_focalarea_calc</t>
  </si>
  <si>
    <t>#    - file: 02_dialog-boxes/04_30_sp_common_pop_lg.md</t>
  </si>
  <si>
    <t>https://ab-rcsc.github.io/rc-decision-support-tool_concept-library/02_dialog-boxes/04_30_sp_common_pop_lg.html#i_sp_common_pop_lg</t>
  </si>
  <si>
    <t>#    - file: 02_dialog-boxes/04_31_sp_size_multi.md</t>
  </si>
  <si>
    <t>https://ab-rcsc.github.io/rc-decision-support-tool_concept-library/02_dialog-boxes/04_31_sp_size_multi.html#i_sp_size_multi</t>
  </si>
  <si>
    <t>#    - file: 02_dialog-boxes/04_32_sp_behav_mult.md</t>
  </si>
  <si>
    <t>https://ab-rcsc.github.io/rc-decision-support-tool_concept-library/02_dialog-boxes/04_32_sp_behav_mult.html#i_sp_behav_mult</t>
  </si>
  <si>
    <t>#    - file: 02_dialog-boxes/04_33_sp_rarity_multi.md</t>
  </si>
  <si>
    <t>https://ab-rcsc.github.io/rc-decision-support-tool_concept-library/02_dialog-boxes/04_33_sp_rarity_multi.html#i_sp_rarity_multi</t>
  </si>
  <si>
    <t>#    - file: 02_dialog-boxes/04_34_sp_rarity_multi.md</t>
  </si>
  <si>
    <t>https://ab-rcsc.github.io/rc-decision-support-tool_concept-library/02_dialog-boxes/04_34_sp_rarity_multi.html#i_sp_rarity_rarest</t>
  </si>
  <si>
    <t>#    - file: 02_dialog-boxes/04_35_sp_rarity_multi.md</t>
  </si>
  <si>
    <t>https://ab-rcsc.github.io/rc-decision-support-tool_concept-library/02_dialog-boxes/04_35_sp_rarity_multi.html#i_sp_rarity_leastrare</t>
  </si>
  <si>
    <t>#    - file: 02_dialog-boxes/04_36_sp_detprob_cat_multi.md</t>
  </si>
  <si>
    <t>https://ab-rcsc.github.io/rc-decision-support-tool_concept-library/02_dialog-boxes/04_36_sp_detprob_cat_multi.html#i_sp_detprob_cat_multi</t>
  </si>
  <si>
    <t>#    - file: 02_dialog-boxes/04_37_sp_detprob_cat_multi.md</t>
  </si>
  <si>
    <t>https://ab-rcsc.github.io/rc-decision-support-tool_concept-library/02_dialog-boxes/04_37_sp_detprob_cat_multi.html#i_sp_detprob_cat_most</t>
  </si>
  <si>
    <t>#    - file: 02_dialog-boxes/04_38_sp_detprob_cat_multi.md</t>
  </si>
  <si>
    <t>https://ab-rcsc.github.io/rc-decision-support-tool_concept-library/02_dialog-boxes/04_38_sp_detprob_cat_multi.html#i_sp_detprob_cat_least</t>
  </si>
  <si>
    <t>FOS</t>
  </si>
  <si>
    <t>aca</t>
  </si>
  <si>
    <t>ABMI</t>
  </si>
  <si>
    <t>abgov</t>
  </si>
  <si>
    <t>width_cm</t>
  </si>
  <si>
    <t>height_cm</t>
  </si>
  <si>
    <t>dddd</t>
  </si>
  <si>
    <t>Number of detections</t>
  </si>
  <si>
    <t>Camera make &amp; model</t>
  </si>
  <si>
    <t>Bait/lure</t>
  </si>
  <si>
    <t>Targetting specific features</t>
  </si>
  <si>
    <t>Targetting multiple features</t>
  </si>
  <si>
    <t>Camera location independence</t>
  </si>
  <si>
    <t>Repeat sampling</t>
  </si>
  <si>
    <t>Mixed models</t>
  </si>
  <si>
    <t>Number of individuals</t>
  </si>
  <si>
    <t>Number of recaptures</t>
  </si>
  <si>
    <t>Accounting for overdispersion due to zero-inflation</t>
  </si>
  <si>
    <t>Camera settings</t>
  </si>
  <si>
    <t>Accounting for zero-inflation with site random effect</t>
  </si>
  <si>
    <t>Zero-inflation due to separate process</t>
  </si>
  <si>
    <t>Bait/lure (All or subset of camera locations)</t>
  </si>
  <si>
    <t>Relative abundance indices \- Poisson</t>
  </si>
  <si>
    <t>Relative abundance indices \- Zero-inflated poisson (ZIP)</t>
  </si>
  <si>
    <t>Relative abundance indices \- Negative binomial (NB)</t>
  </si>
  <si>
    <t>Relative abundance indices \- Zero-inflated negative binomial (ZINB)</t>
  </si>
  <si>
    <t>Relative abundance indices \- Hurdle</t>
  </si>
  <si>
    <t>Density; Unmarked</t>
  </si>
  <si>
    <t>Population size / Absolute abundance / Vital rates / Density; Marked</t>
  </si>
  <si>
    <t>Density / population size; Marked</t>
  </si>
  <si>
    <t>Density; Marked</t>
  </si>
  <si>
    <t>Density / population size; Partially Marked</t>
  </si>
  <si>
    <t>(#i_objective_resources</t>
  </si>
  <si>
    <t>(#i_study_area_site_selection_constraints</t>
  </si>
  <si>
    <t>(#i_</t>
  </si>
  <si>
    <t>(#i_duration_timing</t>
  </si>
  <si>
    <t>(#i_target_species</t>
  </si>
  <si>
    <t>(#i_equipment_deployment</t>
  </si>
  <si>
    <t>(#i_data_analysis</t>
  </si>
  <si>
    <t>(#i_recommendations</t>
  </si>
  <si>
    <t>(#i_recommendations_modelling_approach</t>
  </si>
  <si>
    <t>(#i_recommendations_study_design</t>
  </si>
  <si>
    <t>(#i_recommendations_analysis_considersation</t>
  </si>
  <si>
    <t>prog_id</t>
  </si>
  <si>
    <t>name_mod_2flankspim</t>
  </si>
  <si>
    <t>name_mod_behaviour</t>
  </si>
  <si>
    <t>name_mod_catspim</t>
  </si>
  <si>
    <t>name_mod_cr_cmr</t>
  </si>
  <si>
    <t>name_mod_divers_rich</t>
  </si>
  <si>
    <t>name_mod_ds</t>
  </si>
  <si>
    <t>name_mod_inventory</t>
  </si>
  <si>
    <t>name_mod_is</t>
  </si>
  <si>
    <t>name_mod_mr</t>
  </si>
  <si>
    <t>name_mod_occupancy</t>
  </si>
  <si>
    <t>name_mod_rai</t>
  </si>
  <si>
    <t>name_mod_rai_hurdle</t>
  </si>
  <si>
    <t>name_mod_rai_nb</t>
  </si>
  <si>
    <t>name_mod_rai_poisson</t>
  </si>
  <si>
    <t>name_mod_rai_zinb</t>
  </si>
  <si>
    <t>name_mod_rai_zip</t>
  </si>
  <si>
    <t>name_mod_rem</t>
  </si>
  <si>
    <t>name_mod_rest</t>
  </si>
  <si>
    <t>name_mod_sc</t>
  </si>
  <si>
    <t>name_mod_scr_secr</t>
  </si>
  <si>
    <t>name_mod_smr</t>
  </si>
  <si>
    <t>name_mod_ste</t>
  </si>
  <si>
    <t>name_mod_tifc</t>
  </si>
  <si>
    <t>name_mod_tte</t>
  </si>
  <si>
    <t>prog_text</t>
  </si>
  <si>
    <t>Survey duration (months surveyed)</t>
  </si>
  <si>
    <t>Equipment</t>
  </si>
  <si>
    <t>Objectives</t>
  </si>
  <si>
    <t>Resources</t>
  </si>
  <si>
    <t>cam_protocol_ht_angle_dir</t>
  </si>
  <si>
    <t>title_i_cam_protocol_ht_angle_dir</t>
  </si>
  <si>
    <t>Camera height, angle, direction</t>
  </si>
  <si>
    <t>01_04_study_area_mult</t>
  </si>
  <si>
    <t>01_05_cam_dens_gradient</t>
  </si>
  <si>
    <t>01_06_cam_strat_covar</t>
  </si>
  <si>
    <t>01_07_cam_high_dens</t>
  </si>
  <si>
    <t>01_08_surv_dur_min_max</t>
  </si>
  <si>
    <t>01_09_survey_dur_mth</t>
  </si>
  <si>
    <t>01_10_sp_asymptote</t>
  </si>
  <si>
    <t>01_11_study_season_num</t>
  </si>
  <si>
    <t>01_12_obj_targ_sp</t>
  </si>
  <si>
    <t>01_13_sp_info</t>
  </si>
  <si>
    <t>01_14_sp_type</t>
  </si>
  <si>
    <t>01_15_sp_dens_low</t>
  </si>
  <si>
    <t>01_16_sp_occ_restr</t>
  </si>
  <si>
    <t>01_17_sp_hr_size</t>
  </si>
  <si>
    <t>01_18_sp_size</t>
  </si>
  <si>
    <t>01_19_sp_rarity</t>
  </si>
  <si>
    <t>01_20_sp_detprob_cat</t>
  </si>
  <si>
    <t>01_21_sp_behav</t>
  </si>
  <si>
    <t>01_22_sp_behav_season</t>
  </si>
  <si>
    <t>01_23_marking_code</t>
  </si>
  <si>
    <t>01_24_marking_allsub</t>
  </si>
  <si>
    <t>01_25_3ormore_cat_ids</t>
  </si>
  <si>
    <t>01_26_auxillary_info</t>
  </si>
  <si>
    <t>01_27_aux_count_possible</t>
  </si>
  <si>
    <t>01_28_focalarea_calc</t>
  </si>
  <si>
    <t>01_30_sp_common_pop_lg</t>
  </si>
  <si>
    <t>01_31_sp_size_multi</t>
  </si>
  <si>
    <t>01_32_sp_behav_mult</t>
  </si>
  <si>
    <t>01_33_sp_rarity_multi</t>
  </si>
  <si>
    <t>01_34_sp_rarity_multi</t>
  </si>
  <si>
    <t>01_35_sp_rarity_multi</t>
  </si>
  <si>
    <t>01_36_sp_detprob_cat_multi</t>
  </si>
  <si>
    <t>01_37_sp_detprob_cat_multi</t>
  </si>
  <si>
    <t>01_38_sp_detprob_cat_multi</t>
  </si>
  <si>
    <t>01_41_cam_protocol_ht_angle_dir</t>
  </si>
  <si>
    <t>01_43_bait_lure</t>
  </si>
  <si>
    <t>01_47_cam_independent</t>
  </si>
  <si>
    <t>01_48_multisamp_per_loc</t>
  </si>
  <si>
    <t>01_49_modmixed</t>
  </si>
  <si>
    <t>01_50_num_det</t>
  </si>
  <si>
    <t>01_51_num_det_individ</t>
  </si>
  <si>
    <t>01_52_num_recap</t>
  </si>
  <si>
    <t>01_53_overdispersion</t>
  </si>
  <si>
    <t>01_54_zeroinflation</t>
  </si>
  <si>
    <t>01_55_zi_overdispersed</t>
  </si>
  <si>
    <t>01_57_zi_re_overdispersed</t>
  </si>
  <si>
    <t>01_58_zi_process</t>
  </si>
  <si>
    <t>03_01_mod_inventory</t>
  </si>
  <si>
    <t>03_02_mod_divers_rich</t>
  </si>
  <si>
    <t>03_03_mod_occupancy</t>
  </si>
  <si>
    <t>03_04_mod_rai</t>
  </si>
  <si>
    <t>03_05_mod_rai_poisson</t>
  </si>
  <si>
    <t>03_06_mod_rai_zip</t>
  </si>
  <si>
    <t>03_07_mod_rai_nb</t>
  </si>
  <si>
    <t>03_08_mod_rai_zinb</t>
  </si>
  <si>
    <t>03_09_mod_rai_hurdle</t>
  </si>
  <si>
    <t>03_10_mod_cr_cmr</t>
  </si>
  <si>
    <t>03_11_mod_scr_secr</t>
  </si>
  <si>
    <t>03_12_mod_mr</t>
  </si>
  <si>
    <t>03_13_mod_smr</t>
  </si>
  <si>
    <t>03_14_mod_sc</t>
  </si>
  <si>
    <t>03_15_mod_catspim</t>
  </si>
  <si>
    <t>03_16_mod_2flankspim</t>
  </si>
  <si>
    <t>03_17_mod_rem</t>
  </si>
  <si>
    <t>03_18_mod_rest</t>
  </si>
  <si>
    <t>03_19_mod_tifc</t>
  </si>
  <si>
    <t>03_20_mod_ds</t>
  </si>
  <si>
    <t>03_21_mod_tte</t>
  </si>
  <si>
    <t>03_22_mod_ste</t>
  </si>
  <si>
    <t>03_23_mod_is</t>
  </si>
  <si>
    <t>03_24_mod_behaviour</t>
  </si>
  <si>
    <t>solymos_et_al_2024</t>
  </si>
  <si>
    <t>Solymos, P., Moreno M., &amp; Lele, S. R. (2024). *detect: Analyzing Wildlife Data with Detection Error*. R package version 0.5-0, &lt;https://github.com/psolymos/detect&gt;</t>
  </si>
  <si>
    <t>Solymos, Moreno &amp; Lele, 2024</t>
  </si>
  <si>
    <t>Solymos et al., 2024</t>
  </si>
  <si>
    <t>Mikkelä, 2024</t>
  </si>
  <si>
    <t>Mikkelä, A. (2024). *Probabilistic detection calculator (online application).* R shiny version v2. &lt;https://detcal-shiny.2.rahtiapp.fi/&gt;</t>
  </si>
  <si>
    <t>mikkela_2024</t>
  </si>
  <si>
    <t>survey_duration</t>
  </si>
  <si>
    <t>num_cams_avail&gt;20</t>
  </si>
  <si>
    <t>surv_dur_mth_min&gt;=90</t>
  </si>
  <si>
    <t>num_cams_avail&gt;30</t>
  </si>
  <si>
    <t>Styring, A. (2020a, May 4). *Field Ecology - Diversity Metrics in R.* [Video]. YouTube. &lt;https://www.youtube.com/watch?v=KBByV3kR3IA&gt;</t>
  </si>
  <si>
    <t>Turlapaty, A. (2014, Jun 15). *Probability of Detection: Eg 01.* [Video]. YouTube. &lt;https://www.youtube.com/watch?v=WBgWOQBlNoI&gt;</t>
  </si>
  <si>
    <t>https://www.youtube.com/embed/WBgWOQBlNoI?si=h16_LVMHmwT0ntPd</t>
  </si>
  <si>
    <t>Turlapaty, 2014</t>
  </si>
  <si>
    <t>turlapaty_2014</t>
  </si>
  <si>
    <t>Becker, M., Huggard, D. J., Dickie, M., Warbington, C., Schieck, J., Herdman, E., Serrouya, R., &amp; Boutin, S. (2022). Applying and Testing a Novel Method to Estimate Animal Density from Motion-Triggered Cameras. *Ecosphere, 13*(4), 1-14. &lt;https://doi.org/10.1002/ecs2.4005&gt;</t>
  </si>
  <si>
    <t>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t>
  </si>
  <si>
    <t>Chandler, R. B., &amp; Royle, J. A. (2013). Spatially explicit models for inference about Density in unmarked or partially marked populations. *The Annals of Applied Statistics, 7*(2), 936–954. &lt;https://doi.org/10.1214/12-aoas610&gt;</t>
  </si>
  <si>
    <t>Clarke, J. D. (2019).comparing Clustered Sampling Designs for Spatially Explicit Estimation of Population Density. *Population Ecology, 61*, 93–101. &lt;https://doi.org/10.1002/1438-390X.1011&gt;</t>
  </si>
  <si>
    <t>Clarke, J., Bohm, H., Burton, C., Constantinou, A. (2023). *Using Camera Traps to Estimate Medium and Large Mammal Density: Comparison of Methods and Recommendations for Wildlife Managers*. &lt;https://doi.org/10.13140/RG.2.2.18364.72320&gt;</t>
  </si>
  <si>
    <t>Coltrane, J., DeCesare, N. J., Horne, J. S., &amp; Lukacs, P. M. (2024). Comparing camera-based ungulate Density estimates: A case study using island populations of bighorn sheep and mule deer. *The Journal of Wildlife Management, 88*(7), e22636. &lt;https://doi.org/10.1002/jwmg.22636&gt;</t>
  </si>
  <si>
    <t>Dillon, A., &amp; Kelly, M. J. (2008). Ocelot Home Range, Overlap and Density: Comparing Radio Telemetry with Camera Trapping. *Journal of Zoology, 275*, 391–398. &lt;https://doi.org/10.1111/j.1469-7998.2008.00452.x&gt;</t>
  </si>
  <si>
    <t>Doran-Myers, D. (2018). *Methodological Comparison of Canada Lynx Density Estimation* [Master of Science in Ecology thesis, University of Alberta]. ERA: Education and Research Archive. &lt;https://doi.org/10.7939/R3Q815805&gt;</t>
  </si>
  <si>
    <t>Efford, M. (2004). Density Estimation in Live-Trapping Studies. *Oikos, 106*(3), 598–610. &lt;http://www.jstor.org.login.ezproxy.library.ualberta.ca/stable/3548382&gt;</t>
  </si>
  <si>
    <t>Efford, M. (2011). *secr—Spatially explicit capture–recapture in R.* &lt;https://www.otago.ac.nz/Density/pdfs/secr-overview%202.3.1.pdf&gt;</t>
  </si>
  <si>
    <t>Efford, M. G. (2022). Mark–resight in secr 4. 5. 1–20. &lt;https://www.otago.ac.nz/Density/pdfs/secr-markresight.pdf&gt;</t>
  </si>
  <si>
    <t>Efford, M. G., &amp; Hunter, C. M. (2018). Spatial Capture-mark-resight Estimation of Animal Population Density. *Biometrics, 74*(2), 411–420. &lt;https://doi.org/10.1111/biom.12766&gt;</t>
  </si>
  <si>
    <t>Efford, M. G., Borchers, D. L., &amp; Byrom, A. E. (2009a). Density Estimation by Spatially Explicit Capture-Recapture: Likelihood-Based Methods. *In* D. L. Thomson, E. G. Cooch, &amp; M. J. Conroy (Eds.), *Modeling Demographic Processes In Marked Populations* (pp. 255–269). &lt;https://doi.org/10.1007/978-0-387-78151-8_11&gt;</t>
  </si>
  <si>
    <t>Efford, M. G., Dawson, D. K., &amp; Borchers, D. L. (2009b). Population Density estimated from locations of individuals on a passive detector array. *Ecology, 90*(10), 2676–2682. &lt;https://doi.org/10.1890/08-1735.1&gt;</t>
  </si>
  <si>
    <t>Foster, R. J., &amp; Harmsen, B. J. (2012). A Critique of Density Estimation from Camera Trap Data. *Journal of* *Wildlife Management, 76*(2), 224–36. &lt;https://doi.org/10.1002/jwmg.275&gt;</t>
  </si>
  <si>
    <t>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t>
  </si>
  <si>
    <t>Gerber, B., Karpanty, S. S. M., Crawford, C., Kotschwar, M., &amp; Randrianantenaina, J. (2010). An assessment of carnivore relative abundance and Density in the eastern rainforests of Madagascar using remotely-triggered camera traps. *Oryx, 44*(2), 219–222. &lt;https://doi.org/10.1017/S0030605309991037&gt;</t>
  </si>
  <si>
    <t>Gopalaswamy, A. M., Royle, J. A., Hines, J. E., Singh, P., Jathanna, D., Kumar, N. S., &amp; Karanth, K. U. (2012). Program SPACECAP: software for estimating animal Density using spatially explicit capture–recapture models. *Methods in Ecology and Evolution, 3*(6), 1067–1072. &lt;https://doi.org/10.1111/j.2041-210X.2012.00241.x&gt;</t>
  </si>
  <si>
    <t>Green, A. M., Chynoweth, M. W., &amp; Şekercioğlu, Ç. H. (2020). Spatially Explicit Capture-Recapture Through Camera Trapping: A Review of Benchmark Analyses for Wildlife Density Estimation. *Frontiers in Ecology and Evolution*, 8, Article 563477. &lt;https://doi.org/10.3389/fevo.2020.563477&gt;</t>
  </si>
  <si>
    <t>Henrich, M., Hartig, F., Dormann, C. F., Kühl, H. S., Peters, W., Franke, F., Peterka, T., Šustr, P., &amp; Heurich, M. (2022). Deer Behavior Affects Density Estimates With Camera Traps, but Is Outweighed by Spatial Variability. *Frontiers in Ecology and Evolution, 10*, 881502. &lt;https://doi.org/10.3389/fevo.2022.881502&gt;</t>
  </si>
  <si>
    <t>Huggard, D. (2018). *Animal Density from Camera Data*. Alberta Biodiversity Monitoring Institute. &lt;https://www.abmi.ca/home/publications/501-550/516&gt;</t>
  </si>
  <si>
    <t>Kinnaird, M. F., &amp; O'Brien, T. G. (2011). Density estimation of sympatric carnivores using spatially explicit capture–recapture methods and standard trapping grid. *Ecological Applications, 21*(8), 2908–2916. &lt;https://www.jstor.org/stable/41417102&gt;</t>
  </si>
  <si>
    <t>Krebs, C. J., Boonstra, R., Gilbert, S., Reid, D., Kenney, A. J., Hofer, E. J., &amp; an Vuren, D. H. (2011). Density estimation for small mammals from livetrapping grids: rodents in northern Canada. *Journal of Mammalogy, 92*(5), 974–981. &lt;https://doi.org/10.1644/10-M&gt;</t>
  </si>
  <si>
    <t>Linden, D. W., Fuller, A. K., Royle, J. A., &amp; Hare, M. P. (2017). Examining the occupancy–Density relationship for a low‐Density carnivore. *Journal of Applied Ecology, 54*(6), 2043–2052. &lt;https://doi.org/10.1111/1365-2664.12883&gt;</t>
  </si>
  <si>
    <t>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t>
  </si>
  <si>
    <t>Nakashima, Y., Fukasawa, &amp; K., Samejima, H. (2018). Estimating Animal Density Without Individual Recognition Using Information Derivable Exclusively from Camera Traps. *Journal of Applied Ecology, 55*(2), 735–744. &lt;https://doi.org/10.1111/1365-2664.13059&gt;</t>
  </si>
  <si>
    <t>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t>
  </si>
  <si>
    <t>Obbard, M. E., Howe, E. J., &amp; Kyle, C. J. (2010). Empirical Comparison of Density Estimators for Large Carnivores. *Journal of Applied Ecology*, 47(1), 76–84. &lt;https://doi.org/10.1111/j.1365-2664.2009.01758.x&gt;</t>
  </si>
  <si>
    <t>Palencia, P., Rowcliffe, J. M., Vicente, J., &amp; Acevedo, P. (2021). Assessing the camera trap methodologies used to estimate Density of unmarked populations. *Journal of Applied Ecology, 58*(8), 1583–1592. &lt;https://doi.org/10.1111/1365-2664.13913&gt;</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</si>
  <si>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t>
  </si>
  <si>
    <t>Rovero, F., &amp; Marshall, A. R. (2009). Camera Trapping Photographic Rate as an Index of Density in Forest Ungulates. *Journal of Applied Ecology*, *46*(5), 1011–1017. &lt;https://www.jstor.org/stable/25623081&gt;</t>
  </si>
  <si>
    <t>Rowcliffe, J. M., Field, J., Turvey, S. T., &amp; Carbone, C. (2008). Estimating animal Density using camera traps without the need for individual recognition. *Journal of Applied Ecology*, *45*(4), 1228–1236. &lt;https://doi.org/10.1111/j.1365-2664.2008.01473.x&gt;</t>
  </si>
  <si>
    <t>Rowcliffe, J. M., Kays, R., Carbone, C., &amp; Jansen, P. A. (2013). Clarifying assumptions behind the estimation of animal Density from camera trap rates. *The Journal of Wildlife Management, 77*(5), 876–876. &lt;https://doi.org/10.1002/jwmg.533&gt;</t>
  </si>
  <si>
    <t>Royle, J. A., Converse, S. J., &amp; Freckleton, R. (2014). Hierarchical spatial capture-recapture models: modelling population Density in stratified populations. *Methods in Ecology and Evolution, 5*(1), 37-43. &lt;https://doi.org/10.1111/2041-210x.12135&gt;</t>
  </si>
  <si>
    <t>Royle, J. A., Nichols, J. D., Karanth, K. U., &amp; Gopalaswamy, A. M. (2009). A hierarchical model for estimating Density in camera-trap studies. *Journal of Applied Ecology, 46*(1), 118–127. &lt;https://doi.org/10.1111/j.1365-2664.2008.01578.x&gt;</t>
  </si>
  <si>
    <t>Sharma, R.K., Jhala, Y., Qureshi, Q., Vattakaven, J., Gopal, R. &amp; Nayak, K. (2010). Evaluating capture-recapture population and Density estimation of tigers in a population with known parameters. *Animal Conservation, 13*(1), 94–103. &lt;https://doi.org/10.1111/j.1469-1795.2009.00305.x&gt;</t>
  </si>
  <si>
    <t>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t>
  </si>
  <si>
    <t>Sollmann, R., Gardner, B., &amp; Belant, J. L. (2012). How does Spatial Study Design Influence Density Estimates from Spatial capture-recapture models? *PLoS One, 7*, e34575. &lt;https://doi.org/10.1371/journal.pone.0034575&gt;</t>
  </si>
  <si>
    <t>Sollmann, R., Gardner, B., Chandler, R. B., Shindle, D. B., Onorato, D. P., Royle, J. A., O'Connell, A. F., &amp; Lukacs, P. (2013a). Using multiple data sources provides Density estimates for endangered Florida panther. *Journal of Applied Ecology, 50*(4), 961–968. &lt;https://doi.org/10.1111/1365-2664.12098&gt;</t>
  </si>
  <si>
    <t>Soria-Díaz, L., Monroy-Vilchis, O., Rodríguez-Soto, C., Zarco-González, M., &amp; Urios, V. (2010). Variation of Abundance and Density of *Puma concolor* in Zones of High and Low Concentration of Camera Traps in Central Mexico. *Animal Biology, 60*(4), 361-371. &lt;https://doi.org/10.1163/157075610X523251&gt;</t>
  </si>
  <si>
    <t>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t>
  </si>
  <si>
    <t>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t>
  </si>
  <si>
    <t>Alberta Remote Camera Steering Committee [RCSC]. (2024). Remote Camera Metadata Standards: Standards for Alberta. Version 2.0. Edmonton, Alberta. &lt;https://ab-rcsc.github.io/RCSC-WildCAM_Remote-Camera-Survey-Guidelines-and-Metadata-Standards/2_metadata-standards/2_0.1_Citation-and-Info.html&gt;</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</si>
  <si>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t>
  </si>
  <si>
    <t>Borchers, D. L., Stevenson, B. C., Kidney, D., Thomas, L., &amp; Marques, T. A. (2015). A Unifying Model for Capture–Recapture and Distance Sampling Surveys of Wildlife Populations. *Journal of the American Statistical Association, 110*(509), 195–204. &lt;https://doi.org/10.1080/01621459.2014.893884&gt;</t>
  </si>
  <si>
    <t>Burton, A. C., Neilson, E., Moreira, D., Ladle, A., Steenweg, R., Fisher, J. T., Bayne, E., Boutin, S., &amp; Stephens, P. (2015). Camera trap Trapping: A Review and Recommendations for Linking Surveys to Ecological Processes. *Journal of Applied Ecology*, *52*(3), 675–685. &lt;https://doi.org/10.1111/1365-2664.12432&gt;</t>
  </si>
  <si>
    <t>Chatterjee, N., Schuttler, T. G., Nigam, P., &amp; Habib, B. (2021). Deciphering the rarity–detectability continuum: optimizing Survey design for terrestrial mammalian community. *Ecosphere 12*(9), e03748. &lt;https://doi.org/10.1002/ecs2.3748&gt;</t>
  </si>
  <si>
    <t>Espartosa, K. D., Pinotti, B. T., &amp; Pardini, R. (2011). Performance of Camera Trapping and Track Counts for Surveying Large Mammals in Rainforest Remnants. *Biodiversity Conservation, 20*(12), 2815–2829. &lt;https://doi.org/10.1007/s10531-011-0110-4&gt;</t>
  </si>
  <si>
    <t>Gálvez, N., Guillera-Arroita, G., Morgan, B. J. T., &amp; Davies, Z. G. (2016). Cost-Efficient Effort Allocation for Camera-Trap Occupancy Surveys of Mammals. *Biological Conservation*, *204*(B), 350–359. &lt;https://doi.org/10.1016/j.biocon.2016.10.019&gt;</t>
  </si>
  <si>
    <t>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t>
  </si>
  <si>
    <t>Iannarilli, F., Erb, J., Arnold, T. W., &amp; Fieberg, J. R. (2021). Evaluating species-specific responses to camera-trap Survey designs. *Wildlife Biology*, *2021*(1). &lt;https://doi.org/10.2981/wlb.00726&gt;</t>
  </si>
  <si>
    <t>Karanth, K. U., Nichols, J. D., &amp; Kumar, N. S. (2011). Estimating tiger abundance from camera trap data: field Surveys and analytical issues. In A. F. O'Connell, J. D. Nichols, &amp; K. U. Karanth (Eds.), *Camera Traps In Animal Ecology: Methods and Analyses* (pp. 9–117). Springer. &lt;https://doi.org/10.1007/978-4-431-99495-4&gt;</t>
  </si>
  <si>
    <t>Kays, R., Hody, A., Jachowski, D. S., &amp; Parsons, A. W. (2021). Empirical Evaluation of the Spatial Scale and Detection Process of Camera Trap Surveys. *Movement Ecology, 9*, 41. &lt;https://doi.org/10.1186/s40462-021-00277-3.&gt;</t>
  </si>
  <si>
    <t>Kruger, H., Vaananen, V. -M., Holopainen, S., &amp; Nummi, P. (2018). The new faces of nest predation in agricultural landscapes - a camera trap Survey with artificial nests. European *Journal of Wildlife Research, 64*(6), 76. &lt;https://doi.org/10.1007/s10344-018-1233-7&gt;</t>
  </si>
  <si>
    <t>Mackenzie, D. I., &amp; Royle, J. A. (2005). Designing occupancy studies: general advice and allocating Survey effort. *Journal of Applied Ecology, 42*, 1105–1114. &lt;https://doi.org/10.1111/j.1365-2664.2005.01098.x&gt;</t>
  </si>
  <si>
    <t>Maffei, L., &amp; Noss, A. J. (2008). How Small Is Too Small? Camera Trap Survey Areas and Density Estimates for Ocelots in the Bolivian Chaco. *Biotropica, 40*(1), 71-75. &lt;https://doi.org/10.1111/j.1744-7429.2007.00341.x&gt;</t>
  </si>
  <si>
    <t>Mills, C. A., Godley, B. J., &amp; Hodgson, D. J. (2016). Take Only Photographs, Leave Only Footprints: Novel Applications of Non-Invasive Survey Methods for Rapid Detection of Small, Arboreal Animals. *PloS One, 11*(1), e0146142. &lt;https://doi.org/10.1371/journal.pone.0146142&gt;</t>
  </si>
  <si>
    <t>Mills, D., Fattebert, J., Hunter, L., &amp; Slotow, R. (2019). Maximising camera trap data: Using attractants to improve detection of elusive species in multi-species Surveys. *PLoS ONE, 14(5)*, e0216447. &lt;https://doi.org/10.1371/journal.pone.0216447&gt;</t>
  </si>
  <si>
    <t>Morris, D. (2022). *Everything I know about machine learning and camera traps.* &lt;https://agentmorris.github.io/camera-trap-ml-Survey/&gt;</t>
  </si>
  <si>
    <t>Neilson, E. W., Avgar, T., Burton, A. C., Broadley, K., &amp; Boutin, S. (2018). Animal movement affects interpretation of occupancy models from camera‐trap Surveys of unmarked animals. *Ecosphere, 9*(1). &lt;https://doi.org/10.1002/ecs2.2092&gt;</t>
  </si>
  <si>
    <t>Palmer, M. S., Swanson, A., Kosmala, M., Arnold, T., &amp; Packer, C. (2018). Evaluating relative abundance indices for terrestrial herbivores from large‐scale camera trap Surveys. *African Journal of Ecology*, 56, 791-803. &lt;https://onlinelibrary.wiley.com/doi/abs/10.1111/aje.12566&gt;</t>
  </si>
  <si>
    <t>Pease, B. S., Nielsen, C. K., &amp; Holzmueller, E. J. (2016). Single-Camera Trap Survey Designs Miss Detections: Impacts on Estimates of Occupancy and Community Metrics. *PloS One, 11*(11), e0166689. &lt;https://doi.org/10.1371/journal.pone.0166689&gt;</t>
  </si>
  <si>
    <t>Rowcliffe, J. M., &amp; Carbone, C. (2008). Surveys Using Camera Traps: Are We Looking to a Brighter Future? *Animal Conservation, 11*(3), 185–86. &lt;https://doi.org/10.1111/j.1469-1795.2008.00180.x&gt;</t>
  </si>
  <si>
    <t>Schlexer, F. V. (2008). Attracting Animals to Detection Devices. In R. A. Long, P. MacKay, W. J. Zielinski, &amp; J. C. Ray (Eds.), *Noninvasive Survey Methods for Carnivores* (pp. 263–292). Island Press. &lt;https://www.gwern.net/docs/cat/biology/2008-schlexer.pdf&gt;</t>
  </si>
  <si>
    <t>Shannon, G., Lewis, J. S. &amp; Gerber, B. D. (2014). Recommended Survey Designs for Occupancy Modelling using Motion-activated Cameras: Insights from Empirical Wildlife Data. *PeerJ, 2*, e532. &lt;https://doi.org/10.7717/peerj.532&gt;</t>
  </si>
  <si>
    <t>Wearn, O. R., Rowcliffe, J. M., Carbone, C., Bernard, H., &amp; Ewers, R. M. (2013). Assessing the status of wild felids in a highly-disturbed commercial forest reserve in Borneo and the implications for camera trap Survey design. *PLoS One, 8*(11), e77598. &lt;https://doi.org/10.1371/journal.pone.0077598&gt;</t>
  </si>
  <si>
    <t>Webster, S. C., &amp; Beasley, J. C. (2019). Influence of lure choice and Survey duration on scent stations for carnivore Surveys. *Wildlife Society Bulletin, 43*(4), 661–668. &lt;https://doi.org/10.1002/wsb.1011&gt;</t>
  </si>
  <si>
    <t>Warbington, C. H., &amp; Boyce, M. S. (2020). Population Density of sitatunga in riverine wetland habitats. *Global Ecology and Conservation, 24*. &lt;https://doi.org/10.1016/j.gecco.2020.e01212&gt;</t>
  </si>
  <si>
    <t>Wearn, O. R., &amp; Glover-Kapfer, P. (2017). Camera-Trapping for Conservation: A Guide to Best-ractices. *WWF conservation technology series, 1*, 1–181. &lt;http://dx.doi.org/10.13140/RG.2.2.23409.17767&gt;</t>
  </si>
  <si>
    <t>Manly, B. F. J., McDonald, L. L., &amp; Thomas, D. L. (1993). Resource Selection by Animals: Statistical Design and Analysis for Field Studies. Chapman &amp; Hall, London, p. 177. &lt;https://doi.org/10.1007/0-306-48151-0&gt;</t>
  </si>
  <si>
    <t>MacKenzie, D. I., Nichols, J. D., Royle, J. A., Pollock, K. H., Bailey, L. L., &amp; Hines, J. E. (2006). *Occupancy Estimation and Modeling: Inferring Patterns and Dynamics of Species Occurrence*. Academic Press, USA. &lt;https://www.sciencedirect.com/book/9780124071971/occupancy-estimation-and-modeling&gt;</t>
  </si>
  <si>
    <t>Schenider, S., Taylor, G. W., Linquist, S., &amp; Kremer, S. C. (2018). Past, Present, and Future Approaches Using Computer Vision for Animal Re-Identification from Camera Trap Data. *Methods in Ecology and Evolution, 10*, 461-470. &lt;https://besjournals. onlinelibrary. wiley.com/doi/epdf/10.1111/2041-210X. 13133&gt;</t>
  </si>
  <si>
    <t>Rovero, F., &amp; Zimmermann, F. (2016). *Camera Trapping for Wildlife Research*. Exeter: Pelagic Publishing, UK. &lt;https://pelagicpublishing.com/products/camera-trapping-for-wildlife-research?srsltid=AfmBOormKSlIbYKZ6LlpHlQzLw42FEe5mrOp7fnjFBfe1ncktqb9B10H&gt;</t>
  </si>
  <si>
    <t>Suárez-Tangil, B. D., &amp; Rodríguez, A. (2017). Detection of Iberian terrestrial mammals employing olfactory, visual and auditory attractants. *European Journal of Wildlife Research, 63*(6). &lt;https://doi.org/10.1007/s10344-017-1150-1&gt;</t>
  </si>
  <si>
    <t>Burgar, J. M. (2021). Counting Elk Amongst the Trees: Improving the Accuracy of Roosevelt Elk Inventory via Modelling, Preliminary Report 2021. Terrestrial Wildlife Resources, South Coast Resource Management, FLNRORD. (available upon request).</t>
  </si>
  <si>
    <t>Young, S., Rode-Margono, J., &amp; Amin, R. (2018). Software to facilitate and streamline camera trap data management: A review. *Ecology and Evolution, 8*(19), 9947–9957. &lt;https://doi.org/10.1002/ece3.4464&gt;</t>
  </si>
  <si>
    <t>Wegge, P., C. P. Pokheral, &amp; Jnawali, S. R. (2004). Effects of trapping effort and trap shyness on estimates of tiger abundance from camera trap studies. *Animal Conservation, 7*, 251–256. &lt;https://doi.org/10.1017/S1367943004001441&gt;</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</si>
  <si>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t>
  </si>
  <si>
    <t>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</si>
  <si>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t>
  </si>
  <si>
    <t>Forrester, T., O'Brien, T., Fegraus, E., Jansen, P. A., Palmer, J., Kays, R., Ahumada, J., Stern, B., &amp; McShea, W. (2016). An Open Standard for Camera Trap Data. *Biodiversity Data Journal, 4*, e10197. &lt;https://doi.org/10.3897/BDJ.4.e10197&gt;</t>
  </si>
  <si>
    <t>O'Brien, K. M. (2010). *Wildlife Picture Index: Implementation Manual Version 1. 0.* WCS Working Paper No. 39. &lt;https://library.wcs.org/doi/ctl/view/mid/33065/pubid/DMX534800000.aspx&gt;</t>
  </si>
  <si>
    <t>O'Brien, T. G., &amp; Kinnaird, M. F. (2011). Density estimation of sympatric carnivores using spatially explicit capture–recapture methods and standard trapping grid. *Ecological Applications, 21*(8), 2908–2916. &lt;https://www.jstor.org/stable/41417102&gt;</t>
  </si>
  <si>
    <t>O'Brien, Kinnaird &amp; Wibisono, 2013</t>
  </si>
  <si>
    <t>O'Brien, T. G., Kinnaird, M. F., &amp; Wibisono, H. T. (2003). Crouching tigers, hidden prey: Sumatran tiger and prey populations in a tropical forest landscape. *Animal Conservation, 6*(2), 131-139. &lt;https://doi.org/10.1017/s1367943003003172&gt;</t>
  </si>
  <si>
    <t>O'Brien, Kinnaird &amp; Wibisono, 2011</t>
  </si>
  <si>
    <t>Colyn, Radloff &amp; O'Riain, 2018</t>
  </si>
  <si>
    <t>Colyn, R. B., Radloff, F., &amp; O'Riain, M. J. (2018). Camera trapping mammals in the scrubland’s of the cape floristic kingdom - the importance of effort, spacing and trap placement. *Biodiversity and Conservation, 27*(2), 503–520. &lt;https://doi.org/10.1007/s10531-017-1448-z&gt;</t>
  </si>
  <si>
    <t>Kucera, T. E., &amp; R. H. Barrett. (2011). A History of Camera Trapping. In A. F. O'Connell, J. D. Nichols, &amp; K. U. Karanth (Eds.), *Camera Traps In Animal Ecology: Methods and Analyses* (pp. 9–26). Springer. &lt;https://doi.org/10.1007/978-4-431-99495-4_6&gt;</t>
  </si>
  <si>
    <t>Meek, P. D., Ballard, G., Claridge, A., Kays, R., Moseby, K., O'Brien, T., O'Connell, A., Sanderson, J., Swann, D. E., Tobler, M., &amp; Townsend, S. (2014a). Recommended Guiding Principles for Reporting on Camera trap Trapping Research. *Biodiversity and Conservation, 23*(9), 2321–2343. &lt;https://doi.org/10.1007/s10531-014-0712-8&gt;</t>
  </si>
  <si>
    <t>O'Brien, T. G. (2011). Abundance, Density and Relative Abundance: A Conceptual Framework. In A. F. O'Connell, J. D. Nichols, &amp; K. U. Karanth (Eds.), *Camera Traps In Animal Ecology: Methods and Analyses* (pp. 71–96). Springer. &lt;https://doi.org/10.1007/978-4-431-99495-4_6&gt;</t>
  </si>
  <si>
    <t>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t>
  </si>
  <si>
    <t>O'Connell, A. F., &amp; Bailey, L. L. (2011a). Inference for Occupancy and Occupancy Dynamics. In O'Connell, A. F. Nichols, J. D. &amp; Karanth, K. U. (Eds.), *Camera Traps In Animal Ecology: Methods and Analyses* (pp. 191–206). Springer. &lt;https://doi.org/10.1007/978-4-431-99495-4_6&gt;</t>
  </si>
  <si>
    <t>O'Connell, A. F., Nichols, J. D., &amp; Karanth, K. U. (Eds. ). (2010). Camera traps in Animal Ecology: Methods and Analyses. Springer. &lt;https://doi.org/10.1007/978-4-431-99495-4&gt;</t>
  </si>
  <si>
    <t>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t>
  </si>
  <si>
    <t>O'Connor, K. M., Nathan, L. R., Liberati, M. R., Tingley, M. W., Vokoun, J. C., &amp; Rittenhouse, T. A. G. (2017). Camera trap arrays improve detection probability of wildlife: Investigating study design considerations using an empirical dataset. PloS One, 12(4), e0175684. &lt;https://doi.org/10.1371/journal.pone.0175684&gt;</t>
  </si>
  <si>
    <t>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t>
  </si>
  <si>
    <t>Twining, J. P., McFarlane, C., O'Meara, D., O'Reilly, C., Reyne, M., Montgomery, W. I., Helyar, S., Tosh, D. G., &amp; Augustine, B. C. (2022) A Comparison of Density Estimation Methods for Monitoring Marked and Unmarked Animal Populations. *Ecosphere, 13*(10), e4165. &lt;https://doi.org/10.1002/ecs2.4165&gt;</t>
  </si>
  <si>
    <t>obj_density</t>
  </si>
  <si>
    <t>mod_divers_rich_divers</t>
  </si>
  <si>
    <t>&amp;beta</t>
  </si>
  <si>
    <t>&amp;alpha</t>
  </si>
  <si>
    <t>&amp;gamma</t>
  </si>
  <si>
    <t>𝜓</t>
  </si>
  <si>
    <t>α</t>
  </si>
  <si>
    <t>β</t>
  </si>
  <si>
    <t>γ</t>
  </si>
  <si>
    <t>𝑥̂</t>
  </si>
  <si>
    <t>&amp;le</t>
  </si>
  <si>
    <t>≤</t>
  </si>
  <si>
    <t>≥</t>
  </si>
  <si>
    <t>&amp;ge</t>
  </si>
  <si>
    <t>≠</t>
  </si>
  <si>
    <t>&amp;ne</t>
  </si>
  <si>
    <t>&amp;Psi</t>
  </si>
  <si>
    <t>Σ</t>
  </si>
  <si>
    <t>&amp;Sigma</t>
  </si>
  <si>
    <t>Caughley, G. (1977). Analysis of Vertebrate Populations (pp. 234). Wiley. &lt;https://books.google.ca/books/about/Analysis_of_Vertebrate_Populations.html?id=qAcUAQAAIAAJ&amp;redir_esc=y&gt;</t>
  </si>
  <si>
    <t>https://en.wikipedia.org/wiki/List_of_XML_and_HTML_character_entity_references</t>
  </si>
  <si>
    <t>&amp;gt</t>
  </si>
  <si>
    <t>&gt;</t>
  </si>
  <si>
    <t>[</t>
  </si>
  <si>
    <t>&amp;lsqb</t>
  </si>
  <si>
    <t>]</t>
  </si>
  <si>
    <t>&amp;rsqb</t>
  </si>
  <si>
    <t>&lt;</t>
  </si>
  <si>
    <t>&amp;lt</t>
  </si>
  <si>
    <t>&amp;infin</t>
  </si>
  <si>
    <t>∞</t>
  </si>
  <si>
    <t>baitlure</t>
  </si>
  <si>
    <t>sampledesign</t>
  </si>
  <si>
    <t>cam_visit</t>
  </si>
  <si>
    <t>detection_fov</t>
  </si>
  <si>
    <t>cam_visit_placement</t>
  </si>
  <si>
    <t>cam_visit_equip</t>
  </si>
  <si>
    <t>image_exif</t>
  </si>
  <si>
    <t>cam_visit_deploy</t>
  </si>
  <si>
    <t>cam_visit_settings</t>
  </si>
  <si>
    <t>cam_loc_station</t>
  </si>
  <si>
    <t>cam_visit_</t>
  </si>
  <si>
    <t>cam_visit_equip_check</t>
  </si>
  <si>
    <t>image_set</t>
  </si>
  <si>
    <t>cam_equip</t>
  </si>
  <si>
    <t>Spatially explicit capture-recapture (SECR) / Spatial capture-recapture (SCR) (Borchers &amp; Efford, 2008; Efford, 2004; Royle &amp; Young, 2008; Royle et al., 2009)</t>
  </si>
  <si>
    <t xml:space="preserve">Zero-inflated negative binomial (ZINB) </t>
  </si>
  <si>
    <t>Zero-inflated Poisson (ZIP)</t>
  </si>
  <si>
    <t>mod_appl</t>
  </si>
  <si>
    <t>name_mod_name</t>
  </si>
  <si>
    <t>term_mod_name</t>
  </si>
  <si>
    <t>***New SD Card ID</t>
  </si>
  <si>
    <t>***Animal ID**</t>
  </si>
  <si>
    <t>***Access Method**</t>
  </si>
  <si>
    <t>***Batteries Replaced**</t>
  </si>
  <si>
    <r>
      <t>**</t>
    </r>
    <r>
      <rPr>
        <b/>
        <sz val="11"/>
        <color theme="1"/>
        <rFont val="Aptos Narrow"/>
        <scheme val="minor"/>
      </rPr>
      <t>Camera Location Name**</t>
    </r>
  </si>
  <si>
    <t>multi_det_spatial=="FALSE"</t>
  </si>
  <si>
    <t>Measured</t>
  </si>
  <si>
    <t>auxillary_info=="timeinfront"</t>
  </si>
  <si>
    <t>3ormore_cat_ids=="FALSE"</t>
  </si>
  <si>
    <t>marking_code=="Unmarked"</t>
  </si>
  <si>
    <t>objective %in% c("obj_density","obj_unknown")</t>
  </si>
  <si>
    <t>Binned</t>
  </si>
  <si>
    <t>lowdens_mvmtmed=="TRUE" &amp; multi_det_spatial=="FALSE"</t>
  </si>
  <si>
    <t>cam_high_dens=="TRUE"</t>
  </si>
  <si>
    <t>auxillary_info=="none"</t>
  </si>
  <si>
    <t>[unkn]</t>
  </si>
  <si>
    <t>sp_common_pop_lg=="FALSE"</t>
  </si>
  <si>
    <t>cam_high_dens=="FALSE"</t>
  </si>
  <si>
    <t>objective %in% c("obj_abundance","obj_density","obj_unknown")</t>
  </si>
  <si>
    <t>sp_common_pop_lg=="TRUE"</t>
  </si>
  <si>
    <t>aux_count_possible=="TRUE"</t>
  </si>
  <si>
    <t>auxillary_info=="mvmt_speed"</t>
  </si>
  <si>
    <t>aux_count_possible=="FALSE"</t>
  </si>
  <si>
    <t>auxillary_info=="timelapse"</t>
  </si>
  <si>
    <t>auxillary_info=="dist_cam"</t>
  </si>
  <si>
    <t>ia.na(auxillary_info)</t>
  </si>
  <si>
    <t>3ormore_cat_ids=="TRUE"</t>
  </si>
  <si>
    <t>marking_code=="Partially marked"</t>
  </si>
  <si>
    <t>objective %in% c("obj_density","obj_pop_size","obj_unknown")</t>
  </si>
  <si>
    <t>marking_code=="Marked"</t>
  </si>
  <si>
    <t>objective %in% c("obj_abundance","obj_density","obj_pop_size","obj_vital_rate","obj_unknown")</t>
  </si>
  <si>
    <t>multi_det_spatial=="TRUE"</t>
  </si>
  <si>
    <t>marking_allsub=="Subset"</t>
  </si>
  <si>
    <t>marking_allsub=="All"</t>
  </si>
  <si>
    <t>approach=="mod_rai" &amp; zeroinflation=="TRUE" &amp; zi_process=="TRUE"</t>
  </si>
  <si>
    <t>objective %in% c("obj_rel_abund","obj_unknown")</t>
  </si>
  <si>
    <t>TRUE-PRI1-2</t>
  </si>
  <si>
    <t>still may need mixed mod regardless.</t>
  </si>
  <si>
    <t>approach=="mod_rai" &amp; overdispersion=="FALSE" &amp; zeroinflation=="FALSE" &amp; zi_overdispersed=="FALSE" &amp; zi_re_overdispersed =="FALSE" &amp; zi_process=="FALSE"</t>
  </si>
  <si>
    <t>mod_rai_zip_re</t>
  </si>
  <si>
    <t>approach=="mod_rai" &amp; overdispersion=="FALSE" &amp; zeroinflation=="FALSE" &amp; zi_overdispersed=="FALSE" &amp; zi_re_overdispersed =="TRUE" &amp; zi_process=="FALSE"</t>
  </si>
  <si>
    <t>approach=="mod_rai" &amp; overdispersion=="FALSE" &amp; zeroinflation=="FALSE" &amp; zi_overdispersed=="TRUE" &amp; zi_re_overdispersed =="TRUE" &amp; zi_process=="FALSE"</t>
  </si>
  <si>
    <t>approach=="mod_rai" &amp; overdispersion=="FALSE" &amp; zeroinflation=="FALSE"</t>
  </si>
  <si>
    <t>approach=="mod_rai" &amp; overdispersion=="TRUE" &amp; zeroinflation=="FALSE"</t>
  </si>
  <si>
    <t>num_cams_avail&gt;40</t>
  </si>
  <si>
    <t>cam_independent=="TRUE"</t>
  </si>
  <si>
    <t>objective %in% c("obj_occupancy","obj_unknown")</t>
  </si>
  <si>
    <t>CHECK zi_re_overdispersed =="TRUE"</t>
  </si>
  <si>
    <t>zi_re_overdispersed =="TRUE"</t>
  </si>
  <si>
    <t>num_cams_avail&gt;0</t>
  </si>
  <si>
    <t>objective %in% c("obj_inventory","obj_unknown")</t>
  </si>
  <si>
    <t>objective %in% c("obj_divers_rich","obj_unknown")</t>
  </si>
  <si>
    <t>objective %in% c("obj_behaviour","obj_unknown")</t>
  </si>
  <si>
    <t>ignore_notes</t>
  </si>
  <si>
    <t>ignore_subtype_cond</t>
  </si>
  <si>
    <t>ignore_alternative_multi_det_spatial</t>
  </si>
  <si>
    <t>multi_det_spatial</t>
  </si>
  <si>
    <t>approach_subtype</t>
  </si>
  <si>
    <t>Both likelihood-based and Bayesian versions of the model have been implemented in relatively easy-to-use software DENSITY and SPACECAP, respectively, as well as associated R packages) ({{ ref_intext_wearn_gloverkapfer_2017 }})</t>
  </si>
  <si>
    <t>Dependent on the surveyed area, which is difficult to track and calculate ({{ ref_intext_wearn_gloverkapfer_2017 }})</t>
  </si>
  <si>
    <t>Requires stringent study design (e.g., random sampling, standardized methods) ({{ ref_intext_wearn_gloverkapfer_2017 }})</t>
  </si>
  <si>
    <t>Camera height &amp; direction</t>
  </si>
  <si>
    <t xml:space="preserve">    title_i_survey_dur_mth: "Survey duration (months surveyed)"</t>
  </si>
  <si>
    <t>change_to</t>
  </si>
  <si>
    <t>change_from</t>
  </si>
  <si>
    <t>change_where</t>
  </si>
  <si>
    <t>How many cameras do you have?</t>
  </si>
  <si>
    <t>I don't have a set number of cameras</t>
  </si>
  <si>
    <t>[numeric]</t>
  </si>
  <si>
    <t>dectre_accel_2016</t>
  </si>
  <si>
    <t>DE-CTR ACCEL (2016, Dec 21) *Using Hurdle Models to Analyze Zero-Inflated Count Data.*  [Video]. YouTube. &lt;https://www.youtube.com/watch?v=CvM6j8hE8lE&gt;</t>
  </si>
  <si>
    <t>DE-CTR ACCEL (2016)</t>
  </si>
  <si>
    <t>https://www.youtube.com/embed/CvM6j8hE8lE?si=E_kNQm9YYwgUECM3</t>
  </si>
  <si>
    <t>Cao, A. (2021, Jun 14) *Hurdle models.*  [Video]. YouTube. &lt;https://www.youtube.com/watch?v=q2NRQBcihQY&gt;</t>
  </si>
  <si>
    <t>Cao (2021)</t>
  </si>
  <si>
    <t>cao_2021</t>
  </si>
  <si>
    <t>Hartig, F. (2019). *DHARMa: Residual Diagnostics for Hierarchical (Multi-Level/Mixed) Regression Models.* R package version 0.2.2, &lt;https://CRAN.R-project.org/package=DHARMa&gt;</t>
  </si>
  <si>
    <t>Probability of use</t>
  </si>
  <si>
    <t>Intensity of use</t>
  </si>
  <si>
    <t>use_intensity</t>
  </si>
  <si>
    <t>use_probability</t>
  </si>
  <si>
    <t>approach_rel</t>
  </si>
  <si>
    <t>{{ term_def_density }}</t>
  </si>
  <si>
    <t>(e.g., survival probabilities and recruitment rates)</t>
  </si>
  <si>
    <t>Absolute abundance / Population size</t>
  </si>
  <si>
    <t>The number of individuals per unit area ({{ ref_intext_wearn_gloverkapfer_2017 }})</t>
  </si>
  <si>
    <t>A formal measure that summarizes the state of a community or population at a particular time ({{ ref_intext_wearn_gloverkapfer_2017 }}), (e.g., species richness or population abundance).</t>
  </si>
  <si>
    <t>A method used to estimate the abundance of partially marked populations using the number of marked individuals, the number of unmarked individuals, and the detection probability from marked animals ({{ ref_intext_wearn_gloverkapfer_2017 }}). MR is similar to capture-recapture (CR; Karanth, 1995; Karanth &amp; Nichols, 1998) models, except only a portion of animals are individually identified.</t>
  </si>
  <si>
    <t>The extent of a scene that is visible in an image (Figure 5); a large FOV is obtained by 'zooming out' from a scene, whilst 'zooming in' will result in a smaller FOV ({{ ref_intext_wearn_gloverkapfer_2017 }}).</t>
  </si>
  <si>
    <t>Multiple cameras are deployed at a sample station (Figure 3d). A clustered design can be used within a systematic or stratified approach (i.e., systematic 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</si>
  <si>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</si>
  <si>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</si>
  <si>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</si>
  <si>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</si>
  <si>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</si>
  <si>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term_def_mod_divers_rich_divers }}</t>
  </si>
  <si>
    <t>{{ term_def_mod_divers_rich_gamma }}</t>
  </si>
  <si>
    <t>{{ term_def_mod_divers_rich_rich }}</t>
  </si>
  <si>
    <t>{{ term_def_mod_ds }}</t>
  </si>
  <si>
    <t>{{ term_def_mod_inventory }}</t>
  </si>
  <si>
    <t>{{ term_def_mod_is }}</t>
  </si>
  <si>
    <t>{{ term_def_mod_occupancy }}</t>
  </si>
  <si>
    <t>{{ term_def_mod_rai }}</t>
  </si>
  <si>
    <t>{{ term_def_mod_rai_hurdle }}</t>
  </si>
  <si>
    <t>{{ term_def_mod_rai_nb }}</t>
  </si>
  <si>
    <t>{{ term_def_mod_rai_poisson }}</t>
  </si>
  <si>
    <t>{{ term_def_mod_rai_zinb }}</t>
  </si>
  <si>
    <t>{{ term_def_mod_rai_zip }}</t>
  </si>
  <si>
    <t>{{ term_def_mod_rem }}</t>
  </si>
  <si>
    <t>{{ term_def_mod_rest }}</t>
  </si>
  <si>
    <t>{{ term_def_mod_sc }}</t>
  </si>
  <si>
    <t>{{ term_def_mod_scr_secr }}</t>
  </si>
  <si>
    <t>{{ term_def_mod_smr }}</t>
  </si>
  <si>
    <t>{{ term_def_mod_ste }}</t>
  </si>
  <si>
    <t>{{ term_def_mod_tifc }}</t>
  </si>
  <si>
    <t>{{ term_def_mod_tte }}</t>
  </si>
  <si>
    <t>{{ term_def_mod_divers_rich }}</t>
  </si>
  <si>
    <t>{{ term_def_mod_mr }}</t>
  </si>
  <si>
    <t>{{ term_def_mod_nmixture }}</t>
  </si>
  <si>
    <t>{{ term_def_mod_roylenichols }}</t>
  </si>
  <si>
    <t>becker_et_al_2021</t>
  </si>
  <si>
    <t>Becker et al., 2021</t>
  </si>
  <si>
    <t>01_40_cam_settings</t>
  </si>
  <si>
    <t>01_39_cam_makemod</t>
  </si>
  <si>
    <t>Pascal et al., 2020</t>
  </si>
  <si>
    <t>Pascal, L., Memarzadeh, M., Boettiger, C., Lloyd, H., &amp; Chadès, I. (2020). A Shiny R app to solve the problem of when to stop managing or surveying species under imperfect detection. Methods in *Ecology and Evolution, 11*(12), 1707–1715. &lt;https://doi.org/10.1111/2041-210X.13501&gt;.</t>
  </si>
  <si>
    <t>https://conservation-decisions.shinyapps.io/smsPOMDP/</t>
  </si>
  <si>
    <t>https://detcal-shiny.2.rahtiapp.fi</t>
  </si>
  <si>
    <t>https://www.youtube.com/embed/h3MLWK9IJ4A?si=qOKB8jyALD3cwgAe</t>
  </si>
  <si>
    <t>wildlifedegree_2022</t>
  </si>
  <si>
    <t>The Wildlife Degree (2022, Feb 3). *Rarefied Species Accumulation Curves (the simple way) tutorial.* [Video]. YouTube. &lt;https://www.youtube.com/watch?v=h3MLWK9IJ4A&gt;</t>
  </si>
  <si>
    <t>The Wildlife Degree (2022)</t>
  </si>
  <si>
    <t>Ecology of species (well known *vs.* poorly known)</t>
  </si>
  <si>
    <t>mod_divers_rich_rich2</t>
  </si>
  <si>
    <t>ASSIGNED</t>
  </si>
  <si>
    <t>Eric</t>
  </si>
  <si>
    <t>Marcus</t>
  </si>
  <si>
    <t>Anne</t>
  </si>
  <si>
    <t>Cassie</t>
  </si>
  <si>
    <t>postpone</t>
  </si>
  <si>
    <t>status</t>
  </si>
  <si>
    <t>MacKenzie, D. I., Nichols, J. D., Royle, J. A., Pollock, K. H., Bailey, L. L., &amp; Hines, J. E. (2017). *Occupancy Estimation and Modeling: Inferring Patterns and Dynamics of Species Occurrence*. 2nd ed. Academic Press, San Diego. &lt;https://www.sciencedirect.com/book/9780124071971/occupancy-estimation-and-modeling&gt;.</t>
  </si>
  <si>
    <t>MacKenzie et al., 2017</t>
  </si>
  <si>
    <t>mackenzie_et_al_2017</t>
  </si>
  <si>
    <t>noon_et_al_2012</t>
  </si>
  <si>
    <t>Gaston, K. J., Blackburn, T. M., Greenwood, J. J. D., Gregory, R. D., Quinn, R. M., &amp; Lawton, J. H. (2000). Abundance-Occupancy Relationships. *The Journal of Applied Ecology, 37*(s1), 39–59. &lt;https://doi.org/10.1046/j.1365-2664.2000.00485.x&gt;</t>
  </si>
  <si>
    <t>Noon, B. R., Bailey, L. L., Sisk, T. D., &amp; McKelvey, K. S. (2012). Efficient Species-Level Monitoring at the Landscape Scale. *Conservation Biology, 26*(3), 432–41. &lt;https://doi.org/10.1111/j.1523-1739.2012.01855.x.&gt;</t>
  </si>
  <si>
    <t>Royle &amp; Dorazio, 2012</t>
  </si>
  <si>
    <t>Noon et al., 2012</t>
  </si>
  <si>
    <t>royle_dorazio_2012</t>
  </si>
  <si>
    <t>Royle, J. A., &amp; Dorazio, R. M. (2012). Parameter-expanded data augmentation for Bayesian analysis of capture–recapture models. *Journal of Ornithology, 152*(S2), 521–537. &lt;https://doi.org/10.1007/s10336-010-0619-4&gt;</t>
  </si>
  <si>
    <t>E1D5E7</t>
  </si>
  <si>
    <t>Purple</t>
  </si>
  <si>
    <t>Obj_Res</t>
  </si>
  <si>
    <t>Yellow</t>
  </si>
  <si>
    <t>section</t>
  </si>
  <si>
    <t>FFFF66</t>
  </si>
  <si>
    <t>Yellow bright</t>
  </si>
  <si>
    <t>B0E3E6</t>
  </si>
  <si>
    <t>Teal</t>
  </si>
  <si>
    <t>Data &amp; analysis</t>
  </si>
  <si>
    <t>FFE6CC</t>
  </si>
  <si>
    <t>Project-level</t>
  </si>
  <si>
    <t>Stewart, F. E. C., Fisher, J. T., Burton, A. C., &amp; Volpe, J. P. (2018). Species occurrence data reflect the magnitude of animal movements better than the proximity of animal space use. *Ecosphere, 9*(2), e02112. &lt;https://doi.org/10.1002/ecs2.2112&gt;</t>
  </si>
  <si>
    <t>Stewart et al., 2019b</t>
  </si>
  <si>
    <t>Stewart et al., 2019a</t>
  </si>
  <si>
    <t>stewart_et_al_2019b</t>
  </si>
  <si>
    <t>stewart_et_al_2019a</t>
  </si>
  <si>
    <t>Efford, M. G., &amp; Dawson, D. K. (2012). Occupancy in continuous habitat. *Ecosphere, 3*(4). Article 32. &lt;https://doi.org/10.1890/es11-00308.1&gt;</t>
  </si>
  <si>
    <t>Efford &amp; Dawson, 2012</t>
  </si>
  <si>
    <t>efford_dawson_2012</t>
  </si>
  <si>
    <t>Stewart, F. E. C., Volpe, J. P., Eaton, B. R., Hood, G. A., Vujnovic, D., &amp; Fisher, J. T. (2019b). Protected areas alone rarely predict mammalian biodiversity across spatial scales in an Albertan working landscape. *Biological Conservation, 240*, 108252. &lt;https://doi.org/10.1016/j.biocon.2019.108252&gt;</t>
  </si>
  <si>
    <t>stewart_et_al_2018</t>
  </si>
  <si>
    <t>Stewart et al., 2018</t>
  </si>
  <si>
    <t>Stewart, F. E. C., Volpe, J. P., &amp; Fisher, J. T. (2019b). The Debate About Bait: A Red Herring in Wildlife Research. *The Journal of Wildlife Management, 83*(4), 985–992. &lt;https://doi.org/10.1002/jwmg.21657&gt;</t>
  </si>
  <si>
    <t>Foca, 2021</t>
  </si>
  <si>
    <t>Foca, J. M. (2021). *Camera Traps for Evaluating Ungulate Densities and Interspecific Interactions in the Beaver Hills Region of Alberta*. [Master's thesis, University of Alberta]. &lt;https://doi.org/10.7939/r3-bm8f-yj13&gt;</t>
  </si>
  <si>
    <t>foca_2021</t>
  </si>
  <si>
    <t>The probability of 'utilization' ({{ ref_intext_jennrich_turner_1969 }}); describes the relative probability of use (Powell &amp; Mitchell, 2012).</t>
  </si>
  <si>
    <t>§</t>
  </si>
  <si>
    <t>&amp;sect</t>
  </si>
  <si>
    <t>*</t>
  </si>
  <si>
    <t>&amp;dagger</t>
  </si>
  <si>
    <t>&amp;Dagger</t>
  </si>
  <si>
    <t>†</t>
  </si>
  <si>
    <t>‡</t>
  </si>
  <si>
    <t>∗</t>
  </si>
  <si>
    <t>&amp;lowast</t>
  </si>
  <si>
    <t>&amp;ast</t>
  </si>
  <si>
    <t>ref_bib_resource14_ref_id</t>
  </si>
  <si>
    <t>ref_bib_resource15_ref_id</t>
  </si>
  <si>
    <t>ref_bib_resource16_ref_id</t>
  </si>
  <si>
    <t>ref_bib_resource17_ref_id</t>
  </si>
  <si>
    <t>ref_bib_resource18_ref_id</t>
  </si>
  <si>
    <t>ref_bib_resource19_ref_id</t>
  </si>
  <si>
    <t>ref_bib_resource20_ref_id</t>
  </si>
  <si>
    <t>ref_intext_resource1_ref_id</t>
  </si>
  <si>
    <t>ref_intext_resource2_ref_id</t>
  </si>
  <si>
    <t>ref_intext_resource3_ref_id</t>
  </si>
  <si>
    <t>ref_intext_resource4_ref_id</t>
  </si>
  <si>
    <t>ref_intext_resource5_ref_id</t>
  </si>
  <si>
    <t>ref_intext_resource6_ref_id</t>
  </si>
  <si>
    <t>ref_intext_resource7_ref_id</t>
  </si>
  <si>
    <t>ref_intext_resource8_ref_id</t>
  </si>
  <si>
    <t>ref_intext_resource9_ref_id</t>
  </si>
  <si>
    <t>ref_intext_resource10_ref_id</t>
  </si>
  <si>
    <t>ref_intext_resource11_ref_id</t>
  </si>
  <si>
    <t>ref_intext_resource12_ref_id</t>
  </si>
  <si>
    <t>ref_intext_resource13_ref_id</t>
  </si>
  <si>
    <t>ref_intext_resource14_ref_id</t>
  </si>
  <si>
    <t>ref_intext_resource15_ref_id</t>
  </si>
  <si>
    <t>ref_intext_resource16_ref_id</t>
  </si>
  <si>
    <t>ref_intext_resource17_ref_id</t>
  </si>
  <si>
    <t>ref_intext_resource18_ref_id</t>
  </si>
  <si>
    <t>ref_intext_resource19_ref_id</t>
  </si>
  <si>
    <t>ref_intext_resource20_ref_id</t>
  </si>
  <si>
    <t>ref_intext_figure8_ref_id</t>
  </si>
  <si>
    <t>ref_intext_figure9_ref_id</t>
  </si>
  <si>
    <t>ref_intext_figure10_ref_id</t>
  </si>
  <si>
    <t>ref_intext_figure11_ref_id</t>
  </si>
  <si>
    <t>ref_intext_figure12_ref_id</t>
  </si>
  <si>
    <t>ref_intext_figure13_ref_id</t>
  </si>
  <si>
    <t>ref_intext_figure14_ref_id</t>
  </si>
  <si>
    <t>ref_intext_figure15_ref_id</t>
  </si>
  <si>
    <t>ref_intext_figure16_ref_id</t>
  </si>
  <si>
    <t>ref_intext_figure17_ref_id</t>
  </si>
  <si>
    <t>ref_intext_figure18_ref_id</t>
  </si>
  <si>
    <t>ref_intext_figure19_ref_id</t>
  </si>
  <si>
    <t>ref_intext_figure20_ref_id</t>
  </si>
  <si>
    <t>ref_bib_figure1_ref_id</t>
  </si>
  <si>
    <t>ref_bib_figure2_ref_id</t>
  </si>
  <si>
    <t>ref_bib_figure3_ref_id</t>
  </si>
  <si>
    <t>ref_bib_figure4_ref_id</t>
  </si>
  <si>
    <t>ref_bib_figure5_ref_id</t>
  </si>
  <si>
    <t>ref_bib_figure6_ref_id</t>
  </si>
  <si>
    <t>ref_bib_figure7_ref_id</t>
  </si>
  <si>
    <t>ref_bib_figure8_ref_id</t>
  </si>
  <si>
    <t>ref_bib_figure9_ref_id</t>
  </si>
  <si>
    <t>ref_bib_figure10_ref_id</t>
  </si>
  <si>
    <t>ref_bib_figure11_ref_id</t>
  </si>
  <si>
    <t>ref_bib_figure12_ref_id</t>
  </si>
  <si>
    <t>ref_bib_figure13_ref_id</t>
  </si>
  <si>
    <t>ref_bib_figure14_ref_id</t>
  </si>
  <si>
    <t>ref_bib_figure15_ref_id</t>
  </si>
  <si>
    <t>ref_bib_figure16_ref_id</t>
  </si>
  <si>
    <t>ref_bib_figure17_ref_id</t>
  </si>
  <si>
    <t>ref_bib_figure18_ref_id</t>
  </si>
  <si>
    <t>ref_bib_figure19_ref_id</t>
  </si>
  <si>
    <t>ref_bib_figure20_ref_id</t>
  </si>
  <si>
    <t>ref_intext_vid8_ref_id</t>
  </si>
  <si>
    <t>ref_intext_vid9_ref_id</t>
  </si>
  <si>
    <t>pascal_et_al_2020</t>
  </si>
  <si>
    <t>gaston_et_al_2000</t>
  </si>
  <si>
    <t>Gaston et al., 2000</t>
  </si>
  <si>
    <t>done</t>
  </si>
  <si>
    <t>check_link</t>
  </si>
  <si>
    <t>OK</t>
  </si>
  <si>
    <t>dickie_2022</t>
  </si>
  <si>
    <t>Dickie, M. (2022, April 19). “NEW PAPER ALERT!” Tweet. @MelanieDickie. &lt;https://twitter.com/MelanieDickie/status/1516432277009403904&gt;</t>
  </si>
  <si>
    <t>Dickie, 2022</t>
  </si>
  <si>
    <t>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t>
  </si>
  <si>
    <t>Becker, 2024</t>
  </si>
  <si>
    <t>becker_2024</t>
  </si>
  <si>
    <t>Royle, J. A., &amp; Dorazio, R. M. (2008). *Hierarchical Modeling and Inference in Ecology: The Analysis of Data from Populations, Metapopulations and Communities.* 1st ed. Academic Press, Amsterdam; Boston. &lt;https://doi.org/10.1016/B978-0-12-374097-7.50001-5&gt;</t>
  </si>
  <si>
    <t>Royle &amp; Dorazio, 2008</t>
  </si>
  <si>
    <t>royle_dorazio_2008</t>
  </si>
  <si>
    <t>The number of species across a whole study area ({{ ref_intext_wearn_gloverkapfer_2017 }}).</t>
  </si>
  <si>
    <t>The differences between the communities or, more formally, the variance among the communities ({{ ref_intext_wearn_gloverkapfer_2017 }}).</t>
  </si>
  <si>
    <t>The number of species at the level of an individual camera location ({{ ref_intext_wearn_gloverkapfer_2017 }}).</t>
  </si>
  <si>
    <t>The probability a site is occupied by the species ({{ ref_intext_mackenzie_et_al_2002 }}). Occupancy is also highly suitable for evaluating broad-scale patterns of species distribution ({{ ref_intext_wearn_gloverkapfer_2017 }}).</t>
  </si>
  <si>
    <t>behaviour focused objectives vary greatly; they may be qualitative or quantitative (e.g., diel activity patterns, mating, boldness, predation, foraging, activity patterns, vigilance, parental care ({{ ref_intext_caravaggi_et_al_2020 }}; {{ ref_intext_wearn_gloverkapfer_2017 }}).</t>
  </si>
  <si>
    <t>Rapid assessment [surveys](/09_gloss_ref/09_glossary.md#survey) to determine what species are present in a given area at a given point in time; there is no attempt made to quantify aspects of communities or populations ({{ ref_intext_wearn_gloverkapfer_2017 }}).</t>
  </si>
  <si>
    <t>A description of any additional details about the [Survey Design](/09_gloss_ref/09_glossary.md#survey_design).</t>
  </si>
  <si>
    <t>A unique deployment period (temporal extent) within a project (recorded as '[Survey Name](/09_gloss_ref/09_glossary.md#survey_name)').</t>
  </si>
  <si>
    <t>A user-defined threshold used to define a single 'detection event' (i.e., independent 'events') for group of images or video clips (e.g., 30 minutes or 1 hour). The threshold should be recorded in the [Survey Design Description](/09_gloss_ref/09_glossary.md#survey_design_description).</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</si>
  <si>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Description](/09_gloss_ref/09_glossary.md#survey_design_description)).</t>
  </si>
  <si>
    <t>The spatial arrangement of remote cameras within the study area for an individual [survey](/09_gloss_ref/09_glossary.md#survey). If 'Hierarchical (multiple)*/*,' include additional details in the [Survey Design Description](/09_gloss_ref/09_glossary.md#survey_design_description). &lt;br&gt; &lt;br&gt; Note that we refer to different configurations of cameras more generally as study design and sampling design; however, the term '[Survey Design](/09_gloss_ref/09_glossary.md#survey_design)' refers to study design as it applies to an individual [survey](/09_gloss_ref/09_glossary.md#survey). There may be multiple [Survey Designs](/09_gloss_ref/09_glossary.md#survey_design) for [surveys](/09_gloss_ref/09_glossary.md#survey) within a project; if this occurs, the [Survey Design](/09_gloss_ref/09_glossary.md#survey). should be reported separately for each [survey](/09_gloss_ref/09_glossary.md#survey).</t>
  </si>
  <si>
    <t>Gamma richness (γ)</t>
  </si>
  <si>
    <t>Beta-diversity (β)</t>
  </si>
  <si>
    <t>Alpha richness (α)</t>
  </si>
  <si>
    <t>The number of species found in the community/area measured ({{ ref_intext_pyron_2010 }}).</t>
  </si>
  <si>
    <t>The number of individuals in a population ({{ ref_intext_wearn_gloverkapfer_2017 }}).</t>
  </si>
  <si>
    <t>The probability a site is occupied by the species ({{ ref_intext_mackenzie_et_al_2002 }}).</t>
  </si>
  <si>
    <t>The maximum distance that a sensor can detect a target'(Wearn and Glover-Kapfer, 2017).</t>
  </si>
  <si>
    <t>A measure of diversity that incorporates both the number of species in an assemblage and some measure of their relative abundances.' ({{ ref_intext_gotelli_chao_2013 }})</t>
  </si>
  <si>
    <t>{{ term_def_mod_divers_rich_alpha }}</t>
  </si>
  <si>
    <t>riffomonas_project_2022b</t>
  </si>
  <si>
    <t>Comparable to estimates from SECR ({{ ref_intext_efford_2004 }}; {{ ref_intext_borchers_efford_2008 }}; {{ ref_intext_royle_young_2008 }}; {{ ref_intext_royle_et_al_2009 }}) ({{  ref_intext_warbington_boyce_2020 }})</t>
  </si>
  <si>
    <t>RCSC, 2024, personal communications</t>
  </si>
  <si>
    <t>rcsc_2014b</t>
  </si>
  <si>
    <t>[**New Camera ID**](/09_gloss_ref/09_glossary.md#cam_id_new)</t>
  </si>
  <si>
    <t>[**New Camera Make**](/09_gloss_ref/09_glossary.md#camera_make_new)</t>
  </si>
  <si>
    <t>[**New Camera Model**](/09_gloss_ref/09_glossary.md#camera_model_new)</t>
  </si>
  <si>
    <t>[**New Camera Serial Number**](/09_gloss_ref/09_glossary.md#camera_serial_number_new)</t>
  </si>
  <si>
    <t>[***New SD Card ID](/09_gloss_ref/09_glossary.md#sd_id_new)</t>
  </si>
  <si>
    <t>[Alpha richness (α)](/09_gloss_ref/09_glossary.md#mod_divers_rich_alpha)</t>
  </si>
  <si>
    <t>[Species diversity &amp; richness](/09_gloss_ref/09_glossary.md#obj_divers_rich)</t>
  </si>
  <si>
    <t>[Species diversity](/09_gloss_ref/09_glossary.md#mod_divers_rich_divers)</t>
  </si>
  <si>
    <t>[Detection distance](/09_gloss_ref/09_glossary.md#detection_distance)</t>
  </si>
  <si>
    <t>[Vital rates](/09_gloss_ref/09_glossary.md#obj_vital_rate)</t>
  </si>
  <si>
    <t>[Density](/09_gloss_ref/09_glossary.md#obj_density)</t>
  </si>
  <si>
    <t>[Density / population size; Partially Marked](/09_gloss_ref/09_glossary.md#mod_2flankspim)</t>
  </si>
  <si>
    <t>[Spatial Partial Identity Model (2-flank SPIM)](/09_gloss_ref/09_glossary.md#mod_2flankspim)</t>
  </si>
  <si>
    <t>[Behaviour](/09_gloss_ref/09_glossary.md#mod_behaviour)</t>
  </si>
  <si>
    <t>[Density / population size; Partially Marked](/09_gloss_ref/09_glossary.md#mod_catspim)</t>
  </si>
  <si>
    <t>[Spatial Partial Identity Model (Categorical SPIM; catSPIM)](/09_gloss_ref/09_glossary.md#mod_catspim)</t>
  </si>
  <si>
    <t>[Population size / Absolute abundance / Vital rates / Density; Marked](/09_gloss_ref/09_glossary.md#mod_cr_cmr)</t>
  </si>
  <si>
    <t>[Capture-recapture (CR) / Capture-mark-recapture (CMR)](/09_gloss_ref/09_glossary.md#mod_cr_cmr)</t>
  </si>
  <si>
    <t>[Species diversity &amp; richness](/09_gloss_ref/09_glossary.md#mod_divers_rich)</t>
  </si>
  <si>
    <t>[Beta-diversity (β)](/09_gloss_ref/09_glossary.md#mod_divers_rich_beta)</t>
  </si>
  <si>
    <t>[Gamma richness (γ)](/09_gloss_ref/09_glossary.md#mod_divers_rich_gamma)</t>
  </si>
  <si>
    <t>[Species richness](/09_gloss_ref/09_glossary.md#mod_divers_rich_rich)</t>
  </si>
  <si>
    <t>[Density; Unmarked](/09_gloss_ref/09_glossary.md#mod_ds)</t>
  </si>
  <si>
    <t>[Distance sampling (DS)](/09_gloss_ref/09_glossary.md#mod_ds)</t>
  </si>
  <si>
    <t>[Species inventory, presence](/09_gloss_ref/09_glossary.md#mod_inventory)</t>
  </si>
  <si>
    <t>[Species inventory](/09_gloss_ref/09_glossary.md#mod_inventory)</t>
  </si>
  <si>
    <t>[Species inventory](/09_gloss_ref/09_glossary.md#obj_inventory)</t>
  </si>
  <si>
    <t>[Density; Unmarked](/09_gloss_ref/09_glossary.md#mod_is)</t>
  </si>
  <si>
    <t>[Instantaneous sampling (IS)](/09_gloss_ref/09_glossary.md#mod_is)</t>
  </si>
  <si>
    <t>[Mark-resight (MR)](/09_gloss_ref/09_glossary.md#mod_mr)</t>
  </si>
  <si>
    <t>[N-mixture](/09_gloss_ref/09_glossary.md#mod_nmixture)</t>
  </si>
  <si>
    <t>[Occupancy](/09_gloss_ref/09_glossary.md#mod_occupancy)</t>
  </si>
  <si>
    <t>[Relative abundance](/09_gloss_ref/09_glossary.md#mod_rai)</t>
  </si>
  <si>
    <t>[Relative abundance indices](/09_gloss_ref/09_glossary.md#mod_rai)</t>
  </si>
  <si>
    <t>[Relative abundance](/09_gloss_ref/09_glossary.md#mod_rai_hurdle)</t>
  </si>
  <si>
    <t>[Hurdle](/09_gloss_ref/09_glossary.md#mod_rai_hurdle)</t>
  </si>
  <si>
    <t>[Relative abundance](/09_gloss_ref/09_glossary.md#mod_rai_nb)</t>
  </si>
  <si>
    <t>[Negative binomial (NB)](/09_gloss_ref/09_glossary.md#mod_rai_nb)</t>
  </si>
  <si>
    <t>[Relative abundance](/09_gloss_ref/09_glossary.md#mod_rai_poisson)</t>
  </si>
  <si>
    <t>[Poisson](/09_gloss_ref/09_glossary.md#mod_rai_poisson)</t>
  </si>
  <si>
    <t>[Relative abundance](/09_gloss_ref/09_glossary.md#mod_rai_zinb)</t>
  </si>
  <si>
    <t>[Zero-inflated negative binomial (ZINB) ](/09_gloss_ref/09_glossary.md#mod_rai_zinb)</t>
  </si>
  <si>
    <t>[Relative abundance](/09_gloss_ref/09_glossary.md#mod_rai_zip)</t>
  </si>
  <si>
    <t>[Zero-inflated Poisson (ZIP)](/09_gloss_ref/09_glossary.md#mod_rai_zip)</t>
  </si>
  <si>
    <t>[Density; Unmarked](/09_gloss_ref/09_glossary.md#mod_rem)</t>
  </si>
  <si>
    <t>[Random encounter model (REM)](/09_gloss_ref/09_glossary.md#mod_rem)</t>
  </si>
  <si>
    <t>[Density; Unmarked](/09_gloss_ref/09_glossary.md#mod_rest)</t>
  </si>
  <si>
    <t>[Random encounter and staying time (REST)](/09_gloss_ref/09_glossary.md#mod_rest)</t>
  </si>
  <si>
    <t>[Royle-Nichols](/09_gloss_ref/09_glossary.md#mod_roylenichols)</t>
  </si>
  <si>
    <t>[Density; Unmarked](/09_gloss_ref/09_glossary.md#mod_sc)</t>
  </si>
  <si>
    <t>[Spatial count (SC) model / Unmarked spatial capture-recapture](/09_gloss_ref/09_glossary.md#mod_sc)</t>
  </si>
  <si>
    <t>[Density / population size; Marked](/09_gloss_ref/09_glossary.md#mod_scr_secr)</t>
  </si>
  <si>
    <t>[Spatial capture-recapture (SCR) / Spatially explicit capture recapture (SECR)](/09_gloss_ref/09_glossary.md#mod_scr_secr)</t>
  </si>
  <si>
    <t>[Density; Marked](/09_gloss_ref/09_glossary.md#mod_smr)</t>
  </si>
  <si>
    <t>[Spatial mark-resight ](/09_gloss_ref/09_glossary.md#mod_smr)</t>
  </si>
  <si>
    <t>[Density; Unmarked](/09_gloss_ref/09_glossary.md#mod_ste)</t>
  </si>
  <si>
    <t>[Space-to-event (STE)](/09_gloss_ref/09_glossary.md#mod_ste)</t>
  </si>
  <si>
    <t>[Density; Unmarked](/09_gloss_ref/09_glossary.md#mod_tifc)</t>
  </si>
  <si>
    <t>[Time in front of the camera (TIFC)](/09_gloss_ref/09_glossary.md#mod_tifc)</t>
  </si>
  <si>
    <t>[Density; Unmarked](/09_gloss_ref/09_glossary.md#mod_tte)</t>
  </si>
  <si>
    <t>[Time-to-event (TTE)](/09_gloss_ref/09_glossary.md#mod_tte)</t>
  </si>
  <si>
    <t>[Intensity of use](/09_gloss_ref/09_glossary.md#use_intensity)</t>
  </si>
  <si>
    <t>[Probability of use](/09_gloss_ref/09_glossary.md#use_probability)</t>
  </si>
  <si>
    <t>[N-mixture models](/09_gloss_ref/09_glossary.md#mod_n_mixture)</t>
  </si>
  <si>
    <t>[**Study Area Description**](/09_gloss_ref/09_glossary.md#study_area_description)</t>
  </si>
  <si>
    <t>[**\*Survey Design Description](/09_gloss_ref/09_glossary.md#survey_design_description)</t>
  </si>
  <si>
    <t>[**Project Description**](/09_gloss_ref/09_glossary.md#project_description)</t>
  </si>
  <si>
    <t>[Bait](/09_gloss_ref/09_glossary.md#baitlure_bait)</t>
  </si>
  <si>
    <t>[Paired design](/09_gloss_ref/09_glossary.md#sampledesign_paired)</t>
  </si>
  <si>
    <t>[State variable](/09_gloss_ref/09_glossary.md#state_variable)</t>
  </si>
  <si>
    <t>[Detection 'event'](/09_gloss_ref/09_glossary.md#detection_event)</t>
  </si>
  <si>
    <t>[Sample station](/09_gloss_ref/09_glossary.md#sample_station)</t>
  </si>
  <si>
    <t>[User label](/09_gloss_ref/09_glossary.md#settings_userlabel)</t>
  </si>
  <si>
    <t>[Capture-recapture (CR) model */ Capture-mark-recapture (CMR) model (Karanth, 1995; Karanth &amp; Nichols, 1998)](/09_gloss_ref/09_glossary.md#mod_cr_cmr)</t>
  </si>
  <si>
    <t>[Distance sampling (DS) model (Howe et al., 2017)](/09_gloss_ref/09_glossary.md#mod_distance_sampling)</t>
  </si>
  <si>
    <t>[Time in front of the camera (TIFC) (Huggard, 2018; Warbington &amp; Boyce, 2020; tested in Becker et al., 2022)](/09_gloss_ref/09_glossary.md#mod_tifc)</t>
  </si>
  <si>
    <t>[Time-to-event (TTE) model (Moeller et al., 2018)](/09_gloss_ref/09_glossary.md#mod_tte)</t>
  </si>
  <si>
    <t>[Instantaneous sampling (IS) (Moeller et al., 2018)](/09_gloss_ref/09_glossary.md#mod_instantaneous_sampling)</t>
  </si>
  <si>
    <t>[Space-to-event (STE) model (Moeller et al., 2018)](/09_gloss_ref/09_glossary.md#mod_ste)</t>
  </si>
  <si>
    <t>[Royle-Nichols model (Royle &amp; Nichols, 2003; MacKenzie et al., 2006)](/09_gloss_ref/09_glossary.md#mod_royle_nichols)</t>
  </si>
  <si>
    <t>[Random encounter model (REM) (Rowcliffe et al., 2008, 2013)](/09_gloss_ref/09_glossary.md#mod_rem)</t>
  </si>
  <si>
    <t>[Mark-resight (MR) model (Arnason et al., 1991; McClintock et al., 2009)](/09_gloss_ref/09_glossary.md#mod_mr)</t>
  </si>
  <si>
    <t>[Occupancy model (MacKenzie et al., 2002)](/09_gloss_ref/09_glossary.md#mod_occupancy)</t>
  </si>
  <si>
    <t>[Random encounter and staying time (REST) model (Nakashima et al., 2018)](/09_gloss_ref/09_glossary.md#mod_rest)</t>
  </si>
  <si>
    <t>[Zero-inflated Poisson (ZIP) regression (Lambert, 1992)](/09_gloss_ref/09_glossary.md#mod_rai_zip)</t>
  </si>
  <si>
    <t>[Poisson regression](/09_gloss_ref/09_glossary.md#mod_rai_poisson)</t>
  </si>
  <si>
    <t>[Negative binomial (NB) regression (Mullahy, 1986)](/09_gloss_ref/09_glossary.md#mod_rai_nb)</t>
  </si>
  <si>
    <t>[Hurdle model (Mullahy, 1986; Heilbron 1994)](/09_gloss_ref/09_glossary.md#mod_rai_hurdle)</t>
  </si>
  <si>
    <t>[Zero-inflated negative binomial (ZINB) regression (McCullagh &amp; Nelder, 1989)](/09_gloss_ref/09_glossary.md#mod_rai_zinb)</t>
  </si>
  <si>
    <t>[Project](/09_gloss_ref/09_glossary.md#project)</t>
  </si>
  <si>
    <t>[**Sample Station Name**](/09_gloss_ref/09_glossary.md#sample_station_name)</t>
  </si>
  <si>
    <t>[**FOV Target Feature**](/09_gloss_ref/09_glossary.md#fov_target)</t>
  </si>
  <si>
    <t>[Walktest](/09_gloss_ref/09_glossary.md#walktest)</t>
  </si>
  <si>
    <t>[**Camera ID**](/09_gloss_ref/09_glossary.md#camera_id)</t>
  </si>
  <si>
    <t>[**Sequence Name**](/09_gloss_ref/09_glossary.md#sequence_name)</t>
  </si>
  <si>
    <t>[**Deployment Name**](/09_gloss_ref/09_glossary.md#deployment_name)</t>
  </si>
  <si>
    <t>[**Survey Name**](/09_gloss_ref/09_glossary.md#survey_name)</t>
  </si>
  <si>
    <t>[**Project Name**](/09_gloss_ref/09_glossary.md#project_name)</t>
  </si>
  <si>
    <t>[**Study Area Name**](/09_gloss_ref/09_glossary.md#study_area_name)</t>
  </si>
  <si>
    <t>[**Image Name**](/09_gloss_ref/09_glossary.md#image_name)</t>
  </si>
  <si>
    <t>[**Camera Location Name**](/09_gloss_ref/09_glossary.md#camera_location_name)</t>
  </si>
  <si>
    <t>[Survey](/09_gloss_ref/09_glossary.md#survey)</t>
  </si>
  <si>
    <t>[***Animal ID**](/09_gloss_ref/09_glossary.md#animal_id)</t>
  </si>
  <si>
    <t>[Deployment](/09_gloss_ref/09_glossary.md#deployment)</t>
  </si>
  <si>
    <t>[Study area](/09_gloss_ref/09_glossary.md#study_area)</t>
  </si>
  <si>
    <t>[Sequence](/09_gloss_ref/09_glossary.md#sequence)</t>
  </si>
  <si>
    <t>[Inter-detection interval](/09_gloss_ref/09_glossary.md#inter_detection_interval)</t>
  </si>
  <si>
    <t>[Overdispersion](/09_gloss_ref/09_glossary.md#mod_overdispersion)</t>
  </si>
  <si>
    <t>[Trigger 'event'](/09_gloss_ref/09_glossary.md#trigger_event)</t>
  </si>
  <si>
    <t>[Zero-inflation](/09_gloss_ref/09_glossary.md#mod_zero_inflation)</t>
  </si>
  <si>
    <t>[Test image](/09_gloss_ref/09_glossary.md#test_image)</t>
  </si>
  <si>
    <t>[Image](/09_gloss_ref/09_glossary.md#image)</t>
  </si>
  <si>
    <t>[**Subadult - Yearling**](/09_gloss_ref/09_glossary.md#age_class_subadult_yearling)</t>
  </si>
  <si>
    <t>[**Juvenile**](/09_gloss_ref/09_glossary.md#age_class_juvenile)</t>
  </si>
  <si>
    <t>[**Subadult - Young of Year**](/09_gloss_ref/09_glossary.md#age_class_subadult_youngofyear)</t>
  </si>
  <si>
    <t>[**Subadult**](/09_gloss_ref/09_glossary.md#age_class_subadult)</t>
  </si>
  <si>
    <t>[**Adult**](/09_gloss_ref/09_glossary.md#age_class_adult)</t>
  </si>
  <si>
    <t>[Visual lure](/09_gloss_ref/09_glossary.md#baitlure_visual_lure)</t>
  </si>
  <si>
    <t>[Scent lure](/09_gloss_ref/09_glossary.md#baitlure_scent_lure)</t>
  </si>
  <si>
    <t>[**\*Camera Location Characteristic(s)**](/09_gloss_ref/09_glossary.md#camera_location_characteristics)</t>
  </si>
  <si>
    <t>[Lure](/09_gloss_ref/09_glossary.md#baitlure_lure)</t>
  </si>
  <si>
    <t>[Behaviour](/09_gloss_ref/09_glossary.md#obj_behaviour)</t>
  </si>
  <si>
    <t>[False trigger](/09_gloss_ref/09_glossary.md#false_trigger)</t>
  </si>
  <si>
    <t>[Systematic random design](/09_gloss_ref/09_glossary.md#sampledesign_systematic_random)</t>
  </si>
  <si>
    <t>[Systematic design](/09_gloss_ref/09_glossary.md#sampledesign_systematic)</t>
  </si>
  <si>
    <t>[Convenience design](/09_gloss_ref/09_glossary.md#sampledesign_convenience)</t>
  </si>
  <si>
    <t>[Targeted design](/09_gloss_ref/09_glossary.md#sampledesign_targeted)</t>
  </si>
  <si>
    <t>[Random (or 'simple random') design](/09_gloss_ref/09_glossary.md#sampledesign_random)</t>
  </si>
  <si>
    <t>[**\*Camera Location Comments**](/09_gloss_ref/09_glossary.md#camera_location_comments)</t>
  </si>
  <si>
    <t>[**\*Visit Comments](/09_gloss_ref/09_glossary.md#visit_comments)</t>
  </si>
  <si>
    <t>[**\*Deployment Comments**](/09_gloss_ref/09_glossary.md#deployment_comments)</t>
  </si>
  <si>
    <t>[**\*Image*/Sequence Comments](/09_gloss_ref/09_glossary.md#image_sequence_comments)</t>
  </si>
  <si>
    <t>[**\*Service*/Retrieval Comments](/09_gloss_ref/09_glossary.md#service_retrieval_comments)</t>
  </si>
  <si>
    <t>[Metadata](/09_gloss_ref/09_glossary.md#metadata)</t>
  </si>
  <si>
    <t>[Independent detections](/09_gloss_ref/09_glossary.md#independent_detections)</t>
  </si>
  <si>
    <t>[Model assumption](/09_gloss_ref/09_glossary.md#mod_modelling_assumption)</t>
  </si>
  <si>
    <t>[**\*Video Length (seconds)](/09_gloss_ref/09_glossary.md#settings_video_length)</t>
  </si>
  <si>
    <t>[Time-lapse image](/09_gloss_ref/09_glossary.md#timelapse_image)</t>
  </si>
  <si>
    <t>[Marked individuals */ populations */ species ](/09_gloss_ref/09_glossary.md#typeid_marked)</t>
  </si>
  <si>
    <t>[Unmarked individuals */ populations */ species ](/09_gloss_ref/09_glossary.md#typeid_unmarked)</t>
  </si>
  <si>
    <t>[Partially marked individuals */ populations */ species ](/09_gloss_ref/09_glossary.md#typeid_partially_marked)</t>
  </si>
  <si>
    <t>[Deployment metadata](/09_gloss_ref/09_glossary.md#deployment_metadata)</t>
  </si>
  <si>
    <t>[Visit metadata](/09_gloss_ref/09_glossary.md#visit_metadata)</t>
  </si>
  <si>
    <t>[Service*/Retrieval metadata](/09_gloss_ref/09_glossary.md#service_retrieval_metadata)</t>
  </si>
  <si>
    <t>[Viewshed density estimators](/09_gloss_ref/09_glossary.md#fov_viewshed_density_estimators)</t>
  </si>
  <si>
    <t>[Clustered design](/09_gloss_ref/09_glossary.md#sampledesign_clustered)</t>
  </si>
  <si>
    <t>[Deployment area photos](/09_gloss_ref/09_glossary.md#deployment_area_photos)</t>
  </si>
  <si>
    <t>[Inventory](/09_gloss_ref/09_glossary.md#mod_inventory)</t>
  </si>
  <si>
    <t>[Audible lure](/09_gloss_ref/09_glossary.md#baitlure_audible_lure)</t>
  </si>
  <si>
    <t>[Imperfect detection](/09_gloss_ref/09_glossary.md#imperfect_detection)</t>
  </si>
  <si>
    <t>[**\*Human Transport Mode*/Activity**](/09_gloss_ref/09_glossary.md#human_transport_mode_activity)</t>
  </si>
  <si>
    <t>[**Age Class**](/09_gloss_ref/09_glossary.md#age_class)</t>
  </si>
  <si>
    <t>[Detection zone](/09_gloss_ref/09_glossary.md#detection_zone)</t>
  </si>
  <si>
    <t>[Registration area](/09_gloss_ref/09_glossary.md#fov_registration_area)</t>
  </si>
  <si>
    <t>[Stratified design](/09_gloss_ref/09_glossary.md#sampledesign_stratified)</t>
  </si>
  <si>
    <t>[Stratified random design ](/09_gloss_ref/09_glossary.md#sampledesign_stratified_random)</t>
  </si>
  <si>
    <t>[Viewshed](/09_gloss_ref/09_glossary.md#fov_viewshed)</t>
  </si>
  <si>
    <t>[**\*Behaviour**](/09_gloss_ref/09_glossary.md#behaviour)</t>
  </si>
  <si>
    <t>[**Trigger Sensitivity**](/09_gloss_ref/09_glossary.md#settings_trigger_sensitivity)</t>
  </si>
  <si>
    <t>[Infrared illuminator](/09_gloss_ref/09_glossary.md#settings_infrared_illum)</t>
  </si>
  <si>
    <t>[**Photos Per Trigger**](/09_gloss_ref/09_glossary.md#settings_photos_per_trigger)</t>
  </si>
  <si>
    <t>[Flash output](/09_gloss_ref/09_glossary.md#settings_flash_output)</t>
  </si>
  <si>
    <t>[**Trigger Mode(s) ** (camera settings)](/09_gloss_ref/09_glossary.md#settings_trigger_modes)</t>
  </si>
  <si>
    <t>[**Species**](/09_gloss_ref/09_glossary.md#species)</t>
  </si>
  <si>
    <t>[**\*Camera Direction (degrees)**](/09_gloss_ref/09_glossary.md#camera_direction)</t>
  </si>
  <si>
    <t>[**Target Species**](/09_gloss_ref/09_glossary.md#target_species)</t>
  </si>
  <si>
    <t>[**Image*/Sequence Date Time (DD-MMM-YYYY HH:MM:SS)**](/09_gloss_ref/09_glossary.md#image_sequence_date_time)</t>
  </si>
  <si>
    <t>[**Image Set Start Date Time (DD-MMM-YYYY HH:MM:SS)**](/09_gloss_ref/09_glossary.md#image_set_start_date_time)</t>
  </si>
  <si>
    <t>[**Image Set End Date Time (DD-MMM-YYYY HH:MM:SS)**](/09_gloss_ref/09_glossary.md#image_set_end_date_time)</t>
  </si>
  <si>
    <t>[**Deployment Start Date Time (DD-MMM-YYYY HH:MM:SS)**](/09_gloss_ref/09_glossary.md#deployment_start_date_time)</t>
  </si>
  <si>
    <t>[**Deployment End Date Time (DD-MMM-YYYY HH:MM:SS)**](/09_gloss_ref/09_glossary.md#deployment_end_date_time)</t>
  </si>
  <si>
    <t>[Camera angle](/09_gloss_ref/09_glossary.md#camera_angle)</t>
  </si>
  <si>
    <t>[Camera spacing](/09_gloss_ref/09_glossary.md#camera_spacing)</t>
  </si>
  <si>
    <t>[Effective detection distance](/09_gloss_ref/09_glossary.md#effective_detection_distance)</t>
  </si>
  <si>
    <t>[**\*Stake Distance (m)](/09_gloss_ref/09_glossary.md#stake_distance)</t>
  </si>
  <si>
    <t>[**\*FOV Target Feature Distance (m)**](/09_gloss_ref/09_glossary.md#fov_target_distance)</t>
  </si>
  <si>
    <t>[**Easting Camera Location**](/09_gloss_ref/09_glossary.md#easting_camera_location)</t>
  </si>
  <si>
    <t>[**Project Coordinator Email**](/09_gloss_ref/09_glossary.md#project_coordinator_email)</t>
  </si>
  <si>
    <t>[**\*Security](/09_gloss_ref/09_glossary.md#security)</t>
  </si>
  <si>
    <t>[Intensity of use (Keim et al., 2019)](/09_gloss_ref/09_glossary.md#intensity_of_use)</t>
  </si>
  <si>
    <t>[Field of View (FOV)](/09_gloss_ref/09_glossary.md#field_of_view)</t>
  </si>
  <si>
    <t>[**Project Coordinator**](/09_gloss_ref/09_glossary.md#project_coordinator)</t>
  </si>
  <si>
    <t>[Crew](/09_gloss_ref/09_glossary.md#crew)</t>
  </si>
  <si>
    <t>[**Analyst**](/09_gloss_ref/09_glossary.md#analyst)</t>
  </si>
  <si>
    <t>[**Deployment Crew**](/09_gloss_ref/09_glossary.md#deployment_crew)</t>
  </si>
  <si>
    <t>[**Service*/Retrieval Crew**](/09_gloss_ref/09_glossary.md#service_retrieval_crew)</t>
  </si>
  <si>
    <t>[Detection rate](/09_gloss_ref/09_glossary.md#detection_rate)</t>
  </si>
  <si>
    <t>[**Camera Height (m) **](/09_gloss_ref/09_glossary.md#camera_height)</t>
  </si>
  <si>
    <t>[**\*Walktest Distance (m) **](/09_gloss_ref/09_glossary.md#walktest_distance)</t>
  </si>
  <si>
    <t>[**\*SD Card ID](/09_gloss_ref/09_glossary.md#sd_card_id)</t>
  </si>
  <si>
    <t>[**\*Image Flash Output**](/09_gloss_ref/09_glossary.md#image_flash_output)</t>
  </si>
  <si>
    <t>[**\*Image Infrared Illuminator](/09_gloss_ref/09_glossary.md#image_infrared_illuminator)</t>
  </si>
  <si>
    <t>[**\*Deployment Area Photo Numbers**](/09_gloss_ref/09_glossary.md#deployment_area_photo_numbers)</t>
  </si>
  <si>
    <t>[**Latitude Camera Location**](/09_gloss_ref/09_glossary.md#latitude_camera_location)</t>
  </si>
  <si>
    <t>[Image classification confidence ](/09_gloss_ref/09_glossary.md#image_classification_confidence)</t>
  </si>
  <si>
    <t>[Camera location](/09_gloss_ref/09_glossary.md#camera_location)</t>
  </si>
  <si>
    <t>[**Longitude Camera Location**](/09_gloss_ref/09_glossary.md#longitude_camera_location)</t>
  </si>
  <si>
    <t>[**Camera Make**](/09_gloss_ref/09_glossary.md#camera_make)</t>
  </si>
  <si>
    <t>[**GPS Unit Accuracy (m) **](/09_gloss_ref/09_glossary.md#gps_unit_accuracy)</t>
  </si>
  <si>
    <t>[Modelling approach](/09_gloss_ref/09_glossary.md#mod_modelling_approach)</t>
  </si>
  <si>
    <t>[***Access Method**](/09_gloss_ref/09_glossary.md#access_method)</t>
  </si>
  <si>
    <t>[**\*Camera Attachment**](/09_gloss_ref/09_glossary.md#camera_attachment)</t>
  </si>
  <si>
    <t>[**Camera Model**](/09_gloss_ref/09_glossary.md#camera_model)</t>
  </si>
  <si>
    <t>[**Northing Camera Location**](/09_gloss_ref/09_glossary.md#northing_camera_location)</t>
  </si>
  <si>
    <t>[**UTM Zone Camera Location**](/09_gloss_ref/09_glossary.md#utm_zone_camera_location)</t>
  </si>
  <si>
    <t>[Camera days per camera location](/09_gloss_ref/09_glossary.md#camera_days_per_camera_location)</t>
  </si>
  <si>
    <t>[Total number of camera days](/09_gloss_ref/09_glossary.md#total_number_of_camera_days)</t>
  </si>
  <si>
    <t>[**\*# Of Images**](/09_gloss_ref/09_glossary.md#number_of_images)</t>
  </si>
  <si>
    <t>[Absolute abundance / Population size](/09_gloss_ref/09_glossary.md#obj_abundance)</t>
  </si>
  <si>
    <t>[Density](/09_gloss_ref/09_glossary.md#density)</t>
  </si>
  <si>
    <t>[Species richness](/09_gloss_ref/09_glossary.md#mod_divers_rich_rich2)</t>
  </si>
  <si>
    <t>[**Individual Count**](/09_gloss_ref/09_glossary.md#individual_count)</t>
  </si>
  <si>
    <t>[Image Sequence](/09_gloss_ref/09_glossary.md#image_sequence)</t>
  </si>
  <si>
    <t>[Detection probability (aka detectability)](/09_gloss_ref/09_glossary.md#detection_probability)</t>
  </si>
  <si>
    <t>[Occupancy](/09_gloss_ref/09_glossary.md#occupancy)</t>
  </si>
  <si>
    <t>[Occupancy](/09_gloss_ref/09_glossary.md#obj_occupancy)</t>
  </si>
  <si>
    <t>[Cumulative detection probability](/09_gloss_ref/09_glossary.md#cumulative_det_probability)</t>
  </si>
  <si>
    <t>[Kernel density estimator](/09_gloss_ref/09_glossary.md#kernel_density_estimator)</t>
  </si>
  <si>
    <t>[Image classification](/09_gloss_ref/09_glossary.md#image_classification)</t>
  </si>
  <si>
    <t>[Image tagging](/09_gloss_ref/09_glossary.md#image_tagging)</t>
  </si>
  <si>
    <t>[**Purpose of Visit**](/09_gloss_ref/09_glossary.md#purpose_of_visit)</t>
  </si>
  <si>
    <t>[**\*Remaining Battery (%)](/09_gloss_ref/09_glossary.md#remaining_battery_percent)</t>
  </si>
  <si>
    <t>[**\*SD Card Status (% Full)](/09_gloss_ref/09_glossary.md#sd_card_status)</t>
  </si>
  <si>
    <t>[Spatially explicit capture-recapture (SECR) / Spatial capture-recapture (SCR) (Borchers &amp; Efford, 2008; Efford, 2004; Royle &amp; Young, 2008; Royle et al., 2009)](/09_gloss_ref/09_glossary.md#mod_scr_secr)</t>
  </si>
  <si>
    <t>[**Camera Serial Number**](/09_gloss_ref/09_glossary.md#camera_serial_number)</t>
  </si>
  <si>
    <t>[Image processing](/09_gloss_ref/09_glossary.md#image_processing)</t>
  </si>
  <si>
    <t>[**Sex Class**](/09_gloss_ref/09_glossary.md#sex_class)</t>
  </si>
  <si>
    <t>[**Survey Design**](/09_gloss_ref/09_glossary.md#survey_design)</t>
  </si>
  <si>
    <t>[**Survey Objectives**](/09_gloss_ref/09_glossary.md#survey_objectives)</t>
  </si>
  <si>
    <t>[Spatial autocorrelation](/09_gloss_ref/09_glossary.md#spatial_autocorrelation)</t>
  </si>
  <si>
    <t>[**Motion Image Interval (seconds)**](/09_gloss_ref/09_glossary.md#settings_motion_image_interval)</t>
  </si>
  <si>
    <t>[Trigger speed](/09_gloss_ref/09_glossary.md#trigger_speed)</t>
  </si>
  <si>
    <t>[Recovery time](/09_gloss_ref/09_glossary.md#recovery_time)</t>
  </si>
  <si>
    <t>[**\*Deployment Image Count**](/09_gloss_ref/09_glossary.md#deployment_image_count)</t>
  </si>
  <si>
    <t>[**Bait*/Lure Type**](/09_gloss_ref/09_glossary.md#baitlure_bait_lure_type)</t>
  </si>
  <si>
    <t>[**\*Image Trigger Mode](/09_gloss_ref/09_glossary.md#image_trigger_mode)</t>
  </si>
  <si>
    <t>[**\*Key ID](/09_gloss_ref/09_glossary.md#key_id)</t>
  </si>
  <si>
    <t>[**Quiet Period (seconds)**](/09_gloss_ref/09_glossary.md#settings_quiet_period)</t>
  </si>
  <si>
    <t>[**\*Walktest Height (m)**](/09_gloss_ref/09_glossary.md#walktest_height)</t>
  </si>
  <si>
    <t>[Deployment visit](/09_gloss_ref/09_glossary.md#deployment_visit)</t>
  </si>
  <si>
    <t>[Visit](/09_gloss_ref/09_glossary.md#visit)</t>
  </si>
  <si>
    <t>[Service*/Retrieval](/09_gloss_ref/09_glossary.md#service_retrieval)</t>
  </si>
  <si>
    <t>[Service*/Retrieval visit](/09_gloss_ref/09_glossary.md#service_retrieval_visit)</t>
  </si>
  <si>
    <t>[**Tag**](/09_gloss_ref/09_glossary.md#tag)</t>
  </si>
  <si>
    <t>[Pseudoreplication](/09_gloss_ref/09_glossary.md#pseudoreplication)</t>
  </si>
  <si>
    <t>[**\*Camera Active On Arrival**](/09_gloss_ref/09_glossary.md#camera_active_on_arrival)</t>
  </si>
  <si>
    <t>[**\*Camera Active On Departure**](/09_gloss_ref/09_glossary.md#camera_active_on_departure)</t>
  </si>
  <si>
    <t>[**\*Test Image Taken](/09_gloss_ref/09_glossary.md#test_image_taken)</t>
  </si>
  <si>
    <t>[**\*Walktest Complete](/09_gloss_ref/09_glossary.md#walktest_complete)</t>
  </si>
  <si>
    <t>[**\*Deployment Area Photos Taken**](/09_gloss_ref/09_glossary.md#deployment_area_photos_taken)</t>
  </si>
  <si>
    <t>[**Event Type**](/09_gloss_ref/09_glossary.md#event_type)</t>
  </si>
  <si>
    <t>[**\*Camera Damaged**](/09_gloss_ref/09_glossary.md#camera_damaged)</t>
  </si>
  <si>
    <t>[***Batteries Replaced**](/09_gloss_ref/09_glossary.md#batteries_replaced)</t>
  </si>
  <si>
    <t>[**\*SD Card Replaced](/09_gloss_ref/09_glossary.md#sd_card_replaced)</t>
  </si>
  <si>
    <t>[Relative abundance](/09_gloss_ref/09_glossary.md#obj_rel_abund)</t>
  </si>
  <si>
    <t>The total number of species in an assemblage or a sample' ({{ ref_intext_gotelli_chao_2013 }}).</t>
  </si>
  <si>
    <t>the probability of at least one, use event of that resource unit during a unit of time' (i.e.,  would a particular resource unit be used at least once) (Keim et al., 2019).</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</si>
  <si>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</si>
  <si>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[Spatial partial identity model (2-flank SPIM) ({{ ref_intext_augustine_et_al_2018 }})](/09_gloss_ref/09_glossary.md#mod_2flankspim)</t>
  </si>
  <si>
    <t>[Categorical partial identity model (catSPIM) ({{ ref_intext_augustine_et_al_2019 }}; {{ ref_intext_sun_et_al_2022 }})](/09_gloss_ref/09_glossary.md#mod_catspim)</t>
  </si>
  <si>
    <t>[Spatial mark-resight (SMR) ({{ ref_intext_chandler_royle_2013 }}; Sollmann et al., 2013a, 2013b)](/09_gloss_ref/09_glossary.md#mod_smr)</t>
  </si>
  <si>
    <t>[Spatial count (SC) model / Unmarked spatial capture-recapture ({{ ref_intext_chandler_royle_2013 }})](/09_gloss_ref/09_glossary.md#mod_sc)</t>
  </si>
  <si>
    <t>A method used to estimate the [density](/09_gloss_ref/09_glossary.md#density)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ref_intext_chandler_royle_2013 }}).</t>
  </si>
  <si>
    <t>A method used to estimate the [density](/09_gloss_ref/09_glossary.md#density) of unmarked populations; similar to SECR (Borchers &amp; Efford, 2008; Efford, 2004; Royle &amp; Young, 2008; Royle et al., 2009); however, SC models account for individuals' unknown identities using the spatial pattern of detections ({{ ref_intext_chandler_royle_2013 }}; Sun et al., 2022). SC uses trap-specific counts to estimate the location and number of activity centres to estimate [density](/09_gloss_ref/09_glossary.md#density).</t>
  </si>
  <si>
    <t>A food item (or other substance) that is placed to attract animals via the sense of taste and olfactory cues ({{ ref_intext_schlexer_2008 }}).</t>
  </si>
  <si>
    <t>Any material that draws animals closer via their sense of sight ({{ ref_intext_schlexer_2008 }}).</t>
  </si>
  <si>
    <t>Any material that draws animals closer via their sense of smell ({{ ref_intext_schlexer_2008 }}).</t>
  </si>
  <si>
    <t>Any substance that draws animals closer; lures include scent (olfactory) lure, visual lure and audible lure ({{ ref_intext_schlexer_2008 }}).</t>
  </si>
  <si>
    <t>Sounds imitating noises of prey or conspecifics that draw animals closer by eliciting curiosity ({{ ref_intext_schlexer_2008 }}).</t>
  </si>
  <si>
    <t>Hofmeester et al., 2017</t>
  </si>
  <si>
    <t>Hofmeester, T. R., Rowcliffe, J. M., Jansen, P. A., Williams, R., &amp; Kelly, N. (2017). A simple method for estimating the effective detection distance of camera traps. *Remote Sensing in Ecology and Conservation, 3*(2), 81–89. &lt;https://doi.org/10.1002/rse2.25&gt;</t>
  </si>
  <si>
    <t>https://www.youtube.com/embed/n21Ugw0lYcY?si=RUCD7WjcLPJdHR00</t>
  </si>
  <si>
    <t>https://www.youtube.com/embed/u--F8_oRpVU?si=XzL4GMaQmvlL-noj</t>
  </si>
  <si>
    <t>https://www.youtube.com/embed/-F-txltI_iA?si=C8R-MQ3pKcskOcQt</t>
  </si>
  <si>
    <t>https://www.youtube.com/embed/DVo4KVMPnWg?si=m_umrFr9FjNb9KlK</t>
  </si>
  <si>
    <t>https://www.youtube.com/embed/Sp4kb4_TiBA?si=HfYJ3DgqOJfiJ4Z4l</t>
  </si>
  <si>
    <t>Cove, 2020a</t>
  </si>
  <si>
    <t>cove_2020a</t>
  </si>
  <si>
    <t>cove_2020b</t>
  </si>
  <si>
    <t>Cove, 2020b</t>
  </si>
  <si>
    <t>Cove, M. (2020a, Sep 27). *Occupancy Modeling Video 1 -- Sampling Techniques for Mammals.* [Video]. YouTube. &lt;https://www.youtube.com/watch?v=n21Ugw0lYcY&gt;</t>
  </si>
  <si>
    <t>Cove, M. (2020b, Sep 27). *Occupancy Modeling Video 2 -- Introductory Statistical Review.* [Video]. YouTube. &lt;https://www.youtube.com/watch?v=u--F8_oRpVU&amp;t=1s&gt;</t>
  </si>
  <si>
    <t>Cove, M. (2020c, Sep 27). *Occupancy Modeling Video 3 -- What are Occupancy Models and What are the Applications?* [Video]. YouTube. &lt;https://www.youtube.com/watch?v=-F-txltI_iA&gt;</t>
  </si>
  <si>
    <t>Cove, 2020c</t>
  </si>
  <si>
    <t>cove_2020c</t>
  </si>
  <si>
    <t>Cove, M. (2020d, Sep 28). *Occupancy Modeling Video 4 -- How to Run and Interpret the Models in PRESENCE* [Video]. YouTube. &lt;https://www.youtube.com/watch?v=DVo4KVMPnWg&gt;</t>
  </si>
  <si>
    <t>Cove, 2020d</t>
  </si>
  <si>
    <t>cove_2020d</t>
  </si>
  <si>
    <t>Gimenez, O. (2023, May 16). *Workshop on estimating (wolf) occupancy with R* [Video]. YouTube. &lt;https://www.youtube.com/watch?v=rpjVrFI_dr8&gt;</t>
  </si>
  <si>
    <t>Gimenez, 2023</t>
  </si>
  <si>
    <t>gimenez_2023</t>
  </si>
  <si>
    <t>https://www.youtube.com/embed/rpjVrFI_dr8?si=2W5B5GNxqYDALBkn</t>
  </si>
  <si>
    <t>Proteus, 2018</t>
  </si>
  <si>
    <t>Proteus (2018, Mar 19). *Occupancy modelling - more than species presence/absence!* [Video]. YouTube. &lt;https://www.youtube.com/watch?v=Sp4kb4_TiBA&amp;t=2s&gt;</t>
  </si>
  <si>
    <t>proteus_2018</t>
  </si>
  <si>
    <t>new</t>
  </si>
  <si>
    <t>wildco_lab_2021c</t>
  </si>
  <si>
    <t>WildCo Lab, 2021c</t>
  </si>
  <si>
    <t>WildCo Lab (2021c). *Chapter 11 Occupancy*. &lt;https://bookdown.org/c_w_beirne/wildCo-Data-Analysis/occupancy.html&gt;</t>
  </si>
  <si>
    <t>WildCo Lab, 2021d</t>
  </si>
  <si>
    <t>wildco_lab_2021d</t>
  </si>
  <si>
    <t>WildCo Lab (2021c). *Chapter 14 Behavior*. &lt;https://bookdown.org/c_w_beirne/wildCo-Data-Analysis/behavior.html&gt;</t>
  </si>
  <si>
    <t>hofmeester_et_al_2017</t>
  </si>
  <si>
    <t>gilbert_et_al_2020</t>
  </si>
  <si>
    <t>Gilbert et al., 2020</t>
  </si>
  <si>
    <t>Gilbert, N. A., Clare, J. D. J., Stenglein, J. L., &amp; Zuckerberg, B. (2020). Abundance Estimation of Unmarked Animals based on Camera-Trap Data. *Conservation Biology, 35*(1), 88-100. &lt;https://doi.org/10.1111/cobi.13517&gt;</t>
  </si>
  <si>
    <t>Does not permit inference about spatial variation in abundance (unless using hierarchical distance which can model spatial variation as a function of covariates) ({{ ref_intext_gilbert_et_al_2020 }}; {{ ref_intext_clarke_et_al_2023 }})</t>
  </si>
  <si>
    <t>A method used to estimate abundance or [density](/09_gloss_ref/09_glossary.md#density) from time-lapse images from randomly deployed cameras; the number of unique individuals (the count) is needed ({{ ref_intext_moeller_et_al_2018 }}).</t>
  </si>
  <si>
    <t>A method used to estimate abundance or [density](/09_gloss_ref/09_glossary.md#density) that accounts for variable detection probability through the use of time-lapse images and is unaffected by animal movement rates (collapses sampling intervals to an instant in time, and thus estimates are unaffected by animal movement rates) ({{ ref_intext_moeller_et_al_2018 }}).</t>
  </si>
  <si>
    <t>A method used to estimate abundance or [density](/09_gloss_ref/09_glossary.md#density) from the detection rate while accounting for animal movement rates ({{ ref_intext_moeller_et_al_2018 }}). The TTE model assumes perfect detection (though there is a model extension to account for imperfect detection that requires further testing).</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</si>
  <si>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t>
  </si>
  <si>
    <t>Estevo, C. A., Nagy-Reis, M. B., &amp; Nichols, J. D. (2017). When habitat matters: Habitat preferences can modulate co-occurrence patterns of similar sympatric species. *PLOS One, 12*(7), e0179489. &lt;https://doi.org/10.1371/journal.pone.0179489&gt;</t>
  </si>
  <si>
    <t>Estevo et al., 2017</t>
  </si>
  <si>
    <t>estevo_et_al_2017</t>
  </si>
  <si>
    <t>bib_code</t>
  </si>
  <si>
    <t>intext</t>
  </si>
  <si>
    <t>intext2</t>
  </si>
  <si>
    <t>textbib</t>
  </si>
  <si>
    <t>bib_sub_indent</t>
  </si>
  <si>
    <t>sub_intext</t>
  </si>
  <si>
    <t>sub_bib</t>
  </si>
  <si>
    <t>Stanton et al., 2015</t>
  </si>
  <si>
    <t>Fancourt, B. A. (2016). Avoiding the subject: The implications of avoidance behaviour for detecting predators. *Behavioral Ecology and Sociobiology, 70*(9), 1535-1546. &lt;https://doi.org/10.1007/s00265-016-2162-7&gt;</t>
  </si>
  <si>
    <t>Gallo, T., Fidino, M., Lehrer, E. W., &amp; Magle, S. (2019). Urbanization Alters Predator-Avoidance Behaviours. *Journal of Animal Ecology, 88*(5), 793-803. &lt;https://doi.org/10.1111/1365-2656.12967&gt;</t>
  </si>
  <si>
    <t>Garamszegi, L. Z. (2016). A simple statistical guide for the analysis of behaviour when data are constrained due to practical or ethical reasons. *Animal Behaviour, 120*, 223-234. &lt;https://doi.org/10.1016/j.anbehav.2015.11.009&gt;</t>
  </si>
  <si>
    <t>Ladd, R., Meek, P., &amp; Leung, L. K.-P. (2022). The influence of camera-trap flash type on the behavioural response, detection rate and individual recognition of Eld's deer. *Wildlife Research, 50*(6), 475-483. &lt;https://doi.org/10.1071/WR22055&gt;</t>
  </si>
  <si>
    <t>Levitis, D. A., Lidicker, W. Z., &amp; Freund, G. (2009). Behavioural biologists don't agree on what constitutes behaviour. *Animal Behaviour, 78* (1), 103-110. &lt;https://doi.org/10.1016/j.anbehav.2009.03.018&gt;</t>
  </si>
  <si>
    <t>Gallo et al., 2019</t>
  </si>
  <si>
    <t>Garamszegi, 2016</t>
  </si>
  <si>
    <t>Ladd et al., 2022</t>
  </si>
  <si>
    <t>Levitis et al., 2009</t>
  </si>
  <si>
    <t>Rowcliffe, 2014</t>
  </si>
  <si>
    <t>garamszegi_2016</t>
  </si>
  <si>
    <t>rowcliffe_2014</t>
  </si>
  <si>
    <t>gallo_et_al_2019</t>
  </si>
  <si>
    <t>ladd_et_al_2022</t>
  </si>
  <si>
    <t>levitis_et_al_2009</t>
  </si>
  <si>
    <t>stanton_et_al_2015</t>
  </si>
  <si>
    <t>Walther &amp; Moore, 2005</t>
  </si>
  <si>
    <t>Walther, B. A., &amp; Moore, J. L. (2005). The Concepts of Bias, Precision and Accuracy, and Their Use in Testing the Performance of Species Richness Estimators, with a Literature Review of Estimator Performance. *Ecography, 28*, 815-829.
&lt;https://doi.org/10.1111/j.2005.0906-7590.04112.x&gt;</t>
  </si>
  <si>
    <t>Colwell et al., 2004</t>
  </si>
  <si>
    <t>Colwell, R. K., Mao, C. X., &amp; Chang, J. (2004). Interpolating, Extrapolating, and Comparing Incidence-based Species Accumulation Curves. *Ecology, 85*(10), 2717–2727. &lt;https://doi.org/10.1890/03-0557&gt;</t>
  </si>
  <si>
    <t>colwell_et_al_2004</t>
  </si>
  <si>
    <t>Colwell, Mao &amp; Chang, 2004</t>
  </si>
  <si>
    <t>Soberón &amp; Llorente, 1993</t>
  </si>
  <si>
    <t>Soberón, J., &amp; Llorente, J. (1993). The Use of Species Accumulation Functions for the Prediction of Species Richness. *Conservation Biology, 7*(3), 480–488. &lt;https://doi.org/10.1046/j.1523-1739.1993.07030480.x&gt;</t>
  </si>
  <si>
    <t>soberon_lorente_1993</t>
  </si>
  <si>
    <t>Colwell &amp; Coddington, 1994</t>
  </si>
  <si>
    <t>colwell_coddington_1994</t>
  </si>
  <si>
    <t>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t>
  </si>
  <si>
    <t>Rovero &amp; Tobler, 2010</t>
  </si>
  <si>
    <t>rovero_tobler_2010</t>
  </si>
  <si>
    <t>Bailey, L. L., Hines, J. E., Nichols, J. D., &amp; MacKenzie, D. I. (2007). Sampling Design Trade-Offs in Occupancy Studies with Imperfect Detection: Examples and Software. *Ecological Applications, 17*(1), 281–290. &lt;https://www.jstor.org/stable/40061993&gt;</t>
  </si>
  <si>
    <t>Bailey et al., 2007</t>
  </si>
  <si>
    <t>Hines, 2006</t>
  </si>
  <si>
    <t>Hines, J. E. (2006). *PRESENCE - Software to estimate patch occupancy and related parameters.* &lt;https://www.mbr-pwrc.usgs.gov/software/presence.html&gt;.</t>
  </si>
  <si>
    <t>Donovan, T., Hines, J., &amp; MacKenzie, D. (2024). OCCUPANCYTUTS: Occupancy modelling tutorials with RPRESENCE. *Methods in Ecology and Evolution, 15*(3), 477–483. &lt;https://doi.org/10.1111/2041-210X.14285&gt;</t>
  </si>
  <si>
    <t xml:space="preserve">Donovan, Hines &amp; MacKenzie, 2024 </t>
  </si>
  <si>
    <t xml:space="preserve">Donovan et al., 2024 </t>
  </si>
  <si>
    <t>donovan_et_al_2024</t>
  </si>
  <si>
    <t>hines_2006</t>
  </si>
  <si>
    <t>bailey_et_al_2007</t>
  </si>
  <si>
    <t>Paterson, J. (2024). *Implicit dynamics occupancy models in R.* &lt;https://jamesepaterson.github.io/jamespatersonblog/2024-06-02_implicitdynamicsoccupancy.html&gt;</t>
  </si>
  <si>
    <t>Paterson, 2024</t>
  </si>
  <si>
    <t>paterson_2024</t>
  </si>
  <si>
    <t>Guillera-Arroita, G., &amp; Lahoz-Monfort, J. J. (2012). Designing studies to detect differences in species occupancy: Power analysis under imperfect detection. *Methods in Ecology and Evolution, 3*(5), 860–869. &lt;https://doi.org/10.1111/j.2041-210X.2012.00225.x&gt;</t>
  </si>
  <si>
    <t>guillera_arroita_et_al_2012</t>
  </si>
  <si>
    <t>Guillera-Arroita et al., 2012</t>
  </si>
  <si>
    <t>Colwell, R. K., &amp; Coddington, J. A. (1994).Estimating terrestrial biodiversity through extrapolation. *Philosophical Transactions of the Royal Society of London. Series B, Biological Sciences, 345*, 101–118. &lt;https://doi.org/10.1098/rstb.1994.0091&gt;</t>
  </si>
  <si>
    <t>Stanton, L. A., Sullivan, M. S., &amp; Fazio, J. M. (2015). A standardized ethogram for the felidae: A tool for behavioral researchers. *Applied Animal Behaviour Science, 173*, 3-16. &lt;https://doi.org/10.1016/j.applanim.2015.04.001&gt;</t>
  </si>
  <si>
    <t>solymos_2023</t>
  </si>
  <si>
    <t>Solymos, P. (2023). *Package ‘detect': Analyzing Wildlife Data with Detection Error.* R package version 0.4-6. &lt;https://cran.r-project.org/web/packages/detect/detect.pdf&gt;</t>
  </si>
  <si>
    <t>Solymos, 2024</t>
  </si>
  <si>
    <t>Kelejian, H. H., &amp; Prucha, I. R. (1998). A Generalized Spatial Two-Stage Least Squares Procedure for Estimating a Spatial Autoregressive Model with Autoregressive Disturbances. *Journal of Real Estate Finance and Economics, 17*, 99–121. &lt;https://doi.org/10.1023/A:1007707430416&gt;</t>
  </si>
  <si>
    <t>mcclintock_et_al_2015</t>
  </si>
  <si>
    <t>McClintock et al., 2015</t>
  </si>
  <si>
    <t>McClintock, B. T. (2015). multimark: An R package for analysis of capture–recapture data consisting of multiple 'noninvasive' marks. *Ecology and Evolution, 5*(21), 4920–4931. &lt;https://doi.org/10.1002/ece3.1676&gt;</t>
  </si>
  <si>
    <t>Rowcliffe, M. (2014). *Package 'activity': Animal Activity Statistics.* R package version 1.3.4. &lt;https://doi.org/10.32614/CRAN.package.activity&gt;</t>
  </si>
  <si>
    <t>walther_moore_2005</t>
  </si>
  <si>
    <t>sollmann_2018</t>
  </si>
  <si>
    <r>
      <t xml:space="preserve">Royle, A. J. (2020, Oct 26) *Introduction to Spatial Capture-Recapture. oSCR Package*, </t>
    </r>
    <r>
      <rPr>
        <sz val="11"/>
        <color rgb="FF000000"/>
        <rFont val="Times New Roman"/>
        <family val="1"/>
      </rPr>
      <t>[Video]. YouTube</t>
    </r>
    <r>
      <rPr>
        <sz val="11"/>
        <color theme="1"/>
        <rFont val="Arial"/>
        <family val="2"/>
      </rPr>
      <t>. &lt;https://www.youtube.com/watch?v=yRRDi07FtPg&gt;</t>
    </r>
  </si>
  <si>
    <t>https://www.youtube.com/embed/yRRDi07FtPg?si=vmGQslB9Wv9MnkYC</t>
  </si>
  <si>
    <t>Royle, 2020</t>
  </si>
  <si>
    <t>royle_2020</t>
  </si>
  <si>
    <t>Le Cren, E. D. (1965). A Note on the History of Mark-Recapture Population Estimates. *The Journal of Animal Ecology, 34*(2),453–54. &lt;https://doi.org/10.2307/2661&gt;</t>
  </si>
  <si>
    <t>Le Cren, 1965</t>
  </si>
  <si>
    <t>lecren_1965</t>
  </si>
  <si>
    <t>otis_et_al_1978</t>
  </si>
  <si>
    <t>Otis, D. L., Burnham, K. P., White, G. C.. &amp; Anderson, D. R. (1978). Statistical Inference from Capture Data on Closed Animal Populations. *Wildlife Monographs, 62*, 3–135. &lt;https://pubs.usgs.gov/publication/70119899&gt;</t>
  </si>
  <si>
    <t>Otis et al., 1978</t>
  </si>
  <si>
    <t>vanwilgenburg_et_al_2020</t>
  </si>
  <si>
    <t>Leroy, 2023</t>
  </si>
  <si>
    <t>leroy_2023</t>
  </si>
  <si>
    <t>Leroy, B. (2023). *Package ‘Rarity’: Calculation of Rarity Indices for Species and Assemblages of Species.* R package version 1.3-8, &lt;https://cran.r-project.org/web/packages/Rarity/&gt;</t>
  </si>
  <si>
    <t>Fidino, 2023</t>
  </si>
  <si>
    <t>Fidino, 2021c</t>
  </si>
  <si>
    <t>fidino_2021c</t>
  </si>
  <si>
    <t>fidino_2021a</t>
  </si>
  <si>
    <t>fidino_2021b</t>
  </si>
  <si>
    <t>Fidino, 2021a</t>
  </si>
  <si>
    <t>Fidino, 2021b</t>
  </si>
  <si>
    <t>Fidino, M. (2021a) *multi-state-occupancy-models.* &lt;https://github.com/mfidino/integrated-occupancy-model&gt;</t>
  </si>
  <si>
    <t>Fidino, 2021d</t>
  </si>
  <si>
    <t>Fidino, 2021e</t>
  </si>
  <si>
    <t>Fidino, M. (2021e) *auto-logistic-occupancy.* &lt;https://github.com/mfidino/auto-logistic-occupancy&gt;</t>
  </si>
  <si>
    <t>fidino_2021d</t>
  </si>
  <si>
    <t>fidino_2021e</t>
  </si>
  <si>
    <t>Fidino, M., &amp; Magle, S. B. (2017). Using Fourier series to predict periodic patterns in dynamic occupancy models. *Ecosphere,8*(9) , e01944. &lt;https://doi.org/10.1002/ecs2.1944&gt;</t>
  </si>
  <si>
    <t>Fidino &amp; Magle, 2017</t>
  </si>
  <si>
    <t>fidino_magle_2017</t>
  </si>
  <si>
    <t>Leroy, 2024</t>
  </si>
  <si>
    <t>leroy_2024</t>
  </si>
  <si>
    <t>Leroy, B. (2024). *Rarity Indices.* &lt;https://borisleroy.com/en/research/rarity-indices/&gt;</t>
  </si>
  <si>
    <t>augustine_et_al_2016</t>
  </si>
  <si>
    <t>Augustine et al., 2016</t>
  </si>
  <si>
    <t>Augustine, B. C., Royle, J. A., Kelly, M. J., Satter, C. B., Alonso, R. S., Boydston, E. E., &amp; Crooks, K. R. (2016). Spatial capture-recapture with partial identity: An application to camera traps. *bioRxiv.* &lt;http://dx.doi.org/10.1101/056804&gt;</t>
  </si>
  <si>
    <t>definition_myst</t>
  </si>
  <si>
    <t>The distance between cameras (i.e., also referred to as 'inter-trap distance'). This will be influenced by the chosen sampling design, the {term}`survey` Objectives, the Target Species and data analysis.</t>
  </si>
  <si>
    <t>The probability of detecting a species at least once during the entire {term}`survey` (Steenweg et al., 2019).</t>
  </si>
  <si>
    <t>A unique alphanumeric identifier for a unique camera deployed during a specific {term}`survey`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</si>
  <si>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{term}`survey`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</si>
  <si>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{term}`survey`ed, the Project Name and Study Area Name should be the same.</t>
  </si>
  <si>
    <t>The spatial arrangement of remote cameras within the study area for an individual {term}`survey`. If 'Hierarchical (multiple)*/*,' include additional details in the [Survey Design Description](/09_gloss_ref/09_glossary.md#survey_design_description). &lt;br&gt; &lt;br&gt; Note that we refer to different configurations of cameras more generally as study design and sampling design; however, the term '[Survey Design](/09_gloss_ref/09_glossary.md#survey_design)' refers to study design as it applies to an individual {term}`survey`. There may be multiple [Survey Designs](/09_gloss_ref/09_glossary.md#survey_design) for [surveys](/09_gloss_ref/09_glossary.md#survey) within a project; if this occurs, the [Survey Design](/09_gloss_ref/09_glossary.md#survey). should be reported separately for each {term}`survey`.</t>
  </si>
  <si>
    <t>A unique alphanumeric identifier for each {term}`survey` period (e.g., 'fortmc_001').</t>
  </si>
  <si>
    <t>The specific objectives of each {term}`survey` within a project, including the [Target Species](/09_gloss_ref/09_glossary.md#target_species), the state variables (e.g., occupancy, [density](/09_gloss_ref/09_glossary.md#density)), and proposed modelling approach(es). Survey Objectives should be specific, measurable, achievable, relevant, and time-bound (i.e., SMART).</t>
  </si>
  <si>
    <t>The common name(s) of the species that the {term}`survey` was designed to detect.</t>
  </si>
  <si>
    <t>The number of days that all cameras were active during the {term}`survey`.</t>
  </si>
  <si>
    <t>The maximum distance that a sensor can detect a target' (Wearn and Glover-Kapfer, 2017).</t>
  </si>
  <si>
    <t>marinstats_2020a</t>
  </si>
  <si>
    <t>MarinStatsLectures-R Programming &amp; Statistics (2020a, Mar 17). *Poisson Regression Review.* [Video]. YouTube. &lt;https://www.youtube.com/watch?v=A8H6gc9Eq0w&gt;</t>
  </si>
  <si>
    <t>https://www.youtube.com/embed/A8H6gc9Eq0w?si=Ade-D5-J5JtCZwil</t>
  </si>
  <si>
    <t>marinstats_2020b</t>
  </si>
  <si>
    <t>MarinStatsLectures-R Programming &amp; Statistics (2020b, Mar 17). *Poisson Regression: Zero Inflation (Excessive Zeros).* [Video]. YouTube. &lt;https://www.youtube.com/watch?v=eIY--zc5f24&gt;</t>
  </si>
  <si>
    <t>https://www.youtube.com/embed/eIY--zc5f24?si=dgtSF_vfwUxuG1Mi</t>
  </si>
  <si>
    <t>https://www.youtube.com/embed/cD9V1ApYqCk?si=m-K4I94w4lL3yZDx</t>
  </si>
  <si>
    <t>Russell, M. (2020, Nov 29). *Fitting Poisson and zero-inflated Poisson models.* [Video]. YouTube. &lt;https://www.youtube.com/watch?v=cD9V1ApYqCk&gt;</t>
  </si>
  <si>
    <t>TileStats (2021, Apr 18). *Zero-inflated Poisson (ZIP) regression.* [Video]. YouTube. &lt;https://www.youtube.com/watch?v=ztNQvAabgtU&gt;</t>
  </si>
  <si>
    <t>https://www.youtube.com/embed/ztNQvAabgtU?si=9rY7DVbBWN_ByPvf</t>
  </si>
  <si>
    <t>tilestats_2021</t>
  </si>
  <si>
    <t>Russell, 2020</t>
  </si>
  <si>
    <t>russel_2020</t>
  </si>
  <si>
    <t>TileStats, 2021</t>
  </si>
  <si>
    <t>MarinStatsLectures-R Programming &amp; Statistics, 2020b</t>
  </si>
  <si>
    <t>MarinStatsLectures-R Programming &amp; Statistics, 2020a</t>
  </si>
  <si>
    <t>cam_targ_feature_same</t>
  </si>
  <si>
    <t>cam_targ_feature</t>
  </si>
  <si>
    <t>title_i_cam_targ_feature_same</t>
  </si>
  <si>
    <t>#    - file: 02_dialog-boxes/01_46_cam_targ_feature.md</t>
  </si>
  <si>
    <t>https://ab-rcsc.github.io/rc-decision-support-tool_concept-library/02_dialog-boxes/01_46_cam_targ_feature.html#i_cam_targ_feature_same</t>
  </si>
  <si>
    <t>01_45_cam_targ_feature</t>
  </si>
  <si>
    <t>title_i_cam_targ_feature</t>
  </si>
  <si>
    <t>#    - file: 02_dialog-boxes/01_45_cam_targ_feature.md</t>
  </si>
  <si>
    <t>https://ab-rcsc.github.io/rc-decision-support-tool_concept-library/02_dialog-boxes/01_45_cam_targ_feature.html#i_cam_targ_feature</t>
  </si>
  <si>
    <t>info_file_name</t>
  </si>
  <si>
    <t>becker_et_al_2020</t>
  </si>
  <si>
    <t>Becker, M. Huggard, D. J., &amp; Alberta Biodiversity Monitoring Institute [ABMI]. (2021).*Estimating animal density using TIFC (Time In Front of Camera).* &lt;https://github.com/mabecker89/tifc-method&gt;</t>
  </si>
  <si>
    <t>Becker, M. Huggard, D. J., &amp; Alberta Biodiversity Monitoring Institute [ABMI]. (2020). *abmi.camera.extras.* R package version 0.0.1. &lt;https://mabecker89.github.io/abmi.camera.extras&gt;</t>
  </si>
  <si>
    <t>https://www.youtube.com/embed/0VObf2rMrI8?si=g2v0XDwVp9WktP9D</t>
  </si>
  <si>
    <t>weecology (2020, Oct 30). *Introduction to Species Distribution Modeling Using R.* [Video]. YouTube. &lt;https://www.youtube.com/watch?v=0VObf2rMrI8&gt;</t>
  </si>
  <si>
    <t>weecology_2020</t>
  </si>
  <si>
    <t>weecology (2020)</t>
  </si>
  <si>
    <t>mcneil_nd</t>
  </si>
  <si>
    <t>Freeman, E. A. &amp; Moisen, G. (2008). PresenceAbsence: An R Package for Presence Absence Analysis. *Journal of Statistical Software, 23*(11). &lt;https://www.fs.usda.gov/rm/pubs_other/rmrs_2008_freeman_e001.pdf&gt;</t>
  </si>
  <si>
    <t>freeman_gretchen_2008</t>
  </si>
  <si>
    <t>McNeil (n.d.)</t>
  </si>
  <si>
    <t>McNeil, D. (n.d.). Multi-season Occupancy Models. &lt;https://darinjmcneil.weebly.com/multi-season-occupancy.html&gt;</t>
  </si>
  <si>
    <t>Fiske, I. &amp; Chandler, R. (2011). unmarked: An R Package for Fitting Hierarchical Models of Wildlife Occurrence and Abundance. *Journal of Statistical Software, 43* (10), 1–23. &lt;https://www.jstatsoft.org/v43/i10&gt;</t>
  </si>
  <si>
    <t>Kellner, K. F., Smith, A. D., Royle, J. A., Kery, M, Belant, J. L., &amp; Chandler, R. B. (2023). The unmarked R package: Twelve years of advances in occurrence and abundance modelling in ecology. *Methods in Ecology and Evolution, 14* (6), 1408–1415. &lt;https://www.jstatsoft.org/v43/i10/&gt;</t>
  </si>
  <si>
    <t>fiske_chandler_2011</t>
  </si>
  <si>
    <t>kellner_et_al_2023</t>
  </si>
  <si>
    <t>Kellner et al., 2023</t>
  </si>
  <si>
    <t>Fiske &amp; Chandler, 2011</t>
  </si>
  <si>
    <t>LaBarbera, M. (2003). Analyzing Body Size as a Factor in Ecology and Evolution. *Annual Review of Ecology and Systematics, 20*(1), 97-117. &lt;https://doi.org/10.1146/annurev.es.20.110189.000525&gt;</t>
  </si>
  <si>
    <t>LaBarbera, 2003</t>
  </si>
  <si>
    <t>Ofstad, E. G., Herfindal, I., Solberg, E. J., &amp; Saether, B. E. (2016). Home ranges, habitat and body mass: Simple correlates of home range size in ungulates. *Proceedings of the Royal Society B: Biological Sciences, 283* (1845), 20161234. &lt;https://doi.org/10.1098/rspb.2016.1234&gt;</t>
  </si>
  <si>
    <t>Ofstad, 2016</t>
  </si>
  <si>
    <t>ofstad_2016</t>
  </si>
  <si>
    <t>Yu, H., Lin, Z., &amp; F. Xiao. (2024). Role of Body Size and Shape in Animal Camouflage. *Ecology and Evolution, 14*(5), e11434. &lt;https://doi.org/10.1002/ece3.11434&gt;</t>
  </si>
  <si>
    <t>yu_et_al_2024</t>
  </si>
  <si>
    <t>Yu et al., 2024</t>
  </si>
  <si>
    <t>Jones et al., 2009</t>
  </si>
  <si>
    <t>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t>
  </si>
  <si>
    <t>jones_et_al_2009</t>
  </si>
  <si>
    <t>labarbera_1989</t>
  </si>
  <si>
    <t>fidino_2023</t>
  </si>
  <si>
    <t>Fidino, M. (2023) *autoOcc: An R package for fitting autologistic occupancy models.* R package version 0.1.1, &lt;https://github.com/mfidino/autoOcc&gt;</t>
  </si>
  <si>
    <r>
      <t>Fidino, M. (2021b) *A gentle introduction to an integrated occupancy model that combines presence-only and detection/non-detection data, and how to fit it in JAGS* &lt;</t>
    </r>
    <r>
      <rPr>
        <sz val="11"/>
        <color theme="1"/>
        <rFont val="Arial"/>
        <family val="2"/>
      </rPr>
      <t>https://masonfidino.com/bayesian_integrated_model</t>
    </r>
    <r>
      <rPr>
        <u/>
        <sz val="11"/>
        <color rgb="FF365F91"/>
        <rFont val="Arial"/>
        <family val="2"/>
      </rPr>
      <t>&gt;</t>
    </r>
  </si>
  <si>
    <r>
      <t>Fidino, M. (2021c) *integrated-occupancy-models* &lt;</t>
    </r>
    <r>
      <rPr>
        <sz val="11"/>
        <color theme="1"/>
        <rFont val="Arial"/>
        <family val="2"/>
      </rPr>
      <t>https://github.com/mfidino/integrated-occupancy-model</t>
    </r>
    <r>
      <rPr>
        <u/>
        <sz val="11"/>
        <color rgb="FF365F91"/>
        <rFont val="Arial"/>
        <family val="2"/>
      </rPr>
      <t>&gt;</t>
    </r>
  </si>
  <si>
    <r>
      <t>Fidino, M. (2021d) *</t>
    </r>
    <r>
      <rPr>
        <sz val="11"/>
        <color theme="1"/>
        <rFont val="Arial"/>
        <family val="2"/>
      </rPr>
      <t>So, you don't have enough data to fit a dynamic occupancy model? An introduction to auto-logistic occupancy models.</t>
    </r>
    <r>
      <rPr>
        <sz val="11"/>
        <color rgb="FF000000"/>
        <rFont val="Arial"/>
        <family val="2"/>
      </rPr>
      <t>* &lt;https://masonfidino.com/autologistic_occupancy_model&gt;</t>
    </r>
  </si>
  <si>
    <t>esteveo_et_al_2017</t>
  </si>
  <si>
    <t>Ungulates: hoofed mammals (e.g., White-tailed Deer, Mule Deer, Moose, Caribou, etc.)</t>
  </si>
  <si>
    <t>carnivores (e.g., White-tailed Deer, Mule Deer, Moose, Caribou, etc.)</t>
  </si>
  <si>
    <t>Broadley, K., Burton, A. C., Avgar, T., &amp; Boutin, S. (2019). Density‐dependent space use affects interpretation of camera trap detection rates. *Ecology and Evolution, 9*(24), 14031–14041. &lt;https://doi.org/10.1002/ece3.5840&gt;.</t>
  </si>
  <si>
    <t>Broadley et al., 2019</t>
  </si>
  <si>
    <t>broadley_et_al_2019</t>
  </si>
  <si>
    <t>Freeman &amp; Moisen, 2008</t>
  </si>
  <si>
    <t>https://www.youtube.com/embed/NUW4oLGeQwk?si=isAJ3uO31eANSkDv</t>
  </si>
  <si>
    <t>Palencia, P. &amp; Project ENETWILD (2022, May 19). *Camera Trap Methods for Density Estimation.*  [Video]. YouTube. &lt;https://www.youtube.com/watch?v=NUW4oLGeQwk&gt;</t>
  </si>
  <si>
    <t>palencia_enetwild_2022</t>
  </si>
  <si>
    <t>Palencia &amp; Project ENETWILD, 2022</t>
  </si>
  <si>
    <t>Dubey, A (n.d.). *species abundance*. &lt;https://www.britannica.com/science/species-abundance&gt;</t>
  </si>
  <si>
    <t>Dubey (n.d.)</t>
  </si>
  <si>
    <t>dubey_nd</t>
  </si>
  <si>
    <t>C:\Users\cassi\Documents\GitHub_AB-RCSC\rc-tool_concept-library2\02_dialog-boxes\03_04_mod_rai.md:: WARNING: image file not readable: 03_images/03_image_files/zip_models_mindmap.png</t>
  </si>
  <si>
    <t>C:\Users\cassi\Documents\GitHub_AB-RCSC\rc-tool_concept-library2\02_dialog-boxes\03_21_mod_tte.md:: WARNING: image file not readable: 03_images/03_image_files/clarke_et_al_2023/clarke_et_al_2023_eqn_tte1.png</t>
  </si>
  <si>
    <t>C:\Users\cassi\Documents\GitHub_AB-RCSC\rc-tool_concept-library2\02_dialog-boxes\03_21_mod_tte.md:: WARNING: image file not readable: 02_dialog-boxes/03_images/03_image_files/clarke_et_al_2023/clarke_et_al_2023_eqn_tte2.png</t>
  </si>
  <si>
    <t>C:\Users\cassi\Documents\GitHub_AB-RCSC\rc-tool_concept-library2\02_dialog-boxes\03_21_mod_tte.md:: WARNING: image file not readable: 03_images/03_image_files/clarke_et_al_2023_eqn_</t>
  </si>
  <si>
    <t>C:\Users\cassi\Documents\GitHub_AB-RCSC\rc-tool_concept-library2\02_dialog-boxes\00_test_embed.md:19: WARNING: duplicate label i_objective, other instance in 01_02_objective.md</t>
  </si>
  <si>
    <t>01_02_objective.md:177: WARNING: Substitution error:TemplateSyntaxError: expected token 'end of print statement', got 'integer' [myst.substitution]</t>
  </si>
  <si>
    <t>C:\Users\cassi\Documents\GitHub_AB-RCSC\rc-tool_concept-library2\02_dialog-boxes\01_02_objective.md:19: WARNING: duplicate label i_objective, other instance in 00_test_embed.md</t>
  </si>
  <si>
    <t>01_06_cam_strat_covar.md:43: WARNING: Substitution error:UndefinedError: 'ref_bib_esteveo_et_al_2017' is undefined [myst.substitution]</t>
  </si>
  <si>
    <t>01_10_sp_asymptote.md:126: WARNING: Substitution error:UndefinedError: 'ref_intext_rovero_et_al_2010' is undefined [myst.substitution]</t>
  </si>
  <si>
    <t>01_10_sp_asymptote.md:227: WARNING: Substitution error:UndefinedError: 'ref_bib_rovero_et_al_2010' is undefined [myst.substitution]</t>
  </si>
  <si>
    <t>01_17_sp_hr_size.md:30: WARNING: Substitution error:UndefinedError: 'ref_intext_rowcliffe_et_al_2023' is undefined [myst.substitution]</t>
  </si>
  <si>
    <t>03_02_mod_divers_rich.md:145: WARNING: Substitution error:TemplateSyntaxError: unexpected char '&amp;' at 22 [myst.substitution]</t>
  </si>
  <si>
    <t>03_03_mod_occupancy.md:238: WARNING: Substitution error:TemplateSyntaxError: expected token 'end of print statement', got ';' [myst.substitution]</t>
  </si>
  <si>
    <t>03_03_mod_occupancy.md:239: WARNING: Substitution error:TemplateSyntaxError: expected token 'end of print statement', got ';' [myst.substitution]</t>
  </si>
  <si>
    <t>03_04_mod_rai.md:28: WARNING: Substitution error:UndefinedError: 'mod_rai_assump_01' is undefined [myst.substitution]</t>
  </si>
  <si>
    <t>03_04_mod_rai.md:31: WARNING: Substitution error:UndefinedError: 'mod_rai_pro_01' is undefined [myst.substitution]</t>
  </si>
  <si>
    <t>03_04_mod_rai.md:32: WARNING: Substitution error:UndefinedError: 'mod_rai_pro_02' is undefined [myst.substitution]</t>
  </si>
  <si>
    <t>03_04_mod_rai.md:33: WARNING: Substitution error:UndefinedError: 'mod_rai_pro_03' is undefined [myst.substitution]</t>
  </si>
  <si>
    <t>03_04_mod_rai.md:36: WARNING: Substitution error:UndefinedError: 'mod_rai_con_01' is undefined [myst.substitution]</t>
  </si>
  <si>
    <t>03_04_mod_rai.md:37: WARNING: Substitution error:UndefinedError: 'mod_rai_con_02' is undefined [myst.substitution]</t>
  </si>
  <si>
    <t>03_04_mod_rai.md:38: WARNING: Substitution error:UndefinedError: 'mod_rai_con_03' is undefined [myst.substitution]</t>
  </si>
  <si>
    <t>03_04_mod_rai.md:97: WARNING: Substitution error:UndefinedError: 'ref_intext_gilbert_et_al_2019' is undefined [myst.substitution]</t>
  </si>
  <si>
    <t>03_04_mod_rai.md:274: WARNING: Substitution error:UndefinedError: 'ref_bib_jackman_2024' is undefined [myst.substitution]</t>
  </si>
  <si>
    <t>03_11_mod_scr_secr.md:118: WARNING: Substitution error:TemplateSyntaxError: expected token 'end of print statement', got 'et' [myst.substitution]</t>
  </si>
  <si>
    <t>03_11_mod_scr_secr.md:168: WARNING: Substitution error:UndefinedError: 'ref_intext_efford_2023' is undefined [myst.substitution]</t>
  </si>
  <si>
    <t>03_11_mod_scr_secr.md:266: WARNING: Substitution error:UndefinedError: 'ref_bib_gopalaswamy_et_al_2021' is undefined [myst.substitution]</t>
  </si>
  <si>
    <t>03_11_mod_scr_secr.md:267: WARNING: Substitution error:UndefinedError: 'ref_bib_sutherland_et_al_2018' is undefined [myst.substitution]</t>
  </si>
  <si>
    <t>03_11_mod_scr_secr.md:270: WARNING: Substitution error:UndefinedError: 'ref_bib_u_capetown_2024' is undefined [myst.substitution]</t>
  </si>
  <si>
    <t>03_11_mod_scr_secr.md:284: WARNING: Substitution error:UndefinedError: 'ref_bib_efford_2023' is undefined [myst.substitution]</t>
  </si>
  <si>
    <t>03_11_mod_scr_secr.md:286: WARNING: Substitution error:UndefinedError: 'ref_bib_gopalaswamy_et_al_2021' is undefined [myst.substitution]</t>
  </si>
  <si>
    <t>03_13_mod_smr.md:50: WARNING: Substitution error:UndefinedError: 'mod_smr_pro_05' is undefined [myst.substitution]</t>
  </si>
  <si>
    <t>03_13_mod_smr.md:51: WARNING: Substitution error:UndefinedError: 'mod_smr_pro_06' is undefined [myst.substitution]</t>
  </si>
  <si>
    <t>03_13_mod_smr.md:52: WARNING: Substitution error:UndefinedError: 'mod_smr_pro_07' is undefined [myst.substitution]</t>
  </si>
  <si>
    <t>03_13_mod_smr.md:53: WARNING: Substitution error:UndefinedError: 'mod_smr_pro_08' is undefined [myst.substitution]</t>
  </si>
  <si>
    <t>03_13_mod_smr.md:62: WARNING: Substitution error:UndefinedError: 'mod_smr_con_07' is undefined [myst.substitution]</t>
  </si>
  <si>
    <t>03_13_mod_smr.md:63: WARNING: Substitution error:UndefinedError: 'mod_smr_con_08' is undefined [myst.substitution]</t>
  </si>
  <si>
    <t>03_13_mod_smr.md:64: WARNING: Substitution error:UndefinedError: 'mod_smr_con_09' is undefined [myst.substitution]</t>
  </si>
  <si>
    <t>03_13_mod_smr.md:104: WARNING: Substitution error:UndefinedError: 'ref_intext_williams_et_al_2002' is undefined [myst.substitution]</t>
  </si>
  <si>
    <t>03_13_mod_smr.md:170: WARNING: Substitution error:UndefinedError: 'ref_intext_williams_et_al_2002' is undefined [myst.substitution]</t>
  </si>
  <si>
    <t>03_17_mod_rem.md:51: WARNING: Substitution error:UndefinedError: 'mod_rem_con_06' is undefined [myst.substitution]</t>
  </si>
  <si>
    <t>03_17_mod_rem.md:52: WARNING: Substitution error:UndefinedError: 'mod_rem_con_07' is undefined [myst.substitution]</t>
  </si>
  <si>
    <t>03_17_mod_rem.md:53: WARNING: Substitution error:UndefinedError: 'mod_rem_con_08' is undefined [myst.substitution]</t>
  </si>
  <si>
    <t>03_17_mod_rem.md:75: WARNING: Substitution error:UndefinedError: 'ref_intext_gilbert_et_al_2021' is undefined [myst.substitution]</t>
  </si>
  <si>
    <t>03_17_mod_rem.md:75: WARNING: Substitution error:UndefinedError: 'ref_intext_palencia_2022' is undefined [myst.substitution]</t>
  </si>
  <si>
    <t>03_17_mod_rem.md:83: WARNING: Substitution error:UndefinedError: 'ref_intext_pettigrew_et_al_2021' is undefined [myst.substitution]</t>
  </si>
  <si>
    <t>03_17_mod_rem.md:85: WARNING: Substitution error:UndefinedError: 'ref_intext_pfeffer_et_al_2018' is undefined [myst.substitution]</t>
  </si>
  <si>
    <t>03_17_mod_rem.md:87: WARNING: Substitution error:UndefinedError: 'ref_intext_pettigrew_et_al_2021' is undefined [myst.substitution]</t>
  </si>
  <si>
    <t>03_17_mod_rem.md:107: WARNING: Substitution error:UndefinedError: 'ref_intext_pettigrew_et_al_2021' is undefined [myst.substitution]</t>
  </si>
  <si>
    <t>03_17_mod_rem.md:109: WARNING: Substitution error:UndefinedError: 'ref_intext_jensen_et_al_2022' is undefined [myst.substitution]</t>
  </si>
  <si>
    <t>03_17_mod_rem.md:111: WARNING: Substitution error:UndefinedError: 'ref_intext_schaus_et_al_2020' is undefined [myst.substitution]</t>
  </si>
  <si>
    <t>03_17_mod_rem.md:113: WARNING: Substitution error:UndefinedError: 'ref_intext_balestrieri_et_al_2016' is undefined [myst.substitution]</t>
  </si>
  <si>
    <t>03_17_mod_rem.md:115: WARNING: Substitution error:UndefinedError: 'ref_intext_williams_et_al_2002' is undefined [myst.substitution]</t>
  </si>
  <si>
    <t>03_17_mod_rem.md:154: WARNING: Substitution error:UndefinedError: 'ref_intext_palencia_enetwild_2022' is undefined [myst.substitution]</t>
  </si>
  <si>
    <t>03_17_mod_rem.md:192: WARNING: Substitution error:UndefinedError: 'ref_bib_balestrieri_et_al_2016' is undefined [myst.substitution]</t>
  </si>
  <si>
    <t>03_17_mod_rem.md:196: WARNING: Substitution error:UndefinedError: 'ref_bib_gilbert_et_al_2021' is undefined [myst.substitution]</t>
  </si>
  <si>
    <t>03_17_mod_rem.md:200: WARNING: Substitution error:UndefinedError: 'ref_bib_jensen_et_al_2022' is undefined [myst.substitution]</t>
  </si>
  <si>
    <t>03_17_mod_rem.md:208: WARNING: Substitution error:UndefinedError: 'ref_bib_palencia_2022' is undefined [myst.substitution]</t>
  </si>
  <si>
    <t>03_17_mod_rem.md:210: WARNING: Substitution error:UndefinedError: 'ref_bib_palencia_enetwild_2022' is undefined [myst.substitution]</t>
  </si>
  <si>
    <t>03_17_mod_rem.md:212: WARNING: Substitution error:UndefinedError: 'ref_bib_pettigrew_et_al_2021' is undefined [myst.substitution]</t>
  </si>
  <si>
    <t>03_17_mod_rem.md:214: WARNING: Substitution error:UndefinedError: 'ref_bib_pfeffer_et_al_2018' is undefined [myst.substitution]</t>
  </si>
  <si>
    <t>03_17_mod_rem.md:220: WARNING: Substitution error:UndefinedError: 'ref_bib_schaus_et_al_2020' is undefined [myst.substitution]</t>
  </si>
  <si>
    <t>03_17_mod_rem.md:222: WARNING: Substitution error:UndefinedError: 'ref_bib_williams_et_al_2002' is undefined [myst.substitution]</t>
  </si>
  <si>
    <t>03_18_mod_rest.md:43: WARNING: Substitution error:UndefinedError: 'ref_intext_anile' is undefined [myst.substitution]</t>
  </si>
  <si>
    <t>03_18_mod_rest.md:101: WARNING: Substitution error:UndefinedError: 'ref_intext_codling_et_al_2008' is undefined [myst.substitution]</t>
  </si>
  <si>
    <t>03_18_mod_rest.md:103: WARNING: Substitution error:UndefinedError: 'ref_intext_garland_et_al_2020' is undefined [myst.substitution]</t>
  </si>
  <si>
    <t>03_18_mod_rest.md:105: WARNING: Substitution error:UndefinedError: 'ref_intext_garland_et_al_2020' is undefined [myst.substitution]</t>
  </si>
  <si>
    <t>03_18_mod_rest.md:108: WARNING: Substitution error:UndefinedError: 'ref_intext_nakashima_et_al_2020' is undefined [myst.substitution]</t>
  </si>
  <si>
    <t>03_18_mod_rest.md:109: WARNING: Substitution error:UndefinedError: 'ref_intext_jensen_et_al_2022' is undefined [myst.substitution]</t>
  </si>
  <si>
    <t>03_18_mod_rest.md:112: WARNING: Substitution error:UndefinedError: 'ref_intext_jensen_et_al_2022' is undefined [myst.substitution]</t>
  </si>
  <si>
    <t>03_18_mod_rest.md:174: WARNING: Substitution error:UndefinedError: 'ref_bib_codling_et_al_2008' is undefined [myst.substitution]</t>
  </si>
  <si>
    <t>03_18_mod_rest.md:176: WARNING: Substitution error:UndefinedError: 'ref_bib_garland_et_al_2020' is undefined [myst.substitution]</t>
  </si>
  <si>
    <t>03_18_mod_rest.md:182: WARNING: Substitution error:UndefinedError: 'ref_bib_jensen_et_al_2022' is undefined [myst.substitution]</t>
  </si>
  <si>
    <t>03_18_mod_rest.md:186: WARNING: Substitution error:UndefinedError: 'ref_bib_nakashima_et_al_2017' is undefined [myst.substitution]</t>
  </si>
  <si>
    <t>03_18_mod_rest.md:188: WARNING: Substitution error:UndefinedError: 'ref_bib_nakashima_et_al_2020' is undefined [myst.substitution]</t>
  </si>
  <si>
    <t>03_21_mod_tte.md:1: WARNING: Document headings start at H2, not H1 [myst.header]</t>
  </si>
  <si>
    <t>03_21_mod_tte.md:61: WARNING: Substitution error:UndefinedError: 'ref_intext_loonam_et_al_2021b' is undefined [myst.substitution]</t>
  </si>
  <si>
    <t>03_21_mod_tte.md:61: WARNING: Substitution error:UndefinedError: 'ref_intext_parsons_et_al_2017' is undefined [myst.substitution]</t>
  </si>
  <si>
    <t>03_21_mod_tte.md:61: WARNING: Substitution error:UndefinedError: 'ref_intext_lukacs_2021' is undefined [myst.substitution]</t>
  </si>
  <si>
    <t>03_21_mod_tte.md:89: WARNING: Substitution error:UndefinedError: 'ref_intext_loonam_2019' is undefined [myst.substitution]</t>
  </si>
  <si>
    <t>03_21_mod_tte.md:90: WARNING: Substitution error:UndefinedError: 'ref_intext_loonam_et_al_2021b' is undefined [myst.substitution]</t>
  </si>
  <si>
    <t>03_21_mod_tte.md:92: WARNING: Substitution error:UndefinedError: 'ref_intext_loonam_et_al_2021b' is undefined [myst.substitution]</t>
  </si>
  <si>
    <t>03_21_mod_tte.md:95: WARNING: Substitution error:UndefinedError: 'ref_intext_loonam_et_al_2021b' is undefined [myst.substitution]</t>
  </si>
  <si>
    <t>03_21_mod_tte.md:99: WARNING: Substitution error:UndefinedError: 'ref_intext_loonam_et_al_2021a' is undefined [myst.substitution]</t>
  </si>
  <si>
    <t>03_21_mod_tte.md:101: WARNING: Substitution error:UndefinedError: 'ref_intext_jensen_et_al_2022' is undefined [myst.substitution]</t>
  </si>
  <si>
    <t>03_21_mod_tte.md:150: WARNING: Substitution error:UndefinedError: 'ref_intext_moeller_2021' is undefined [myst.substitution]</t>
  </si>
  <si>
    <t>03_21_mod_tte.md:229: WARNING: Substitution error:UndefinedError: 'ref_bib_jensen_et_al_2022' is undefined [myst.substitution]</t>
  </si>
  <si>
    <t>03_21_mod_tte.md:231: WARNING: Substitution error:UndefinedError: 'ref_bib_loonam_et_al_2021a' is undefined [myst.substitution]</t>
  </si>
  <si>
    <t>03_21_mod_tte.md:233: WARNING: Substitution error:UndefinedError: 'ref_bib_loonam_et_al_2021b' is undefined [myst.substitution]</t>
  </si>
  <si>
    <t>03_21_mod_tte.md:235: WARNING: Substitution error:UndefinedError: 'ref_bib_lukacs_2021' is undefined [myst.substitution]</t>
  </si>
  <si>
    <t>jensen_et_al_2022</t>
  </si>
  <si>
    <t>loonam_et_al_2021a</t>
  </si>
  <si>
    <t>loonam_2019</t>
  </si>
  <si>
    <t>loonam_et_al_2021b</t>
  </si>
  <si>
    <t>lukacs_2021</t>
  </si>
  <si>
    <t>buckland_et_al_2015</t>
  </si>
  <si>
    <t>buckland_et_al_1993</t>
  </si>
  <si>
    <t>jenny_1996</t>
  </si>
  <si>
    <t>despres_einspenner_et_al_2017</t>
  </si>
  <si>
    <t>hauke_et_al_2022</t>
  </si>
  <si>
    <t>codling_et_al_2008</t>
  </si>
  <si>
    <t>garland_et_al_2020</t>
  </si>
  <si>
    <t>pettigrew_et_al_2021</t>
  </si>
  <si>
    <t>pfeffer_et_al_2018</t>
  </si>
  <si>
    <t>schaus_et_al_2020</t>
  </si>
  <si>
    <t>Requires accurate measurements of the area of the camera detection zone, which has been a challenge in previous studies ({{ ref_intext_rowcliffe_et_al_2011 }}; {{ ref_intext_cusack_et_al_2015 }}; {{ ref_intext_anile_devillard_2016 }}; {{ ref_intext_doran_myers_2018 }}; {{ ref_intext_nakashima_et_al_2018 }})</t>
  </si>
  <si>
    <t>nakashima_et_al_2020</t>
  </si>
  <si>
    <t>ausband_et_al_2022</t>
  </si>
  <si>
    <t>balestrieri_et_al_2016</t>
  </si>
  <si>
    <t>palencia_2022</t>
  </si>
  <si>
    <t>gilbert_et_al_2021</t>
  </si>
  <si>
    <t>williams_et_al_2002</t>
  </si>
  <si>
    <t>cappelle_et_al_2019</t>
  </si>
  <si>
    <t>parsons_et_al_2017</t>
  </si>
  <si>
    <t>Lukacs, P. M. (2021, Oct 26).*Animal Abundance from Camera Data:Pipe Dream to Main Stream.* Presented at the FCFC Seminar. &lt;https://umontana.zoom.us/rec/play/eY6_CAjDNUjCAfFrmRvJH8NtrL4J38I46T5idY4gO3i1YHqxBnDUrDeufvgAps-D-aFJFJ_F9AMuE6k.VjerQ5kRpa5HsybV&gt;</t>
  </si>
  <si>
    <t>Codling, E. A., Plank, M. J., &amp; Benhamou, S. (2008). Random walk models in biology. *Journal of The Royal Society Interface, 5*(25), 813–834. &lt;https://doi.org/10.1098/rsif.2008.0014&gt;</t>
  </si>
  <si>
    <t>Cappelle, N., Després‐Einspenner, M., Howe, E. J., Boesch, C., &amp; Kühl, H. S. (2019). Validating camera trap distance sampling for chimpanzees. *American Journal of Primatology, 81*(3), e22962. &lt;https://doi.org/10.1002/ajp.22962&gt;</t>
  </si>
  <si>
    <t>Haucke, T., Kühl, H. S., Hoyer, J., &amp; Steinhage, V. (2022). Overcoming the distance estimation bottleneck in estimating animal abundance with camera traps. *Ecological Informatics, 68*, 101536. &lt;https://doi.org/10.1016/j.ecoinf.2021.101536&gt;</t>
  </si>
  <si>
    <t>Jensen, P. O., Wirsing, A. J., &amp; Thornton, D. H. (2022). Using camera traps to estimate density of snowshoe hare ( Lepus americanus ): A keystone boreal forest herbivore. *Journal of Mammalogy, 103*(3), 693–710. &lt;https://doi.org/10.1093/jmammal/gyac009&gt;</t>
  </si>
  <si>
    <t>Nakashima, Y., Hongo, S., &amp; Akomo-Okoue, E. F. (2020). Landscape-scale estimation of forest ungulate density and biomass using camera traps: Applying the REST model. *Biological Conservation, 241*, 108381. &lt;https://doi.org/10.1016/j.biocon.2019.108381&gt;</t>
  </si>
  <si>
    <t>Estevo, C. A., Nagy-Reis, M. B., &amp; Nichols, J. D. (2017). When habitat matters: Habitat preferences can modulate co-occurrence patterns of similar sympatric species. *PLOS ONE, 12*(7), e0179489. &lt;https://doi.org/10.1371/journal.pone.0179489&gt;</t>
  </si>
  <si>
    <t>palencia_et_al_2022b</t>
  </si>
  <si>
    <t>Palencia et al., 2022b</t>
  </si>
  <si>
    <t>Palencia, P., Barroso, P., Vicente, J., Hofmeester, T. R., Ferreres, J., &amp; Acevedo, P. (2022b). Random encounter model is a reliable method for estimating population density of multiple species using camera traps. *Remote Sensing in Ecology and Conservation, 8*(5), 670–682. &lt;https://doi.org/10.1002/rse2.269&gt;</t>
  </si>
  <si>
    <t>Gilbert, N. A., Clare, J. D. J., Stenglein, J. L., &amp; Zuckerberg, B. (2021). Abundance estimation of unmarked animals based on camera-trap data. *Conservation Biology, 35*(1), 88–100. Medline. &lt;https://doi.org/10.1111/cobi.13517&gt;</t>
  </si>
  <si>
    <t>Jenny, D. (1996). Spatial organization of leopards Panthera pardus in Taï National Park, Ivory Coast: Is rainforest habitat a ‘tropical haven’? *Journal of Zoology, 240*(3), 427–440. &lt;https://doi.org/10.1111/j.1469-7998.1996.tb05296.x&gt;</t>
  </si>
  <si>
    <t>Garland, L., Neilson, E., Avgar, T., Bayne, E., &amp; Boutin, S. (2020). Random Encounter and Staying Time Model Testing with Human Volunteers. *The Journal of Wildlife Management, 84*(6), 1179–1184. &lt;https://doi.org/10.1002/jwmg.21879&gt;</t>
  </si>
  <si>
    <t>Buckland, S. T. (2006). Point-Transect Surveys for Songbirds: Robust Methodologies. *The American Ornithologists’ Union, 123*(2), 345–357. &lt;https://doi.org/10.1642/0004-8038(2006)123[345:PSFSRM]2.0.CO;2&gt;</t>
  </si>
  <si>
    <t>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t>
  </si>
  <si>
    <t>Pettigrew, P., Sigouin, D., &amp; St‐Laurent, M. (2021). Testing the precision and sensitivity of density estimates obtained with a camera‐trap method revealed limitations and opportunities. *Ecology and Evolution, 11*(12), 7879–7889. &lt;https://doi.org/10.1002/ece3.7619&gt;</t>
  </si>
  <si>
    <t>Parsons, A. W., Forrester, T., McShea, W. J., Baker-Whatton, M. C., Millspaugh, J. J., &amp; Kays, R. (2017). Do occupancy or detection rates from camera traps reflect deer density? *Journal of Mammalogy, 98*(6), 1547–1557. &lt;https://doi.org/10.1093/jmammal/gyx128&gt;</t>
  </si>
  <si>
    <t>Ausband, D. E., Lukacs, P. M., Hurley, M., Roberts, S., Strickfaden, K., &amp; Moeller,  A. K. (2022). Estimating Wolf Abundance from Cameras. *Ecosphere, 13*(2), e3933. &lt;https://doi.org/10.1002/ecs2.3933&gt;</t>
  </si>
  <si>
    <t>Parsons et al., 2017</t>
  </si>
  <si>
    <t>Lukacs, 2021</t>
  </si>
  <si>
    <t>Codling et al., 2008</t>
  </si>
  <si>
    <t>Codling, Plank &amp; Benhamou, 2008</t>
  </si>
  <si>
    <t>Ausband et al., 2022</t>
  </si>
  <si>
    <t>Haucke et al., 2022</t>
  </si>
  <si>
    <t>Jensen et al., 2022</t>
  </si>
  <si>
    <t>Jensen, Wirsing, &amp; Thornton, 2022</t>
  </si>
  <si>
    <t>Nakashima et al., 2020</t>
  </si>
  <si>
    <t>Nakashima, Hongo, &amp; Akomo-Okoue, 2020</t>
  </si>
  <si>
    <t>Estevo, Nagy-Reis, &amp; Nichols, 2017</t>
  </si>
  <si>
    <t>Cappelle et al., 2019</t>
  </si>
  <si>
    <t>Gilbert et al., 2021</t>
  </si>
  <si>
    <t>Buckland, 2006</t>
  </si>
  <si>
    <t>Garland et al., 2020</t>
  </si>
  <si>
    <t>Jenny, 1996</t>
  </si>
  <si>
    <t>Pettigrew et al., 2021</t>
  </si>
  <si>
    <t>Pettigrew, Sigouin, &amp; St‐Laurent, 2021</t>
  </si>
  <si>
    <t>Pfeffer et al., 2018</t>
  </si>
  <si>
    <t>ADDED</t>
  </si>
  <si>
    <t>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t>
  </si>
  <si>
    <t>Dupont, G., Royle, J. A., Nawaz, M. A., &amp; Sutherland, C. (2021). Optimal sampling design for spatial capture–recapture. *Ecology, 102*(3), e03262. &lt;https://doi.org/10.1002/ecy.3262&gt;</t>
  </si>
  <si>
    <t>dupont_et_al_2021</t>
  </si>
  <si>
    <t>Després‐Einspenner, M., Howe, E. J., Drapeau, P., &amp; Kühl, H. S. (2017). An empirical evaluation of camera trapping and spatially explicit capture‐recapture models for estimating chimpanzee density. *American Journal of Primatology, 79*(7), e22647. &lt;https://doi.org/10.1002/ajp.22647&gt;</t>
  </si>
  <si>
    <t xml:space="preserve">Balestrieri, A., Ruiz-González, A., Vergara, M., Capelli, E., Tirozzi, P., Alfino, S., Minuti, G., Prigioni, C., &amp; Saino, N. (2016). Pine marten density in lowland riparian woods: A test of the Random Encounter Model based on genetic data. *Mammalian Biology, 81*(5), 439–446. &lt;https://doi.org/10.1016/j.mambio.2016.05.005&gt;
</t>
  </si>
  <si>
    <t>nakashima_et_al_2017</t>
  </si>
  <si>
    <t>Dupont et al., 2021</t>
  </si>
  <si>
    <t>Després‐Einspenner et al., 2017</t>
  </si>
  <si>
    <t>Schaus et al., 2020</t>
  </si>
  <si>
    <t>Balestrieri et al., 2016</t>
  </si>
  <si>
    <t>moeller_lukacs_2022</t>
  </si>
  <si>
    <t>Moeller, A. K.,&amp;  Lukacs, P. M. (2022) spaceNtime: an R package for estimating abundance of unmarked animals using camera-trap photographs. *Mammalian Biology, 102*, 581–590. &lt;https://doi.org/10.1007/s42991-021-00181-8&gt;</t>
  </si>
  <si>
    <t>Moeller &amp; Lukacs, 2022</t>
  </si>
  <si>
    <t>evans_rittenhouse_2018</t>
  </si>
  <si>
    <t>burgar_et_al_2019</t>
  </si>
  <si>
    <t>u_capetown_2024</t>
  </si>
  <si>
    <t>efford_2023</t>
  </si>
  <si>
    <t>sutherland_et_al_2018</t>
  </si>
  <si>
    <t>royle_2016</t>
  </si>
  <si>
    <t>mod_rem_pro_06</t>
  </si>
  <si>
    <t>Increased precision is less pronounced in high-[density](#density) populations ({{ ref_intext_augustine_et_al_2018 }}; {{ ref_intext_clarke_et_al_2023 }})</t>
  </si>
  <si>
    <t>Improved precision of [density](#density) estimates relative to SCR ({{ ref_intext_augustine_et_al_2018 }}; {{ ref_intext_davis_et_al_2021 }}; {{ ref_intext_clarke_et_al_2023 }})</t>
  </si>
  <si>
    <t>Detections are [independent](#independent_detections) ({{ ref_intext_chandler_royle_2013 }}; {{ ref_intext_clarke_et_al_2023 }})</t>
  </si>
  <si>
    <t>Individuals' identifying traits do not change during the [survey](#survey) (e.g., antlers present*/absent) ({{ ref_intext_augustine_et_al_2019 }})</t>
  </si>
  <si>
    <t>May produce be less reliable*/accurate estimates for high-[density](#density) populations ({{ ref_intext_sun_et_al_2022 }}; {{ ref_intext_clarke_et_al_2023 }})</t>
  </si>
  <si>
    <t>Too few categorical identifiers*/ possibilities can result in mis-assignments and overestimating [density](#density) ({{ ref_intext_augustine_et_al_2019 }}; {{ ref_intext_parmenter_et_al_2003 }}; {{ ref_intext_clarke_et_al_2023 }})</t>
  </si>
  <si>
    <t>May produce more precise and less biased [density](#density) estimates than SC with less information ({{ ref_intext_sun_et_al_2022 }}; {{ ref_intext_clarke_et_al_2023 }})</t>
  </si>
  <si>
    <t>When the sample size is large enough to reliably estimate [density](#density) with CR, ({{ ref_intext_karanth_1995 }}; {{ ref_intext_karanth_nichols_1998 }}) individuals are unlikely to have a unique marker ({{ ref_intext_noss_et_al_2003 }}; {{ ref_intext_kelly_et_al_2008 }}; {{ ref_intext_rovero_et_al_2013 }})</t>
  </si>
  <si>
    <t>[Density](#density) cannot be explicitly estimated because the true area animals occupy is never measured (only approximated) ({{ ref_intext_chandler_royle_2013 }})</t>
  </si>
  <si>
    <t>[Camera locations](#camera_location) are [randomly placed](#sampledesign_random) ({{ ref_intext_wearn_gloverkapfer_2017 }})</t>
  </si>
  <si>
    <t>[Camera locations](#camera_location) are independent ({{ ref_intext_wearn_gloverkapfer_2017 }})</t>
  </si>
  <si>
    <t>[Detection probability](#detection_probability) of different species remains the same ({{ ref_intext_wearn_gloverkapfer_2017 }}) ('true' species richness estimation involves attempting to correct for '[imperfect detection](#imperfect_detection)' ({{ ref_intext_wearn_gloverkapfer_2017 }})</t>
  </si>
  <si>
    <t>Sampling effort is comparable between [camera locations](#camera_location) ({{ ref_intext_royle_nichols_2003 }})</t>
  </si>
  <si>
    <t>[Detection probability](#detection_probability) of different species remains the same ({{ ref_intext_wearn_gloverkapfer_2017 }})</t>
  </si>
  <si>
    <t>Demographic closure (i.e., no births or deaths) and geographic closure (i.e., no immigration or emigration) (animal [density](#density) is constant during the [survey](#survey)) ({{ ref_intext_palencia_et_al_2021 }})</t>
  </si>
  <si>
    <t>Detections are [independent](#independent_detections) ({{ ref_intext_palencia_et_al_2021 }})</t>
  </si>
  <si>
    <t>Requires a good understanding of the focal populations’ activity patterns; [density](#density)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t>
  </si>
  <si>
    <t>Tends to underestimate [density](#density) ({{ ref_intext_howe_et_al_2017 }}; {{ ref_intext_twining_et_al_2022 }}; {{ ref_intext_clarke_et_al_2023 }})</t>
  </si>
  <si>
    <t>Low population [density](#density) and reactivity to cameras may be major sources of bias' ({{ ref_intext_bessone_et_al_2020 }}; {{ ref_intext_clarke_et_al_2023 }})</t>
  </si>
  <si>
    <t>[Density](#density) estimates are unbiased by animal movement 'since camera-animal distance is measured at a certain instant in time (intervals of duration *t* apart)' ({{ ref_intext_howe_et_al_2017 }}; {{ ref_intext_clarke_et_al_2023 }})</t>
  </si>
  <si>
    <t>Can be applied to low-[density](#density) populations ({{ ref_intext_howe_et_al_2017 }}; {{ ref_intext_clarke_et_al_2023 }})</t>
  </si>
  <si>
    <t>No formal [assumptions](#mods_modelling_assumption) ({{ ref_intext_wearn_gloverkapfer_2017 }})</t>
  </si>
  <si>
    <t>Maximum flexibility for study design (e.g., [camera days per camera location](#camera_days_per_camera_location) or use of [lure](#baitlure_lure) ({{ ref_intext_rovero_et_al_2013 }})) ({{ ref_intext_wearn_gloverkapfer_2017 }})</t>
  </si>
  <si>
    <t>Detections are [independent](#independent_detections) ({{ ref_intext_moeller_et_al_2018 }})</t>
  </si>
  <si>
    <t>[Occupancy](#occupancy) is constant ({{ ref_intext_mackenzie_et_al_2002 }}) (abundance is constant) ({{ ref_intext_mackenzie_et_al_2006 }})</t>
  </si>
  <si>
    <t>[Camera locations](#camera_location) are independent ({{ ref_intext_mackenzie_et_al_2006 }})</t>
  </si>
  <si>
    <t>Detections are [independent](#independent_detections) ({{ ref_intext_mackenzie_et_al_2006 }})</t>
  </si>
  <si>
    <t>The probability of [occupancy](#occupancy) and detection are constant across all [camera locations](#camera_location) within a stratum or can be modelled using covariates ({{ ref_intext_mackenzie_et_al_2006 }})</t>
  </si>
  <si>
    <t>[Occupancy](#occupancy) ({{ ref_intext_mackenzie_et_al_2002 }}) only measures distribution; it may be a misleading indicator of changes in abundance ({{ ref_intext_wearn_gloverkapfer_2017 }})</t>
  </si>
  <si>
    <t>Interpretation*/communication of results may not be straightforward (if the scale of movement is much larger than the [camera spacing](#camera_spacing) the results should be interpreted as 'probability of use' rather than [occupancy](#occupancy)) ({{ ref_intext_wearn_gloverkapfer_2017 }})</t>
  </si>
  <si>
    <t>Multi-species [occupancy models](#mods_occupancy) ({{ ref_intext_mackenzie_et_al_2002 }}) allow the inclusion of interactions among species while controlling for [imperfect detection](#imperfect_detection) ({{ ref_intext_wearn_gloverkapfer_2017 }})</t>
  </si>
  <si>
    <t>Many [assumption](#mods_modelling_assumption)s exist (since used for many approaches) ({{ ref_intext_wearn_gloverkapfer_2017 }})</t>
  </si>
  <si>
    <t>Difficult to draw inferences (a large number of [assumptions](#mods_modelling_assumption)); comparisons across space, time, species, and studies are difficult ({{ ref_intext_wearn_gloverkapfer_2017 }})</t>
  </si>
  <si>
    <t>[Relative abundance indices](#mods_relative_abundance) often do correlate with abundance ({{ ref_intext_wearn_gloverkapfer_2017 }})</t>
  </si>
  <si>
    <t>Calibration with independent [density](#density) estimates is possible ({{ ref_intext_wearn_gloverkapfer_2017 }})</t>
  </si>
  <si>
    <t>Allows community-wide [density](#density) estimation ({{ ref_intext_wearn_gloverkapfer_2017 }})</t>
  </si>
  <si>
    <t>Direct estimation of [density](#density); avoids ad-hoc definitions of study area ({{ ref_intext_rowcliffe_et_al_2008 }})</t>
  </si>
  <si>
    <t>Demographic closure (i.e., no births or deaths) and geographic closure (i.e., no immigration or emigration) (animal [density](#density) is constant during the [survey](#survey)) ({{ ref_intext_rowcliffe_et_al_2008 }})</t>
  </si>
  <si>
    <t>Detections are [independent](#independent_detections) ({{ ref_intext_nakashima_et_al_2018 }})</t>
  </si>
  <si>
    <t>Attraction or aversion to cameras is exhibited in some species ({{ ref_intext_meek_et_al_2016 }}) and could affect the time within the detection zone and subsequently affect estimates of [density](#density) ({{ ref_intext_doran_myers_2018 }})</t>
  </si>
  <si>
    <t>Provides unbiased estimates of animal [density](#density), even when animal movement speed varies, and animals travel in pairs ({{ ref_intext_nakashima_et_al_2018 }})</t>
  </si>
  <si>
    <t>Not appropriate for low [density](#density) or elusive species when recaptures too few to confidently infer the number and location of activity centres' ({{ ref_intext_clarke_et_al_2023 }}; {{ ref_intext_burgar_et_al_2018 }})</t>
  </si>
  <si>
    <t>Not appropriate for high-[density](#density) populations with evenly spaced activity centres (camera[-specific] counts will be too similar and impair activity centre inference)' ({{ ref_intext_clarke_et_al_2023 }})</t>
  </si>
  <si>
    <t>Study design (camera arrangement) can dramatically affect the accuracy and precision of [density](#density) estimates' ({{ ref_intext_clarke_et_al_2023 }}; {{Sollmann, 2018}})</t>
  </si>
  <si>
    <t>Detections of different individuals are [independent](#independent_detections) ({{ ref_intext_wearn_gloverkapfer_2017 }})</t>
  </si>
  <si>
    <t>[Surveys](#survey) are independent ({{ ref_intext_wearn_gloverkapfer_2017 }})</t>
  </si>
  <si>
    <t>[Camera locations](#camera_location) are randomly placed with respect to the distribution and orientation of home ranges ({{ ref_intext_wearn_gloverkapfer_2017 }})</t>
  </si>
  <si>
    <t>Multiple cameras per station may be required to identify individuals; difficult to implement at large spatial scales as it requires a high [density](#density) of cameras ({{ ref_intext_morin_et_al_2022 }})</t>
  </si>
  <si>
    <t>½ MMDM (Mean Maximum Distance Moved) will usually lead to an underestimation of home range size and thus overestimation of [density](#density) ({{ ref_intext_parmenter_et_al_2003 }}; {{ ref_intext_noss_et_al_2012 }}; {{ ref_intext_wearn_gloverkapfer_2017 }})</t>
  </si>
  <si>
    <t>Produces direct estimates of [density](#density) or population size for explicit spatial regions ({{ ref_intext_chandler_royle_2013 }})</t>
  </si>
  <si>
    <t>[Density](#density) estimates obtained in a single model, fully incorporate spatial information of locations and individuals ({{ ref_intext_wearn_gloverkapfer_2017 }})</t>
  </si>
  <si>
    <t>SECR ({{ ref_intext_efford_2004 }}; {{ ref_intext_borchers_efford_2008 }}; {{ ref_intext_royle_young_2008 }}; {{ ref_intext_royle_et_al_2009 }}) accounts for variation in individual [detection probability](/9_glossary#detection_probability); can produce spatial variation in [density](#density); SECR ({{ ref_intext_efford_2004 }}; {{ ref_intext_borchers_efford_2008 }}; {{ ref_intext_royle_young_2008 }}; {{ ref_intext_royle_et_al_2009 }}) more sensitive to detect moderate-to-major populations changes (+/-20-80%) ({{ ref_intext_royle_young_2008 }}; {{ ref_intext_royle_et_al_2009 }})</t>
  </si>
  <si>
    <t>Allows for [density](#density) estimation for a unmarked population, but the precision of the [density](#density) estimates are likely to be very low value ({{ ref_intext_wearn_gloverkapfer_2017 }})</t>
  </si>
  <si>
    <t>[Density](#density) estimates are likely less precise than with SECR ({{ ref_intext_efford_2004 }}; {{ ref_intext_borchers_efford_2008 }}; {{ ref_intext_royle_young_2008 }}; {{ ref_intext_royle_et_al_2009 }}) or REM, unless a large proportion of the population have marks  ({{ ref_intext_wearn_gloverkapfer_2017 }})</t>
  </si>
  <si>
    <t>snow_leopard_network_2020a</t>
  </si>
  <si>
    <t>snow_leopard_network_2020b</t>
  </si>
  <si>
    <t>Snow Leopard Network, 2020a</t>
  </si>
  <si>
    <t>Snow Leopard Network, 2020b</t>
  </si>
  <si>
    <t>compsustnet_2016</t>
  </si>
  <si>
    <t>CompSustNet, 2016</t>
  </si>
  <si>
    <r>
      <t>CompSustNet (2016, Oct 17). *J. Andrew Royle, ‘Spatial Capture-Recapture Modelling.’*</t>
    </r>
    <r>
      <rPr>
        <sz val="11"/>
        <color rgb="FF000000"/>
        <rFont val="Times New Roman"/>
        <family val="1"/>
      </rPr>
      <t xml:space="preserve"> [Video]. YouTube. &lt;https://www.youtube.com/watch?v=4HKFimATq9E&gt;</t>
    </r>
  </si>
  <si>
    <t>https://www.youtube.com/embed/4HKFimATq9E</t>
  </si>
  <si>
    <r>
      <t>Snow Leopard Network. (2020a, Aug 1). *PAWS: Spatial Capture Recapture Data Analysis Part 1.*</t>
    </r>
    <r>
      <rPr>
        <sz val="11"/>
        <color rgb="FF000000"/>
        <rFont val="Times New Roman"/>
        <family val="1"/>
      </rPr>
      <t xml:space="preserve"> [Video]. YouTube. &lt;https://www.youtube.com/watch?v=aTbk-jWyMcU&gt;</t>
    </r>
  </si>
  <si>
    <r>
      <t>Snow Leopard Network. (2020b, Aug 2).*PAWS: Spatial Capture Recapture Data Analysis Part 2.*</t>
    </r>
    <r>
      <rPr>
        <sz val="11"/>
        <color rgb="FF000000"/>
        <rFont val="Times New Roman"/>
        <family val="1"/>
      </rPr>
      <t xml:space="preserve"> [Video]. YouTube. &lt;</t>
    </r>
    <r>
      <rPr>
        <sz val="12"/>
        <color theme="1"/>
        <rFont val="Arial"/>
        <family val="2"/>
      </rPr>
      <t xml:space="preserve"> </t>
    </r>
    <r>
      <rPr>
        <sz val="11"/>
        <color rgb="FF000000"/>
        <rFont val="Times New Roman"/>
        <family val="1"/>
      </rPr>
      <t>https://www.youtube.com/watch?v=IHVez1a_hqg&amp;t=2675s&gt;</t>
    </r>
  </si>
  <si>
    <t>https://www.youtube.com/embed/IHVez1a_hqg</t>
  </si>
  <si>
    <t>https://www.youtube.com/embed/IHVez1a_hqg?si=1ePCJKv0v1SiKwSi</t>
  </si>
  <si>
    <t>jackman_2024</t>
  </si>
  <si>
    <t>rovero_et_al_2010</t>
  </si>
  <si>
    <t>rowcliffe_et_al_2023'</t>
  </si>
  <si>
    <t>buckland_2006</t>
  </si>
  <si>
    <t>State variable *vs.*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</si>
</sst>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3">
    <font>
      <sz val="11"/>
      <color theme="1"/>
      <name val="Aptos Narrow"/>
      <family val="2"/>
      <scheme val="minor"/>
    </font>
    <font>
      <sz val="10"/>
      <color theme="1"/>
      <name val="Arial"/>
      <family val="2"/>
    </font>
    <font>
      <sz val="12"/>
      <color theme="1"/>
      <name val="Arial"/>
      <family val="2"/>
    </font>
    <font>
      <sz val="8"/>
      <name val="Aptos Narrow"/>
      <family val="2"/>
      <scheme val="minor"/>
    </font>
    <font>
      <b/>
      <sz val="11"/>
      <color theme="1"/>
      <name val="Aptos Narrow"/>
      <family val="2"/>
      <scheme val="minor"/>
    </font>
    <font>
      <sz val="11"/>
      <color theme="1"/>
      <name val="Aptos Narrow"/>
      <family val="2"/>
      <scheme val="minor"/>
    </font>
    <font>
      <sz val="12"/>
      <color theme="1"/>
      <name val="Calibri"/>
      <family val="2"/>
    </font>
    <font>
      <sz val="11"/>
      <color rgb="FFFF0000"/>
      <name val="Aptos Narrow"/>
      <family val="2"/>
      <scheme val="minor"/>
    </font>
    <font>
      <sz val="11"/>
      <color theme="1"/>
      <name val="Aptos Narrow"/>
      <scheme val="minor"/>
    </font>
    <font>
      <b/>
      <sz val="11"/>
      <color rgb="FF000000"/>
      <name val="Aptos Narrow"/>
      <scheme val="minor"/>
    </font>
    <font>
      <b/>
      <sz val="11"/>
      <color theme="1"/>
      <name val="Aptos Narrow"/>
      <scheme val="minor"/>
    </font>
    <font>
      <sz val="11"/>
      <color rgb="FF000000"/>
      <name val="Aptos Narrow"/>
      <scheme val="minor"/>
    </font>
    <font>
      <i/>
      <sz val="11"/>
      <color rgb="FF000000"/>
      <name val="Aptos Narrow"/>
      <scheme val="minor"/>
    </font>
    <font>
      <sz val="11"/>
      <color theme="1"/>
      <name val="Arial"/>
      <family val="2"/>
    </font>
    <font>
      <sz val="12"/>
      <color rgb="FFFF0000"/>
      <name val="Calibri"/>
      <family val="2"/>
    </font>
    <font>
      <sz val="12"/>
      <name val="Aptos Narrow"/>
      <scheme val="minor"/>
    </font>
    <font>
      <sz val="12"/>
      <color rgb="FF202122"/>
      <name val="Aptos Narrow"/>
      <scheme val="minor"/>
    </font>
    <font>
      <sz val="12"/>
      <color theme="1"/>
      <name val="Aptos Narrow"/>
      <scheme val="minor"/>
    </font>
    <font>
      <b/>
      <sz val="11"/>
      <color theme="1"/>
      <name val="Calibri"/>
      <family val="2"/>
    </font>
    <font>
      <sz val="11"/>
      <color theme="1"/>
      <name val="Courier New"/>
      <family val="3"/>
    </font>
    <font>
      <sz val="11"/>
      <color theme="1"/>
      <name val="Calibri"/>
      <family val="2"/>
    </font>
    <font>
      <sz val="11"/>
      <color rgb="FFD8D8D8"/>
      <name val="Calibri"/>
      <family val="2"/>
    </font>
    <font>
      <sz val="12"/>
      <color rgb="FF222222"/>
      <name val="Arial"/>
      <family val="2"/>
    </font>
    <font>
      <sz val="9"/>
      <color theme="1"/>
      <name val="Arial"/>
      <family val="2"/>
    </font>
    <font>
      <sz val="11"/>
      <color rgb="FF000000"/>
      <name val="Arial"/>
      <family val="2"/>
    </font>
    <font>
      <i/>
      <sz val="11"/>
      <color theme="1"/>
      <name val="Aptos Narrow"/>
      <scheme val="minor"/>
    </font>
    <font>
      <u/>
      <sz val="11"/>
      <color theme="10"/>
      <name val="Aptos Narrow"/>
      <family val="2"/>
      <scheme val="minor"/>
    </font>
    <font>
      <sz val="12"/>
      <color rgb="FF202122"/>
      <name val="Courier New"/>
      <family val="3"/>
    </font>
    <font>
      <sz val="11"/>
      <color rgb="FF0F0F0F"/>
      <name val="Arial"/>
      <family val="2"/>
    </font>
    <font>
      <sz val="11"/>
      <color rgb="FF000000"/>
      <name val="Times New Roman"/>
      <family val="1"/>
    </font>
    <font>
      <b/>
      <sz val="11"/>
      <color theme="1"/>
      <name val="Arial"/>
      <family val="2"/>
    </font>
    <font>
      <u/>
      <sz val="11"/>
      <color rgb="FF365F91"/>
      <name val="Arial"/>
      <family val="2"/>
    </font>
    <font>
      <sz val="12"/>
      <color rgb="FF1F2328"/>
      <name val="Segoe UI"/>
      <family val="2"/>
    </font>
  </fonts>
  <fills count="16">
    <fill>
      <patternFill patternType="none"/>
    </fill>
    <fill>
      <patternFill patternType="gray125"/>
    </fill>
    <fill>
      <patternFill patternType="solid">
        <fgColor rgb="FFE2EFD9"/>
        <bgColor indexed="64"/>
      </patternFill>
    </fill>
    <fill>
      <patternFill patternType="solid">
        <fgColor rgb="FFFBE4D5"/>
        <bgColor indexed="64"/>
      </patternFill>
    </fill>
    <fill>
      <patternFill patternType="solid">
        <fgColor rgb="FFDBDBDB"/>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79998168889431442"/>
        <bgColor rgb="FFCCCCCC"/>
      </patternFill>
    </fill>
    <fill>
      <patternFill patternType="solid">
        <fgColor rgb="FFDADADA"/>
        <bgColor rgb="FFDADADA"/>
      </patternFill>
    </fill>
    <fill>
      <patternFill patternType="solid">
        <fgColor rgb="FFFFFF00"/>
        <bgColor rgb="FFFFFF00"/>
      </patternFill>
    </fill>
    <fill>
      <patternFill patternType="solid">
        <fgColor rgb="FFFBE4D5"/>
        <bgColor rgb="FFFBE4D5"/>
      </patternFill>
    </fill>
    <fill>
      <patternFill patternType="solid">
        <fgColor theme="2" tint="-9.9978637043366805E-2"/>
        <bgColor indexed="64"/>
      </patternFill>
    </fill>
    <fill>
      <patternFill patternType="solid">
        <fgColor theme="5" tint="0.39997558519241921"/>
        <bgColor indexed="64"/>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D8D8D8"/>
      </left>
      <right style="thin">
        <color rgb="FFD8D8D8"/>
      </right>
      <top style="thin">
        <color rgb="FFD8D8D8"/>
      </top>
      <bottom style="thin">
        <color rgb="FFD8D8D8"/>
      </bottom>
      <diagonal/>
    </border>
  </borders>
  <cellStyleXfs count="3">
    <xf numFmtId="0" fontId="0" fillId="0" borderId="0"/>
    <xf numFmtId="0" fontId="5" fillId="0" borderId="0"/>
    <xf numFmtId="0" fontId="26" fillId="0" borderId="0" applyNumberFormat="0" applyFill="0" applyBorder="0" applyAlignment="0" applyProtection="0"/>
  </cellStyleXfs>
  <cellXfs count="86">
    <xf numFmtId="0" fontId="0" fillId="0" borderId="0" xfId="0"/>
    <xf numFmtId="0" fontId="1" fillId="0" borderId="0" xfId="0" applyFont="1" applyAlignment="1">
      <alignment vertical="center"/>
    </xf>
    <xf numFmtId="0" fontId="2" fillId="0" borderId="0" xfId="0" applyFont="1"/>
    <xf numFmtId="0" fontId="0" fillId="0" borderId="0" xfId="0" pivotButton="1"/>
    <xf numFmtId="0" fontId="0" fillId="0" borderId="0" xfId="0" applyAlignment="1">
      <alignment horizontal="left"/>
    </xf>
    <xf numFmtId="0" fontId="4" fillId="0" borderId="0" xfId="0" applyFont="1"/>
    <xf numFmtId="0" fontId="0" fillId="6" borderId="0" xfId="0" applyFill="1"/>
    <xf numFmtId="0" fontId="0" fillId="7" borderId="0" xfId="0" applyFill="1"/>
    <xf numFmtId="164" fontId="0" fillId="0" borderId="0" xfId="0" applyNumberFormat="1"/>
    <xf numFmtId="0" fontId="6" fillId="9" borderId="1" xfId="1" applyFont="1" applyFill="1" applyBorder="1" applyAlignment="1">
      <alignment horizontal="left" vertical="top" wrapText="1"/>
    </xf>
    <xf numFmtId="0" fontId="0" fillId="7" borderId="0" xfId="0" applyFill="1" applyAlignment="1">
      <alignment horizontal="left"/>
    </xf>
    <xf numFmtId="0" fontId="6" fillId="10" borderId="1" xfId="1" applyFont="1" applyFill="1" applyBorder="1" applyAlignment="1">
      <alignment horizontal="left" vertical="top" wrapText="1"/>
    </xf>
    <xf numFmtId="0" fontId="0" fillId="0" borderId="1" xfId="0" applyBorder="1"/>
    <xf numFmtId="0" fontId="7" fillId="0" borderId="0" xfId="0" applyFont="1"/>
    <xf numFmtId="0" fontId="8" fillId="0" borderId="0" xfId="0" applyFont="1"/>
    <xf numFmtId="0" fontId="9" fillId="4" borderId="0" xfId="0" applyFont="1" applyFill="1" applyAlignment="1">
      <alignment vertical="center"/>
    </xf>
    <xf numFmtId="0" fontId="10" fillId="5" borderId="0" xfId="0" applyFont="1" applyFill="1"/>
    <xf numFmtId="0" fontId="11"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horizontal="center" vertical="center"/>
    </xf>
    <xf numFmtId="0" fontId="11" fillId="2" borderId="0" xfId="0" applyFont="1" applyFill="1" applyAlignment="1">
      <alignment horizontal="center" vertical="center"/>
    </xf>
    <xf numFmtId="0" fontId="9" fillId="0" borderId="0" xfId="0" applyFont="1" applyAlignment="1">
      <alignment vertical="center"/>
    </xf>
    <xf numFmtId="0" fontId="11" fillId="3" borderId="0" xfId="0" applyFont="1" applyFill="1" applyAlignment="1">
      <alignment horizontal="center" vertical="center"/>
    </xf>
    <xf numFmtId="0" fontId="0" fillId="9" borderId="0" xfId="0" applyFill="1"/>
    <xf numFmtId="0" fontId="6" fillId="10" borderId="0" xfId="1" applyFont="1" applyFill="1" applyAlignment="1">
      <alignment horizontal="left" vertical="top" wrapText="1"/>
    </xf>
    <xf numFmtId="0" fontId="6" fillId="9" borderId="0" xfId="1" applyFont="1" applyFill="1" applyAlignment="1">
      <alignment horizontal="left" vertical="top" wrapText="1"/>
    </xf>
    <xf numFmtId="0" fontId="10" fillId="0" borderId="0" xfId="0" applyFont="1"/>
    <xf numFmtId="0" fontId="13" fillId="0" borderId="0" xfId="0" applyFont="1" applyAlignment="1">
      <alignment vertical="center"/>
    </xf>
    <xf numFmtId="0" fontId="6" fillId="0" borderId="0" xfId="0" applyFont="1" applyAlignment="1">
      <alignment horizontal="left" vertical="center"/>
    </xf>
    <xf numFmtId="0" fontId="6" fillId="0" borderId="0" xfId="0" applyFont="1"/>
    <xf numFmtId="0" fontId="6" fillId="7" borderId="0" xfId="0" applyFont="1" applyFill="1"/>
    <xf numFmtId="0" fontId="14" fillId="0" borderId="0" xfId="0" applyFont="1" applyAlignment="1">
      <alignment horizontal="left" vertical="center"/>
    </xf>
    <xf numFmtId="0" fontId="13" fillId="0" borderId="0" xfId="0" applyFont="1"/>
    <xf numFmtId="0" fontId="15" fillId="0" borderId="0" xfId="0" applyFont="1"/>
    <xf numFmtId="0" fontId="16" fillId="0" borderId="0" xfId="0" applyFont="1"/>
    <xf numFmtId="0" fontId="15" fillId="0" borderId="0" xfId="0" applyFont="1" applyAlignment="1">
      <alignment vertical="center" wrapText="1"/>
    </xf>
    <xf numFmtId="0" fontId="17" fillId="0" borderId="0" xfId="0" applyFont="1"/>
    <xf numFmtId="0" fontId="8" fillId="7" borderId="0" xfId="0" applyFont="1" applyFill="1"/>
    <xf numFmtId="0" fontId="18" fillId="0" borderId="0" xfId="0" applyFont="1" applyAlignment="1">
      <alignment horizontal="left"/>
    </xf>
    <xf numFmtId="0" fontId="19"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xf>
    <xf numFmtId="0" fontId="20" fillId="7" borderId="0" xfId="0" applyFont="1" applyFill="1" applyAlignment="1">
      <alignment horizontal="left" vertical="top"/>
    </xf>
    <xf numFmtId="0" fontId="5" fillId="0" borderId="0" xfId="0" applyFont="1" applyAlignment="1">
      <alignment horizontal="left" vertical="top"/>
    </xf>
    <xf numFmtId="0" fontId="1" fillId="12" borderId="0" xfId="0" applyFont="1" applyFill="1" applyAlignment="1">
      <alignment horizontal="left" vertical="top"/>
    </xf>
    <xf numFmtId="0" fontId="20" fillId="0" borderId="0" xfId="0" applyFont="1" applyAlignment="1">
      <alignment horizontal="left"/>
    </xf>
    <xf numFmtId="0" fontId="21" fillId="0" borderId="0" xfId="0" applyFont="1" applyAlignment="1">
      <alignment horizontal="left" vertical="top"/>
    </xf>
    <xf numFmtId="0" fontId="20" fillId="0" borderId="2" xfId="0" applyFont="1" applyBorder="1" applyAlignment="1">
      <alignment horizontal="left" vertical="top"/>
    </xf>
    <xf numFmtId="0" fontId="1" fillId="7" borderId="0" xfId="0" applyFont="1" applyFill="1" applyAlignment="1">
      <alignment horizontal="left" vertical="top"/>
    </xf>
    <xf numFmtId="0" fontId="1" fillId="13" borderId="0" xfId="0" applyFont="1" applyFill="1" applyAlignment="1">
      <alignment horizontal="left" vertical="top"/>
    </xf>
    <xf numFmtId="0" fontId="20" fillId="9" borderId="0" xfId="0" applyFont="1" applyFill="1" applyAlignment="1">
      <alignment horizontal="left" vertical="top"/>
    </xf>
    <xf numFmtId="0" fontId="1" fillId="9" borderId="0" xfId="0" applyFont="1" applyFill="1" applyAlignment="1">
      <alignment horizontal="left" vertical="top"/>
    </xf>
    <xf numFmtId="0" fontId="5" fillId="8" borderId="0" xfId="0" applyFont="1" applyFill="1" applyAlignment="1">
      <alignment horizontal="left" vertical="top"/>
    </xf>
    <xf numFmtId="0" fontId="22" fillId="7" borderId="0" xfId="0" applyFont="1" applyFill="1"/>
    <xf numFmtId="0" fontId="18" fillId="11" borderId="0" xfId="0" applyFont="1" applyFill="1" applyAlignment="1">
      <alignment horizontal="left"/>
    </xf>
    <xf numFmtId="0" fontId="1" fillId="0" borderId="2" xfId="0" applyFont="1" applyBorder="1" applyAlignment="1">
      <alignment horizontal="left" vertical="top"/>
    </xf>
    <xf numFmtId="0" fontId="1" fillId="7" borderId="2" xfId="0" applyFont="1" applyFill="1" applyBorder="1" applyAlignment="1">
      <alignment horizontal="left" vertical="top"/>
    </xf>
    <xf numFmtId="0" fontId="10" fillId="14" borderId="0" xfId="0" applyFont="1" applyFill="1"/>
    <xf numFmtId="0" fontId="13" fillId="15" borderId="0" xfId="0" applyFont="1" applyFill="1"/>
    <xf numFmtId="0" fontId="25" fillId="6" borderId="0" xfId="0" applyFont="1" applyFill="1"/>
    <xf numFmtId="0" fontId="26" fillId="0" borderId="0" xfId="2"/>
    <xf numFmtId="0" fontId="27" fillId="0" borderId="0" xfId="0" applyFont="1"/>
    <xf numFmtId="49" fontId="9" fillId="4" borderId="0" xfId="0" applyNumberFormat="1" applyFont="1" applyFill="1" applyAlignment="1">
      <alignment vertical="center"/>
    </xf>
    <xf numFmtId="49" fontId="11" fillId="0" borderId="0" xfId="0" applyNumberFormat="1" applyFont="1" applyAlignment="1">
      <alignment vertical="center"/>
    </xf>
    <xf numFmtId="49" fontId="24" fillId="0" borderId="0" xfId="0" applyNumberFormat="1" applyFont="1" applyAlignment="1">
      <alignment vertical="center"/>
    </xf>
    <xf numFmtId="49" fontId="8" fillId="7" borderId="0" xfId="0" applyNumberFormat="1" applyFont="1" applyFill="1"/>
    <xf numFmtId="49" fontId="8" fillId="0" borderId="0" xfId="0" quotePrefix="1" applyNumberFormat="1" applyFont="1"/>
    <xf numFmtId="49" fontId="11" fillId="0" borderId="0" xfId="0" quotePrefix="1" applyNumberFormat="1" applyFont="1" applyAlignment="1">
      <alignment vertical="center"/>
    </xf>
    <xf numFmtId="49" fontId="23" fillId="0" borderId="0" xfId="0" quotePrefix="1" applyNumberFormat="1" applyFont="1"/>
    <xf numFmtId="49" fontId="13" fillId="0" borderId="0" xfId="0" quotePrefix="1" applyNumberFormat="1" applyFont="1"/>
    <xf numFmtId="49" fontId="8" fillId="0" borderId="0" xfId="0" applyNumberFormat="1" applyFont="1" applyAlignment="1">
      <alignment vertical="center"/>
    </xf>
    <xf numFmtId="49" fontId="13" fillId="0" borderId="0" xfId="0" applyNumberFormat="1" applyFont="1"/>
    <xf numFmtId="49" fontId="8" fillId="0" borderId="0" xfId="0" applyNumberFormat="1" applyFont="1"/>
    <xf numFmtId="0" fontId="2" fillId="0" borderId="0" xfId="0" applyFont="1" applyAlignment="1">
      <alignment vertical="center"/>
    </xf>
    <xf numFmtId="0" fontId="11" fillId="7" borderId="0" xfId="0" applyFont="1" applyFill="1"/>
    <xf numFmtId="0" fontId="8" fillId="7" borderId="0" xfId="0" applyFont="1" applyFill="1" applyAlignment="1">
      <alignment vertical="center"/>
    </xf>
    <xf numFmtId="0" fontId="24" fillId="0" borderId="0" xfId="0" applyFont="1" applyAlignment="1">
      <alignment vertical="center"/>
    </xf>
    <xf numFmtId="0" fontId="32" fillId="0" borderId="0" xfId="0" applyFont="1"/>
    <xf numFmtId="0" fontId="30" fillId="0" borderId="0" xfId="0" applyFont="1" applyAlignment="1">
      <alignment vertical="center"/>
    </xf>
    <xf numFmtId="0" fontId="30" fillId="0" borderId="0" xfId="0" applyFont="1"/>
    <xf numFmtId="0" fontId="26" fillId="0" borderId="0" xfId="2" applyFill="1"/>
    <xf numFmtId="0" fontId="0" fillId="0" borderId="0" xfId="0" applyAlignment="1">
      <alignment wrapText="1"/>
    </xf>
    <xf numFmtId="15" fontId="28" fillId="0" borderId="0" xfId="0" applyNumberFormat="1" applyFont="1"/>
    <xf numFmtId="0" fontId="6" fillId="10" borderId="0" xfId="1" applyFont="1" applyFill="1" applyBorder="1" applyAlignment="1">
      <alignment horizontal="left" vertical="top" wrapText="1"/>
    </xf>
    <xf numFmtId="0" fontId="6" fillId="9" borderId="0" xfId="1" applyFont="1" applyFill="1" applyBorder="1" applyAlignment="1">
      <alignment horizontal="left" vertical="top" wrapText="1"/>
    </xf>
  </cellXfs>
  <cellStyles count="3">
    <cellStyle name="Hyperlink" xfId="2" builtinId="8"/>
    <cellStyle name="Normal" xfId="0" builtinId="0"/>
    <cellStyle name="Normal 2" xfId="1" xr:uid="{E7F4B3A1-D101-4933-801E-52D84A9801FC}"/>
  </cellStyles>
  <dxfs count="87">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D9EAD3"/>
          <bgColor rgb="FFD9EAD3"/>
        </patternFill>
      </fill>
    </dxf>
    <dxf>
      <fill>
        <patternFill patternType="solid">
          <fgColor rgb="FFF3F3F3"/>
          <bgColor rgb="FFF3F3F3"/>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F2F2F2"/>
          <bgColor rgb="FFF2F2F2"/>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39.766134375001" createdVersion="8" refreshedVersion="8" minRefreshableVersion="3" recordCount="261" xr:uid="{A00AFFB1-6748-4F78-9B1F-BA587D39E6CD}">
  <cacheSource type="worksheet">
    <worksheetSource ref="A1:G262" sheet="pro_con_assump"/>
  </cacheSource>
  <cacheFields count="7">
    <cacheField name="id" numFmtId="0">
      <sharedItems/>
    </cacheField>
    <cacheField name="mod" numFmtId="0">
      <sharedItems count="20">
        <s v="mod_divers_rich_alpha"/>
        <s v="mod_divers_rich_beta"/>
        <s v="mod_divers_rich_gamma"/>
        <s v="mod_occupancy"/>
        <s v="mod_scr_secr"/>
        <s v="mod_cr_cmr"/>
        <s v="mod_smr"/>
        <s v="mod_ds"/>
        <s v="mod_rai_poisson"/>
        <s v="mod_tifc"/>
        <s v="mod_rem"/>
        <s v="mod_tte"/>
        <s v="mod_catspim"/>
        <s v="mod_rest"/>
        <s v="mod_sc"/>
        <s v="mod_ste"/>
        <s v="mod_is"/>
        <s v="mod_behaviour"/>
        <s v="mod_2flankspim"/>
        <s v="mod_inventory"/>
      </sharedItems>
    </cacheField>
    <cacheField name="pro_con_assumption_type" numFmtId="0">
      <sharedItems count="3">
        <s v="assump"/>
        <s v="con"/>
        <s v="pro"/>
      </sharedItems>
    </cacheField>
    <cacheField name="num" numFmtId="0">
      <sharedItems containsSemiMixedTypes="0" containsString="0" containsNumber="1" containsInteger="1" minValue="1" maxValue="17"/>
    </cacheField>
    <cacheField name="same_as" numFmtId="0">
      <sharedItems containsBlank="1"/>
    </cacheField>
    <cacheField name="text" numFmtId="0">
      <sharedItems longText="1"/>
    </cacheField>
    <cacheField name="mod_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s v="mod_divers_rich_alpha_assump_01"/>
    <x v="0"/>
    <x v="0"/>
    <n v="1"/>
    <m/>
    <s v="[Camera locations](/09_glossary.md#camera_location) are [randomly placed](/09_glossary.md#sampledesign_random) ({{ ref_intext_wearn_gloverkapfer_2017 }})"/>
    <s v="mod_divers_rich_alpha_assump"/>
  </r>
  <r>
    <s v="mod_divers_rich_beta_assump_01"/>
    <x v="1"/>
    <x v="0"/>
    <n v="1"/>
    <m/>
    <s v="[Camera locations](/09_glossary.md#camera_location) are [randomly placed](/09_glossary.md#sampledesign_random) ({{ ref_intext_wearn_gloverkapfer_2017 }})"/>
    <s v="mod_divers_rich_beta_assump"/>
  </r>
  <r>
    <s v="mod_divers_rich_gamma_assump_01"/>
    <x v="2"/>
    <x v="0"/>
    <n v="1"/>
    <m/>
    <s v="[Camera locations](/09_glossary.md#camera_location) are [randomly placed](/09_glossary.md#sampledesign_random) ({{ ref_intext_wearn_gloverkapfer_2017 }})"/>
    <s v="mod_divers_rich_gamma_assump"/>
  </r>
  <r>
    <s v="mod_occupancy_assump_02"/>
    <x v="3"/>
    <x v="0"/>
    <n v="2"/>
    <m/>
    <s v="[Camera locations](/09_glossary.md#camera_location) are independent ({{ ref_intext_mackenzie_et_al_2006 }})"/>
    <s v="mod_occupancy_assump"/>
  </r>
  <r>
    <s v="mod_divers_rich_alpha_assump_02"/>
    <x v="0"/>
    <x v="0"/>
    <n v="2"/>
    <m/>
    <s v="[Camera locations](/09_glossary.md#camera_location) are independent ({{ ref_intext_wearn_gloverkapfer_2017 }})"/>
    <s v="mod_divers_rich_alpha_assump"/>
  </r>
  <r>
    <s v="mod_divers_rich_gamma_assump_02"/>
    <x v="2"/>
    <x v="0"/>
    <n v="2"/>
    <m/>
    <s v="[Camera locations](/09_glossary.md#camera_location) are independent ({{ ref_intext_wearn_gloverkapfer_2017 }})"/>
    <s v="mod_divers_rich_gamma_assump"/>
  </r>
  <r>
    <s v="mod_scr_secr_assump_13"/>
    <x v="4"/>
    <x v="0"/>
    <n v="13"/>
    <m/>
    <s v="[Camera locations](/09_glossary.md#camera_location) are randomly placed with respect to the distribution and orientation of home ranges ({{ ref_intext_wearn_gloverkapfer_2017 }})"/>
    <s v="mod_scr_secr_assump"/>
  </r>
  <r>
    <s v="mod_cr_cmr_con_11"/>
    <x v="5"/>
    <x v="1"/>
    <n v="11"/>
    <m/>
    <s v="[Density](/09_glossary.md#density) cannot be explicitly estimated because the true area animals occupy is never measured (only approximated) ({{ ref_intext_chandler_royle_2013 }})"/>
    <s v="mod_cr_cmr_con"/>
  </r>
  <r>
    <s v="mod_smr_con_05"/>
    <x v="6"/>
    <x v="1"/>
    <n v="5"/>
    <m/>
    <s v="[Density](/09_glossary.md#density) estimates are likely less precise than with SECR ({{ ref_intext_efford_2004 }}; {{ ref_intext_borchers_efford_2008 }}; {{ ref_intext_royle_young_2008 }}; {{ ref_intext_royle_et_al_2009 }}) or REM, unless a large proportion of the population have marks  ({{ ref_intext_wearn_gloverkapfer_2017 }})"/>
    <s v="mod_smr_con"/>
  </r>
  <r>
    <s v="mod_ds_pro_02"/>
    <x v="7"/>
    <x v="2"/>
    <n v="2"/>
    <m/>
    <s v="[Density](/09_glossary.md#density) estimates are unbiased by animal movement 'since camera-animal distance is measured at a certain instant in time (intervals of duration *t* apart)' ({{ ref_intext_howe_et_al_2017 }}; {{ ref_intext_clarke_et_al_2023 }})"/>
    <s v="mod_ds_pro"/>
  </r>
  <r>
    <s v="mod_scr_secr_pro_04"/>
    <x v="4"/>
    <x v="2"/>
    <n v="4"/>
    <m/>
    <s v="[Density](/09_glossary.md#density) estimates obtained in a single model, fully incorporate spatial information of locations and individuals ({{ ref_intext_wearn_gloverkapfer_2017 }})"/>
    <s v="mod_scr_secr_pro"/>
  </r>
  <r>
    <s v="mod_divers_rich_gamma_assump_03"/>
    <x v="2"/>
    <x v="0"/>
    <n v="3"/>
    <m/>
    <s v="[Detection probability](/09_glossary.md#detection_probability) of different species remains the same ({{ ref_intext_wearn_gloverkapfer_2017 }})"/>
    <s v="mod_divers_rich_gamma_assump"/>
  </r>
  <r>
    <s v="mod_divers_rich_alpha_assump_03"/>
    <x v="0"/>
    <x v="0"/>
    <n v="3"/>
    <m/>
    <s v="[Detection probability](/09_glossary.md#detection_probability) of different species remains the same ({{ ref_intext_wearn_gloverkapfer_2017 }}) ('true' species richness estimation involves attempting to correct for '[imperfect detection](/09_glossary.md#imperfect_detection)' ({{ ref_intext_wearn_gloverkapfer_2017 }})"/>
    <s v="mod_divers_rich_alpha_assump"/>
  </r>
  <r>
    <s v="mod_occupancy_con_01"/>
    <x v="3"/>
    <x v="1"/>
    <n v="1"/>
    <m/>
    <s v="[Occupancy](/09_glossary.md#occupancy) ({{ ref_intext_mackenzie_et_al_2002 }}) only measures distribution; it may be a misleading indicator of changes in abundance ({{ ref_intext_wearn_gloverkapfer_2017 }})"/>
    <s v="mod_occupancy_con"/>
  </r>
  <r>
    <s v="mod_occupancy_assump_01"/>
    <x v="3"/>
    <x v="0"/>
    <n v="1"/>
    <m/>
    <s v="[Occupancy](/09_glossary.md#occupancy) is constant ({{ ref_intext_mackenzie_et_al_2002 }}) (abundance is constant) ({{ ref_intext_mackenzie_et_al_2006 }})"/>
    <s v="mod_occupancy_assump"/>
  </r>
  <r>
    <s v="mod_rai_poisson_pro_02"/>
    <x v="8"/>
    <x v="2"/>
    <n v="2"/>
    <m/>
    <s v="[Relative abundance indices](/09_glossary.md#mods_relative_abundance) often do correlate with abundance ({{ ref_intext_wearn_gloverkapfer_2017 }})"/>
    <s v="mod_rai_poisson_pro"/>
  </r>
  <r>
    <s v="mod_scr_secr_assump_08"/>
    <x v="4"/>
    <x v="0"/>
    <n v="8"/>
    <m/>
    <s v="[Surveys](/09_glossary.md#survey) are independent ({{ ref_intext_wearn_gloverkapfer_2017 }})"/>
    <s v="mod_scr_secr_assump"/>
  </r>
  <r>
    <s v="mod_smr_assump_14"/>
    <x v="6"/>
    <x v="0"/>
    <n v="14"/>
    <m/>
    <s v="[Surveys](/09_glossary.md#survey) are independent ({{ ref_intext_wearn_gloverkapfer_2017 }})"/>
    <s v="mod_smr_assump"/>
  </r>
  <r>
    <s v="mod_scr_secr_con_07"/>
    <x v="4"/>
    <x v="1"/>
    <n v="7"/>
    <m/>
    <s v="½ MMDM (Mean Maximum Distance Moved) will usually lead to an underestimation of home range size and thus overestimation of [density](/09_glossary.md#density) ({{ ref_intext_parmenter_et_al_2003 }}; {{ ref_intext_noss_et_al_2012 }}; {{ ref_intext_wearn_gloverkapfer_2017 }})"/>
    <s v="mod_scr_secr_con"/>
  </r>
  <r>
    <s v="mod_tifc_con_02"/>
    <x v="9"/>
    <x v="1"/>
    <n v="2"/>
    <m/>
    <s v="A high level of measurement error ({{ ref_intext_becker_et_al_2022 }})"/>
    <s v="mod_tifc_con"/>
  </r>
  <r>
    <s v="mod_ds_pro_01"/>
    <x v="7"/>
    <x v="2"/>
    <n v="1"/>
    <m/>
    <s v="A shortcut to controlling for variation in detection distances by only counting individuals within a short distance with an unobstructed view, and well sampled across cameras and species ({{ ref_intext_wearn_gloverkapfer_2017 }})"/>
    <s v="mod_ds_pro"/>
  </r>
  <r>
    <s v="mod_rem_assump_05"/>
    <x v="10"/>
    <x v="0"/>
    <n v="5"/>
    <m/>
    <s v="Accurate counts of independent 'contacts' camera locations ({{ ref_intext_wearn_gloverkapfer_2017 }}; {{ ref_intext_rowcliffe_et_al_2008 }})"/>
    <s v="mod_rem_assump"/>
  </r>
  <r>
    <s v="mod_tte_assump_07"/>
    <x v="11"/>
    <x v="0"/>
    <n v="7"/>
    <m/>
    <s v="Accurate estimate of movement speed ({{ ref_intext_loonam_et_al_2021 }})"/>
    <s v="mod_tte_assump"/>
  </r>
  <r>
    <s v="mod_catspim_assump_06"/>
    <x v="12"/>
    <x v="0"/>
    <n v="6"/>
    <m/>
    <s v="Activity centres are randomly dispersed ({{ ref_intext_chandler_royle_2013 }}; {{ ref_intext_clarke_et_al_2023 }})"/>
    <s v="mod_catspim_assump"/>
  </r>
  <r>
    <s v="mod_cr_cmr_assump_05"/>
    <x v="5"/>
    <x v="0"/>
    <n v="5"/>
    <m/>
    <s v="Activity centres are randomly dispersed ({{ ref_intext_clarke_et_al_2023 }})"/>
    <s v="mod_cr_cmr_assump"/>
  </r>
  <r>
    <s v="mod_catspim_assump_07"/>
    <x v="12"/>
    <x v="0"/>
    <n v="7"/>
    <m/>
    <s v="Activity centres are stationary ({{ ref_intext_chandler_royle_2013 }}; {{ ref_intext_clarke_et_al_2023 }})"/>
    <s v="mod_catspim_assump"/>
  </r>
  <r>
    <s v="mod_cr_cmr_assump_06"/>
    <x v="5"/>
    <x v="0"/>
    <n v="6"/>
    <m/>
    <s v="Activity centres are stationary ({{ ref_intext_clarke_et_al_2023 }})"/>
    <s v="mod_cr_cmr_assump"/>
  </r>
  <r>
    <s v="mod_cr_cmr_assump_03"/>
    <x v="5"/>
    <x v="0"/>
    <n v="3"/>
    <m/>
    <s v="All individuals have at least some probability of being detected ({{ ref_intext_rovero_et_al_2013 }})"/>
    <s v="mod_cr_cmr_assump"/>
  </r>
  <r>
    <s v="mod_smr_con_02"/>
    <x v="6"/>
    <x v="1"/>
    <n v="2"/>
    <m/>
    <s v="All individuals must be identifiable ({{ ref_intext_wearn_gloverkapfer_2017 }})"/>
    <s v="mod_smr_con"/>
  </r>
  <r>
    <s v="mod_catspim_assump_09"/>
    <x v="12"/>
    <x v="0"/>
    <n v="9"/>
    <m/>
    <s v="All possible values of categorical identifiers occur in the population with probabilities that can be estimated ({{ ref_intext_augustine_et_al_2019 }}; {{ ref_intext_sun_et_al_2022 }}; {{ ref_intext_clarke_et_al_2023 }})"/>
    <s v="mod_catspim_assump"/>
  </r>
  <r>
    <s v="mod_divers_rich_alpha_con_02"/>
    <x v="0"/>
    <x v="1"/>
    <n v="2"/>
    <m/>
    <s v="All species have equal weight in calculations, and community evenness is disregarded ({{ ref_intext_wearn_gloverkapfer_2017 }})"/>
    <s v="mod_divers_rich_alpha_con"/>
  </r>
  <r>
    <s v="mod_rem_pro_03"/>
    <x v="10"/>
    <x v="2"/>
    <n v="3"/>
    <m/>
    <s v="Allows community-wide [density](/09_glossary.md#density) estimation ({{ ref_intext_wearn_gloverkapfer_2017 }})"/>
    <s v="mod_rem_pro"/>
  </r>
  <r>
    <s v="mod_smr_con_03"/>
    <x v="6"/>
    <x v="1"/>
    <n v="3"/>
    <m/>
    <s v="Allows for [density](/09_glossary.md#density) estimation for a unmarked population, but the precision of the [density](/09_glossary.md#density) estimates are likely to be very low value ({{ ref_intext_wearn_gloverkapfer_2017 }})"/>
    <s v="mod_smr_con"/>
  </r>
  <r>
    <s v="mod_smr_pro_04"/>
    <x v="6"/>
    <x v="2"/>
    <n v="4"/>
    <m/>
    <s v="Allows researcher to mark a subset of the population (note - precision is dependent on number of marked individuals in a population) ({{ ref_intext_wearn_gloverkapfer_2017 }})"/>
    <s v="mod_smr_pro"/>
  </r>
  <r>
    <s v="mod_smr_pro_03"/>
    <x v="6"/>
    <x v="2"/>
    <n v="3"/>
    <m/>
    <s v="Allows researcher to take advantage of natural markings ({{ ref_intext_wearn_gloverkapfer_2017 }})"/>
    <s v="mod_smr_pro"/>
  </r>
  <r>
    <s v="mod_scr_secr_pro_02"/>
    <x v="4"/>
    <x v="2"/>
    <n v="2"/>
    <m/>
    <s v="Allows researchers to mark a subset of the population / to take advantage of natural markings ({{ ref_intext_wearn_gloverkapfer_2017 }})"/>
    <s v="mod_scr_secr_pro"/>
  </r>
  <r>
    <s v="mod_rest_assump_05"/>
    <x v="13"/>
    <x v="0"/>
    <n v="5"/>
    <m/>
    <s v="Animal movement and behaviour are not affected by cameras ({{ ref_intext_nakashima_et_al_2018 }})"/>
    <s v="mod_rest_assump"/>
  </r>
  <r>
    <s v="mod_ds_assump_05"/>
    <x v="7"/>
    <x v="0"/>
    <n v="5"/>
    <m/>
    <s v="Animal movement and behaviour are unaffected by the cameras ({{ ref_intext_palencia_et_al_2021 }})"/>
    <s v="mod_ds_assump"/>
  </r>
  <r>
    <s v="mod_tte_assump_03"/>
    <x v="11"/>
    <x v="0"/>
    <n v="3"/>
    <m/>
    <s v="Animal movement and behaviour are unaffected by the cameras ({{ ref_intext_palencia_et_al_2021 }})"/>
    <s v="mod_tte_assump"/>
  </r>
  <r>
    <s v="mod_rem_assump_04"/>
    <x v="10"/>
    <x v="0"/>
    <n v="4"/>
    <m/>
    <s v="Animal movement is unaffected by the cameras ({{ ref_intext_wearn_gloverkapfer_2017 }}; {{ ref_intext_rowcliffe_et_al_2008 }})"/>
    <s v="mod_rem_assump"/>
  </r>
  <r>
    <s v="mod_ds_assump_06"/>
    <x v="7"/>
    <x v="0"/>
    <n v="6"/>
    <m/>
    <s v="Animals are detected at initial locations (e.g., they do not change course in response to the camera prior to detection) ({{ ref_intext_palencia_et_al_2021 }})"/>
    <s v="mod_ds_assump"/>
  </r>
  <r>
    <s v="mod_smr_con_01"/>
    <x v="6"/>
    <x v="1"/>
    <n v="1"/>
    <m/>
    <s v="Animals may have to be physically captured and marked if natural marks do not exist on enough individuals ({{ ref_intext_wearn_gloverkapfer_2017 }})"/>
    <s v="mod_smr_con"/>
  </r>
  <r>
    <s v="mod_rem_assump_09"/>
    <x v="10"/>
    <x v="0"/>
    <n v="9"/>
    <m/>
    <s v="Animals moving quickly past a camera are not missed ({{ ref_intext_rowcliffe_et_al_2016 }})"/>
    <s v="mod_rem_assump"/>
  </r>
  <r>
    <s v="mod_sc_assump_05"/>
    <x v="14"/>
    <x v="0"/>
    <n v="5"/>
    <m/>
    <s v="Animals’ activity centres are randomly dispersed ({{ ref_intext_chandler_royle_2013 }}; {{ ref_intext_clarke_et_al_2023 }})"/>
    <s v="mod_sc_assump"/>
  </r>
  <r>
    <s v="mod_smr_assump_17"/>
    <x v="6"/>
    <x v="0"/>
    <n v="17"/>
    <m/>
    <s v="Animals’ activity centres are randomly dispersed ({{ ref_intext_chandler_royle_2013 }}; {{ ref_intext_clarke_et_al_2023 }})"/>
    <s v="mod_smr_assump"/>
  </r>
  <r>
    <s v="mod_sc_assump_06"/>
    <x v="14"/>
    <x v="0"/>
    <n v="6"/>
    <m/>
    <s v="Animals’ activity centres are stationary ({{ ref_intext_chandler_royle_2013 }}; {{ ref_intext_clarke_et_al_2023 }})"/>
    <s v="mod_sc_assump"/>
  </r>
  <r>
    <s v="mod_cr_cmr_con_10"/>
    <x v="5"/>
    <x v="1"/>
    <n v="10"/>
    <m/>
    <s v="Assumes a specific relationship between abundance and detection ({{ ref_intext_wearn_gloverkapfer_2017 }})"/>
    <s v="mod_cr_cmr_con"/>
  </r>
  <r>
    <s v="mod_ste_con_01"/>
    <x v="15"/>
    <x v="1"/>
    <n v="1"/>
    <m/>
    <s v="Assumes that detection probability is 1 ({{ ref_intext_moeller_et_al_2018 }})"/>
    <s v="mod_ste_con"/>
  </r>
  <r>
    <s v="mod_tte_con_02"/>
    <x v="11"/>
    <x v="1"/>
    <n v="2"/>
    <m/>
    <s v="Assumes that detection probability is 1 (or apply extension to account for imperfect detection) ({{ ref_intext_moeller_et_al_2018 }})"/>
    <s v="mod_tte_con"/>
  </r>
  <r>
    <s v="mod_is_con_02"/>
    <x v="16"/>
    <x v="1"/>
    <n v="2"/>
    <m/>
    <s v="Assumes that perfect (detection probability '*p*' = 1) ({{ ref_intext_moeller_et_al_2018 }})"/>
    <s v="mod_is_con"/>
  </r>
  <r>
    <s v="mod_behaviour_assump_01"/>
    <x v="17"/>
    <x v="0"/>
    <n v="1"/>
    <m/>
    <s v="Assumptions vary depending on the behavioural metric ({{ ref_intext_wearn_gloverkapfer_2017 }})"/>
    <s v="mod_behaviour_assump"/>
  </r>
  <r>
    <s v="mod_rest_con_01"/>
    <x v="13"/>
    <x v="1"/>
    <n v="1"/>
    <m/>
    <s v="Attraction or aversion to cameras is exhibited in some species ({{ ref_intext_meek_et_al_2016 }}) and could affect the time within the detection zone and subsequently affect estimates of [density](/09_glossary.md#density) ({{ ref_intext_doran_myers_2018 }})"/>
    <s v="mod_rest_con"/>
  </r>
  <r>
    <s v="mod_scr_secr_pro_08"/>
    <x v="4"/>
    <x v="2"/>
    <n v="8"/>
    <m/>
    <s v="Avoid ad-hoc definitions of study area and edge effects ({{ ref_intext_doran_myers_2018 }})"/>
    <s v="mod_scr_secr_pro"/>
  </r>
  <r>
    <s v="mod_scr_secr_assump_05"/>
    <x v="4"/>
    <x v="0"/>
    <n v="5"/>
    <m/>
    <s v="Behaviour is unaffected by cameras and marking ({{ ref_intext_wearn_gloverkapfer_2017 }})"/>
    <s v="mod_scr_secr_assump"/>
  </r>
  <r>
    <s v="mod_smr_assump_11"/>
    <x v="6"/>
    <x v="0"/>
    <n v="11"/>
    <m/>
    <s v="Behaviour is unaffected by cameras and marking ({{ ref_intext_wearn_gloverkapfer_2017 }})"/>
    <s v="mod_smr_assump"/>
  </r>
  <r>
    <s v="mod_behaviour_con_01"/>
    <x v="17"/>
    <x v="1"/>
    <n v="1"/>
    <m/>
    <s v="Behavioural metrics may not reflect the behavioural state (inferred) ({{ ref_intext_rovero_zimmermann_2016 }})"/>
    <s v="mod_behaviour_con"/>
  </r>
  <r>
    <s v="mod_ds_con_03"/>
    <x v="7"/>
    <x v="1"/>
    <n v="3"/>
    <m/>
    <s v="Best suited to larger animals; the smaller the focal species, the lower remote cameras must be set, which reduces the depth of the viewshed, and thus sampling size and the flexibility of the model' ({{ ref_intext_howe_et_al_2017 }}; {{ ref_intext_clarke_et_al_2023 }})."/>
    <s v="mod_ds_con"/>
  </r>
  <r>
    <s v="mod_ds_con_02"/>
    <x v="7"/>
    <x v="1"/>
    <n v="2"/>
    <m/>
    <s v="Biased by movement speed ({{ ref_intext_palencia_et_al_2021 }})"/>
    <s v="mod_ds_con"/>
  </r>
  <r>
    <s v="mod_behaviour_con_02"/>
    <x v="17"/>
    <x v="1"/>
    <n v="2"/>
    <m/>
    <s v="Biases associated with equipment (i.e., presence of the camera itself may change behaviour studied) ({{ ref_intext_rovero_zimmermann_2016 }})"/>
    <s v="mod_behaviour_con"/>
  </r>
  <r>
    <s v="mod_scr_secr_pro_05"/>
    <x v="4"/>
    <x v="2"/>
    <n v="5"/>
    <m/>
    <s v="Both likelihood-based and Bayesian versions of the model have been implemented in relatively easy-to-use software DENSITY and SPACECAP, respectively, as well as associated R packages) ({{ ref_intext_wearn_gloverkapfer_2017 }})"/>
    <s v="mod_scr_secr_pro"/>
  </r>
  <r>
    <s v="mod_ds_con_05"/>
    <x v="7"/>
    <x v="1"/>
    <n v="5"/>
    <m/>
    <s v="Calculating camera-animal distances can be labour-intensive and time-consuming (However, recently developed techniques (e.g., Johanns et al., 2022) show promise for simplifying and automating the process) ({{ ref_intext_clarke_et_al_2023 }})"/>
    <s v="mod_ds_con"/>
  </r>
  <r>
    <s v="mod_rai_poisson_pro_03"/>
    <x v="8"/>
    <x v="2"/>
    <n v="3"/>
    <m/>
    <s v="Calibration with independent [density](/09_glossary.md#density) estimates is possible ({{ ref_intext_wearn_gloverkapfer_2017 }})"/>
    <s v="mod_rai_poisson_pro"/>
  </r>
  <r>
    <s v="mod_sc_assump_01"/>
    <x v="14"/>
    <x v="0"/>
    <n v="1"/>
    <m/>
    <s v="Camera locations are close enough together that animals are detected at multiple cameras ({{ ref_intext_chandler_royle_2013 }}; {{ ref_intext_clarke_et_al_2023 }})"/>
    <s v="mod_sc_assump"/>
  </r>
  <r>
    <s v="mod_smr_assump_13"/>
    <x v="6"/>
    <x v="0"/>
    <n v="13"/>
    <m/>
    <s v="Camera locations are close enough together that animals are detected at multiple cameras ({{ ref_intext_chandler_royle_2013 }}; {{ ref_intext_clarke_et_al_2023 }})"/>
    <s v="mod_smr_assump"/>
  </r>
  <r>
    <s v="mod_is_assump_03"/>
    <x v="16"/>
    <x v="0"/>
    <n v="3"/>
    <m/>
    <s v="Camera locations are randomly placed ({{ ref_intext_moeller_et_al_2018 }})"/>
    <s v="mod_is_assump"/>
  </r>
  <r>
    <s v="mod_ste_assump_03"/>
    <x v="15"/>
    <x v="0"/>
    <n v="3"/>
    <m/>
    <s v="Camera locations are randomly placed ({{ ref_intext_moeller_et_al_2018 }})"/>
    <s v="mod_ste_assump"/>
  </r>
  <r>
    <s v="mod_tifc_assump_01"/>
    <x v="9"/>
    <x v="0"/>
    <n v="1"/>
    <m/>
    <s v="Camera locations are randomly placed or representative relative to animal movement ({{ ref_intext_becker_et_al_2022 }})"/>
    <s v="mod_tifc_assump"/>
  </r>
  <r>
    <s v="mod_ds_assump_02"/>
    <x v="7"/>
    <x v="0"/>
    <n v="2"/>
    <m/>
    <s v="Camera locations are randomly placed relative to animal movement ({{ ref_intext_palencia_et_al_2021 }})"/>
    <s v="mod_ds_assump"/>
  </r>
  <r>
    <s v="mod_rem_assump_03"/>
    <x v="10"/>
    <x v="0"/>
    <n v="3"/>
    <m/>
    <s v="Camera locations are randomly placed relative to animal movement ({{ ref_intext_wearn_gloverkapfer_2017 }}; {{ ref_intext_rowcliffe_et_al_2008 }})"/>
    <s v="mod_rem_assump"/>
  </r>
  <r>
    <s v="mod_smr_assump_12"/>
    <x v="6"/>
    <x v="0"/>
    <n v="12"/>
    <m/>
    <s v="Camera locations are randomly placed relative to the distribution and orientation of home ranges ({{ ref_intext_wearn_gloverkapfer_2017 }})"/>
    <s v="mod_smr_assump"/>
  </r>
  <r>
    <s v="mod_rest_assump_04"/>
    <x v="13"/>
    <x v="0"/>
    <n v="4"/>
    <m/>
    <s v="Camera locations are randomly placed relative to the spatial distribution of animals ({{ ref_intext_nakashima_et_al_2018 }})"/>
    <s v="mod_rest_assump"/>
  </r>
  <r>
    <s v="mod_rest_assump_03"/>
    <x v="13"/>
    <x v="0"/>
    <n v="3"/>
    <m/>
    <s v="Camera locations are representative of the available habitat ({{ ref_intext_nakashima_et_al_2018 }})"/>
    <s v="mod_rest_assump"/>
  </r>
  <r>
    <s v="mod_tte_assump_04"/>
    <x v="11"/>
    <x v="0"/>
    <n v="4"/>
    <m/>
    <s v="Camera locations placement is random, systematic, or systematic random ({{ ref_intext_moeller_et_al_2018 }})"/>
    <s v="mod_tte_assump"/>
  </r>
  <r>
    <s v="mod_catspim_assump_02"/>
    <x v="12"/>
    <x v="0"/>
    <n v="2"/>
    <m/>
    <s v="Camera must be close enough together that animals are detected at multiple cameras ({{ ref_intext_chandler_royle_2013 }}; {{ ref_intext_clarke_et_al_2023 }})"/>
    <s v="mod_catspim_assump"/>
  </r>
  <r>
    <s v="mod_rem_assump_07"/>
    <x v="10"/>
    <x v="0"/>
    <n v="7"/>
    <m/>
    <s v="Camera’s detection zone can be approximated well using a 2D cone shape, defined by the radius and angle parameters ({{ ref_intext_rowcliffe_et_al_2011 }})"/>
    <s v="mod_rem_assump"/>
  </r>
  <r>
    <s v="mod_scr_secr_con_06"/>
    <x v="4"/>
    <x v="1"/>
    <n v="6"/>
    <m/>
    <s v="Cameras must be close enough that animals are detected at multiple camera locations ({{ ref_intext_wearn_gloverkapfer_2017 }}) (may be challenging to implement at large scales as many cameras are needed)' ({{ ref_intext_chandler_royle_2013 }})"/>
    <s v="mod_scr_secr_con"/>
  </r>
  <r>
    <s v="mod_sc_con_07"/>
    <x v="14"/>
    <x v="1"/>
    <n v="7"/>
    <m/>
    <s v="Cameras must be close enough that animals are detected at multiple camera locations (may be challenging at large scales as many cameras are needed)' ({{ ref_intext_chandler_royle_2013 }}; {{ ref_intext_clarke_et_al_2023 }})"/>
    <s v="mod_sc_con"/>
  </r>
  <r>
    <s v="mod_smr_pro_02"/>
    <x v="6"/>
    <x v="2"/>
    <n v="2"/>
    <m/>
    <s v="Can be applied to a broader range of species than SECR [({{ ref_intext_efford_2004 }}; {{ ref_intext_borchers_efford_2008 }}; {{ ref_intext_royle_young_2008 }}; {{ ref_intext_royle_et_al_2009 }}) ({{ ref_intext_wearn_gloverkapfer_2017 }})"/>
    <s v="mod_smr_pro"/>
  </r>
  <r>
    <s v="mod_ds_pro_03"/>
    <x v="7"/>
    <x v="2"/>
    <n v="3"/>
    <m/>
    <s v="Can be applied to low-[density](/09_glossary.md#density) populations ({{ ref_intext_howe_et_al_2017 }}; {{ ref_intext_clarke_et_al_2023 }})"/>
    <s v="mod_ds_pro"/>
  </r>
  <r>
    <s v="mod_rem_pro_02"/>
    <x v="10"/>
    <x v="2"/>
    <n v="2"/>
    <m/>
    <s v="Can be applied to unmarked species ({{ ref_intext_wearn_gloverkapfer_2017 }})"/>
    <s v="mod_rem_pro"/>
  </r>
  <r>
    <s v="mod_is_pro_01"/>
    <x v="16"/>
    <x v="2"/>
    <n v="1"/>
    <m/>
    <s v="Can be efficient for estimating abundance of common species (with a lot of images) ({{ ref_intext_moeller_et_al_2018 }})"/>
    <s v="mod_is_pro"/>
  </r>
  <r>
    <s v="mod_ste_pro_01"/>
    <x v="15"/>
    <x v="2"/>
    <n v="1"/>
    <m/>
    <s v="Can be efficient for estimating abundance of common species (with a lot of images) ({{ ref_intext_moeller_et_al_2018 }})"/>
    <s v="mod_ste_pro"/>
  </r>
  <r>
    <s v="mod_tte_pro_01"/>
    <x v="11"/>
    <x v="2"/>
    <n v="1"/>
    <m/>
    <s v="Can be efficient for estimating abundance of common species (with a lot of images) ({{ ref_intext_moeller_et_al_2018 }})"/>
    <s v="mod_tte_pro"/>
  </r>
  <r>
    <s v="mod_divers_rich_beta_pro_01"/>
    <x v="1"/>
    <x v="2"/>
    <n v="1"/>
    <m/>
    <s v="Can be used to track changes in community composition ({{ ref_intext_wearn_gloverkapfer_2017 }})"/>
    <s v="mod_divers_rich_beta_pro"/>
  </r>
  <r>
    <s v="mod_2flankspim_pro_04"/>
    <x v="18"/>
    <x v="2"/>
    <n v="4"/>
    <m/>
    <s v="Can be used with single-camera and hybrid sampling designs, and therefore requires fewer cameras (or sample more area) than SCR ({{ ref_intext_augustine_et_al_2018 }}; {{ ref_intext_clarke_et_al_2023 }})"/>
    <s v="mod_2flankspim_pro"/>
  </r>
  <r>
    <s v="mod_behaviour_pro_01"/>
    <x v="17"/>
    <x v="2"/>
    <n v="1"/>
    <m/>
    <s v="Can detect difficult to observe behaviours (i.e., boldness, or mating) ({{ ref_intext_bridges_noss_2011 }})"/>
    <s v="mod_behaviour_pro"/>
  </r>
  <r>
    <s v="mod_behaviour_pro_04"/>
    <x v="17"/>
    <x v="2"/>
    <n v="4"/>
    <m/>
    <s v="Can evaluate interactions between species ({{ ref_intext_rovero_zimmermann_2016 }})"/>
    <s v="mod_behaviour_pro"/>
  </r>
  <r>
    <s v="mod_behaviour_pro_03"/>
    <x v="17"/>
    <x v="2"/>
    <n v="3"/>
    <m/>
    <s v="Can monitor behaviour in response to specific locations (i.e., compost sites, which might be more difficult using GPS collars for example) ({{ ref_intext_rovero_zimmermann_2016 }})"/>
    <s v="mod_behaviour_pro"/>
  </r>
  <r>
    <s v="mod_rem_pro_08"/>
    <x v="10"/>
    <x v="2"/>
    <n v="8"/>
    <m/>
    <s v="Can use camera spacing without regard to population home range size ({{ ref_intext_rowcliffe_et_al_2008 }}; {{ ref_intext_doran_myers_2018 }})"/>
    <s v="mod_rem_pro"/>
  </r>
  <r>
    <s v="mod_cr_cmr_pro_03"/>
    <x v="5"/>
    <x v="2"/>
    <n v="3"/>
    <m/>
    <s v="Can use the robust design with 'open' models to obtain recruitment and survival rate estimates ({{ ref_intext_wearn_gloverkapfer_2017 }})"/>
    <s v="mod_cr_cmr_pro"/>
  </r>
  <r>
    <s v="mod_2flankspim_assump_02"/>
    <x v="18"/>
    <x v="0"/>
    <n v="2"/>
    <m/>
    <s v="Capture processes for left-side, right-side and both-side images are independent ({{ ref_intext_augustine_et_al_2018 }}; {{ ref_intext_clarke_et_al_2023 }})"/>
    <s v="mod_2flankspim_assump"/>
  </r>
  <r>
    <s v="mod_divers_rich_gamma_pro_01"/>
    <x v="2"/>
    <x v="2"/>
    <n v="1"/>
    <m/>
    <s v="Captures evenness and richness (although some indices only reflect evenness) ({{ ref_intext_wearn_gloverkapfer_2017 }})"/>
    <s v="mod_divers_rich_gamma_pro"/>
  </r>
  <r>
    <s v="mod_rem_pro_05"/>
    <x v="10"/>
    <x v="2"/>
    <n v="5"/>
    <m/>
    <s v="Comparable estimates to SECR [({{ ref_intext_efford_2004 }}; {{ ref_intext_borchers_efford_2008 }}; {{ ref_intext_royle_young_2008 }}; {{ ref_intext_royle_et_al_2009 }}) ({{ ref_intext_wearn_gloverkapfer_2017 }})"/>
    <s v="mod_rem_pro"/>
  </r>
  <r>
    <s v="mod_tifc_pro_03"/>
    <x v="9"/>
    <x v="2"/>
    <n v="3"/>
    <m/>
    <s v="Comparable to estimates from SECR ({{ ref_intext_efford_2004 }}; {{ ref_intext_borchers_efford_2008 }}; {{ ref_intext_royle_young_2008 }}; {{ ref_intext_royle_et_al_2009 }}) ({{ warbington_boyce_2020 }})"/>
    <s v="mod_tifc_pro"/>
  </r>
  <r>
    <s v="mod_divers_rich_gamma_con_02"/>
    <x v="2"/>
    <x v="1"/>
    <n v="2"/>
    <m/>
    <s v="Comparing measures across space, time and studies can be very difficult ({{ ref_intext_wearn_gloverkapfer_2017 }})"/>
    <s v="mod_divers_rich_gamma_con"/>
  </r>
  <r>
    <s v="mod_2flankspim_con_01"/>
    <x v="18"/>
    <x v="1"/>
    <n v="1"/>
    <m/>
    <s v="Computationally intensive ({{ ref_intext_augustine_et_al_2018 }}; {{ ref_intext_clarke_et_al_2023 }})"/>
    <s v="mod_2flankspim_con"/>
  </r>
  <r>
    <s v="mod_rem_assump_01"/>
    <x v="10"/>
    <x v="0"/>
    <n v="1"/>
    <m/>
    <s v="Demographic closure ({{ ref_intext_rowcliffe_et_al_2008 }}; {{ ref_intext_doran_myers_2018 }}) (i.e., no births or deaths)"/>
    <s v="mod_rem_assump"/>
  </r>
  <r>
    <s v="mod_catspim_assump_03"/>
    <x v="12"/>
    <x v="0"/>
    <n v="3"/>
    <m/>
    <s v="Demographic closure (i.e., no births or deaths) ({{ ref_intext_chandler_royle_2013 }}; {{ ref_intext_clarke_et_al_2023 }})"/>
    <s v="mod_catspim_assump"/>
  </r>
  <r>
    <s v="mod_sc_assump_02"/>
    <x v="14"/>
    <x v="0"/>
    <n v="2"/>
    <m/>
    <s v="Demographic closure (i.e., no births or deaths) ({{ ref_intext_chandler_royle_2013 }}; {{ ref_intext_clarke_et_al_2023 }})"/>
    <s v="mod_sc_assump"/>
  </r>
  <r>
    <s v="mod_smr_assump_01"/>
    <x v="6"/>
    <x v="0"/>
    <n v="1"/>
    <m/>
    <s v="Demographic closure (i.e., no births or deaths) ({{ ref_intext_chandler_royle_2013 }}; {{ ref_intext_clarke_et_al_2023 }})"/>
    <s v="mod_smr_assump"/>
  </r>
  <r>
    <s v="mod_is_assump_01"/>
    <x v="16"/>
    <x v="0"/>
    <n v="1"/>
    <m/>
    <s v="Demographic closure (i.e., no births or deaths) ({{ ref_intext_moeller_et_al_2018 }})"/>
    <s v="mod_is_assump"/>
  </r>
  <r>
    <s v="mod_ste_assump_01"/>
    <x v="15"/>
    <x v="0"/>
    <n v="1"/>
    <m/>
    <s v="Demographic closure (i.e., no births or deaths) ({{ ref_intext_moeller_et_al_2018 }})"/>
    <s v="mod_ste_assump"/>
  </r>
  <r>
    <s v="mod_tte_assump_01"/>
    <x v="11"/>
    <x v="0"/>
    <n v="1"/>
    <m/>
    <s v="Demographic closure (i.e., no births or deaths) ({{ ref_intext_moeller_et_al_2018 }}; {{ ref_intext_loonam_et_al_2021 }})"/>
    <s v="mod_tte_assump"/>
  </r>
  <r>
    <s v="mod_cr_cmr_assump_01"/>
    <x v="5"/>
    <x v="0"/>
    <n v="1"/>
    <m/>
    <s v="Demographic closure (i.e., no births or deaths) ({{ ref_intext_wearn_gloverkapfer_2017 }})"/>
    <s v="mod_cr_cmr_assump"/>
  </r>
  <r>
    <s v="mod_scr_secr_assump_01"/>
    <x v="4"/>
    <x v="0"/>
    <n v="1"/>
    <m/>
    <s v="Demographic closure (i.e., no births or deaths) ({{ ref_intext_wearn_gloverkapfer_2017 }})"/>
    <s v="mod_scr_secr_assump"/>
  </r>
  <r>
    <s v="mod_ds_assump_04"/>
    <x v="7"/>
    <x v="0"/>
    <n v="4"/>
    <m/>
    <s v="Demographic closure (i.e., no births or deaths) and geographic closure (i.e., no immigration or emigration) (animal [density](/09_glossary.md#density) is constant during the [survey](/09_glossary.md#survey)) ({{ ref_intext_palencia_et_al_2021 }})"/>
    <s v="mod_ds_assump"/>
  </r>
  <r>
    <s v="mod_rest_assump_01"/>
    <x v="13"/>
    <x v="0"/>
    <n v="1"/>
    <m/>
    <s v="Demographic closure (i.e., no births or deaths) and geographic closure (i.e., no immigration or emigration) (animal [density](/09_glossary.md#density) is constant during the [survey](/09_glossary.md#survey)) ({{ ref_intext_rowcliffe_et_al_2008 }})"/>
    <s v="mod_rest_assump"/>
  </r>
  <r>
    <s v="mod_cr_cmr_con_03"/>
    <x v="5"/>
    <x v="1"/>
    <n v="3"/>
    <m/>
    <s v="Dependent on the surveyed area, which is difficult to track and calculate ({{ ref_intext_wearn_gloverkapfer_2017 }})"/>
    <s v="mod_cr_cmr_con"/>
  </r>
  <r>
    <s v="mod_divers_rich_alpha_con_01"/>
    <x v="0"/>
    <x v="1"/>
    <n v="1"/>
    <m/>
    <s v="Dependent on the scale (as captured in the species-area relationship) ({{ ref_intext_wearn_gloverkapfer_2017 }})"/>
    <s v="mod_divers_rich_alpha_con"/>
  </r>
  <r>
    <s v="mod_rest_assump_02"/>
    <x v="13"/>
    <x v="0"/>
    <n v="2"/>
    <m/>
    <s v="Detection is perfect ({{ ref_intext_wearn_gloverkapfer_2017 }}) (detection probability '*p*' = 1) unless otherwise modelled ({{ ref_intext_nakashima_et_al_2018 }})"/>
    <s v="mod_rest_assump"/>
  </r>
  <r>
    <s v="mod_tte_assump_08"/>
    <x v="11"/>
    <x v="0"/>
    <n v="8"/>
    <m/>
    <s v="Detection is perfect (detection probability '*p*' =  1) ({{ ref_intext_moeller_et_al_2018 }})"/>
    <s v="mod_tte_assump"/>
  </r>
  <r>
    <s v="mod_ds_assump_03"/>
    <x v="7"/>
    <x v="0"/>
    <n v="3"/>
    <m/>
    <s v="Detection is perfect (detection probability '*p*' =  1) at focal area */ distance 0 ({{ ref_intext_palencia_et_al_2021 }})"/>
    <s v="mod_ds_assump"/>
  </r>
  <r>
    <s v="mod_is_assump_05"/>
    <x v="16"/>
    <x v="0"/>
    <n v="5"/>
    <m/>
    <s v="Detection is perfect (detection probability '*p*' = 1) ({{ ref_intext_moeller_et_al_2018 }})"/>
    <s v="mod_is_assump"/>
  </r>
  <r>
    <s v="mod_ste_assump_06"/>
    <x v="15"/>
    <x v="0"/>
    <n v="6"/>
    <m/>
    <s v="Detection is perfect (detection probability '*p*' = 1) ({{ ref_intext_moeller_et_al_2018 }})"/>
    <s v="mod_ste_assump"/>
  </r>
  <r>
    <s v="mod_scr_secr_assump_02"/>
    <x v="4"/>
    <x v="0"/>
    <n v="2"/>
    <m/>
    <s v="Detection probability of different individuals is equal ({{ ref_intext_wearn_gloverkapfer_2017 }})"/>
    <s v="mod_scr_secr_assump"/>
  </r>
  <r>
    <s v="mod_rai_poisson_con_03"/>
    <x v="8"/>
    <x v="1"/>
    <n v="3"/>
    <m/>
    <s v="Detection rates from remote cameras cannot be used as an index to compare relative abundance across species ({{ ref_intext_rowcliffe-carbone_2008 }})"/>
    <s v="mod_rai_poisson_con"/>
  </r>
  <r>
    <s v="mod_occupancy_assump_03"/>
    <x v="3"/>
    <x v="0"/>
    <n v="3"/>
    <m/>
    <s v="Detections are [independent](/09_glossary.md#independent_detections) ({{ ref_intext_mackenzie_et_al_2006 }})"/>
    <s v="mod_occupancy_assump"/>
  </r>
  <r>
    <s v="mod_catspim_assump_05"/>
    <x v="12"/>
    <x v="0"/>
    <n v="5"/>
    <m/>
    <s v="Detections are [independent](/09_glossary.md#independent_detections) ({{ ref_intext_chandler_royle_2013 }}; {{ ref_intext_clarke_et_al_2023 }})"/>
    <s v="mod_catspim_assump"/>
  </r>
  <r>
    <s v="mod_sc_assump_04"/>
    <x v="14"/>
    <x v="0"/>
    <n v="4"/>
    <m/>
    <s v="Detections are [independent](/09_glossary.md#independent_detections) ({{ ref_intext_chandler_royle_2013 }}; {{ ref_intext_clarke_et_al_2023 }})"/>
    <s v="mod_sc_assump"/>
  </r>
  <r>
    <s v="mod_smr_assump_07"/>
    <x v="6"/>
    <x v="0"/>
    <n v="7"/>
    <m/>
    <s v="Detections are [independent](/09_glossary.md#independent_detections) ({{ ref_intext_chandler_royle_2013 }}; {{ ref_intext_clarke_et_al_2023 }})"/>
    <s v="mod_smr_assump"/>
  </r>
  <r>
    <s v="mod_is_assump_04"/>
    <x v="16"/>
    <x v="0"/>
    <n v="4"/>
    <m/>
    <s v="Detections are [independent](/09_glossary.md#independent_detections) ({{ ref_intext_moeller_et_al_2018 }})"/>
    <s v="mod_is_assump"/>
  </r>
  <r>
    <s v="mod_ste_assump_04"/>
    <x v="15"/>
    <x v="0"/>
    <n v="4"/>
    <m/>
    <s v="Detections are [independent](/09_glossary.md#independent_detections) ({{ ref_intext_moeller_et_al_2018 }})"/>
    <s v="mod_ste_assump"/>
  </r>
  <r>
    <s v="mod_tte_assump_05"/>
    <x v="11"/>
    <x v="0"/>
    <n v="5"/>
    <m/>
    <s v="Detections are [independent](/09_glossary.md#independent_detections) ({{ ref_intext_moeller_et_al_2018 }})"/>
    <s v="mod_tte_assump"/>
  </r>
  <r>
    <s v="mod_rest_assump_06"/>
    <x v="13"/>
    <x v="0"/>
    <n v="6"/>
    <m/>
    <s v="Detections are [independent](/09_glossary.md#independent_detections) ({{ ref_intext_nakashima_et_al_2018 }})"/>
    <s v="mod_rest_assump"/>
  </r>
  <r>
    <s v="mod_ds_assump_08"/>
    <x v="7"/>
    <x v="0"/>
    <n v="8"/>
    <m/>
    <s v="Detections are [independent](/09_glossary.md#independent_detections) ({{ ref_intext_palencia_et_al_2021 }})"/>
    <s v="mod_ds_assump"/>
  </r>
  <r>
    <s v="mod_scr_secr_assump_04"/>
    <x v="4"/>
    <x v="0"/>
    <n v="4"/>
    <m/>
    <s v="Detections of different individuals are [independent](/09_glossary.md#independent_detections) ({{ ref_intext_wearn_gloverkapfer_2017 }})"/>
    <s v="mod_scr_secr_assump"/>
  </r>
  <r>
    <s v="mod_smr_assump_09"/>
    <x v="6"/>
    <x v="0"/>
    <n v="9"/>
    <m/>
    <s v="Detections of different individuals are [independent](/09_glossary.md#independent_detections) ({{ ref_intext_wearn_gloverkapfer_2017 }})"/>
    <s v="mod_smr_assump"/>
  </r>
  <r>
    <s v="mod_behaviour_con_03"/>
    <x v="17"/>
    <x v="1"/>
    <n v="3"/>
    <m/>
    <s v="Difficult to consider individual variation ({{ ref_intext_rovero_zimmermann_2016 }})"/>
    <s v="mod_behaviour_con"/>
  </r>
  <r>
    <s v="mod_rai_poisson_con_01"/>
    <x v="8"/>
    <x v="1"/>
    <n v="1"/>
    <m/>
    <s v="Difficult to draw inferences (a large number of [assumptions](/09_glossary.md#mods_modelling_assumption)); comparisons across space, time, species, and studies are difficult ({{ ref_intext_wearn_gloverkapfer_2017 }})"/>
    <s v="mod_rai_poisson_con"/>
  </r>
  <r>
    <s v="mod_rem_pro_09"/>
    <x v="10"/>
    <x v="2"/>
    <n v="9"/>
    <m/>
    <s v="Direct estimation of [density](/09_glossary.md#density); avoids ad-hoc definitions of study area ({{ ref_intext_rowcliffe_et_al_2008 }})"/>
    <s v="mod_rem_pro"/>
  </r>
  <r>
    <s v="mod_ds_assump_07"/>
    <x v="7"/>
    <x v="0"/>
    <n v="7"/>
    <m/>
    <s v="Distances are measured exactly (however if the data from different distances will be grouped ('binned') for analysis later, an accuracy of +*/- 1m may suffice) ({{ ref_intext_palencia_et_al_2021 }})"/>
    <s v="mod_ds_assump"/>
  </r>
  <r>
    <s v="mod_scr_secr_assump_14"/>
    <x v="4"/>
    <x v="0"/>
    <n v="14"/>
    <m/>
    <s v="Distribution of home range centres follows a defined distribution (Poisson, or other, e.g., negative binomial) ({{ ref_intext_wearn_gloverkapfer_2017 }})"/>
    <s v="mod_scr_secr_assump"/>
  </r>
  <r>
    <s v="mod_smr_assump_16"/>
    <x v="6"/>
    <x v="0"/>
    <n v="16"/>
    <m/>
    <s v="Distribution of home range centres follows a defined distribution (Poisson, or other, e.g., negative binomial) ({{ ref_intext_wearn_gloverkapfer_2017 }})"/>
    <s v="mod_smr_assump"/>
  </r>
  <r>
    <s v="mod_ds_con_04"/>
    <x v="7"/>
    <x v="1"/>
    <n v="4"/>
    <m/>
    <s v="Does not permit inference about spatial variation in abundance (unless using hierarchical distance which can model spatial variation as a function of covariates) ({{ ref_intext_gilbert_et_al_2021 }}; {{ ref_intext_clarke_et_al_2023 }})"/>
    <s v="mod_ds_con"/>
  </r>
  <r>
    <s v="mod_ste_pro_02"/>
    <x v="15"/>
    <x v="2"/>
    <n v="2"/>
    <m/>
    <s v="Does not require estimate of movement rate ({{ ref_intext_moeller_et_al_2018 }})"/>
    <s v="mod_ste_pro"/>
  </r>
  <r>
    <s v="mod_sc_pro_01"/>
    <x v="14"/>
    <x v="2"/>
    <n v="1"/>
    <m/>
    <s v="Does not require individual identification ({{ ref_intext_clarke_et_al_2023 }})"/>
    <s v="mod_sc_pro"/>
  </r>
  <r>
    <s v="mod_ds_pro_04"/>
    <x v="7"/>
    <x v="2"/>
    <n v="4"/>
    <m/>
    <s v="Does not require individual identification ({{ ref_intext_howe_et_al_2017 }})"/>
    <s v="mod_ds_pro"/>
  </r>
  <r>
    <s v="mod_occupancy_pro_01"/>
    <x v="3"/>
    <x v="2"/>
    <n v="1"/>
    <m/>
    <s v="Does not require individual identification ({{ ref_intext_mackenzie_et_al_2006 }})"/>
    <s v="mod_occupancy_pro"/>
  </r>
  <r>
    <s v="mod_tifc_pro_01"/>
    <x v="9"/>
    <x v="2"/>
    <n v="1"/>
    <m/>
    <s v="Does not require individual identification ({{ ref_intext_warbington_boyce_2020 }})"/>
    <s v="mod_tifc_pro"/>
  </r>
  <r>
    <s v="mod_rem_pro_07"/>
    <x v="10"/>
    <x v="2"/>
    <n v="7"/>
    <m/>
    <s v="Does not require marked animals or identification of individuals ({{ ref_intext_rowcliffe_et_al_2008 }}; {{ ref_intext_doran_myers_2018 }})"/>
    <s v="mod_rem_pro"/>
  </r>
  <r>
    <s v="mod_catspim_assump_08"/>
    <x v="12"/>
    <x v="0"/>
    <n v="8"/>
    <m/>
    <s v="Each categorical identifier (e.g., male*/female, collared**/not collared, etc) has fixed number of possibilities ({{ ref_intext_sun_et_al_2022 }})"/>
    <s v="mod_catspim_assump"/>
  </r>
  <r>
    <s v="mod_cr_cmr_pro_02"/>
    <x v="5"/>
    <x v="2"/>
    <n v="2"/>
    <m/>
    <s v="Easy-to-use software exists to implement (e.g., CAPTURE){{ ref_intext_wearn_gloverkapfer_2017 }})"/>
    <s v="mod_cr_cmr_pro"/>
  </r>
  <r>
    <s v="mod_scr_secr_pro_03"/>
    <x v="4"/>
    <x v="2"/>
    <n v="3"/>
    <m/>
    <s v="Estimates are fully comparable across space, time, species and studies ({{ ref_intext_wearn_gloverkapfer_2017 }})"/>
    <s v="mod_scr_secr_pro"/>
  </r>
  <r>
    <s v="mod_smr_pro_01"/>
    <x v="6"/>
    <x v="2"/>
    <n v="1"/>
    <m/>
    <s v="Estimates are fully comparable to SECR ({{ ref_intext_efford_2004 }}; {{ ref_intext_borchers_efford_2008 }}; {{ ref_intext_royle_young_2008 }}; {{ ref_intext_royle_et_al_2009 }}) of marked species ({{ ref_intext_wearn_gloverkapfer_2017 }})"/>
    <s v="mod_smr_pro"/>
  </r>
  <r>
    <s v="mod_catspim_assump_10"/>
    <x v="12"/>
    <x v="0"/>
    <n v="10"/>
    <m/>
    <s v="Every individual is assigned 'full categorical identity' (i.e., 'set of traits given all categorical identifiers and possibilities') ({{ ref_intext_augustine_et_al_2019 }}; {{ ref_intext_clarke_et_al_2023 }})"/>
    <s v="mod_catspim_assump"/>
  </r>
  <r>
    <s v="mod_smr_assump_05"/>
    <x v="6"/>
    <x v="0"/>
    <n v="5"/>
    <m/>
    <s v="Failure to identify marked individuals is random ({{ ref_intext_whittington_et_al_2018 }}; {{ ref_intext_clarke_et_al_2023 }})"/>
    <s v="mod_smr_assump"/>
  </r>
  <r>
    <s v="mod_scr_secr_pro_06"/>
    <x v="4"/>
    <x v="2"/>
    <n v="6"/>
    <m/>
    <s v="Flexibility in study design (e.g., 'holes' in the trapping grid) ({{ ref_intext_wearn_gloverkapfer_2017 }})"/>
    <s v="mod_scr_secr_pro"/>
  </r>
  <r>
    <s v="mod_is_pro_02"/>
    <x v="16"/>
    <x v="2"/>
    <n v="2"/>
    <m/>
    <s v="Flexible assumption of animals’ distribution ({{ ref_intext_moeller_et_al_2018 }})"/>
    <s v="mod_is_pro"/>
  </r>
  <r>
    <s v="mod_rem_pro_01"/>
    <x v="10"/>
    <x v="2"/>
    <n v="1"/>
    <m/>
    <s v="Flexible study design (e.g., 'holes' in grids allowed, camera spacing less important) ({{ ref_intext_wearn_gloverkapfer_2017 }})"/>
    <s v="mod_rem_pro"/>
  </r>
  <r>
    <s v="mod_scr_secr_assump_09"/>
    <x v="4"/>
    <x v="0"/>
    <n v="9"/>
    <m/>
    <s v="For conventional models, geographic closure (i.e., no immigration or emigration) ({{ ref_intext_wearn_gloverkapfer_2017 }})"/>
    <s v="mod_scr_secr_assump"/>
  </r>
  <r>
    <s v="mod_behaviour_assump_02"/>
    <x v="17"/>
    <x v="0"/>
    <n v="2"/>
    <m/>
    <s v="For studies of activity patterns and temporal interactions of species: activity level is the only factor determining detection rates; animals are active when camera detection rate reaches its maximum in daily cycle ({{ ref_intext_royle_et_al_2014 }}; {{ ref_intext_rovero_zimmermann_2016 }})"/>
    <s v="mod_behaviour_assump"/>
  </r>
  <r>
    <s v="mod_divers_rich_alpha_pro_01"/>
    <x v="0"/>
    <x v="2"/>
    <n v="1"/>
    <m/>
    <s v="Fundamental to ecological theory and often a key metric used in management ({{ ref_intext_wearn_gloverkapfer_2017 }})"/>
    <s v="mod_divers_rich_alpha_pro"/>
  </r>
  <r>
    <s v="mod_rem_assump_02"/>
    <x v="10"/>
    <x v="0"/>
    <n v="2"/>
    <m/>
    <s v="Geographic closure ({{ ref_intext_rowcliffe_et_al_2008 }}; {{ ref_intext_doran_myers_2018 }}) (i.e., no immigration or emigration) ({{ ref_intext_wearn_gloverkapfer_2017 }})"/>
    <s v="mod_rem_assump"/>
  </r>
  <r>
    <s v="mod_catspim_assump_04"/>
    <x v="12"/>
    <x v="0"/>
    <n v="4"/>
    <m/>
    <s v="Geographic closure (i.e., no immigration or emigration) ({{ ref_intext_chandler_royle_2013 }}; {{ ref_intext_clarke_et_al_2023 }})"/>
    <s v="mod_catspim_assump"/>
  </r>
  <r>
    <s v="mod_sc_assump_03"/>
    <x v="14"/>
    <x v="0"/>
    <n v="3"/>
    <m/>
    <s v="Geographic closure (i.e., no immigration or emigration) ({{ ref_intext_chandler_royle_2013 }}; {{ ref_intext_clarke_et_al_2023 }})"/>
    <s v="mod_sc_assump"/>
  </r>
  <r>
    <s v="mod_smr_assump_02"/>
    <x v="6"/>
    <x v="0"/>
    <n v="2"/>
    <m/>
    <s v="Geographic closure (i.e., no immigration or emigration) ({{ ref_intext_chandler_royle_2013 }}; {{ ref_intext_clarke_et_al_2023 }})"/>
    <s v="mod_smr_assump"/>
  </r>
  <r>
    <s v="mod_is_assump_02"/>
    <x v="16"/>
    <x v="0"/>
    <n v="2"/>
    <m/>
    <s v="Geographic closure (i.e., no immigration or emigration) ({{ ref_intext_moeller_et_al_2018 }})"/>
    <s v="mod_is_assump"/>
  </r>
  <r>
    <s v="mod_ste_assump_02"/>
    <x v="15"/>
    <x v="0"/>
    <n v="2"/>
    <m/>
    <s v="Geographic closure (i.e., no immigration or emigration) ({{ ref_intext_moeller_et_al_2018 }})"/>
    <s v="mod_ste_assump"/>
  </r>
  <r>
    <s v="mod_cr_cmr_assump_02"/>
    <x v="5"/>
    <x v="0"/>
    <n v="2"/>
    <m/>
    <s v="Geographic closure (i.e., no immigration or emigration) ({{ ref_intext_wearn_gloverkapfer_2017 }})"/>
    <s v="mod_cr_cmr_assump"/>
  </r>
  <r>
    <s v="mod_tte_assump_02"/>
    <x v="11"/>
    <x v="0"/>
    <n v="2"/>
    <m/>
    <s v="Geographic closure (i.e., no immigration or emigration) at the level of the sampling frame (area of interest); this assumption does not apply at the plot-level (area sampled by the camera) ({{ ref_intext_moeller_et_al_2018 }}; {{ ref_intext_loonam_et_al_2021 }})"/>
    <s v="mod_tte_assump"/>
  </r>
  <r>
    <s v="mod_cr_cmr_con_08"/>
    <x v="5"/>
    <x v="1"/>
    <n v="6"/>
    <m/>
    <s v="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
    <s v="mod_cr_cmr_con"/>
  </r>
  <r>
    <s v="mod_scr_secr_assump_11"/>
    <x v="4"/>
    <x v="0"/>
    <n v="11"/>
    <m/>
    <s v="Home ranges are stable ({{ ref_intext_wearn_gloverkapfer_2017 }})"/>
    <s v="mod_scr_secr_assump"/>
  </r>
  <r>
    <s v="mod_smr_assump_15"/>
    <x v="6"/>
    <x v="0"/>
    <n v="15"/>
    <m/>
    <s v="Home ranges are stable ({{ ref_intext_wearn_gloverkapfer_2017 }})"/>
    <s v="mod_smr_assump"/>
  </r>
  <r>
    <s v="mod_rem_assump_08"/>
    <x v="10"/>
    <x v="0"/>
    <n v="8"/>
    <m/>
    <s v="If activity and speed are to be estimated from camera data, two additional assumptions: All animals are active during the peak daily activity ({{ ref_intext_rowcliffe_et_al_2014 }})"/>
    <s v="mod_rem_assump"/>
  </r>
  <r>
    <s v="mod_sc_con_05"/>
    <x v="14"/>
    <x v="1"/>
    <n v="5"/>
    <m/>
    <s v="Ill-suited to populations that exhibit group-travelling behaviour' ({{ ref_intext_sun_et_al_2022 }}; {{ ref_intext_clarke_et_al_2023 }})"/>
    <s v="mod_sc_con"/>
  </r>
  <r>
    <s v="mod_divers_rich_beta_pro_03"/>
    <x v="1"/>
    <x v="2"/>
    <n v="3"/>
    <m/>
    <s v="Important for detecting changes in the fundamental processes ({{ ref_intext_wearn_gloverkapfer_2017 }})"/>
    <s v="mod_divers_rich_beta_pro"/>
  </r>
  <r>
    <s v="mod_2flankspim_pro_02"/>
    <x v="18"/>
    <x v="2"/>
    <n v="2"/>
    <m/>
    <s v="Improved precision of [density](/09_glossary.md#density) estimates relative to SCR ({{ ref_intext_augustine_et_al_2018 }}; {{ ref_intext_davis_et_al_2021 }}; {{ ref_intext_clarke_et_al_2023 }})"/>
    <s v="mod_2flankspim_pro"/>
  </r>
  <r>
    <s v="mod_2flankspim_con_02"/>
    <x v="18"/>
    <x v="1"/>
    <n v="2"/>
    <m/>
    <s v="Increased precision is less pronounced in high-[density](/09_glossary.md#density) populations ({{ ref_intext_augustine_et_al_2018 }}; {{ ref_intext_clarke_et_al_2023 }})"/>
    <s v="mod_2flankspim_con"/>
  </r>
  <r>
    <s v="mod_scr_secr_assump_07"/>
    <x v="4"/>
    <x v="0"/>
    <n v="7"/>
    <m/>
    <s v="Individuals are not misidentified ({{ ref_intext_wearn_gloverkapfer_2017 }})"/>
    <s v="mod_scr_secr_assump"/>
  </r>
  <r>
    <s v="mod_smr_assump_04"/>
    <x v="6"/>
    <x v="0"/>
    <n v="4"/>
    <m/>
    <s v="Individuals are not misidentified ({{ ref_intext_wearn_gloverkapfer_2017 }})"/>
    <s v="mod_smr_assump"/>
  </r>
  <r>
    <s v="mod_scr_secr_assump_06"/>
    <x v="4"/>
    <x v="0"/>
    <n v="6"/>
    <m/>
    <s v="Individuals do not lose marks ({{ ref_intext_wearn_gloverkapfer_2017 }})"/>
    <s v="mod_scr_secr_assump"/>
  </r>
  <r>
    <s v="mod_smr_assump_03"/>
    <x v="6"/>
    <x v="0"/>
    <n v="3"/>
    <m/>
    <s v="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
    <s v="mod_smr_assump"/>
  </r>
  <r>
    <s v="mod_smr_assump_08"/>
    <x v="6"/>
    <x v="0"/>
    <n v="8"/>
    <m/>
    <s v="Individuals have equal detection probability at a given distance from the centre of their home range ({{ ref_intext_wearn_gloverkapfer_2017 }})"/>
    <s v="mod_smr_assump"/>
  </r>
  <r>
    <s v="mod_catspim_assump_11"/>
    <x v="12"/>
    <x v="0"/>
    <n v="11"/>
    <m/>
    <s v="Individuals' identifying traits do not change during the [survey](/09_glossary.md#survey) (e.g., antlers present*/absent) ({{ ref_intext_augustine_et_al_2019 }})"/>
    <s v="mod_catspim_assump"/>
  </r>
  <r>
    <s v="mod_divers_rich_alpha_con_03"/>
    <x v="0"/>
    <x v="1"/>
    <n v="3"/>
    <m/>
    <s v="Insensitive to changes in abundance, community structure and community composition ({{ ref_intext_wearn_gloverkapfer_2017 }})"/>
    <s v="mod_divers_rich_alpha_con"/>
  </r>
  <r>
    <s v="mod_divers_rich_gamma_con_03"/>
    <x v="2"/>
    <x v="1"/>
    <n v="3"/>
    <m/>
    <s v="Insensitive to changes in community composition ({{ ref_intext_wearn_gloverkapfer_2017 }}) (however, this may be conditional on study design)"/>
    <s v="mod_divers_rich_gamma_con"/>
  </r>
  <r>
    <s v="mod_occupancy_con_02"/>
    <x v="3"/>
    <x v="1"/>
    <n v="2"/>
    <m/>
    <s v="Interpretation*/communication of results may not be straightforward (if the scale of movement is much larger than the [camera spacing](/09_glossary.md#camera_spacing) the results should be interpreted as 'probability of use' rather than [occupancy](/09_glossary.md#occupancy)) ({{ ref_intext_wearn_gloverkapfer_2017 }})"/>
    <s v="mod_occupancy_con"/>
  </r>
  <r>
    <s v="mod_divers_rich_beta_con_02"/>
    <x v="1"/>
    <x v="1"/>
    <n v="2"/>
    <m/>
    <s v="Interpretation/communication not always straightforward ({{ ref_intext_wearn_gloverkapfer_2017 }})"/>
    <s v="mod_divers_rich_beta_con"/>
  </r>
  <r>
    <s v="mod_behaviour_pro_02"/>
    <x v="17"/>
    <x v="2"/>
    <n v="2"/>
    <m/>
    <s v="Long-term data on behavioural changes that would be difficult to obtain otherwise (i.e., time-limited human observers, or costly GPS collars) ({{ ref_intext_bridges_noss_2011 }})"/>
    <s v="mod_behaviour_pro"/>
  </r>
  <r>
    <s v="mod_ds_con_08"/>
    <x v="7"/>
    <x v="1"/>
    <n v="8"/>
    <m/>
    <s v="Low population [density](/09_glossary.md#density) and reactivity to cameras may be major sources of bias' ({{ ref_intext_bessone_et_al_2020 }}; {{ ref_intext_clarke_et_al_2023 }})"/>
    <s v="mod_ds_con"/>
  </r>
  <r>
    <s v="mod_tifc_pro_02"/>
    <x v="9"/>
    <x v="2"/>
    <n v="2"/>
    <m/>
    <s v="Makes no assumption about home range ({{ ref_intext_warbington_boyce_2020 }})"/>
    <s v="mod_tifc_pro"/>
  </r>
  <r>
    <s v="mod_rai_poisson_assump_01"/>
    <x v="8"/>
    <x v="0"/>
    <n v="1"/>
    <m/>
    <s v="Many [assumption](/09_glossary.md#mods_modelling_assumption)s exist (since used for many approaches) ({{ ref_intext_wearn_gloverkapfer_2017 }})"/>
    <s v="mod_rai_poisson_assump"/>
  </r>
  <r>
    <s v="mod_divers_rich_gamma_con_01"/>
    <x v="2"/>
    <x v="1"/>
    <n v="1"/>
    <m/>
    <s v="Many indices exist, and it can be difficult to choose the most appropriate ({{ ref_intext_wearn_gloverkapfer_2017 }})"/>
    <s v="mod_divers_rich_gamma_con"/>
  </r>
  <r>
    <s v="mod_2flankspim_pro_03"/>
    <x v="18"/>
    <x v="2"/>
    <n v="3"/>
    <m/>
    <s v="Many study designs can be used (paired sample stations, single camera locations, and hybrids of both paired- and single camera locations ({{ ref_intext_augustine_et_al_2018 }}; {{ ref_intext_davis_et_al_2021 }}; {{ ref_intext_clarke_et_al_2023 }})"/>
    <s v="mod_2flankspim_pro"/>
  </r>
  <r>
    <s v="mod_smr_assump_06"/>
    <x v="6"/>
    <x v="0"/>
    <n v="6"/>
    <m/>
    <s v="Marked animals are a random sample of the population with home ranges located inside the state space ({{ ref_intext_sollmann_et_al_2013a }}; {{ ref_intext_rich_et_al_2014 }})"/>
    <s v="mod_smr_assump"/>
  </r>
  <r>
    <s v="mod_rest_con_03"/>
    <x v="13"/>
    <x v="1"/>
    <n v="3"/>
    <m/>
    <s v="Mathematically challenging ({{ ref_intext_cusack_et_al_2015 }})"/>
    <s v="mod_rest_con"/>
  </r>
  <r>
    <s v="mod_inventory_pro_01"/>
    <x v="19"/>
    <x v="2"/>
    <n v="1"/>
    <m/>
    <s v="Maximum flexibility for study design (e.g., [camera days per camera location](/09_glossary.md#camera_days_per_camera_location) or use of [lure](/09_glossary.md#baitlure_lure) ({{ ref_intext_rovero_et_al_2013 }})) ({{ ref_intext_wearn_gloverkapfer_2017 }})"/>
    <s v="mod_inventory_pro"/>
  </r>
  <r>
    <s v="mod_2flankspim_pro_05"/>
    <x v="18"/>
    <x v="2"/>
    <n v="5"/>
    <m/>
    <s v="May be more robust to non-independence than SC ({{ ref_intext_augustine_et_al_2018 }}; {{ ref_intext_clarke_et_al_2023 }})"/>
    <s v="mod_2flankspim_pro"/>
  </r>
  <r>
    <s v="mod_cr_cmr_pro_01"/>
    <x v="5"/>
    <x v="2"/>
    <n v="1"/>
    <m/>
    <s v="May be used as a relative abundance index that controls for imperfect detection ({{ ref_intext_wearn_gloverkapfer_2017 }})"/>
    <s v="mod_cr_cmr_pro"/>
  </r>
  <r>
    <s v="mod_scr_secr_con_05"/>
    <x v="4"/>
    <x v="1"/>
    <n v="5"/>
    <m/>
    <s v="May not be precise enough for long-term monitoring ({{ ref_intext_green_et_al_2020 }})"/>
    <s v="mod_scr_secr_con"/>
  </r>
  <r>
    <s v="mod_catspim_con_02"/>
    <x v="12"/>
    <x v="1"/>
    <n v="2"/>
    <m/>
    <s v="May produce be less reliable*/accurate estimates for high-[density](/09_glossary.md#density) populations ({{ ref_intext_sun_et_al_2022 }}; {{ ref_intext_clarke_et_al_2023 }})"/>
    <s v="mod_catspim_con"/>
  </r>
  <r>
    <s v="mod_catspim_pro_01"/>
    <x v="12"/>
    <x v="2"/>
    <n v="1"/>
    <m/>
    <s v="May produce more precise and less biased [density](/09_glossary.md#density) estimates than SC with less information ({{ ref_intext_sun_et_al_2022 }}; {{ ref_intext_clarke_et_al_2023 }})"/>
    <s v="mod_catspim_pro"/>
  </r>
  <r>
    <s v="mod_ds_con_01"/>
    <x v="7"/>
    <x v="1"/>
    <n v="1"/>
    <m/>
    <s v="May require discarding a portion of the dataset (when the best fitting model truncates the dataset) ({{ ref_intext_wearn_gloverkapfer_2017 }})"/>
    <s v="mod_ds_con"/>
  </r>
  <r>
    <s v="mod_divers_rich_alpha_pro_03"/>
    <x v="0"/>
    <x v="2"/>
    <n v="3"/>
    <m/>
    <s v="Models exist to estimate asymptotic species richness, including unseen species (simple versions of these models - 'EstimateS' and the 'vegan' R-packages) ({{ ref_intext_wearn_gloverkapfer_2017 }})"/>
    <s v="mod_divers_rich_alpha_pro"/>
  </r>
  <r>
    <s v="mod_divers_rich_gamma_pro_02"/>
    <x v="2"/>
    <x v="2"/>
    <n v="2"/>
    <m/>
    <s v="Most indices are easy to calculate and widely implemented in software packages (e.g., 'EstimateS' and 'vegan' in R) ({{ ref_intext_wearn_gloverkapfer_2017 }})"/>
    <s v="mod_divers_rich_gamma_pro"/>
  </r>
  <r>
    <s v="mod_scr_secr_assump_12"/>
    <x v="4"/>
    <x v="0"/>
    <n v="12"/>
    <m/>
    <s v="Movement is unaffected by cameras ({{ ref_intext_wearn_gloverkapfer_2017 }})"/>
    <s v="mod_scr_secr_assump"/>
  </r>
  <r>
    <s v="mod_smr_assump_10"/>
    <x v="6"/>
    <x v="0"/>
    <n v="10"/>
    <m/>
    <s v="Movement is unaffected by cameras ({{ ref_intext_wearn_gloverkapfer_2017 }})"/>
    <s v="mod_smr_assump"/>
  </r>
  <r>
    <s v="mod_tifc_assump_02"/>
    <x v="9"/>
    <x v="0"/>
    <n v="2"/>
    <m/>
    <s v="Movement is unaffected by the cameras ({{ ref_intext_becker_et_al_2022 }})"/>
    <s v="mod_tifc_assump"/>
  </r>
  <r>
    <s v="mod_scr_secr_con_04"/>
    <x v="4"/>
    <x v="1"/>
    <n v="4"/>
    <m/>
    <s v="Multiple cameras per station may be required to identify individuals; difficult to implement at large spatial scales as it requires a high [density](/09_glossary.md#density) of cameras ({{ ref_intext_morin_et_al_2022 }})"/>
    <s v="mod_scr_secr_con"/>
  </r>
  <r>
    <s v="mod_occupancy_pro_05"/>
    <x v="3"/>
    <x v="2"/>
    <n v="5"/>
    <m/>
    <s v="Multi-species [occupancy models](/09_glossary.md#mods_occupancy) ({{ ref_intext_mackenzie_et_al_2002 }}) allow the inclusion of interactions among species while controlling for [imperfect detection](/09_glossary.md#imperfect_detection) ({{ ref_intext_wearn_gloverkapfer_2017 }})"/>
    <s v="mod_occupancy_pro"/>
  </r>
  <r>
    <s v="mod_rem_con_03"/>
    <x v="10"/>
    <x v="1"/>
    <n v="3"/>
    <m/>
    <s v="No dedicated, simple software ({{ ref_intext_wearn_gloverkapfer_2017 }})"/>
    <s v="mod_rem_con"/>
  </r>
  <r>
    <s v="mod_inventory_assump_01"/>
    <x v="19"/>
    <x v="0"/>
    <n v="1"/>
    <m/>
    <s v="No formal [assumptions](/09_glossary.md#mods_modelling_assumption) ({{ ref_intext_wearn_gloverkapfer_2017 }})"/>
    <s v="mod_inventory_assump"/>
  </r>
  <r>
    <s v="mod_divers_rich_beta_con_01"/>
    <x v="1"/>
    <x v="1"/>
    <n v="1"/>
    <m/>
    <s v="No single best measure for all purposes ({{ ref_intext_wearn_gloverkapfer_2017 }})"/>
    <s v="mod_divers_rich_beta_con"/>
  </r>
  <r>
    <s v="mod_sc_con_04"/>
    <x v="14"/>
    <x v="1"/>
    <n v="4"/>
    <m/>
    <s v="Not appropriate for high-[density](/09_glossary.md#density) populations with evenly spaced activity centres (camera[-specific] counts will be too similar and impair activity centre inference)' ({{ ref_intext_clarke_et_al_2023 }})"/>
    <s v="mod_sc_con"/>
  </r>
  <r>
    <s v="mod_sc_con_03"/>
    <x v="14"/>
    <x v="1"/>
    <n v="3"/>
    <m/>
    <s v="Not appropriate for low [density](/09_glossary.md#density) or elusive species when recaptures too few to confidently infer the number and location of activity centres' ({{ ref_intext_clarke_et_al_2023 }}; {{ ref_intext_burgar_et_al_2018 }})"/>
    <s v="mod_sc_con"/>
  </r>
  <r>
    <s v="mod_inventory_con_01"/>
    <x v="19"/>
    <x v="1"/>
    <n v="1"/>
    <m/>
    <s v="Not reliable estimates for inference ('considered as unfinished, working drafts') ({{ ref_intext_wearn_gloverkapfer_2017 }})"/>
    <s v="mod_inventory_con"/>
  </r>
  <r>
    <s v="mod_occupancy_pro_02"/>
    <x v="3"/>
    <x v="2"/>
    <n v="2"/>
    <m/>
    <s v="Only requires detection*/non-detection data for each site ({{ ref_intext_wearn_gloverkapfer_2017 }})"/>
    <s v="mod_occupancy_pro"/>
  </r>
  <r>
    <s v="mod_occupancy_pro_04"/>
    <x v="3"/>
    <x v="2"/>
    <n v="4"/>
    <m/>
    <s v="Open models exist that allow for the estimation of site colonization and extinction rates ({{ ref_intext_mackenzie_et_al_2006 }}; {{ ref_intext_wearn_gloverkapfer_2017 }})"/>
    <s v="mod_occupancy_pro"/>
  </r>
  <r>
    <s v="mod_scr_secr_pro_07"/>
    <x v="4"/>
    <x v="2"/>
    <n v="7"/>
    <m/>
    <s v="Open SECR ({{ ref_intext_efford_2004 }}; {{ ref_intext_borchers_efford_2008 }}; {{ ref_intext_royle_young_2008 }}; {{ ref_intext_royle_et_al_2009 }}) models exist that allow for estimation of recruitment and survival rates ({{ ref_intext_wearn_gloverkapfer_2017 }})"/>
    <s v="mod_scr_secr_pro"/>
  </r>
  <r>
    <s v="mod_scr_secr_assump_03"/>
    <x v="4"/>
    <x v="0"/>
    <n v="3"/>
    <m/>
    <s v="or, for SECR, individuals have equal detection probability at a given distance from the centre of their home range ({{ ref_intext_wearn_gloverkapfer_2017 }})"/>
    <s v="mod_scr_secr_assump"/>
  </r>
  <r>
    <s v="mod_rem_pro_04"/>
    <x v="10"/>
    <x v="2"/>
    <n v="4"/>
    <m/>
    <s v="Outputs also include informative parameter estimates (i.e., animal speed and activity levels, and detection zone parameters) ({{ ref_intext_wearn_gloverkapfer_2017 }})"/>
    <s v="mod_rem_pro"/>
  </r>
  <r>
    <s v="mod_divers_rich_beta_pro_02"/>
    <x v="1"/>
    <x v="2"/>
    <n v="2"/>
    <m/>
    <s v="Plays a critical role in effective conservation prioritization (e.g., designing reserve networks) ({{ ref_intext_wearn_gloverkapfer_2017 }})"/>
    <s v="mod_divers_rich_beta_pro"/>
  </r>
  <r>
    <s v="mod_rem_con_05"/>
    <x v="10"/>
    <x v="1"/>
    <n v="5"/>
    <m/>
    <s v="Possible sources of error include inaccurate measurement of detection zone and movement rate ({{ ref_intext_rowcliffe_et_al_2013 }}; {{ ref_intext_cusack_et_al_2015 }})"/>
    <s v="mod_rem_con"/>
  </r>
  <r>
    <s v="mod_sc_con_02"/>
    <x v="14"/>
    <x v="1"/>
    <n v="2"/>
    <m/>
    <s v="Precision decreases with an increasing number of individuals detected at a camera' ({{ ref_intext_morin_et_al_2022 }}) (as overlap of individuals’ home ranges increases) ({{ ref_intext_augustine_et_al_2019 }}; {{ ref_intext_clarke_et_al_2023 }})"/>
    <s v="mod_sc_con"/>
  </r>
  <r>
    <s v="mod_scr_secr_pro_01"/>
    <x v="4"/>
    <x v="2"/>
    <n v="1"/>
    <m/>
    <s v="Produces direct estimates of [density](/09_glossary.md#density) or population size for explicit spatial regions ({{ ref_intext_chandler_royle_2013 }})"/>
    <s v="mod_scr_secr_pro"/>
  </r>
  <r>
    <s v="mod_sc_con_01"/>
    <x v="14"/>
    <x v="1"/>
    <n v="1"/>
    <m/>
    <s v="Produces imprecise estimates even under ideal circumstances unless supplemented with auxiliary data (e.g., telemetry) ({{ ref_intext_doran_myers_2018 }}; {{ ref_intext_chandler_royle_2013 }}; {{ ref_intext_sollmann_et_al_2013a }}; {{ ref_intext_sollmann_et_al_2013b }})"/>
    <s v="mod_sc_con"/>
  </r>
  <r>
    <s v="mod_rest_pro_01"/>
    <x v="13"/>
    <x v="2"/>
    <n v="1"/>
    <m/>
    <s v="Provides unbiased estimates of animal [density](/09_glossary.md#density), even when animal movement speed varies, and animals travel in pairs ({{ ref_intext_nakashima_et_al_2018 }})"/>
    <s v="mod_rest_pro"/>
  </r>
  <r>
    <s v="mod_ds_assump_01"/>
    <x v="7"/>
    <x v="0"/>
    <n v="1"/>
    <m/>
    <s v="Random or systematic random placements (consistent with the assumption that points are placed independently of animal locations) ({{ ref_intext_howe_et_al_2017 }})"/>
    <s v="mod_ds_assump"/>
  </r>
  <r>
    <s v="mod_rem_con_04"/>
    <x v="10"/>
    <x v="1"/>
    <n v="4"/>
    <m/>
    <s v="Random relative to animal movement, grid preferred, avoid multiple captures of same individual, area coverage important for abundance estimation ({{ ref_intext_rovero_et_al_2013 }})"/>
    <s v="mod_rem_con"/>
  </r>
  <r>
    <s v="mod_divers_rich_beta_assump_02"/>
    <x v="1"/>
    <x v="0"/>
    <n v="2"/>
    <m/>
    <s v="Randomness and independence ({{ ref_intext_wearn_gloverkapfer_2017 }})"/>
    <s v="mod_divers_rich_beta_assump"/>
  </r>
  <r>
    <s v="mod_is_con_03"/>
    <x v="16"/>
    <x v="1"/>
    <n v="3"/>
    <m/>
    <s v="Reduced precision ({{ ref_intext_moeller_et_al_2018 }})"/>
    <s v="mod_is_con"/>
  </r>
  <r>
    <s v="mod_occupancy_pro_03"/>
    <x v="3"/>
    <x v="2"/>
    <n v="3"/>
    <m/>
    <s v="Relatively easy-to-use software exists for fitting models (PRESENCE, MARK, and the 'unmarked' R package) ({{ ref_intext_wearn_gloverkapfer_2017 }})"/>
    <s v="mod_occupancy_pro"/>
  </r>
  <r>
    <s v="mod_cr_cmr_con_07"/>
    <x v="5"/>
    <x v="1"/>
    <n v="5"/>
    <m/>
    <s v="Relatively stringent requirements for study design (e.g., no 'holes' in the trapping grid) ({{ ref_intext_wearn_gloverkapfer_2017 }})"/>
    <s v="mod_cr_cmr_con"/>
  </r>
  <r>
    <s v="mod_tifc_assump_03"/>
    <x v="9"/>
    <x v="0"/>
    <n v="3"/>
    <m/>
    <s v="Reliable detection of animals in part of the camera’s FOV (at least) ({{ ref_intext_becker_et_al_2022 }})"/>
    <s v="mod_tifc_assump"/>
  </r>
  <r>
    <s v="mod_smr_con_04"/>
    <x v="6"/>
    <x v="1"/>
    <n v="4"/>
    <m/>
    <s v="Remains poorly tested with camera data, although it offers promise ({{ ref_intext_wearn_gloverkapfer_2017 }})"/>
    <s v="mod_smr_con"/>
  </r>
  <r>
    <s v="mod_ds_con_06"/>
    <x v="7"/>
    <x v="1"/>
    <n v="6"/>
    <m/>
    <s v="Requires a good understanding of the focal populations’ activity patterns; [density](/09_glossary.md#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
    <s v="mod_ds_con"/>
  </r>
  <r>
    <s v="mod_cr_cmr_con_06"/>
    <x v="5"/>
    <x v="1"/>
    <n v="4"/>
    <m/>
    <s v="Requires a minimum number of captures and recaptures ({{ ref_intext_wearn_gloverkapfer_2017 }})"/>
    <s v="mod_cr_cmr_con"/>
  </r>
  <r>
    <s v="mod_is_con_01"/>
    <x v="16"/>
    <x v="1"/>
    <n v="1"/>
    <m/>
    <s v="Requires accurate counts of animals ({{ ref_intext_moeller_et_al_2018 }})"/>
    <s v="mod_is_con"/>
  </r>
  <r>
    <s v="mod_rest_con_02"/>
    <x v="13"/>
    <x v="1"/>
    <n v="2"/>
    <m/>
    <s v="Requires accurate measurements of the area of the camera detection zone, which has been a challenge in previous studies ({{ ref_intext_rowcliffe_et_al_2011 }}; {{ ref_intext_cusack_et_al_2015 }}; {{ ref_intext_anile-devillard_2016 }}; {{ ref_intext_doran_myers_2018 }}; {{ ref_intext_nakashima_et_al_2018 }})"/>
    <s v="mod_rest_con"/>
  </r>
  <r>
    <s v="mod_tifc_con_01"/>
    <x v="9"/>
    <x v="1"/>
    <n v="1"/>
    <m/>
    <s v="Requires careful calculation of the effective area of detection ({{ ref_intext_warbington_boyce_2020 }})"/>
    <s v="mod_tifc_con"/>
  </r>
  <r>
    <s v="mod_rem_con_02"/>
    <x v="10"/>
    <x v="1"/>
    <n v="2"/>
    <m/>
    <s v="Requires independent estimates of animal speed or measurement of animal speed within videos ({{ ref_intext_wearn_gloverkapfer_2017 }})"/>
    <s v="mod_rem_con"/>
  </r>
  <r>
    <s v="mod_tte_con_01"/>
    <x v="11"/>
    <x v="1"/>
    <n v="1"/>
    <m/>
    <s v="Requires independent estimates of movement rate (difficult to obtain without telemetry data) ({{ ref_intext_moeller_et_al_2018 }})"/>
    <s v="mod_tte_con"/>
  </r>
  <r>
    <s v="mod_rem_con_01"/>
    <x v="10"/>
    <x v="1"/>
    <n v="1"/>
    <m/>
    <s v="Requires relatively stringent study design, particularly (e.g., random sampling and use of bait or lure) ({{ ref_intext_wearn_gloverkapfer_2017 }})"/>
    <s v="mod_rem_con"/>
  </r>
  <r>
    <s v="mod_smr_con_06"/>
    <x v="6"/>
    <x v="1"/>
    <n v="6"/>
    <m/>
    <s v="Requires sampling points to be close enough that individuals encounter multiple cameras ({{ ref_intext_wearn_gloverkapfer_2017 }})"/>
    <s v="mod_smr_con"/>
  </r>
  <r>
    <s v="mod_rai_poisson_con_02"/>
    <x v="8"/>
    <x v="1"/>
    <n v="2"/>
    <m/>
    <s v="Requires stringent study design (e.g., random sampling, standardized methods) ({{ ref_intext_wearn_gloverkapfer_2017 }})"/>
    <s v="mod_rai_poisson_con"/>
  </r>
  <r>
    <s v="mod_scr_secr_con_02"/>
    <x v="4"/>
    <x v="1"/>
    <n v="2"/>
    <m/>
    <s v="Requires that a minimum number of individuals are trapped (each recaptured multiple times ideally) ({{ ref_intext_wearn_gloverkapfer_2017 }})"/>
    <s v="mod_scr_secr_con"/>
  </r>
  <r>
    <s v="mod_scr_secr_con_03"/>
    <x v="4"/>
    <x v="1"/>
    <n v="3"/>
    <m/>
    <s v="Requires that each individual is captured at a number of camera locations ({{ ref_intext_wearn_gloverkapfer_2017 }})"/>
    <s v="mod_scr_secr_con"/>
  </r>
  <r>
    <s v="mod_cr_cmr_con_01"/>
    <x v="5"/>
    <x v="1"/>
    <n v="1"/>
    <m/>
    <s v="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
    <s v="mod_cr_cmr_con"/>
  </r>
  <r>
    <s v="mod_scr_secr_con_01"/>
    <x v="4"/>
    <x v="1"/>
    <n v="1"/>
    <m/>
    <s v="Requires that individuals are identifiable ({{ ref_intext_wearn_gloverkapfer_2017 }})"/>
    <s v="mod_scr_secr_con"/>
  </r>
  <r>
    <s v="mod_catspim_assump_01"/>
    <x v="12"/>
    <x v="0"/>
    <n v="1"/>
    <s v="mod_sc"/>
    <s v="Same as SC ({{ ref_intext_augustine_et_al_2019 }}; {{ ref_intext_sun_et_al_2022 }}; {{ ref_intext_clarke_et_al_2023 }})"/>
    <s v="mod_catspim_assump"/>
  </r>
  <r>
    <s v="mod_2flankspim_assump_01"/>
    <x v="18"/>
    <x v="0"/>
    <n v="1"/>
    <s v="mod_scr_secr"/>
    <s v="Same as SCR ({{ ref_intext_augustine_et_al_2018 }}; {{ ref_intext_clarke_et_al_2023 }})"/>
    <s v="mod_2flankspim_assump"/>
  </r>
  <r>
    <s v="mod_2flankspim_pro_01"/>
    <x v="18"/>
    <x v="2"/>
    <n v="1"/>
    <s v="mod_scr_secr"/>
    <s v="Same as SCR ({{ ref_intext_augustine_et_al_2018 }}; {{ ref_intext_clarke_et_al_2023 }})"/>
    <s v="mod_2flankspim_pro"/>
  </r>
  <r>
    <s v="mod_cr_cmr_assump_04"/>
    <x v="5"/>
    <x v="0"/>
    <n v="4"/>
    <m/>
    <s v="Sampled area encompasses the full extent of individuals’ movements ({{ ref_intext_karanth_nichols_1998 }}; {{ ref_intext_rovero_et_al_2013 }})"/>
    <s v="mod_cr_cmr_assump"/>
  </r>
  <r>
    <s v="mod_divers_rich_beta_assump_03"/>
    <x v="1"/>
    <x v="0"/>
    <n v="3"/>
    <m/>
    <s v="Samples are assumed to have been taken at random from the broader population of sites ({{ ref_intext_wearn_gloverkapfer_2017 }})"/>
    <s v="mod_divers_rich_beta_assump"/>
  </r>
  <r>
    <s v="mod_divers_rich_alpha_assump_04"/>
    <x v="0"/>
    <x v="0"/>
    <n v="4"/>
    <m/>
    <s v="Sampling effort is comparable between [camera locations](/09_glossary.md#camera_location) ({{ ref_intext_royle_nichols_2003 }})"/>
    <s v="mod_divers_rich_alpha_assump"/>
  </r>
  <r>
    <s v="mod_divers_rich_beta_con_03"/>
    <x v="1"/>
    <x v="1"/>
    <n v="3"/>
    <m/>
    <s v="Scale-dependent (i.e., influenced by the size of the communities that are being included) ({{ ref_intext_wearn_gloverkapfer_2017 }})"/>
    <s v="mod_divers_rich_beta_con"/>
  </r>
  <r>
    <s v="mod_scr_secr_pro_09"/>
    <x v="4"/>
    <x v="2"/>
    <n v="9"/>
    <m/>
    <s v="SECR ({{ ref_intext_efford_2004 }}; {{ ref_intext_borchers_efford_2008 }}; {{ ref_intext_royle_young_2008 }}; {{ ref_intext_royle_et_al_2009 }}) accounts for variation in individual [detection probability](/9_glossary#detection_probability); can produce spatial variation in [density](/09_glossary.md#density); SECR ({{ ref_intext_efford_2004 }}; {{ ref_intext_borchers_efford_2008 }}; {{ ref_intext_royle_young_2008 }}; {{ ref_intext_royle_et_al_2009 }}) more sensitive to detect moderate-to-major populations changes (+/-20-80%) ({{ ref_intext_royle_young_2008 }}; {{ ref_intext_royle_et_al_2009 }})"/>
    <s v="mod_scr_secr_pro"/>
  </r>
  <r>
    <s v="mod_catspim_con_01"/>
    <x v="12"/>
    <x v="1"/>
    <n v="1"/>
    <m/>
    <s v="Sensitive to non-independent movement (e.g., group-travel); can cause over-dispersion and bias estimates ({{ ref_intext_sun_et_al_2022 }}; {{ ref_intext_clarke_et_al_2023 }}); may limit application to solitary species only ({{ ref_intext_sun_et_al_2022 }}; {{ ref_intext_clarke_et_al_2023 }})"/>
    <s v="mod_catspim_con"/>
  </r>
  <r>
    <s v="mod_divers_rich_alpha_pro_02"/>
    <x v="0"/>
    <x v="2"/>
    <n v="2"/>
    <m/>
    <s v="Simple to analyze, interpret and communicate ({{ ref_intext_wearn_gloverkapfer_2017 }})"/>
    <s v="mod_divers_rich_alpha_pro"/>
  </r>
  <r>
    <s v="mod_rai_poisson_pro_01"/>
    <x v="8"/>
    <x v="2"/>
    <n v="1"/>
    <m/>
    <s v="Simple to calculate and technically possible (even with small sample sizes when robust methods might fail) ({{ ref_intext_wearn_gloverkapfer_2017 }})"/>
    <s v="mod_rai_poisson_pro"/>
  </r>
  <r>
    <s v="mod_ds_assump_09"/>
    <x v="7"/>
    <x v="0"/>
    <n v="9"/>
    <m/>
    <s v="Snapshot moments selected independently of animal locations ({{ ref_intext_palencia_et_al_2021 }})"/>
    <s v="mod_ds_assump"/>
  </r>
  <r>
    <s v="mod_tte_assump_06"/>
    <x v="11"/>
    <x v="0"/>
    <n v="6"/>
    <m/>
    <s v="Spatial counts of animals (or counts in equal subsets of the landscape) are Poisson-distributed ({{ ref_intext_loonam_et_al_2021 }})"/>
    <s v="mod_tte_assump"/>
  </r>
  <r>
    <s v="mod_ste_assump_05"/>
    <x v="15"/>
    <x v="0"/>
    <n v="5"/>
    <m/>
    <s v="Spatial counts of animals in a small area (or counts in equal subsets of the landscape) are Poisson-distributed ({{ ref_intext_loonam_et_al_2021 }})"/>
    <s v="mod_ste_assump"/>
  </r>
  <r>
    <s v="mod_scr_secr_assump_10"/>
    <x v="4"/>
    <x v="0"/>
    <n v="10"/>
    <m/>
    <s v="Spatially explicit models have further assumptions about animal movement ({{ ref_intext_wearn_gloverkapfer_2017 }}; {{ ref_intext_rowcliffe_et_al_2008 }}; {{ ref_intext_royle_et_al_2009 }}; {{ ref_intext_obrien_et_al_2011 }}); these include:"/>
    <s v="mod_scr_secr_assump"/>
  </r>
  <r>
    <s v="mod_occupancy_assump_05"/>
    <x v="3"/>
    <x v="0"/>
    <n v="5"/>
    <m/>
    <s v="Species are not misidentified ({{ ref_intext_mackenzie_et_al_2006 }})"/>
    <s v="mod_occupancy_assump"/>
  </r>
  <r>
    <s v="mod_sc_con_06"/>
    <x v="14"/>
    <x v="1"/>
    <n v="6"/>
    <m/>
    <s v="Study design (camera arrangement) can dramatically affect the accuracy and precision of [density](/09_glossary.md#density) estimates' ({{ ref_intext_clarke_et_al_2023 }}; {{Sollmann, 2018}})"/>
    <s v="mod_sc_con"/>
  </r>
  <r>
    <s v="mod_ds_con_07"/>
    <x v="7"/>
    <x v="1"/>
    <n v="7"/>
    <m/>
    <s v="Tends to underestimate [density](/09_glossary.md#density) ({{ ref_intext_howe_et_al_2017 }}; {{ ref_intext_twining_et_al_2022 }}; {{ ref_intext_clarke_et_al_2023 }})"/>
    <s v="mod_ds_con"/>
  </r>
  <r>
    <s v="mod_rest_assump_07"/>
    <x v="13"/>
    <x v="0"/>
    <n v="7"/>
    <m/>
    <s v="The observed distribution of staying time in the focal area fits the distribution of movement ({{ ref_intext_nakashima_et_al_2018 }})"/>
    <s v="mod_rest_assump"/>
  </r>
  <r>
    <s v="mod_rest_assump_08"/>
    <x v="13"/>
    <x v="0"/>
    <n v="8"/>
    <m/>
    <s v="The observed staying time must follow a given parametric distribution ({{ ref_intext_nakashima_et_al_2018 }})"/>
    <s v="mod_rest_assump"/>
  </r>
  <r>
    <s v="mod_occupancy_assump_04"/>
    <x v="3"/>
    <x v="0"/>
    <n v="4"/>
    <m/>
    <s v="The probability of [occupancy](/09_glossary.md#occupancy) and detection are constant across all [camera locations](/09_glossary.md#camera_location) within a stratum or can be modelled using covariates ({{ ref_intext_mackenzie_et_al_2006 }})"/>
    <s v="mod_occupancy_assump"/>
  </r>
  <r>
    <s v="mod_catspim_con_03"/>
    <x v="12"/>
    <x v="1"/>
    <n v="3"/>
    <m/>
    <s v="Too few categorical identifiers*/ possibilities can result in mis-assignments and overestimating [density](/09_glossary.md#density) ({{ ref_intext_augustine_et_al_2019 }}; {{ ref_intext_parmenter_et_al_2003 }}; {{ ref_intext_clarke_et_al_2023 }})"/>
    <s v="mod_catspim_c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4AC283-D712-4913-AB35-CD12EC47D48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8:D29" firstHeaderRow="1" firstDataRow="2" firstDataCol="1"/>
  <pivotFields count="7">
    <pivotField showAll="0"/>
    <pivotField axis="axisRow" showAll="0">
      <items count="21">
        <item x="18"/>
        <item x="17"/>
        <item x="12"/>
        <item x="5"/>
        <item x="0"/>
        <item x="1"/>
        <item x="2"/>
        <item x="7"/>
        <item x="19"/>
        <item x="16"/>
        <item x="3"/>
        <item x="8"/>
        <item x="10"/>
        <item x="13"/>
        <item x="14"/>
        <item x="4"/>
        <item x="6"/>
        <item x="15"/>
        <item x="9"/>
        <item x="11"/>
        <item t="default"/>
      </items>
    </pivotField>
    <pivotField axis="axisCol" showAll="0">
      <items count="4">
        <item x="0"/>
        <item x="1"/>
        <item x="2"/>
        <item t="default"/>
      </items>
    </pivotField>
    <pivotField showAll="0"/>
    <pivotField showAll="0"/>
    <pivotField showAll="0"/>
    <pivotField dataField="1" showAll="0"/>
  </pivotFields>
  <rowFields count="1">
    <field x="1"/>
  </rowFields>
  <rowItems count="20">
    <i>
      <x/>
    </i>
    <i>
      <x v="1"/>
    </i>
    <i>
      <x v="2"/>
    </i>
    <i>
      <x v="3"/>
    </i>
    <i>
      <x v="4"/>
    </i>
    <i>
      <x v="5"/>
    </i>
    <i>
      <x v="6"/>
    </i>
    <i>
      <x v="7"/>
    </i>
    <i>
      <x v="8"/>
    </i>
    <i>
      <x v="9"/>
    </i>
    <i>
      <x v="10"/>
    </i>
    <i>
      <x v="11"/>
    </i>
    <i>
      <x v="12"/>
    </i>
    <i>
      <x v="13"/>
    </i>
    <i>
      <x v="14"/>
    </i>
    <i>
      <x v="15"/>
    </i>
    <i>
      <x v="16"/>
    </i>
    <i>
      <x v="17"/>
    </i>
    <i>
      <x v="18"/>
    </i>
    <i>
      <x v="19"/>
    </i>
  </rowItems>
  <colFields count="1">
    <field x="2"/>
  </colFields>
  <colItems count="3">
    <i>
      <x/>
    </i>
    <i>
      <x v="1"/>
    </i>
    <i>
      <x v="2"/>
    </i>
  </colItems>
  <dataFields count="1">
    <dataField name="Count of mod_type" fld="6" subtotal="count" baseField="0" baseItem="0"/>
  </dataFields>
  <formats count="2">
    <format dxfId="86">
      <pivotArea collapsedLevelsAreSubtotals="1" fieldPosition="0">
        <references count="1">
          <reference field="1" count="1">
            <x v="3"/>
          </reference>
        </references>
      </pivotArea>
    </format>
    <format dxfId="85">
      <pivotArea dataOnly="0" labelOnly="1" fieldPosition="0">
        <references count="1">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youtube.com/embed/ztNQvAabgtU?si=9rY7DVbBWN_ByPv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n.wikipedia.org/wiki/List_of_XML_and_HTML_character_entity_referenc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493D-8562-4F0A-A345-599C32F828BE}">
  <dimension ref="A1:D100"/>
  <sheetViews>
    <sheetView topLeftCell="A10" workbookViewId="0">
      <selection activeCell="B25" sqref="B25"/>
    </sheetView>
  </sheetViews>
  <sheetFormatPr defaultRowHeight="14.25"/>
  <cols>
    <col min="1" max="1" width="14.625" customWidth="1"/>
    <col min="2" max="2" width="45" customWidth="1"/>
    <col min="3" max="3" width="32.375" customWidth="1"/>
    <col min="4" max="4" width="32" customWidth="1"/>
  </cols>
  <sheetData>
    <row r="1" spans="1:4">
      <c r="A1" t="s">
        <v>2987</v>
      </c>
      <c r="B1" t="s">
        <v>2986</v>
      </c>
      <c r="C1" t="s">
        <v>2985</v>
      </c>
    </row>
    <row r="2" spans="1:4">
      <c r="A2" t="s">
        <v>1317</v>
      </c>
      <c r="B2" t="s">
        <v>1319</v>
      </c>
      <c r="C2" t="s">
        <v>2988</v>
      </c>
      <c r="D2" t="s">
        <v>2990</v>
      </c>
    </row>
    <row r="3" spans="1:4">
      <c r="D3" t="s">
        <v>2989</v>
      </c>
    </row>
    <row r="12" spans="1:4">
      <c r="A12" t="s">
        <v>3719</v>
      </c>
    </row>
    <row r="13" spans="1:4">
      <c r="A13" t="s">
        <v>3720</v>
      </c>
    </row>
    <row r="14" spans="1:4">
      <c r="A14" t="s">
        <v>3721</v>
      </c>
    </row>
    <row r="15" spans="1:4">
      <c r="A15" t="s">
        <v>3722</v>
      </c>
    </row>
    <row r="16" spans="1:4">
      <c r="A16" t="s">
        <v>3723</v>
      </c>
    </row>
    <row r="17" spans="1:1">
      <c r="A17" t="s">
        <v>3724</v>
      </c>
    </row>
    <row r="18" spans="1:1">
      <c r="A18" t="s">
        <v>3725</v>
      </c>
    </row>
    <row r="19" spans="1:1">
      <c r="A19" t="s">
        <v>3726</v>
      </c>
    </row>
    <row r="20" spans="1:1">
      <c r="A20" t="s">
        <v>3727</v>
      </c>
    </row>
    <row r="21" spans="1:1">
      <c r="A21" t="s">
        <v>3728</v>
      </c>
    </row>
    <row r="22" spans="1:1">
      <c r="A22" t="s">
        <v>3729</v>
      </c>
    </row>
    <row r="23" spans="1:1">
      <c r="A23" t="s">
        <v>3730</v>
      </c>
    </row>
    <row r="24" spans="1:1">
      <c r="A24" t="s">
        <v>3731</v>
      </c>
    </row>
    <row r="25" spans="1:1">
      <c r="A25" t="s">
        <v>3732</v>
      </c>
    </row>
    <row r="26" spans="1:1">
      <c r="A26" t="s">
        <v>3733</v>
      </c>
    </row>
    <row r="27" spans="1:1">
      <c r="A27" t="s">
        <v>3734</v>
      </c>
    </row>
    <row r="28" spans="1:1">
      <c r="A28" t="s">
        <v>3735</v>
      </c>
    </row>
    <row r="29" spans="1:1">
      <c r="A29" t="s">
        <v>3736</v>
      </c>
    </row>
    <row r="30" spans="1:1">
      <c r="A30" t="s">
        <v>3737</v>
      </c>
    </row>
    <row r="31" spans="1:1">
      <c r="A31" t="s">
        <v>3715</v>
      </c>
    </row>
    <row r="32" spans="1:1">
      <c r="A32" t="s">
        <v>3738</v>
      </c>
    </row>
    <row r="33" spans="1:1">
      <c r="A33" t="s">
        <v>3739</v>
      </c>
    </row>
    <row r="34" spans="1:1">
      <c r="A34" t="s">
        <v>3740</v>
      </c>
    </row>
    <row r="35" spans="1:1">
      <c r="A35" t="s">
        <v>3741</v>
      </c>
    </row>
    <row r="36" spans="1:1">
      <c r="A36" t="s">
        <v>3742</v>
      </c>
    </row>
    <row r="37" spans="1:1">
      <c r="A37" t="s">
        <v>3743</v>
      </c>
    </row>
    <row r="38" spans="1:1">
      <c r="A38" t="s">
        <v>3744</v>
      </c>
    </row>
    <row r="39" spans="1:1">
      <c r="A39" t="s">
        <v>3745</v>
      </c>
    </row>
    <row r="40" spans="1:1">
      <c r="A40" t="s">
        <v>3746</v>
      </c>
    </row>
    <row r="41" spans="1:1">
      <c r="A41" t="s">
        <v>3747</v>
      </c>
    </row>
    <row r="42" spans="1:1">
      <c r="A42" t="s">
        <v>3748</v>
      </c>
    </row>
    <row r="43" spans="1:1">
      <c r="A43" t="s">
        <v>3749</v>
      </c>
    </row>
    <row r="44" spans="1:1">
      <c r="A44" t="s">
        <v>3750</v>
      </c>
    </row>
    <row r="45" spans="1:1">
      <c r="A45" t="s">
        <v>3751</v>
      </c>
    </row>
    <row r="46" spans="1:1">
      <c r="A46" t="s">
        <v>3752</v>
      </c>
    </row>
    <row r="47" spans="1:1">
      <c r="A47" t="s">
        <v>3753</v>
      </c>
    </row>
    <row r="48" spans="1:1">
      <c r="A48" t="s">
        <v>3754</v>
      </c>
    </row>
    <row r="49" spans="1:1">
      <c r="A49" t="s">
        <v>3755</v>
      </c>
    </row>
    <row r="50" spans="1:1">
      <c r="A50" t="s">
        <v>3756</v>
      </c>
    </row>
    <row r="51" spans="1:1">
      <c r="A51" t="s">
        <v>3757</v>
      </c>
    </row>
    <row r="52" spans="1:1">
      <c r="A52" t="s">
        <v>3758</v>
      </c>
    </row>
    <row r="53" spans="1:1">
      <c r="A53" t="s">
        <v>3759</v>
      </c>
    </row>
    <row r="54" spans="1:1">
      <c r="A54" t="s">
        <v>3760</v>
      </c>
    </row>
    <row r="55" spans="1:1">
      <c r="A55" t="s">
        <v>3761</v>
      </c>
    </row>
    <row r="56" spans="1:1">
      <c r="A56" t="s">
        <v>3762</v>
      </c>
    </row>
    <row r="57" spans="1:1">
      <c r="A57" t="s">
        <v>3763</v>
      </c>
    </row>
    <row r="58" spans="1:1">
      <c r="A58" t="s">
        <v>3764</v>
      </c>
    </row>
    <row r="59" spans="1:1">
      <c r="A59" t="s">
        <v>3765</v>
      </c>
    </row>
    <row r="60" spans="1:1">
      <c r="A60" t="s">
        <v>3766</v>
      </c>
    </row>
    <row r="61" spans="1:1">
      <c r="A61" t="s">
        <v>3767</v>
      </c>
    </row>
    <row r="62" spans="1:1">
      <c r="A62" t="s">
        <v>3768</v>
      </c>
    </row>
    <row r="63" spans="1:1">
      <c r="A63" t="s">
        <v>3769</v>
      </c>
    </row>
    <row r="64" spans="1:1">
      <c r="A64" t="s">
        <v>3770</v>
      </c>
    </row>
    <row r="65" spans="1:1">
      <c r="A65" t="s">
        <v>3771</v>
      </c>
    </row>
    <row r="66" spans="1:1">
      <c r="A66" t="s">
        <v>3772</v>
      </c>
    </row>
    <row r="67" spans="1:1">
      <c r="A67" t="s">
        <v>3773</v>
      </c>
    </row>
    <row r="68" spans="1:1">
      <c r="A68" t="s">
        <v>3774</v>
      </c>
    </row>
    <row r="69" spans="1:1">
      <c r="A69" t="s">
        <v>3775</v>
      </c>
    </row>
    <row r="70" spans="1:1">
      <c r="A70" t="s">
        <v>3776</v>
      </c>
    </row>
    <row r="71" spans="1:1">
      <c r="A71" t="s">
        <v>3777</v>
      </c>
    </row>
    <row r="72" spans="1:1">
      <c r="A72" t="s">
        <v>3778</v>
      </c>
    </row>
    <row r="73" spans="1:1">
      <c r="A73" t="s">
        <v>3779</v>
      </c>
    </row>
    <row r="74" spans="1:1">
      <c r="A74" t="s">
        <v>3780</v>
      </c>
    </row>
    <row r="75" spans="1:1">
      <c r="A75" t="s">
        <v>3781</v>
      </c>
    </row>
    <row r="76" spans="1:1">
      <c r="A76" t="s">
        <v>3782</v>
      </c>
    </row>
    <row r="77" spans="1:1">
      <c r="A77" t="s">
        <v>3783</v>
      </c>
    </row>
    <row r="78" spans="1:1">
      <c r="A78" t="s">
        <v>3784</v>
      </c>
    </row>
    <row r="79" spans="1:1">
      <c r="A79" t="s">
        <v>3785</v>
      </c>
    </row>
    <row r="80" spans="1:1">
      <c r="A80" t="s">
        <v>3786</v>
      </c>
    </row>
    <row r="81" spans="1:1">
      <c r="A81" t="s">
        <v>3787</v>
      </c>
    </row>
    <row r="82" spans="1:1">
      <c r="A82" t="s">
        <v>3788</v>
      </c>
    </row>
    <row r="83" spans="1:1">
      <c r="A83" t="s">
        <v>3789</v>
      </c>
    </row>
    <row r="84" spans="1:1">
      <c r="A84" t="s">
        <v>3790</v>
      </c>
    </row>
    <row r="85" spans="1:1">
      <c r="A85" t="s">
        <v>3791</v>
      </c>
    </row>
    <row r="86" spans="1:1">
      <c r="A86" t="s">
        <v>3792</v>
      </c>
    </row>
    <row r="87" spans="1:1">
      <c r="A87" t="s">
        <v>3793</v>
      </c>
    </row>
    <row r="88" spans="1:1">
      <c r="A88" t="s">
        <v>3794</v>
      </c>
    </row>
    <row r="89" spans="1:1">
      <c r="A89" t="s">
        <v>3795</v>
      </c>
    </row>
    <row r="90" spans="1:1">
      <c r="A90" t="s">
        <v>3796</v>
      </c>
    </row>
    <row r="91" spans="1:1">
      <c r="A91" t="s">
        <v>3797</v>
      </c>
    </row>
    <row r="92" spans="1:1">
      <c r="A92" t="s">
        <v>3798</v>
      </c>
    </row>
    <row r="93" spans="1:1">
      <c r="A93" t="s">
        <v>3799</v>
      </c>
    </row>
    <row r="94" spans="1:1">
      <c r="A94" t="s">
        <v>3800</v>
      </c>
    </row>
    <row r="95" spans="1:1">
      <c r="A95" t="s">
        <v>3801</v>
      </c>
    </row>
    <row r="96" spans="1:1">
      <c r="A96" t="s">
        <v>3802</v>
      </c>
    </row>
    <row r="97" spans="1:1">
      <c r="A97" t="s">
        <v>3803</v>
      </c>
    </row>
    <row r="98" spans="1:1">
      <c r="A98" t="s">
        <v>3716</v>
      </c>
    </row>
    <row r="99" spans="1:1">
      <c r="A99" t="s">
        <v>3717</v>
      </c>
    </row>
    <row r="100" spans="1:1">
      <c r="A100" t="s">
        <v>3718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B763-A67A-4DBF-AA58-7F2CA581AD94}">
  <sheetPr>
    <tabColor rgb="FFFEF2CB"/>
  </sheetPr>
  <dimension ref="A1:AB1001"/>
  <sheetViews>
    <sheetView workbookViewId="0">
      <selection activeCell="F25" sqref="F25"/>
    </sheetView>
  </sheetViews>
  <sheetFormatPr defaultColWidth="14.375" defaultRowHeight="15" customHeight="1"/>
  <cols>
    <col min="2" max="2" width="17" customWidth="1"/>
    <col min="3" max="3" width="17.625" hidden="1" customWidth="1"/>
    <col min="4" max="4" width="73.875" customWidth="1"/>
    <col min="5" max="5" width="26.25" style="7" bestFit="1" customWidth="1"/>
    <col min="6" max="6" width="34.75" customWidth="1"/>
    <col min="7" max="7" width="21.125" customWidth="1"/>
    <col min="8" max="8" width="24.875" customWidth="1"/>
    <col min="9" max="9" width="26.375" customWidth="1"/>
    <col min="10" max="10" width="21.125" customWidth="1"/>
    <col min="11" max="11" width="24" customWidth="1"/>
    <col min="12" max="12" width="15.875" customWidth="1"/>
    <col min="13" max="13" width="28.125" customWidth="1"/>
    <col min="14" max="14" width="29.75" customWidth="1"/>
    <col min="15" max="15" width="18.125" bestFit="1" customWidth="1"/>
    <col min="16" max="16" width="28.625" customWidth="1"/>
    <col min="17" max="17" width="39" customWidth="1"/>
    <col min="18" max="18" width="10" style="7" bestFit="1" customWidth="1"/>
    <col min="19" max="19" width="16.5" style="7" bestFit="1" customWidth="1"/>
    <col min="20" max="20" width="11.875" style="7" bestFit="1" customWidth="1"/>
    <col min="21" max="21" width="42" customWidth="1"/>
    <col min="22" max="22" width="34.875" customWidth="1"/>
    <col min="23" max="25" width="8.75" customWidth="1"/>
    <col min="26" max="26" width="15" customWidth="1"/>
    <col min="27" max="39" width="8.75" customWidth="1"/>
  </cols>
  <sheetData>
    <row r="1" spans="1:28" s="55" customFormat="1" ht="15.75">
      <c r="A1" s="55" t="s">
        <v>1253</v>
      </c>
      <c r="B1" s="55" t="s">
        <v>332</v>
      </c>
      <c r="C1" s="55" t="s">
        <v>2979</v>
      </c>
      <c r="D1" s="55" t="s">
        <v>370</v>
      </c>
      <c r="E1" s="54" t="s">
        <v>1327</v>
      </c>
      <c r="F1" s="55" t="s">
        <v>1400</v>
      </c>
      <c r="G1" s="55" t="s">
        <v>1399</v>
      </c>
      <c r="H1" s="55" t="s">
        <v>1398</v>
      </c>
      <c r="I1" s="55" t="s">
        <v>1397</v>
      </c>
      <c r="J1" s="55" t="s">
        <v>1396</v>
      </c>
      <c r="K1" s="55" t="s">
        <v>1394</v>
      </c>
      <c r="L1" s="55" t="s">
        <v>1395</v>
      </c>
      <c r="M1" s="55" t="s">
        <v>1393</v>
      </c>
      <c r="N1" s="55" t="s">
        <v>2978</v>
      </c>
      <c r="O1" s="55" t="s">
        <v>1316</v>
      </c>
      <c r="P1" s="55" t="s">
        <v>2764</v>
      </c>
      <c r="Q1" s="55" t="s">
        <v>2977</v>
      </c>
      <c r="R1" s="31" t="s">
        <v>1380</v>
      </c>
      <c r="S1" s="31" t="s">
        <v>1379</v>
      </c>
      <c r="T1" s="31" t="s">
        <v>1378</v>
      </c>
      <c r="U1" s="55" t="s">
        <v>2976</v>
      </c>
      <c r="V1" s="55" t="s">
        <v>2975</v>
      </c>
    </row>
    <row r="2" spans="1:28" ht="15.75">
      <c r="A2" s="44" t="s">
        <v>1962</v>
      </c>
      <c r="B2" s="41" t="s">
        <v>350</v>
      </c>
      <c r="C2" s="41" t="s">
        <v>1314</v>
      </c>
      <c r="D2" s="41" t="s">
        <v>2950</v>
      </c>
      <c r="E2" s="43"/>
      <c r="F2" s="41" t="s">
        <v>2949</v>
      </c>
      <c r="G2" s="41" t="s">
        <v>1314</v>
      </c>
      <c r="H2" s="42" t="s">
        <v>2948</v>
      </c>
      <c r="I2" s="57" t="s">
        <v>2947</v>
      </c>
      <c r="J2" s="41" t="s">
        <v>1314</v>
      </c>
      <c r="K2" s="41" t="s">
        <v>1314</v>
      </c>
      <c r="L2" s="41" t="s">
        <v>1314</v>
      </c>
      <c r="M2" s="41" t="s">
        <v>1314</v>
      </c>
      <c r="N2" s="42" t="s">
        <v>2927</v>
      </c>
      <c r="O2" s="42" t="s">
        <v>2765</v>
      </c>
      <c r="P2" s="29" t="s">
        <v>2766</v>
      </c>
      <c r="Q2" s="41" t="s">
        <v>1314</v>
      </c>
      <c r="R2" s="43"/>
      <c r="S2" s="43"/>
      <c r="T2" s="43"/>
      <c r="U2" s="41" t="s">
        <v>1314</v>
      </c>
      <c r="V2" s="41"/>
      <c r="X2" s="29"/>
      <c r="Y2" s="29"/>
      <c r="Z2" s="30"/>
      <c r="AA2" s="29"/>
      <c r="AB2" s="29"/>
    </row>
    <row r="3" spans="1:28" ht="15.75">
      <c r="A3" s="53" t="s">
        <v>1250</v>
      </c>
      <c r="B3" s="41" t="s">
        <v>360</v>
      </c>
      <c r="C3" s="41" t="s">
        <v>1314</v>
      </c>
      <c r="D3" s="41" t="s">
        <v>2974</v>
      </c>
      <c r="E3" s="43"/>
      <c r="F3" s="41" t="s">
        <v>1314</v>
      </c>
      <c r="G3" s="41" t="s">
        <v>1314</v>
      </c>
      <c r="H3" s="41" t="s">
        <v>1314</v>
      </c>
      <c r="I3" s="48" t="s">
        <v>1314</v>
      </c>
      <c r="J3" s="48" t="s">
        <v>1314</v>
      </c>
      <c r="K3" s="41" t="s">
        <v>1314</v>
      </c>
      <c r="L3" s="41" t="s">
        <v>1314</v>
      </c>
      <c r="M3" s="48" t="s">
        <v>1314</v>
      </c>
      <c r="N3" s="41" t="s">
        <v>1314</v>
      </c>
      <c r="O3" s="42" t="s">
        <v>2971</v>
      </c>
      <c r="P3" s="29" t="s">
        <v>1314</v>
      </c>
      <c r="Q3" s="41" t="s">
        <v>1314</v>
      </c>
      <c r="R3" s="43"/>
      <c r="S3" s="43"/>
      <c r="T3" s="43"/>
      <c r="U3" s="41" t="s">
        <v>1314</v>
      </c>
      <c r="V3" s="41"/>
      <c r="X3" s="29"/>
      <c r="Y3" s="29"/>
      <c r="Z3" s="30"/>
      <c r="AA3" s="29"/>
      <c r="AB3" s="29"/>
    </row>
    <row r="4" spans="1:28" ht="15.75">
      <c r="A4" s="44" t="s">
        <v>1962</v>
      </c>
      <c r="B4" s="41" t="s">
        <v>351</v>
      </c>
      <c r="C4" s="41" t="s">
        <v>1314</v>
      </c>
      <c r="D4" s="41" t="s">
        <v>2950</v>
      </c>
      <c r="E4" s="43"/>
      <c r="F4" s="41" t="s">
        <v>2949</v>
      </c>
      <c r="G4" s="41" t="s">
        <v>1314</v>
      </c>
      <c r="H4" s="42" t="s">
        <v>2948</v>
      </c>
      <c r="I4" s="49" t="s">
        <v>2947</v>
      </c>
      <c r="J4" s="41" t="s">
        <v>1314</v>
      </c>
      <c r="K4" s="41" t="s">
        <v>1314</v>
      </c>
      <c r="L4" s="41" t="s">
        <v>1314</v>
      </c>
      <c r="M4" s="41" t="s">
        <v>1314</v>
      </c>
      <c r="N4" s="42" t="s">
        <v>2927</v>
      </c>
      <c r="O4" s="42" t="s">
        <v>2767</v>
      </c>
      <c r="P4" s="29" t="s">
        <v>2766</v>
      </c>
      <c r="Q4" s="41" t="s">
        <v>1314</v>
      </c>
      <c r="R4" s="43"/>
      <c r="S4" s="43"/>
      <c r="T4" s="43"/>
      <c r="U4" s="41" t="s">
        <v>1314</v>
      </c>
      <c r="V4" s="41"/>
      <c r="X4" s="29"/>
      <c r="Y4" s="29"/>
      <c r="Z4" s="30"/>
      <c r="AA4" s="29"/>
      <c r="AB4" s="29"/>
    </row>
    <row r="5" spans="1:28" ht="15.75">
      <c r="A5" s="44" t="s">
        <v>1962</v>
      </c>
      <c r="B5" s="41" t="s">
        <v>358</v>
      </c>
      <c r="C5" s="41" t="s">
        <v>1314</v>
      </c>
      <c r="D5" s="41" t="s">
        <v>2952</v>
      </c>
      <c r="E5" s="43"/>
      <c r="F5" s="41" t="s">
        <v>2951</v>
      </c>
      <c r="G5" s="41" t="s">
        <v>1314</v>
      </c>
      <c r="H5" s="42" t="s">
        <v>2930</v>
      </c>
      <c r="I5" s="42" t="s">
        <v>2947</v>
      </c>
      <c r="J5" s="41" t="s">
        <v>1314</v>
      </c>
      <c r="K5" s="41" t="s">
        <v>1314</v>
      </c>
      <c r="L5" s="41" t="s">
        <v>1314</v>
      </c>
      <c r="M5" s="41" t="s">
        <v>1314</v>
      </c>
      <c r="N5" s="41" t="s">
        <v>1314</v>
      </c>
      <c r="O5" s="42" t="s">
        <v>2765</v>
      </c>
      <c r="P5" s="29" t="s">
        <v>1314</v>
      </c>
      <c r="Q5" s="41" t="s">
        <v>1314</v>
      </c>
      <c r="R5" s="43"/>
      <c r="S5" s="43"/>
      <c r="T5" s="43"/>
      <c r="U5" s="41" t="s">
        <v>1314</v>
      </c>
      <c r="V5" s="41"/>
      <c r="X5" s="29"/>
      <c r="Y5" s="29"/>
      <c r="Z5" s="30"/>
      <c r="AA5" s="29"/>
      <c r="AB5" s="29"/>
    </row>
    <row r="6" spans="1:28" ht="15.75">
      <c r="A6" s="53" t="s">
        <v>1250</v>
      </c>
      <c r="B6" s="41" t="s">
        <v>366</v>
      </c>
      <c r="C6" s="41" t="s">
        <v>1314</v>
      </c>
      <c r="D6" s="41" t="s">
        <v>2973</v>
      </c>
      <c r="E6" s="54" t="s">
        <v>2967</v>
      </c>
      <c r="F6" s="41" t="s">
        <v>1314</v>
      </c>
      <c r="G6" s="41" t="s">
        <v>1314</v>
      </c>
      <c r="H6" s="48" t="s">
        <v>1314</v>
      </c>
      <c r="I6" s="48" t="s">
        <v>1314</v>
      </c>
      <c r="J6" s="41" t="s">
        <v>1314</v>
      </c>
      <c r="K6" s="41" t="s">
        <v>1314</v>
      </c>
      <c r="L6" s="41" t="s">
        <v>1314</v>
      </c>
      <c r="M6" s="41" t="s">
        <v>1314</v>
      </c>
      <c r="N6" s="41" t="s">
        <v>1314</v>
      </c>
      <c r="O6" s="42" t="s">
        <v>2765</v>
      </c>
      <c r="P6" s="41" t="s">
        <v>1314</v>
      </c>
      <c r="Q6" s="41" t="s">
        <v>1314</v>
      </c>
      <c r="R6" s="43"/>
      <c r="S6" s="43"/>
      <c r="T6" s="43"/>
      <c r="U6" s="41" t="s">
        <v>1314</v>
      </c>
      <c r="V6" s="41"/>
      <c r="X6" s="29"/>
      <c r="Y6" s="29"/>
      <c r="Z6" s="30"/>
      <c r="AA6" s="29"/>
      <c r="AB6" s="29"/>
    </row>
    <row r="7" spans="1:28" ht="15.75">
      <c r="A7" s="44" t="s">
        <v>1962</v>
      </c>
      <c r="B7" s="41" t="s">
        <v>338</v>
      </c>
      <c r="C7" s="41" t="s">
        <v>1314</v>
      </c>
      <c r="D7" s="41" t="s">
        <v>2932</v>
      </c>
      <c r="E7" s="43"/>
      <c r="F7" s="41" t="s">
        <v>2931</v>
      </c>
      <c r="G7" s="41" t="s">
        <v>1314</v>
      </c>
      <c r="H7" s="56" t="s">
        <v>2930</v>
      </c>
      <c r="I7" s="56" t="s">
        <v>2946</v>
      </c>
      <c r="J7" s="41" t="s">
        <v>1314</v>
      </c>
      <c r="K7" s="41" t="s">
        <v>1314</v>
      </c>
      <c r="L7" s="41" t="s">
        <v>1314</v>
      </c>
      <c r="M7" s="41" t="s">
        <v>1314</v>
      </c>
      <c r="N7" s="42" t="s">
        <v>2927</v>
      </c>
      <c r="O7" s="41" t="s">
        <v>1314</v>
      </c>
      <c r="P7" s="41" t="s">
        <v>1314</v>
      </c>
      <c r="Q7" s="41" t="s">
        <v>1314</v>
      </c>
      <c r="R7" s="43"/>
      <c r="S7" s="43"/>
      <c r="T7" s="43"/>
      <c r="U7" s="41" t="s">
        <v>1314</v>
      </c>
      <c r="V7" s="41"/>
      <c r="X7" s="29"/>
      <c r="Y7" s="29"/>
      <c r="Z7" s="30"/>
      <c r="AA7" s="29"/>
      <c r="AB7" s="29"/>
    </row>
    <row r="8" spans="1:28" ht="15.75">
      <c r="A8" s="53" t="s">
        <v>1250</v>
      </c>
      <c r="B8" s="41" t="s">
        <v>368</v>
      </c>
      <c r="C8" s="41" t="s">
        <v>1314</v>
      </c>
      <c r="D8" s="41" t="s">
        <v>2972</v>
      </c>
      <c r="E8" s="43"/>
      <c r="F8" s="41" t="s">
        <v>1314</v>
      </c>
      <c r="G8" s="41" t="s">
        <v>1314</v>
      </c>
      <c r="H8" s="48" t="s">
        <v>1314</v>
      </c>
      <c r="I8" s="48" t="s">
        <v>1314</v>
      </c>
      <c r="J8" s="41" t="s">
        <v>1314</v>
      </c>
      <c r="K8" s="41" t="s">
        <v>1314</v>
      </c>
      <c r="L8" s="41" t="s">
        <v>1314</v>
      </c>
      <c r="M8" s="41" t="s">
        <v>1314</v>
      </c>
      <c r="N8" s="41" t="s">
        <v>1314</v>
      </c>
      <c r="O8" s="42" t="s">
        <v>2971</v>
      </c>
      <c r="P8" s="41" t="s">
        <v>1314</v>
      </c>
      <c r="Q8" s="41" t="s">
        <v>1314</v>
      </c>
      <c r="R8" s="43"/>
      <c r="S8" s="43"/>
      <c r="T8" s="43"/>
      <c r="U8" s="41" t="s">
        <v>2970</v>
      </c>
      <c r="V8" s="41" t="s">
        <v>2969</v>
      </c>
      <c r="X8" s="29"/>
      <c r="Y8" s="29"/>
      <c r="Z8" s="30"/>
      <c r="AA8" s="29"/>
      <c r="AB8" s="29"/>
    </row>
    <row r="9" spans="1:28" ht="15.75">
      <c r="A9" s="44" t="s">
        <v>1962</v>
      </c>
      <c r="B9" s="41" t="s">
        <v>331</v>
      </c>
      <c r="C9" s="41" t="s">
        <v>1314</v>
      </c>
      <c r="D9" s="41" t="s">
        <v>2932</v>
      </c>
      <c r="E9" s="43"/>
      <c r="F9" s="41" t="s">
        <v>2931</v>
      </c>
      <c r="G9" s="41" t="s">
        <v>1314</v>
      </c>
      <c r="H9" s="42" t="s">
        <v>2930</v>
      </c>
      <c r="I9" s="42" t="s">
        <v>2945</v>
      </c>
      <c r="J9" s="46" t="s">
        <v>2942</v>
      </c>
      <c r="K9" s="41" t="s">
        <v>1314</v>
      </c>
      <c r="L9" s="41" t="s">
        <v>1314</v>
      </c>
      <c r="M9" s="41" t="s">
        <v>1314</v>
      </c>
      <c r="N9" s="42" t="s">
        <v>2927</v>
      </c>
      <c r="O9" s="42" t="s">
        <v>2765</v>
      </c>
      <c r="P9" s="41" t="s">
        <v>1314</v>
      </c>
      <c r="Q9" s="41" t="s">
        <v>1314</v>
      </c>
      <c r="R9" s="43"/>
      <c r="S9" s="43"/>
      <c r="T9" s="43"/>
      <c r="U9" s="41" t="s">
        <v>1314</v>
      </c>
      <c r="V9" s="41"/>
      <c r="X9" s="29"/>
      <c r="Y9" s="29"/>
      <c r="Z9" s="30"/>
      <c r="AA9" s="29"/>
      <c r="AB9" s="29"/>
    </row>
    <row r="10" spans="1:28" ht="15.75">
      <c r="A10" s="44" t="s">
        <v>1962</v>
      </c>
      <c r="B10" s="41" t="s">
        <v>356</v>
      </c>
      <c r="C10" s="41" t="s">
        <v>1314</v>
      </c>
      <c r="D10" s="41" t="s">
        <v>2932</v>
      </c>
      <c r="E10" s="43"/>
      <c r="F10" s="41" t="s">
        <v>2949</v>
      </c>
      <c r="G10" s="41" t="s">
        <v>1314</v>
      </c>
      <c r="H10" s="56" t="s">
        <v>2930</v>
      </c>
      <c r="I10" s="57" t="s">
        <v>2947</v>
      </c>
      <c r="J10" s="41" t="s">
        <v>1314</v>
      </c>
      <c r="K10" s="41" t="s">
        <v>1314</v>
      </c>
      <c r="L10" s="41" t="s">
        <v>1314</v>
      </c>
      <c r="M10" s="41" t="s">
        <v>1314</v>
      </c>
      <c r="N10" s="41" t="s">
        <v>1314</v>
      </c>
      <c r="O10" s="45" t="s">
        <v>2937</v>
      </c>
      <c r="P10" s="45" t="s">
        <v>2937</v>
      </c>
      <c r="Q10" s="41" t="s">
        <v>1314</v>
      </c>
      <c r="R10" s="43"/>
      <c r="S10" s="43"/>
      <c r="T10" s="43"/>
      <c r="U10" s="41" t="s">
        <v>1314</v>
      </c>
      <c r="V10" s="41"/>
      <c r="X10" s="29"/>
      <c r="Y10" s="29"/>
      <c r="Z10" s="30"/>
      <c r="AA10" s="29"/>
      <c r="AB10" s="29"/>
    </row>
    <row r="11" spans="1:28" ht="15.75">
      <c r="A11" s="44" t="s">
        <v>1962</v>
      </c>
      <c r="B11" s="41" t="s">
        <v>346</v>
      </c>
      <c r="C11" s="41" t="s">
        <v>1314</v>
      </c>
      <c r="D11" s="41" t="s">
        <v>2932</v>
      </c>
      <c r="E11" s="43"/>
      <c r="F11" s="41" t="s">
        <v>2931</v>
      </c>
      <c r="G11" s="41" t="s">
        <v>1314</v>
      </c>
      <c r="H11" s="56" t="s">
        <v>2930</v>
      </c>
      <c r="I11" s="56" t="s">
        <v>2936</v>
      </c>
      <c r="J11" s="41" t="s">
        <v>1314</v>
      </c>
      <c r="K11" s="41" t="s">
        <v>2939</v>
      </c>
      <c r="L11" s="41" t="s">
        <v>1314</v>
      </c>
      <c r="M11" s="41" t="s">
        <v>2941</v>
      </c>
      <c r="N11" s="42" t="s">
        <v>2927</v>
      </c>
      <c r="O11" s="45" t="s">
        <v>2937</v>
      </c>
      <c r="P11" s="41" t="s">
        <v>1314</v>
      </c>
      <c r="Q11" s="41" t="s">
        <v>1314</v>
      </c>
      <c r="R11" s="43"/>
      <c r="S11" s="43"/>
      <c r="T11" s="43"/>
      <c r="U11" s="41" t="s">
        <v>1314</v>
      </c>
      <c r="V11" s="41"/>
      <c r="X11" s="29"/>
      <c r="Y11" s="29"/>
      <c r="Z11" s="30"/>
      <c r="AA11" s="29"/>
      <c r="AB11" s="29"/>
    </row>
    <row r="12" spans="1:28" ht="15.75">
      <c r="A12" s="53" t="s">
        <v>1250</v>
      </c>
      <c r="B12" s="41" t="s">
        <v>364</v>
      </c>
      <c r="C12" s="41" t="s">
        <v>1314</v>
      </c>
      <c r="D12" s="41" t="s">
        <v>2968</v>
      </c>
      <c r="E12" s="54" t="s">
        <v>2967</v>
      </c>
      <c r="F12" s="41" t="s">
        <v>1314</v>
      </c>
      <c r="G12" s="41" t="s">
        <v>1314</v>
      </c>
      <c r="H12" s="48" t="s">
        <v>1314</v>
      </c>
      <c r="I12" s="41" t="s">
        <v>1314</v>
      </c>
      <c r="J12" s="41" t="s">
        <v>1314</v>
      </c>
      <c r="K12" s="41" t="s">
        <v>1314</v>
      </c>
      <c r="L12" s="41" t="s">
        <v>1314</v>
      </c>
      <c r="M12" s="41" t="s">
        <v>1314</v>
      </c>
      <c r="N12" s="41" t="s">
        <v>1314</v>
      </c>
      <c r="O12" s="42" t="s">
        <v>2966</v>
      </c>
      <c r="P12" s="41" t="s">
        <v>1314</v>
      </c>
      <c r="Q12" s="41" t="s">
        <v>1314</v>
      </c>
      <c r="R12" s="43"/>
      <c r="S12" s="43"/>
      <c r="T12" s="43"/>
      <c r="U12" s="41" t="s">
        <v>1314</v>
      </c>
      <c r="V12" s="41"/>
      <c r="X12" s="29"/>
      <c r="Y12" s="29"/>
      <c r="Z12" s="30"/>
      <c r="AA12" s="29"/>
      <c r="AB12" s="29"/>
    </row>
    <row r="13" spans="1:28" ht="15.75">
      <c r="A13" s="53" t="s">
        <v>1250</v>
      </c>
      <c r="B13" s="41" t="s">
        <v>362</v>
      </c>
      <c r="C13" s="41" t="s">
        <v>1314</v>
      </c>
      <c r="D13" s="41" t="s">
        <v>2957</v>
      </c>
      <c r="E13" s="43"/>
      <c r="F13" s="41" t="s">
        <v>1314</v>
      </c>
      <c r="G13" s="41" t="s">
        <v>1314</v>
      </c>
      <c r="H13" s="48" t="s">
        <v>1314</v>
      </c>
      <c r="I13" s="41" t="s">
        <v>1314</v>
      </c>
      <c r="J13" s="41" t="s">
        <v>1314</v>
      </c>
      <c r="K13" s="41" t="s">
        <v>1314</v>
      </c>
      <c r="L13" s="41" t="s">
        <v>1314</v>
      </c>
      <c r="M13" s="41" t="s">
        <v>1314</v>
      </c>
      <c r="N13" s="41" t="s">
        <v>1314</v>
      </c>
      <c r="O13" s="52" t="s">
        <v>2765</v>
      </c>
      <c r="P13" s="41" t="s">
        <v>1314</v>
      </c>
      <c r="Q13" s="41" t="s">
        <v>1314</v>
      </c>
      <c r="R13" s="43"/>
      <c r="S13" s="43"/>
      <c r="T13" s="43"/>
      <c r="U13" s="41" t="s">
        <v>1314</v>
      </c>
      <c r="V13" s="51"/>
      <c r="X13" s="29"/>
      <c r="Y13" s="29"/>
      <c r="Z13" s="30"/>
      <c r="AA13" s="29"/>
      <c r="AB13" s="29"/>
    </row>
    <row r="14" spans="1:28" ht="15.75">
      <c r="A14" s="44" t="s">
        <v>2958</v>
      </c>
      <c r="B14" s="41" t="s">
        <v>362</v>
      </c>
      <c r="C14" s="41" t="s">
        <v>1248</v>
      </c>
      <c r="D14" s="41" t="s">
        <v>2957</v>
      </c>
      <c r="E14" s="43"/>
      <c r="F14" s="41" t="s">
        <v>1314</v>
      </c>
      <c r="G14" s="41" t="s">
        <v>1314</v>
      </c>
      <c r="H14" s="48" t="s">
        <v>1314</v>
      </c>
      <c r="I14" s="41" t="s">
        <v>1314</v>
      </c>
      <c r="J14" s="41" t="s">
        <v>1314</v>
      </c>
      <c r="K14" s="41" t="s">
        <v>1314</v>
      </c>
      <c r="L14" s="41" t="s">
        <v>1314</v>
      </c>
      <c r="M14" s="41" t="s">
        <v>1314</v>
      </c>
      <c r="N14" s="41" t="s">
        <v>1314</v>
      </c>
      <c r="O14" s="42" t="s">
        <v>2765</v>
      </c>
      <c r="P14" s="41" t="s">
        <v>1314</v>
      </c>
      <c r="Q14" s="41" t="s">
        <v>1314</v>
      </c>
      <c r="R14" s="43"/>
      <c r="S14" s="43"/>
      <c r="T14" s="43"/>
      <c r="U14" s="41" t="s">
        <v>2965</v>
      </c>
      <c r="V14" s="41"/>
      <c r="X14" s="29"/>
      <c r="Y14" s="29"/>
      <c r="Z14" s="30"/>
      <c r="AA14" s="29"/>
      <c r="AB14" s="29"/>
    </row>
    <row r="15" spans="1:28" ht="15.75">
      <c r="A15" s="44" t="s">
        <v>2958</v>
      </c>
      <c r="B15" s="41" t="s">
        <v>362</v>
      </c>
      <c r="C15" s="41" t="s">
        <v>882</v>
      </c>
      <c r="D15" s="41" t="s">
        <v>2957</v>
      </c>
      <c r="E15" s="43"/>
      <c r="F15" s="41" t="s">
        <v>1314</v>
      </c>
      <c r="G15" s="41" t="s">
        <v>1314</v>
      </c>
      <c r="H15" s="41" t="s">
        <v>1314</v>
      </c>
      <c r="I15" s="41" t="s">
        <v>1314</v>
      </c>
      <c r="J15" s="48" t="s">
        <v>1314</v>
      </c>
      <c r="K15" s="48" t="s">
        <v>1314</v>
      </c>
      <c r="L15" s="48" t="s">
        <v>1314</v>
      </c>
      <c r="M15" s="41" t="s">
        <v>1314</v>
      </c>
      <c r="N15" s="41" t="s">
        <v>1314</v>
      </c>
      <c r="O15" s="42" t="s">
        <v>2765</v>
      </c>
      <c r="P15" s="41" t="s">
        <v>1314</v>
      </c>
      <c r="Q15" s="41" t="s">
        <v>1314</v>
      </c>
      <c r="R15" s="43"/>
      <c r="S15" s="43"/>
      <c r="T15" s="43"/>
      <c r="U15" s="41" t="s">
        <v>2964</v>
      </c>
      <c r="V15" s="41"/>
      <c r="X15" s="29"/>
      <c r="Y15" s="29"/>
      <c r="Z15" s="30"/>
      <c r="AA15" s="29"/>
      <c r="AB15" s="29"/>
    </row>
    <row r="16" spans="1:28" ht="15.75">
      <c r="A16" s="44" t="s">
        <v>2958</v>
      </c>
      <c r="B16" s="41" t="s">
        <v>362</v>
      </c>
      <c r="C16" s="41" t="s">
        <v>1246</v>
      </c>
      <c r="D16" s="41" t="s">
        <v>2957</v>
      </c>
      <c r="E16" s="43"/>
      <c r="F16" s="41" t="s">
        <v>1314</v>
      </c>
      <c r="G16" s="41" t="s">
        <v>1314</v>
      </c>
      <c r="H16" s="41" t="s">
        <v>1314</v>
      </c>
      <c r="I16" s="41" t="s">
        <v>1314</v>
      </c>
      <c r="J16" s="41" t="s">
        <v>1314</v>
      </c>
      <c r="K16" s="41" t="s">
        <v>1314</v>
      </c>
      <c r="L16" s="41" t="s">
        <v>1314</v>
      </c>
      <c r="M16" s="41" t="s">
        <v>1314</v>
      </c>
      <c r="N16" s="41" t="s">
        <v>1314</v>
      </c>
      <c r="O16" s="42" t="s">
        <v>2765</v>
      </c>
      <c r="P16" s="41" t="s">
        <v>1314</v>
      </c>
      <c r="Q16" s="41" t="s">
        <v>1314</v>
      </c>
      <c r="R16" s="43"/>
      <c r="S16" s="43"/>
      <c r="T16" s="43"/>
      <c r="U16" s="41" t="s">
        <v>2963</v>
      </c>
      <c r="V16" s="41"/>
      <c r="X16" s="29"/>
      <c r="Y16" s="29"/>
      <c r="Z16" s="30"/>
      <c r="AA16" s="29"/>
      <c r="AB16" s="29"/>
    </row>
    <row r="17" spans="1:28" ht="15.75">
      <c r="A17" s="44" t="s">
        <v>2958</v>
      </c>
      <c r="B17" s="41" t="s">
        <v>362</v>
      </c>
      <c r="C17" s="41" t="s">
        <v>1249</v>
      </c>
      <c r="D17" s="41" t="s">
        <v>2957</v>
      </c>
      <c r="E17" s="43"/>
      <c r="F17" s="41" t="s">
        <v>1314</v>
      </c>
      <c r="G17" s="41" t="s">
        <v>1314</v>
      </c>
      <c r="H17" s="41" t="s">
        <v>1314</v>
      </c>
      <c r="I17" s="41" t="s">
        <v>1314</v>
      </c>
      <c r="J17" s="41" t="s">
        <v>1314</v>
      </c>
      <c r="K17" s="41" t="s">
        <v>1314</v>
      </c>
      <c r="L17" s="48" t="s">
        <v>1314</v>
      </c>
      <c r="M17" s="41" t="s">
        <v>1314</v>
      </c>
      <c r="N17" s="41" t="s">
        <v>1314</v>
      </c>
      <c r="O17" s="42" t="s">
        <v>2765</v>
      </c>
      <c r="P17" s="41" t="s">
        <v>1314</v>
      </c>
      <c r="Q17" s="41" t="s">
        <v>1314</v>
      </c>
      <c r="R17" s="43"/>
      <c r="S17" s="43"/>
      <c r="T17" s="43"/>
      <c r="U17" s="41" t="s">
        <v>2962</v>
      </c>
      <c r="V17" s="41" t="s">
        <v>2959</v>
      </c>
      <c r="X17" s="29"/>
      <c r="Y17" s="29"/>
      <c r="Z17" s="30"/>
      <c r="AA17" s="29"/>
      <c r="AB17" s="32"/>
    </row>
    <row r="18" spans="1:28" ht="15.75">
      <c r="A18" s="44" t="s">
        <v>2958</v>
      </c>
      <c r="B18" s="41" t="s">
        <v>362</v>
      </c>
      <c r="C18" s="41" t="s">
        <v>2961</v>
      </c>
      <c r="D18" s="41" t="s">
        <v>2957</v>
      </c>
      <c r="E18" s="43"/>
      <c r="F18" s="41" t="s">
        <v>1314</v>
      </c>
      <c r="G18" s="41" t="s">
        <v>1314</v>
      </c>
      <c r="H18" s="41" t="s">
        <v>1314</v>
      </c>
      <c r="I18" s="41" t="s">
        <v>1314</v>
      </c>
      <c r="J18" s="41" t="s">
        <v>1314</v>
      </c>
      <c r="K18" s="41" t="s">
        <v>1314</v>
      </c>
      <c r="L18" s="41" t="s">
        <v>1314</v>
      </c>
      <c r="M18" s="41" t="s">
        <v>1314</v>
      </c>
      <c r="N18" s="41" t="s">
        <v>1314</v>
      </c>
      <c r="O18" s="42" t="s">
        <v>2765</v>
      </c>
      <c r="P18" s="41" t="s">
        <v>1314</v>
      </c>
      <c r="Q18" s="41" t="s">
        <v>1314</v>
      </c>
      <c r="R18" s="43"/>
      <c r="S18" s="43"/>
      <c r="T18" s="43"/>
      <c r="U18" s="41" t="s">
        <v>2960</v>
      </c>
      <c r="V18" s="48" t="s">
        <v>2959</v>
      </c>
      <c r="X18" s="29"/>
      <c r="Y18" s="29"/>
      <c r="Z18" s="30"/>
      <c r="AA18" s="29"/>
      <c r="AB18" s="29"/>
    </row>
    <row r="19" spans="1:28" ht="15.75">
      <c r="A19" s="44" t="s">
        <v>2958</v>
      </c>
      <c r="B19" s="41" t="s">
        <v>362</v>
      </c>
      <c r="C19" s="41" t="s">
        <v>1245</v>
      </c>
      <c r="D19" s="41" t="s">
        <v>2957</v>
      </c>
      <c r="E19" s="43"/>
      <c r="F19" s="41" t="s">
        <v>1314</v>
      </c>
      <c r="G19" s="41" t="s">
        <v>1314</v>
      </c>
      <c r="H19" s="41" t="s">
        <v>1314</v>
      </c>
      <c r="I19" s="41" t="s">
        <v>1314</v>
      </c>
      <c r="J19" s="41" t="s">
        <v>1314</v>
      </c>
      <c r="K19" s="48" t="s">
        <v>1314</v>
      </c>
      <c r="L19" s="41" t="s">
        <v>1314</v>
      </c>
      <c r="M19" s="41" t="s">
        <v>1314</v>
      </c>
      <c r="N19" s="41" t="s">
        <v>1314</v>
      </c>
      <c r="O19" s="42" t="s">
        <v>2765</v>
      </c>
      <c r="P19" s="41" t="s">
        <v>1314</v>
      </c>
      <c r="Q19" s="41" t="s">
        <v>1314</v>
      </c>
      <c r="R19" s="43"/>
      <c r="S19" s="43"/>
      <c r="T19" s="43"/>
      <c r="U19" s="41" t="s">
        <v>2956</v>
      </c>
      <c r="V19" s="41"/>
      <c r="X19" s="29"/>
      <c r="Y19" s="29"/>
      <c r="Z19" s="30"/>
      <c r="AA19" s="29"/>
      <c r="AB19" s="29"/>
    </row>
    <row r="20" spans="1:28" ht="15.75">
      <c r="A20" s="44" t="s">
        <v>1962</v>
      </c>
      <c r="B20" s="41" t="s">
        <v>344</v>
      </c>
      <c r="C20" s="41" t="s">
        <v>1314</v>
      </c>
      <c r="D20" s="41" t="s">
        <v>2932</v>
      </c>
      <c r="E20" s="43"/>
      <c r="F20" s="41" t="s">
        <v>2931</v>
      </c>
      <c r="G20" s="41" t="s">
        <v>1314</v>
      </c>
      <c r="H20" s="42" t="s">
        <v>2930</v>
      </c>
      <c r="I20" s="42" t="s">
        <v>2943</v>
      </c>
      <c r="J20" s="46" t="s">
        <v>2942</v>
      </c>
      <c r="K20" s="41" t="s">
        <v>1314</v>
      </c>
      <c r="L20" s="41" t="s">
        <v>1314</v>
      </c>
      <c r="M20" s="41" t="s">
        <v>1314</v>
      </c>
      <c r="N20" s="42" t="s">
        <v>2927</v>
      </c>
      <c r="O20" s="42" t="s">
        <v>2765</v>
      </c>
      <c r="P20" s="41" t="s">
        <v>1314</v>
      </c>
      <c r="Q20" s="41" t="s">
        <v>1314</v>
      </c>
      <c r="R20" s="43"/>
      <c r="S20" s="43"/>
      <c r="T20" s="43"/>
      <c r="U20" s="41" t="s">
        <v>1314</v>
      </c>
      <c r="V20" s="41"/>
      <c r="X20" s="29"/>
      <c r="Y20" s="29"/>
      <c r="Z20" s="30"/>
      <c r="AA20" s="29"/>
      <c r="AB20" s="29"/>
    </row>
    <row r="21" spans="1:28" ht="15.75">
      <c r="A21" s="44" t="s">
        <v>1962</v>
      </c>
      <c r="B21" s="41" t="s">
        <v>342</v>
      </c>
      <c r="C21" s="41" t="s">
        <v>1314</v>
      </c>
      <c r="D21" s="41" t="s">
        <v>2932</v>
      </c>
      <c r="E21" s="43"/>
      <c r="F21" s="41" t="s">
        <v>2931</v>
      </c>
      <c r="G21" s="41" t="s">
        <v>1314</v>
      </c>
      <c r="H21" s="42" t="s">
        <v>2930</v>
      </c>
      <c r="I21" s="42" t="s">
        <v>2929</v>
      </c>
      <c r="J21" s="41" t="s">
        <v>1314</v>
      </c>
      <c r="K21" s="41" t="s">
        <v>1314</v>
      </c>
      <c r="L21" s="42" t="s">
        <v>2928</v>
      </c>
      <c r="M21" s="41" t="s">
        <v>1314</v>
      </c>
      <c r="N21" s="42" t="s">
        <v>2927</v>
      </c>
      <c r="O21" s="42" t="s">
        <v>2765</v>
      </c>
      <c r="P21" s="41" t="s">
        <v>1314</v>
      </c>
      <c r="Q21" s="41" t="s">
        <v>1314</v>
      </c>
      <c r="R21" s="43"/>
      <c r="S21" s="43"/>
      <c r="T21" s="43"/>
      <c r="U21" s="41" t="s">
        <v>1314</v>
      </c>
      <c r="V21" s="40"/>
      <c r="X21" s="29"/>
      <c r="Y21" s="29"/>
      <c r="Z21" s="30"/>
      <c r="AA21" s="29"/>
      <c r="AB21" s="29"/>
    </row>
    <row r="22" spans="1:28" ht="15.75" customHeight="1">
      <c r="A22" s="44" t="s">
        <v>1962</v>
      </c>
      <c r="B22" s="41" t="s">
        <v>348</v>
      </c>
      <c r="C22" s="41" t="s">
        <v>1314</v>
      </c>
      <c r="D22" s="41" t="s">
        <v>2940</v>
      </c>
      <c r="E22" s="43"/>
      <c r="F22" s="41" t="s">
        <v>2931</v>
      </c>
      <c r="G22" s="41" t="s">
        <v>1314</v>
      </c>
      <c r="H22" s="42" t="s">
        <v>2930</v>
      </c>
      <c r="I22" s="42" t="s">
        <v>2936</v>
      </c>
      <c r="J22" s="41" t="s">
        <v>1314</v>
      </c>
      <c r="K22" s="41" t="s">
        <v>2939</v>
      </c>
      <c r="L22" s="41" t="s">
        <v>1314</v>
      </c>
      <c r="M22" s="41" t="s">
        <v>2938</v>
      </c>
      <c r="N22" s="41" t="s">
        <v>1314</v>
      </c>
      <c r="O22" s="45" t="s">
        <v>2937</v>
      </c>
      <c r="P22" s="45" t="s">
        <v>2937</v>
      </c>
      <c r="Q22" s="42" t="s">
        <v>2934</v>
      </c>
      <c r="R22" s="49"/>
      <c r="S22" s="49"/>
      <c r="T22" s="49"/>
      <c r="U22" s="41" t="s">
        <v>1314</v>
      </c>
      <c r="V22" s="41"/>
      <c r="W22" s="47"/>
      <c r="X22" s="29"/>
      <c r="Z22" s="29"/>
      <c r="AA22" s="29"/>
      <c r="AB22" s="29"/>
    </row>
    <row r="23" spans="1:28" ht="15.75" customHeight="1">
      <c r="A23" s="44" t="s">
        <v>1962</v>
      </c>
      <c r="B23" s="41" t="s">
        <v>352</v>
      </c>
      <c r="C23" s="41" t="s">
        <v>1314</v>
      </c>
      <c r="D23" s="41" t="s">
        <v>2932</v>
      </c>
      <c r="E23" s="43"/>
      <c r="F23" s="41" t="s">
        <v>2931</v>
      </c>
      <c r="G23" s="41" t="s">
        <v>1314</v>
      </c>
      <c r="H23" s="42" t="s">
        <v>2930</v>
      </c>
      <c r="I23" s="42" t="s">
        <v>2936</v>
      </c>
      <c r="J23" s="41" t="s">
        <v>1314</v>
      </c>
      <c r="K23" s="42" t="s">
        <v>2935</v>
      </c>
      <c r="L23" s="41" t="s">
        <v>1314</v>
      </c>
      <c r="M23" s="41" t="s">
        <v>1314</v>
      </c>
      <c r="N23" s="41" t="s">
        <v>1314</v>
      </c>
      <c r="O23" s="42" t="s">
        <v>2767</v>
      </c>
      <c r="P23" s="29" t="s">
        <v>2766</v>
      </c>
      <c r="Q23" s="42" t="s">
        <v>2934</v>
      </c>
      <c r="R23" s="49"/>
      <c r="S23" s="49"/>
      <c r="T23" s="49"/>
      <c r="U23" s="41" t="s">
        <v>1314</v>
      </c>
      <c r="V23" s="41"/>
      <c r="X23" s="29"/>
      <c r="Y23" s="29"/>
      <c r="Z23" s="30"/>
      <c r="AA23" s="29"/>
      <c r="AB23" s="29"/>
    </row>
    <row r="24" spans="1:28" ht="15.75" customHeight="1">
      <c r="A24" s="44" t="s">
        <v>1962</v>
      </c>
      <c r="B24" s="41" t="s">
        <v>357</v>
      </c>
      <c r="C24" s="41" t="s">
        <v>1314</v>
      </c>
      <c r="D24" s="41" t="s">
        <v>2950</v>
      </c>
      <c r="E24" s="43"/>
      <c r="F24" s="41" t="s">
        <v>2951</v>
      </c>
      <c r="G24" s="41" t="s">
        <v>2955</v>
      </c>
      <c r="H24" s="41" t="s">
        <v>1314</v>
      </c>
      <c r="I24" s="41" t="s">
        <v>1314</v>
      </c>
      <c r="J24" s="41" t="s">
        <v>1314</v>
      </c>
      <c r="K24" s="41" t="s">
        <v>1314</v>
      </c>
      <c r="L24" s="41" t="s">
        <v>1314</v>
      </c>
      <c r="M24" s="41" t="s">
        <v>1314</v>
      </c>
      <c r="N24" s="42" t="s">
        <v>2927</v>
      </c>
      <c r="O24" s="42" t="s">
        <v>2765</v>
      </c>
      <c r="P24" s="29" t="s">
        <v>2766</v>
      </c>
      <c r="Q24" s="41" t="s">
        <v>1314</v>
      </c>
      <c r="R24" s="43"/>
      <c r="S24" s="43"/>
      <c r="T24" s="43"/>
      <c r="U24" s="41" t="s">
        <v>1314</v>
      </c>
      <c r="V24" s="41"/>
      <c r="Y24" s="29"/>
      <c r="Z24" s="30"/>
      <c r="AA24" s="32"/>
      <c r="AB24" s="29"/>
    </row>
    <row r="25" spans="1:28" ht="15.75" customHeight="1">
      <c r="A25" s="44" t="s">
        <v>1962</v>
      </c>
      <c r="B25" s="41" t="s">
        <v>354</v>
      </c>
      <c r="C25" s="41" t="s">
        <v>1314</v>
      </c>
      <c r="D25" s="41" t="s">
        <v>2932</v>
      </c>
      <c r="E25" s="43"/>
      <c r="F25" s="41" t="s">
        <v>2951</v>
      </c>
      <c r="G25" s="41" t="s">
        <v>2954</v>
      </c>
      <c r="H25" s="41" t="s">
        <v>1314</v>
      </c>
      <c r="I25" s="41" t="s">
        <v>1314</v>
      </c>
      <c r="J25" s="41" t="s">
        <v>1314</v>
      </c>
      <c r="K25" s="41" t="s">
        <v>1314</v>
      </c>
      <c r="L25" s="41" t="s">
        <v>1314</v>
      </c>
      <c r="M25" s="41" t="s">
        <v>1314</v>
      </c>
      <c r="N25" s="50" t="s">
        <v>2953</v>
      </c>
      <c r="O25" s="42" t="s">
        <v>2767</v>
      </c>
      <c r="P25" s="29" t="s">
        <v>2766</v>
      </c>
      <c r="Q25" s="41" t="s">
        <v>1314</v>
      </c>
      <c r="R25" s="43"/>
      <c r="S25" s="43"/>
      <c r="T25" s="43"/>
      <c r="U25" s="41" t="s">
        <v>1314</v>
      </c>
      <c r="V25" s="42"/>
      <c r="W25" s="29"/>
      <c r="X25" s="29"/>
      <c r="Y25" s="29"/>
      <c r="Z25" s="30"/>
      <c r="AA25" s="32"/>
      <c r="AB25" s="29"/>
    </row>
    <row r="26" spans="1:28" ht="15.75" customHeight="1">
      <c r="A26" s="44" t="s">
        <v>1962</v>
      </c>
      <c r="B26" s="41" t="s">
        <v>334</v>
      </c>
      <c r="C26" s="41" t="s">
        <v>1314</v>
      </c>
      <c r="D26" s="41" t="s">
        <v>2932</v>
      </c>
      <c r="E26" s="43"/>
      <c r="F26" s="41" t="s">
        <v>2931</v>
      </c>
      <c r="G26" s="41" t="s">
        <v>1314</v>
      </c>
      <c r="H26" s="42" t="s">
        <v>2930</v>
      </c>
      <c r="I26" s="42" t="s">
        <v>2945</v>
      </c>
      <c r="J26" s="46" t="s">
        <v>2944</v>
      </c>
      <c r="K26" s="41" t="s">
        <v>1314</v>
      </c>
      <c r="L26" s="41" t="s">
        <v>1314</v>
      </c>
      <c r="M26" s="41" t="s">
        <v>1314</v>
      </c>
      <c r="N26" s="42" t="s">
        <v>2927</v>
      </c>
      <c r="O26" s="42" t="s">
        <v>2765</v>
      </c>
      <c r="P26" s="41" t="s">
        <v>1314</v>
      </c>
      <c r="Q26" s="41" t="s">
        <v>1314</v>
      </c>
      <c r="R26" s="43"/>
      <c r="S26" s="43"/>
      <c r="T26" s="43"/>
      <c r="U26" s="41" t="s">
        <v>1314</v>
      </c>
      <c r="V26" s="41"/>
      <c r="X26" s="29"/>
      <c r="Y26" s="29"/>
      <c r="Z26" s="30"/>
      <c r="AA26" s="29"/>
      <c r="AB26" s="29"/>
    </row>
    <row r="27" spans="1:28" ht="15.75" customHeight="1">
      <c r="A27" s="44" t="s">
        <v>1962</v>
      </c>
      <c r="B27" s="41" t="s">
        <v>340</v>
      </c>
      <c r="C27" s="41" t="s">
        <v>1314</v>
      </c>
      <c r="D27" s="41" t="s">
        <v>2932</v>
      </c>
      <c r="E27" s="43"/>
      <c r="F27" s="41" t="s">
        <v>2931</v>
      </c>
      <c r="G27" s="41" t="s">
        <v>1314</v>
      </c>
      <c r="H27" s="42" t="s">
        <v>2930</v>
      </c>
      <c r="I27" s="42" t="s">
        <v>2929</v>
      </c>
      <c r="J27" s="41" t="s">
        <v>1314</v>
      </c>
      <c r="K27" s="41" t="s">
        <v>1314</v>
      </c>
      <c r="L27" s="42" t="s">
        <v>2933</v>
      </c>
      <c r="M27" s="41" t="s">
        <v>1314</v>
      </c>
      <c r="N27" s="42" t="s">
        <v>2927</v>
      </c>
      <c r="O27" s="42" t="s">
        <v>2765</v>
      </c>
      <c r="P27" s="41" t="s">
        <v>1314</v>
      </c>
      <c r="Q27" s="41" t="s">
        <v>1314</v>
      </c>
      <c r="R27" s="43"/>
      <c r="S27" s="43"/>
      <c r="T27" s="43"/>
      <c r="U27" s="41" t="s">
        <v>1314</v>
      </c>
      <c r="V27" s="41"/>
      <c r="X27" s="29"/>
      <c r="Y27" s="29"/>
      <c r="Z27" s="30"/>
      <c r="AA27" s="29"/>
      <c r="AB27" s="29"/>
    </row>
    <row r="28" spans="1:28" ht="15.75" customHeight="1">
      <c r="A28" s="44" t="s">
        <v>1962</v>
      </c>
      <c r="B28" s="41" t="s">
        <v>336</v>
      </c>
      <c r="C28" s="41" t="s">
        <v>1314</v>
      </c>
      <c r="D28" s="41" t="s">
        <v>2932</v>
      </c>
      <c r="E28" s="43"/>
      <c r="F28" s="41" t="s">
        <v>2931</v>
      </c>
      <c r="G28" s="41" t="s">
        <v>1314</v>
      </c>
      <c r="H28" s="42" t="s">
        <v>2930</v>
      </c>
      <c r="I28" s="42" t="s">
        <v>2943</v>
      </c>
      <c r="J28" s="46" t="s">
        <v>2944</v>
      </c>
      <c r="K28" s="41" t="s">
        <v>1314</v>
      </c>
      <c r="L28" s="41" t="s">
        <v>1314</v>
      </c>
      <c r="M28" s="41" t="s">
        <v>1314</v>
      </c>
      <c r="N28" s="42" t="s">
        <v>2927</v>
      </c>
      <c r="O28" s="42" t="s">
        <v>2765</v>
      </c>
      <c r="P28" s="41" t="s">
        <v>1314</v>
      </c>
      <c r="Q28" s="41" t="s">
        <v>1314</v>
      </c>
      <c r="R28" s="43"/>
      <c r="S28" s="43"/>
      <c r="T28" s="43"/>
      <c r="U28" s="41" t="s">
        <v>1314</v>
      </c>
      <c r="V28" s="41"/>
      <c r="X28" s="29"/>
      <c r="Y28" s="29"/>
      <c r="Z28" s="30"/>
      <c r="AA28" s="29"/>
      <c r="AB28" s="29"/>
    </row>
    <row r="29" spans="1:28" ht="15.75" customHeight="1">
      <c r="I29" s="39"/>
    </row>
    <row r="30" spans="1:28" ht="15.75" customHeight="1">
      <c r="I30" s="39"/>
    </row>
    <row r="31" spans="1:28" ht="15.75" customHeight="1">
      <c r="S31" s="31"/>
      <c r="T31" s="31"/>
      <c r="U31" s="30"/>
      <c r="V31" s="30"/>
    </row>
    <row r="32" spans="1:2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H6:I8">
    <cfRule type="cellIs" dxfId="84" priority="11" operator="equal">
      <formula>"-"</formula>
    </cfRule>
  </conditionalFormatting>
  <conditionalFormatting sqref="I2">
    <cfRule type="cellIs" dxfId="83" priority="7" operator="equal">
      <formula>"-"</formula>
    </cfRule>
  </conditionalFormatting>
  <conditionalFormatting sqref="I10:I11">
    <cfRule type="cellIs" dxfId="82" priority="15" operator="equal">
      <formula>"-"</formula>
    </cfRule>
  </conditionalFormatting>
  <conditionalFormatting sqref="I3:J3 L3:M3">
    <cfRule type="cellIs" dxfId="81" priority="14" operator="equal">
      <formula>"-"</formula>
    </cfRule>
  </conditionalFormatting>
  <conditionalFormatting sqref="J15:M15">
    <cfRule type="cellIs" dxfId="80" priority="17" operator="equal">
      <formula>"-"</formula>
    </cfRule>
  </conditionalFormatting>
  <conditionalFormatting sqref="K19">
    <cfRule type="cellIs" dxfId="79" priority="16" operator="equal">
      <formula>"-"</formula>
    </cfRule>
  </conditionalFormatting>
  <conditionalFormatting sqref="L17:M17">
    <cfRule type="cellIs" dxfId="78" priority="18" operator="equal">
      <formula>"-"</formula>
    </cfRule>
  </conditionalFormatting>
  <conditionalFormatting sqref="O12:O22 O23:P23 O24:O28">
    <cfRule type="cellIs" dxfId="77" priority="12" operator="equal">
      <formula>"-"</formula>
    </cfRule>
  </conditionalFormatting>
  <conditionalFormatting sqref="O2:T10 H10:H14 P14:T14">
    <cfRule type="cellIs" dxfId="76" priority="13" operator="equal">
      <formula>"-"</formula>
    </cfRule>
  </conditionalFormatting>
  <conditionalFormatting sqref="P5 AB2:AB6">
    <cfRule type="containsText" dxfId="75" priority="43" operator="containsText" text="sp_size">
      <formula>NOT(ISERROR(SEARCH(("sp_size"),(P7))))</formula>
    </cfRule>
  </conditionalFormatting>
  <conditionalFormatting sqref="P6:P9 AB1 AB7:AB28">
    <cfRule type="containsText" dxfId="74" priority="25" operator="containsText" text="sp_size">
      <formula>NOT(ISERROR(SEARCH(("sp_size"),(P5))))</formula>
    </cfRule>
  </conditionalFormatting>
  <conditionalFormatting sqref="P19">
    <cfRule type="cellIs" dxfId="73" priority="6" operator="equal">
      <formula>"-"</formula>
    </cfRule>
  </conditionalFormatting>
  <conditionalFormatting sqref="P2:T2">
    <cfRule type="containsText" dxfId="72" priority="19" operator="containsText" text="sp_size">
      <formula>NOT(ISERROR(SEARCH(("sp_size"),(P2))))</formula>
    </cfRule>
    <cfRule type="containsText" dxfId="71" priority="20" operator="containsText" text="rarity">
      <formula>NOT(ISERROR(SEARCH(("rarity"),(P2))))</formula>
    </cfRule>
    <cfRule type="containsText" dxfId="70" priority="21" operator="containsText" text="sp_size">
      <formula>NOT(ISERROR(SEARCH(("sp_size"),(P2))))</formula>
    </cfRule>
    <cfRule type="containsText" dxfId="69" priority="22" operator="containsText" text="rarity">
      <formula>NOT(ISERROR(SEARCH(("rarity"),(P2))))</formula>
    </cfRule>
  </conditionalFormatting>
  <conditionalFormatting sqref="P4:T4 P14:T14">
    <cfRule type="containsText" dxfId="68" priority="23" operator="containsText" text="sp_size">
      <formula>NOT(ISERROR(SEARCH(("sp_size"),(P4))))</formula>
    </cfRule>
    <cfRule type="containsText" dxfId="67" priority="24" operator="containsText" text="rarity">
      <formula>NOT(ISERROR(SEARCH(("rarity"),(P4))))</formula>
    </cfRule>
  </conditionalFormatting>
  <conditionalFormatting sqref="R1">
    <cfRule type="duplicateValues" dxfId="66" priority="2"/>
  </conditionalFormatting>
  <conditionalFormatting sqref="S1">
    <cfRule type="duplicateValues" dxfId="65" priority="3"/>
  </conditionalFormatting>
  <conditionalFormatting sqref="S31:V31">
    <cfRule type="duplicateValues" dxfId="64" priority="5"/>
  </conditionalFormatting>
  <conditionalFormatting sqref="T1">
    <cfRule type="duplicateValues" dxfId="63" priority="1"/>
  </conditionalFormatting>
  <conditionalFormatting sqref="U6">
    <cfRule type="cellIs" dxfId="62" priority="8" operator="equal">
      <formula>"-"</formula>
    </cfRule>
    <cfRule type="containsText" dxfId="61" priority="9" operator="containsText" text="sp_size">
      <formula>NOT(ISERROR(SEARCH(("sp_size"),(U10))))</formula>
    </cfRule>
    <cfRule type="containsText" dxfId="60" priority="10" operator="containsText" text="rarity">
      <formula>NOT(ISERROR(SEARCH(("rarity"),(U10))))</formula>
    </cfRule>
  </conditionalFormatting>
  <conditionalFormatting sqref="V18">
    <cfRule type="cellIs" dxfId="59" priority="28" operator="equal">
      <formula>"-"</formula>
    </cfRule>
  </conditionalFormatting>
  <conditionalFormatting sqref="Y1:Y21 Z22 Y23:Y28">
    <cfRule type="containsText" dxfId="58" priority="29" operator="containsText" text="Survey duration">
      <formula>NOT(ISERROR(SEARCH(("Survey duration"),(Y1))))</formula>
    </cfRule>
    <cfRule type="containsText" dxfId="57" priority="30" operator="containsText" text="Total number of camera days">
      <formula>NOT(ISERROR(SEARCH(("Total number of camera days"),(Y1))))</formula>
    </cfRule>
    <cfRule type="containsText" dxfId="56" priority="31" operator="containsText" text="camdays_per_loc">
      <formula>NOT(ISERROR(SEARCH(("camdays_per_loc"),(Y1))))</formula>
    </cfRule>
    <cfRule type="containsText" dxfId="55" priority="32" operator="containsText" text="Camera spacing">
      <formula>NOT(ISERROR(SEARCH(("Camera spacing"),(Y1))))</formula>
    </cfRule>
    <cfRule type="containsText" dxfId="54" priority="33" operator="containsText" text="Camera days per camera location">
      <formula>NOT(ISERROR(SEARCH(("Camera days per camera location"),(Y1))))</formula>
    </cfRule>
    <cfRule type="containsText" dxfId="53" priority="34" operator="containsText" text="Camera arrangement">
      <formula>NOT(ISERROR(SEARCH(("Camera arrangement"),(Y1))))</formula>
    </cfRule>
    <cfRule type="containsText" dxfId="52" priority="35" operator="containsText" text="Number of cameras">
      <formula>NOT(ISERROR(SEARCH(("Number of cameras"),(Y1))))</formula>
    </cfRule>
  </conditionalFormatting>
  <conditionalFormatting sqref="Z1:Z28">
    <cfRule type="containsText" dxfId="51" priority="36" operator="containsText" text="num_cams">
      <formula>NOT(ISERROR(SEARCH(("num_cams"),(Z1))))</formula>
    </cfRule>
    <cfRule type="containsText" dxfId="50" priority="37" operator="containsText" text="cam_arrange">
      <formula>NOT(ISERROR(SEARCH(("cam_arrange"),(Z1))))</formula>
    </cfRule>
    <cfRule type="containsText" dxfId="49" priority="38" operator="containsText" text="camdays_per_loc">
      <formula>NOT(ISERROR(SEARCH(("camdays_per_loc"),(Z1))))</formula>
    </cfRule>
    <cfRule type="containsText" dxfId="48" priority="39" operator="containsText" text="survey_duration">
      <formula>NOT(ISERROR(SEARCH(("survey_duration"),(Z1))))</formula>
    </cfRule>
    <cfRule type="containsText" dxfId="47" priority="40" operator="containsText" text="cam_days_ttl">
      <formula>NOT(ISERROR(SEARCH(("cam_days_ttl"),(Z1))))</formula>
    </cfRule>
    <cfRule type="containsText" dxfId="46" priority="41" operator="containsText" text="cam_spacing">
      <formula>NOT(ISERROR(SEARCH(("cam_spacing"),(Z1))))</formula>
    </cfRule>
  </conditionalFormatting>
  <conditionalFormatting sqref="AB1 P6:P9 AB7:AB28">
    <cfRule type="containsText" dxfId="45" priority="42" operator="containsText" text="rarity">
      <formula>NOT(ISERROR(SEARCH(("rarity"),(P5))))</formula>
    </cfRule>
  </conditionalFormatting>
  <conditionalFormatting sqref="AB2:AB6 P5">
    <cfRule type="containsText" dxfId="44" priority="44" operator="containsText" text="rarity">
      <formula>NOT(ISERROR(SEARCH(("rarity"),(P7))))</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7E837-3E04-46DB-9697-1ACBB1DD41C9}">
  <dimension ref="A1:U81"/>
  <sheetViews>
    <sheetView tabSelected="1" topLeftCell="A52" workbookViewId="0">
      <selection activeCell="M58" sqref="M58:M81"/>
    </sheetView>
  </sheetViews>
  <sheetFormatPr defaultRowHeight="14.25"/>
  <cols>
    <col min="4" max="5" width="17" customWidth="1"/>
    <col min="6" max="6" width="21.875" customWidth="1"/>
    <col min="7" max="7" width="15.25" bestFit="1" customWidth="1"/>
    <col min="8" max="8" width="29.875" hidden="1" customWidth="1"/>
    <col min="9" max="9" width="22.625" hidden="1" customWidth="1"/>
    <col min="11" max="11" width="27" customWidth="1"/>
    <col min="12" max="12" width="27.75" bestFit="1" customWidth="1"/>
    <col min="13" max="13" width="27.75" customWidth="1"/>
    <col min="14" max="14" width="26.75" customWidth="1"/>
    <col min="15" max="15" width="25.5" bestFit="1" customWidth="1"/>
    <col min="16" max="16" width="61.625" customWidth="1"/>
    <col min="17" max="17" width="39.875" customWidth="1"/>
    <col min="18" max="18" width="10.125" customWidth="1"/>
    <col min="19" max="19" width="4.875" style="8" customWidth="1"/>
    <col min="20" max="20" width="44.875" customWidth="1"/>
    <col min="21" max="21" width="21" customWidth="1"/>
  </cols>
  <sheetData>
    <row r="1" spans="1:21" s="27" customFormat="1" ht="15">
      <c r="A1" s="27" t="s">
        <v>3177</v>
      </c>
      <c r="B1" s="27" t="s">
        <v>1191</v>
      </c>
      <c r="C1" s="16" t="s">
        <v>1954</v>
      </c>
      <c r="D1" s="16" t="s">
        <v>1955</v>
      </c>
      <c r="E1" s="16" t="s">
        <v>3056</v>
      </c>
      <c r="F1" s="16" t="s">
        <v>3062</v>
      </c>
      <c r="G1" s="27" t="s">
        <v>2653</v>
      </c>
      <c r="H1" s="27" t="s">
        <v>2678</v>
      </c>
      <c r="I1" s="27" t="s">
        <v>2486</v>
      </c>
      <c r="J1" s="16" t="s">
        <v>382</v>
      </c>
      <c r="K1" s="16" t="s">
        <v>1333</v>
      </c>
      <c r="L1" s="16" t="s">
        <v>3665</v>
      </c>
      <c r="M1" s="16"/>
      <c r="N1" s="16" t="s">
        <v>1410</v>
      </c>
      <c r="O1" s="16" t="s">
        <v>2485</v>
      </c>
      <c r="P1" s="16" t="s">
        <v>2484</v>
      </c>
      <c r="Q1" s="16" t="s">
        <v>2483</v>
      </c>
      <c r="R1" s="16" t="s">
        <v>1411</v>
      </c>
      <c r="S1" s="16" t="s">
        <v>1410</v>
      </c>
      <c r="T1" s="16" t="s">
        <v>1409</v>
      </c>
      <c r="U1" s="16" t="s">
        <v>2313</v>
      </c>
    </row>
    <row r="2" spans="1:21" ht="15.75">
      <c r="B2">
        <v>1</v>
      </c>
      <c r="C2" t="b">
        <v>1</v>
      </c>
      <c r="D2" t="b">
        <v>0</v>
      </c>
      <c r="G2" t="s">
        <v>1362</v>
      </c>
      <c r="H2" t="s">
        <v>1349</v>
      </c>
      <c r="I2" t="s">
        <v>2681</v>
      </c>
      <c r="J2" s="25" t="s">
        <v>1372</v>
      </c>
      <c r="K2" t="s">
        <v>1407</v>
      </c>
      <c r="L2" t="s">
        <v>2555</v>
      </c>
      <c r="M2" t="str">
        <f>"'"&amp;N2&amp;"',"</f>
        <v>'user_entry',</v>
      </c>
      <c r="N2" t="s">
        <v>1407</v>
      </c>
      <c r="O2" t="s">
        <v>2194</v>
      </c>
      <c r="P2" t="s">
        <v>2399</v>
      </c>
      <c r="Q2" t="s">
        <v>2451</v>
      </c>
      <c r="R2" s="26" t="s">
        <v>1370</v>
      </c>
      <c r="S2" s="8">
        <v>1</v>
      </c>
      <c r="T2" t="s">
        <v>2503</v>
      </c>
      <c r="U2" t="s">
        <v>2261</v>
      </c>
    </row>
    <row r="3" spans="1:21" ht="15.75">
      <c r="A3" t="s">
        <v>3178</v>
      </c>
      <c r="B3">
        <v>2</v>
      </c>
      <c r="C3" t="b">
        <v>1</v>
      </c>
      <c r="D3" s="6" t="s">
        <v>1250</v>
      </c>
      <c r="E3" s="6" t="s">
        <v>3060</v>
      </c>
      <c r="F3" s="6" t="s">
        <v>3176</v>
      </c>
      <c r="G3" t="s">
        <v>1362</v>
      </c>
      <c r="H3" t="s">
        <v>1349</v>
      </c>
      <c r="I3" t="s">
        <v>2681</v>
      </c>
      <c r="J3" s="25" t="s">
        <v>1372</v>
      </c>
      <c r="K3" t="s">
        <v>370</v>
      </c>
      <c r="L3" t="s">
        <v>2556</v>
      </c>
      <c r="M3" t="str">
        <f t="shared" ref="M3:M66" si="0">"'"&amp;N3&amp;"',"</f>
        <v>'objective',</v>
      </c>
      <c r="N3" t="s">
        <v>370</v>
      </c>
      <c r="O3" t="s">
        <v>2236</v>
      </c>
      <c r="P3" t="s">
        <v>3956</v>
      </c>
      <c r="Q3" t="s">
        <v>2452</v>
      </c>
      <c r="R3" s="26" t="s">
        <v>1370</v>
      </c>
      <c r="S3" s="8">
        <v>2</v>
      </c>
      <c r="T3" t="s">
        <v>2504</v>
      </c>
      <c r="U3" t="s">
        <v>2262</v>
      </c>
    </row>
    <row r="4" spans="1:21" ht="15.75">
      <c r="A4" t="s">
        <v>3178</v>
      </c>
      <c r="B4">
        <v>3</v>
      </c>
      <c r="C4" t="b">
        <v>1</v>
      </c>
      <c r="D4" s="6" t="s">
        <v>1250</v>
      </c>
      <c r="E4" s="6" t="s">
        <v>3060</v>
      </c>
      <c r="F4" s="6" t="s">
        <v>3176</v>
      </c>
      <c r="G4" t="s">
        <v>1362</v>
      </c>
      <c r="H4" t="s">
        <v>1349</v>
      </c>
      <c r="I4" t="s">
        <v>2682</v>
      </c>
      <c r="J4" s="25" t="s">
        <v>1372</v>
      </c>
      <c r="K4" t="s">
        <v>1317</v>
      </c>
      <c r="L4" t="s">
        <v>2557</v>
      </c>
      <c r="M4" t="str">
        <f t="shared" si="0"/>
        <v>'num_cams',</v>
      </c>
      <c r="N4" t="s">
        <v>1317</v>
      </c>
      <c r="O4" t="s">
        <v>2260</v>
      </c>
      <c r="P4" t="s">
        <v>2400</v>
      </c>
      <c r="Q4" t="s">
        <v>2453</v>
      </c>
      <c r="R4" s="26" t="s">
        <v>1370</v>
      </c>
      <c r="S4" s="8">
        <v>3</v>
      </c>
      <c r="T4" t="s">
        <v>2505</v>
      </c>
      <c r="U4" t="s">
        <v>2263</v>
      </c>
    </row>
    <row r="5" spans="1:21" ht="15.75">
      <c r="B5">
        <v>4</v>
      </c>
      <c r="C5" t="b">
        <v>1</v>
      </c>
      <c r="D5" t="b">
        <v>0</v>
      </c>
      <c r="G5" s="7" t="s">
        <v>1363</v>
      </c>
      <c r="H5" s="7" t="s">
        <v>1347</v>
      </c>
      <c r="I5" t="s">
        <v>428</v>
      </c>
      <c r="J5" s="25" t="s">
        <v>1372</v>
      </c>
      <c r="K5" t="s">
        <v>1406</v>
      </c>
      <c r="L5" s="7" t="s">
        <v>2686</v>
      </c>
      <c r="M5" t="str">
        <f t="shared" si="0"/>
        <v>'study_area_mult',</v>
      </c>
      <c r="N5" t="s">
        <v>1406</v>
      </c>
      <c r="O5" t="s">
        <v>2192</v>
      </c>
      <c r="P5" t="s">
        <v>2401</v>
      </c>
      <c r="Q5" t="s">
        <v>2454</v>
      </c>
      <c r="R5" s="26" t="s">
        <v>1370</v>
      </c>
      <c r="S5" s="8">
        <v>4</v>
      </c>
      <c r="T5" s="7" t="s">
        <v>2506</v>
      </c>
      <c r="U5" s="7" t="s">
        <v>2264</v>
      </c>
    </row>
    <row r="6" spans="1:21" ht="15.75">
      <c r="B6">
        <v>5</v>
      </c>
      <c r="C6" t="b">
        <v>1</v>
      </c>
      <c r="D6" t="s">
        <v>1962</v>
      </c>
      <c r="G6" s="7" t="s">
        <v>1363</v>
      </c>
      <c r="H6" s="7" t="s">
        <v>1347</v>
      </c>
      <c r="I6" t="s">
        <v>2426</v>
      </c>
      <c r="J6" s="25" t="s">
        <v>1372</v>
      </c>
      <c r="K6" t="s">
        <v>1405</v>
      </c>
      <c r="L6" s="7" t="s">
        <v>2687</v>
      </c>
      <c r="M6" t="str">
        <f t="shared" si="0"/>
        <v>'cam_dens_gradient',</v>
      </c>
      <c r="N6" t="s">
        <v>1405</v>
      </c>
      <c r="O6" t="s">
        <v>2193</v>
      </c>
      <c r="P6" t="s">
        <v>2402</v>
      </c>
      <c r="Q6" t="s">
        <v>2455</v>
      </c>
      <c r="R6" s="26" t="s">
        <v>1370</v>
      </c>
      <c r="S6" s="8">
        <v>5</v>
      </c>
      <c r="T6" s="7" t="s">
        <v>2507</v>
      </c>
      <c r="U6" s="7" t="s">
        <v>2265</v>
      </c>
    </row>
    <row r="7" spans="1:21" ht="15.75">
      <c r="A7" t="s">
        <v>3178</v>
      </c>
      <c r="B7">
        <v>6</v>
      </c>
      <c r="C7" t="b">
        <v>1</v>
      </c>
      <c r="D7" s="6" t="s">
        <v>1250</v>
      </c>
      <c r="E7" s="6" t="s">
        <v>3059</v>
      </c>
      <c r="F7" s="6"/>
      <c r="G7" s="7" t="s">
        <v>1363</v>
      </c>
      <c r="H7" s="7" t="s">
        <v>1347</v>
      </c>
      <c r="I7" t="s">
        <v>2426</v>
      </c>
      <c r="J7" s="25" t="s">
        <v>1372</v>
      </c>
      <c r="K7" t="s">
        <v>1324</v>
      </c>
      <c r="L7" s="7" t="s">
        <v>2688</v>
      </c>
      <c r="M7" t="str">
        <f t="shared" si="0"/>
        <v>'cam_strat_covar',</v>
      </c>
      <c r="N7" t="s">
        <v>1324</v>
      </c>
      <c r="O7" t="s">
        <v>2195</v>
      </c>
      <c r="P7" t="s">
        <v>2403</v>
      </c>
      <c r="Q7" t="s">
        <v>2456</v>
      </c>
      <c r="R7" s="26" t="s">
        <v>1370</v>
      </c>
      <c r="S7" s="8">
        <v>6</v>
      </c>
      <c r="T7" s="7" t="s">
        <v>2508</v>
      </c>
      <c r="U7" s="7" t="s">
        <v>2266</v>
      </c>
    </row>
    <row r="8" spans="1:21" ht="15.75">
      <c r="B8">
        <v>7</v>
      </c>
      <c r="C8" t="b">
        <v>1</v>
      </c>
      <c r="D8" t="s">
        <v>1962</v>
      </c>
      <c r="G8" s="7" t="s">
        <v>1363</v>
      </c>
      <c r="H8" s="7" t="s">
        <v>1347</v>
      </c>
      <c r="I8" t="s">
        <v>2426</v>
      </c>
      <c r="J8" s="25" t="s">
        <v>1372</v>
      </c>
      <c r="K8" t="s">
        <v>1394</v>
      </c>
      <c r="L8" s="7" t="s">
        <v>2689</v>
      </c>
      <c r="M8" t="str">
        <f t="shared" si="0"/>
        <v>'cam_high_dens',</v>
      </c>
      <c r="N8" t="s">
        <v>1394</v>
      </c>
      <c r="O8" t="s">
        <v>2196</v>
      </c>
      <c r="P8" t="s">
        <v>2404</v>
      </c>
      <c r="Q8" t="s">
        <v>2457</v>
      </c>
      <c r="R8" s="26" t="s">
        <v>1370</v>
      </c>
      <c r="S8" s="8">
        <v>7</v>
      </c>
      <c r="T8" s="7" t="s">
        <v>2509</v>
      </c>
      <c r="U8" s="7" t="s">
        <v>2267</v>
      </c>
    </row>
    <row r="9" spans="1:21" ht="15.75">
      <c r="A9" t="s">
        <v>3178</v>
      </c>
      <c r="B9">
        <v>8</v>
      </c>
      <c r="C9" t="b">
        <v>1</v>
      </c>
      <c r="D9" s="6" t="s">
        <v>1250</v>
      </c>
      <c r="E9" s="60" t="s">
        <v>3061</v>
      </c>
      <c r="F9" s="60"/>
      <c r="G9" s="24" t="s">
        <v>1364</v>
      </c>
      <c r="H9" t="s">
        <v>1345</v>
      </c>
      <c r="I9" t="s">
        <v>2499</v>
      </c>
      <c r="J9" s="25" t="s">
        <v>1372</v>
      </c>
      <c r="K9" t="s">
        <v>1264</v>
      </c>
      <c r="L9" s="24" t="s">
        <v>2690</v>
      </c>
      <c r="M9" t="str">
        <f t="shared" si="0"/>
        <v>'surv_dur_min_max',</v>
      </c>
      <c r="N9" t="s">
        <v>1264</v>
      </c>
      <c r="O9" t="s">
        <v>2197</v>
      </c>
      <c r="P9" t="s">
        <v>2405</v>
      </c>
      <c r="Q9" t="s">
        <v>2458</v>
      </c>
      <c r="R9" s="26" t="s">
        <v>1370</v>
      </c>
      <c r="S9" s="8">
        <v>8</v>
      </c>
      <c r="T9" s="24" t="s">
        <v>2510</v>
      </c>
      <c r="U9" s="24" t="s">
        <v>2268</v>
      </c>
    </row>
    <row r="10" spans="1:21" ht="15.75">
      <c r="B10">
        <v>9</v>
      </c>
      <c r="C10" t="b">
        <v>1</v>
      </c>
      <c r="D10" t="b">
        <v>0</v>
      </c>
      <c r="G10" s="24" t="s">
        <v>1364</v>
      </c>
      <c r="H10" t="s">
        <v>1345</v>
      </c>
      <c r="I10" t="s">
        <v>2499</v>
      </c>
      <c r="J10" s="25" t="s">
        <v>1372</v>
      </c>
      <c r="K10" t="s">
        <v>2312</v>
      </c>
      <c r="L10" s="24" t="s">
        <v>2691</v>
      </c>
      <c r="M10" t="str">
        <f t="shared" si="0"/>
        <v>'survey_dur_mth',</v>
      </c>
      <c r="N10" t="s">
        <v>2312</v>
      </c>
      <c r="O10" t="s">
        <v>2319</v>
      </c>
      <c r="P10" t="s">
        <v>2679</v>
      </c>
      <c r="Q10" t="s">
        <v>2984</v>
      </c>
      <c r="R10" s="26" t="s">
        <v>1370</v>
      </c>
      <c r="S10" s="8">
        <v>9</v>
      </c>
      <c r="T10" s="24" t="s">
        <v>2511</v>
      </c>
      <c r="U10" s="24" t="s">
        <v>2314</v>
      </c>
    </row>
    <row r="11" spans="1:21" ht="15.75">
      <c r="A11" t="b">
        <v>0</v>
      </c>
      <c r="B11">
        <v>10</v>
      </c>
      <c r="C11" t="b">
        <v>1</v>
      </c>
      <c r="D11" s="6" t="s">
        <v>1250</v>
      </c>
      <c r="E11" s="6" t="s">
        <v>3060</v>
      </c>
      <c r="F11" s="6" t="s">
        <v>3176</v>
      </c>
      <c r="G11" s="24" t="s">
        <v>1364</v>
      </c>
      <c r="H11" t="s">
        <v>1345</v>
      </c>
      <c r="I11" t="s">
        <v>2499</v>
      </c>
      <c r="J11" s="25" t="s">
        <v>1372</v>
      </c>
      <c r="K11" t="s">
        <v>1307</v>
      </c>
      <c r="L11" s="24" t="s">
        <v>2692</v>
      </c>
      <c r="M11" t="str">
        <f t="shared" si="0"/>
        <v>'sp_asymptote',</v>
      </c>
      <c r="N11" t="s">
        <v>1307</v>
      </c>
      <c r="O11" t="s">
        <v>2198</v>
      </c>
      <c r="P11" t="s">
        <v>2406</v>
      </c>
      <c r="Q11" t="s">
        <v>2459</v>
      </c>
      <c r="R11" s="26" t="s">
        <v>1370</v>
      </c>
      <c r="S11" s="8">
        <v>10</v>
      </c>
      <c r="T11" s="24" t="s">
        <v>2512</v>
      </c>
      <c r="U11" s="24" t="s">
        <v>2269</v>
      </c>
    </row>
    <row r="12" spans="1:21" ht="15.75">
      <c r="B12">
        <v>11</v>
      </c>
      <c r="C12" t="b">
        <v>1</v>
      </c>
      <c r="D12" t="b">
        <v>0</v>
      </c>
      <c r="G12" s="24" t="s">
        <v>1364</v>
      </c>
      <c r="H12" t="s">
        <v>1345</v>
      </c>
      <c r="I12" t="s">
        <v>2500</v>
      </c>
      <c r="J12" s="25" t="s">
        <v>1372</v>
      </c>
      <c r="K12" t="s">
        <v>1404</v>
      </c>
      <c r="L12" s="24" t="s">
        <v>2693</v>
      </c>
      <c r="M12" t="str">
        <f t="shared" si="0"/>
        <v>'study_season_num',</v>
      </c>
      <c r="N12" t="s">
        <v>1404</v>
      </c>
      <c r="O12" t="s">
        <v>2199</v>
      </c>
      <c r="P12" t="s">
        <v>2407</v>
      </c>
      <c r="Q12" t="s">
        <v>2460</v>
      </c>
      <c r="R12" s="26" t="s">
        <v>1370</v>
      </c>
      <c r="S12" s="8">
        <v>11</v>
      </c>
      <c r="T12" s="24" t="s">
        <v>2513</v>
      </c>
      <c r="U12" s="24" t="s">
        <v>2270</v>
      </c>
    </row>
    <row r="13" spans="1:21" ht="15.75">
      <c r="B13">
        <v>12</v>
      </c>
      <c r="C13" t="b">
        <v>1</v>
      </c>
      <c r="D13" t="b">
        <v>0</v>
      </c>
      <c r="G13" t="s">
        <v>1365</v>
      </c>
      <c r="H13" t="s">
        <v>1343</v>
      </c>
      <c r="I13" t="s">
        <v>1343</v>
      </c>
      <c r="J13" s="25" t="s">
        <v>1372</v>
      </c>
      <c r="K13" t="s">
        <v>1313</v>
      </c>
      <c r="L13" t="s">
        <v>2694</v>
      </c>
      <c r="M13" t="str">
        <f t="shared" si="0"/>
        <v>'obj_targ_sp',</v>
      </c>
      <c r="N13" t="s">
        <v>1313</v>
      </c>
      <c r="O13" t="s">
        <v>2200</v>
      </c>
      <c r="P13" t="s">
        <v>2408</v>
      </c>
      <c r="Q13" t="s">
        <v>2461</v>
      </c>
      <c r="R13" s="26" t="s">
        <v>1370</v>
      </c>
      <c r="S13" s="8">
        <v>12</v>
      </c>
      <c r="T13" t="s">
        <v>2558</v>
      </c>
      <c r="U13" t="s">
        <v>2559</v>
      </c>
    </row>
    <row r="14" spans="1:21" ht="15.75">
      <c r="B14">
        <v>13</v>
      </c>
      <c r="C14" t="b">
        <v>1</v>
      </c>
      <c r="D14" s="6" t="s">
        <v>1250</v>
      </c>
      <c r="E14" s="6" t="s">
        <v>3059</v>
      </c>
      <c r="F14" s="6"/>
      <c r="G14" t="s">
        <v>1365</v>
      </c>
      <c r="H14" t="s">
        <v>1343</v>
      </c>
      <c r="I14" t="s">
        <v>2427</v>
      </c>
      <c r="J14" s="25" t="s">
        <v>1372</v>
      </c>
      <c r="K14" t="s">
        <v>1291</v>
      </c>
      <c r="L14" t="s">
        <v>2695</v>
      </c>
      <c r="M14" t="str">
        <f t="shared" si="0"/>
        <v>'sp_info',</v>
      </c>
      <c r="N14" t="s">
        <v>1291</v>
      </c>
      <c r="O14" t="s">
        <v>2201</v>
      </c>
      <c r="P14" t="s">
        <v>3054</v>
      </c>
      <c r="Q14" t="s">
        <v>2462</v>
      </c>
      <c r="R14" s="26" t="s">
        <v>1370</v>
      </c>
      <c r="S14" s="8">
        <v>13</v>
      </c>
      <c r="T14" t="s">
        <v>2560</v>
      </c>
      <c r="U14" t="s">
        <v>2561</v>
      </c>
    </row>
    <row r="15" spans="1:21" ht="15.75">
      <c r="B15">
        <v>14</v>
      </c>
      <c r="C15" t="b">
        <v>1</v>
      </c>
      <c r="D15" s="6" t="s">
        <v>1250</v>
      </c>
      <c r="E15" s="60" t="s">
        <v>3061</v>
      </c>
      <c r="F15" s="6"/>
      <c r="G15" t="s">
        <v>1365</v>
      </c>
      <c r="H15" t="s">
        <v>1343</v>
      </c>
      <c r="I15" t="s">
        <v>2427</v>
      </c>
      <c r="J15" s="25" t="s">
        <v>1372</v>
      </c>
      <c r="K15" t="s">
        <v>1271</v>
      </c>
      <c r="L15" t="s">
        <v>2696</v>
      </c>
      <c r="M15" t="str">
        <f t="shared" si="0"/>
        <v>'sp_type',</v>
      </c>
      <c r="N15" t="s">
        <v>1271</v>
      </c>
      <c r="O15" t="s">
        <v>2202</v>
      </c>
      <c r="P15" t="s">
        <v>2409</v>
      </c>
      <c r="Q15" t="s">
        <v>2463</v>
      </c>
      <c r="R15" s="26" t="s">
        <v>1370</v>
      </c>
      <c r="S15" s="8">
        <v>14</v>
      </c>
      <c r="T15" t="s">
        <v>2562</v>
      </c>
      <c r="U15" t="s">
        <v>2563</v>
      </c>
    </row>
    <row r="16" spans="1:21" ht="15.75">
      <c r="B16">
        <v>15</v>
      </c>
      <c r="C16" t="b">
        <v>1</v>
      </c>
      <c r="D16" t="s">
        <v>1962</v>
      </c>
      <c r="G16" t="s">
        <v>1365</v>
      </c>
      <c r="H16" t="s">
        <v>1343</v>
      </c>
      <c r="I16" t="s">
        <v>2427</v>
      </c>
      <c r="J16" s="25" t="s">
        <v>1372</v>
      </c>
      <c r="K16" t="s">
        <v>1403</v>
      </c>
      <c r="L16" t="s">
        <v>2697</v>
      </c>
      <c r="M16" t="str">
        <f t="shared" si="0"/>
        <v>'sp_dens_low',</v>
      </c>
      <c r="N16" t="s">
        <v>1403</v>
      </c>
      <c r="O16" t="s">
        <v>2203</v>
      </c>
      <c r="P16" t="s">
        <v>2410</v>
      </c>
      <c r="Q16" t="s">
        <v>2464</v>
      </c>
      <c r="R16" s="26" t="s">
        <v>1370</v>
      </c>
      <c r="S16" s="8">
        <v>15</v>
      </c>
      <c r="T16" t="s">
        <v>2564</v>
      </c>
      <c r="U16" t="s">
        <v>2565</v>
      </c>
    </row>
    <row r="17" spans="1:21" ht="15.75">
      <c r="B17">
        <v>16</v>
      </c>
      <c r="C17" t="b">
        <v>1</v>
      </c>
      <c r="D17" s="6" t="s">
        <v>1962</v>
      </c>
      <c r="E17" s="6"/>
      <c r="F17" s="6"/>
      <c r="G17" t="s">
        <v>1365</v>
      </c>
      <c r="H17" t="s">
        <v>1343</v>
      </c>
      <c r="I17" t="s">
        <v>2427</v>
      </c>
      <c r="J17" s="25" t="s">
        <v>1372</v>
      </c>
      <c r="K17" t="s">
        <v>1287</v>
      </c>
      <c r="L17" t="s">
        <v>2698</v>
      </c>
      <c r="M17" t="str">
        <f t="shared" si="0"/>
        <v>'sp_occ_restr',</v>
      </c>
      <c r="N17" t="s">
        <v>1287</v>
      </c>
      <c r="O17" t="s">
        <v>2315</v>
      </c>
      <c r="P17" t="s">
        <v>2411</v>
      </c>
      <c r="Q17" t="s">
        <v>2465</v>
      </c>
      <c r="R17" s="26" t="s">
        <v>1370</v>
      </c>
      <c r="S17" s="8">
        <v>16</v>
      </c>
      <c r="T17" t="s">
        <v>2566</v>
      </c>
      <c r="U17" t="s">
        <v>2567</v>
      </c>
    </row>
    <row r="18" spans="1:21" ht="15.75">
      <c r="B18">
        <v>17</v>
      </c>
      <c r="C18" t="b">
        <v>1</v>
      </c>
      <c r="D18" s="6" t="s">
        <v>1250</v>
      </c>
      <c r="E18" s="6" t="s">
        <v>3060</v>
      </c>
      <c r="F18" s="6"/>
      <c r="G18" t="s">
        <v>1365</v>
      </c>
      <c r="H18" t="s">
        <v>1343</v>
      </c>
      <c r="I18" t="s">
        <v>2427</v>
      </c>
      <c r="J18" s="25" t="s">
        <v>1372</v>
      </c>
      <c r="K18" t="s">
        <v>1297</v>
      </c>
      <c r="L18" s="7" t="s">
        <v>2699</v>
      </c>
      <c r="M18" t="str">
        <f t="shared" si="0"/>
        <v>'sp_hr_size',</v>
      </c>
      <c r="N18" t="s">
        <v>1297</v>
      </c>
      <c r="O18" t="s">
        <v>2204</v>
      </c>
      <c r="P18" t="s">
        <v>2412</v>
      </c>
      <c r="Q18" t="s">
        <v>2466</v>
      </c>
      <c r="R18" s="26" t="s">
        <v>1370</v>
      </c>
      <c r="S18" s="8">
        <v>17</v>
      </c>
      <c r="T18" t="s">
        <v>2568</v>
      </c>
      <c r="U18" t="s">
        <v>2569</v>
      </c>
    </row>
    <row r="19" spans="1:21" ht="15.75">
      <c r="B19">
        <v>18</v>
      </c>
      <c r="C19" t="b">
        <v>1</v>
      </c>
      <c r="D19" s="6" t="s">
        <v>1250</v>
      </c>
      <c r="E19" s="6" t="s">
        <v>3060</v>
      </c>
      <c r="F19" s="6"/>
      <c r="G19" t="s">
        <v>1365</v>
      </c>
      <c r="H19" t="s">
        <v>1343</v>
      </c>
      <c r="I19" t="s">
        <v>2427</v>
      </c>
      <c r="J19" s="25" t="s">
        <v>1372</v>
      </c>
      <c r="K19" t="s">
        <v>1276</v>
      </c>
      <c r="L19" s="7" t="s">
        <v>2700</v>
      </c>
      <c r="M19" t="str">
        <f t="shared" si="0"/>
        <v>'sp_size',</v>
      </c>
      <c r="N19" t="s">
        <v>1276</v>
      </c>
      <c r="O19" t="s">
        <v>2205</v>
      </c>
      <c r="P19" t="s">
        <v>2413</v>
      </c>
      <c r="Q19" t="s">
        <v>2467</v>
      </c>
      <c r="R19" s="26" t="s">
        <v>1370</v>
      </c>
      <c r="S19" s="8">
        <v>18</v>
      </c>
      <c r="T19" t="s">
        <v>2570</v>
      </c>
      <c r="U19" t="s">
        <v>2571</v>
      </c>
    </row>
    <row r="20" spans="1:21" ht="15.75">
      <c r="B20">
        <v>19</v>
      </c>
      <c r="C20" t="b">
        <v>1</v>
      </c>
      <c r="D20" s="6" t="s">
        <v>1250</v>
      </c>
      <c r="E20" s="6" t="s">
        <v>3060</v>
      </c>
      <c r="F20" s="6"/>
      <c r="G20" t="s">
        <v>1365</v>
      </c>
      <c r="H20" t="s">
        <v>1343</v>
      </c>
      <c r="I20" t="s">
        <v>2427</v>
      </c>
      <c r="J20" s="25" t="s">
        <v>1372</v>
      </c>
      <c r="K20" t="s">
        <v>1282</v>
      </c>
      <c r="L20" s="7" t="s">
        <v>2701</v>
      </c>
      <c r="M20" t="str">
        <f t="shared" si="0"/>
        <v>'sp_rarity',</v>
      </c>
      <c r="N20" t="s">
        <v>1282</v>
      </c>
      <c r="O20" t="s">
        <v>2206</v>
      </c>
      <c r="P20" t="s">
        <v>2414</v>
      </c>
      <c r="Q20" t="s">
        <v>2468</v>
      </c>
      <c r="R20" s="26" t="s">
        <v>1370</v>
      </c>
      <c r="S20" s="8">
        <v>19</v>
      </c>
      <c r="T20" t="s">
        <v>2572</v>
      </c>
      <c r="U20" t="s">
        <v>2573</v>
      </c>
    </row>
    <row r="21" spans="1:21" ht="15.75">
      <c r="B21">
        <v>20</v>
      </c>
      <c r="C21" t="b">
        <v>1</v>
      </c>
      <c r="D21" s="6" t="s">
        <v>1250</v>
      </c>
      <c r="E21" s="6" t="s">
        <v>3060</v>
      </c>
      <c r="F21" s="6" t="s">
        <v>3176</v>
      </c>
      <c r="G21" t="s">
        <v>1365</v>
      </c>
      <c r="H21" t="s">
        <v>1343</v>
      </c>
      <c r="I21" t="s">
        <v>2427</v>
      </c>
      <c r="J21" s="84" t="s">
        <v>1372</v>
      </c>
      <c r="K21" t="s">
        <v>1304</v>
      </c>
      <c r="L21" s="7" t="s">
        <v>2702</v>
      </c>
      <c r="M21" t="str">
        <f t="shared" si="0"/>
        <v>'sp_detprob_cat',</v>
      </c>
      <c r="N21" t="s">
        <v>1304</v>
      </c>
      <c r="O21" t="s">
        <v>2207</v>
      </c>
      <c r="P21" t="s">
        <v>2415</v>
      </c>
      <c r="Q21" t="s">
        <v>2469</v>
      </c>
      <c r="R21" s="85" t="s">
        <v>1370</v>
      </c>
      <c r="S21" s="8">
        <v>20</v>
      </c>
      <c r="T21" t="s">
        <v>2574</v>
      </c>
      <c r="U21" t="s">
        <v>2575</v>
      </c>
    </row>
    <row r="22" spans="1:21" ht="15.75">
      <c r="B22">
        <v>21</v>
      </c>
      <c r="C22" t="b">
        <v>1</v>
      </c>
      <c r="D22" t="b">
        <v>0</v>
      </c>
      <c r="G22" t="s">
        <v>1365</v>
      </c>
      <c r="H22" t="s">
        <v>1343</v>
      </c>
      <c r="I22" t="s">
        <v>2427</v>
      </c>
      <c r="J22" s="84" t="s">
        <v>1372</v>
      </c>
      <c r="K22" t="s">
        <v>1402</v>
      </c>
      <c r="L22" t="s">
        <v>2703</v>
      </c>
      <c r="M22" t="str">
        <f t="shared" si="0"/>
        <v>'sp_behav',</v>
      </c>
      <c r="N22" t="s">
        <v>1402</v>
      </c>
      <c r="O22" t="s">
        <v>2208</v>
      </c>
      <c r="P22" t="s">
        <v>2416</v>
      </c>
      <c r="Q22" t="s">
        <v>2470</v>
      </c>
      <c r="R22" s="85" t="s">
        <v>1370</v>
      </c>
      <c r="S22" s="8">
        <v>21</v>
      </c>
      <c r="T22" t="s">
        <v>2576</v>
      </c>
      <c r="U22" t="s">
        <v>2577</v>
      </c>
    </row>
    <row r="23" spans="1:21" ht="15.75">
      <c r="B23">
        <v>22</v>
      </c>
      <c r="C23" t="b">
        <v>1</v>
      </c>
      <c r="D23" t="b">
        <v>0</v>
      </c>
      <c r="G23" t="s">
        <v>1365</v>
      </c>
      <c r="H23" t="s">
        <v>1343</v>
      </c>
      <c r="I23" t="s">
        <v>2427</v>
      </c>
      <c r="J23" s="84" t="s">
        <v>1372</v>
      </c>
      <c r="K23" t="s">
        <v>1401</v>
      </c>
      <c r="L23" t="s">
        <v>2704</v>
      </c>
      <c r="M23" t="str">
        <f t="shared" si="0"/>
        <v>'sp_behav_season',</v>
      </c>
      <c r="N23" t="s">
        <v>1401</v>
      </c>
      <c r="O23" t="s">
        <v>2209</v>
      </c>
      <c r="P23" t="s">
        <v>2417</v>
      </c>
      <c r="Q23" t="s">
        <v>2471</v>
      </c>
      <c r="R23" s="85" t="s">
        <v>1370</v>
      </c>
      <c r="S23" s="8">
        <v>22</v>
      </c>
      <c r="T23" t="s">
        <v>2578</v>
      </c>
      <c r="U23" t="s">
        <v>2579</v>
      </c>
    </row>
    <row r="24" spans="1:21" ht="15.75">
      <c r="B24">
        <v>23</v>
      </c>
      <c r="C24" t="b">
        <v>1</v>
      </c>
      <c r="D24" t="s">
        <v>1962</v>
      </c>
      <c r="G24" t="s">
        <v>1365</v>
      </c>
      <c r="H24" t="s">
        <v>1343</v>
      </c>
      <c r="I24" t="s">
        <v>2427</v>
      </c>
      <c r="J24" s="11" t="s">
        <v>1372</v>
      </c>
      <c r="K24" t="s">
        <v>1400</v>
      </c>
      <c r="L24" t="s">
        <v>2705</v>
      </c>
      <c r="M24" t="str">
        <f t="shared" si="0"/>
        <v>'marking_code',</v>
      </c>
      <c r="N24" t="s">
        <v>1400</v>
      </c>
      <c r="O24" t="s">
        <v>2210</v>
      </c>
      <c r="P24" t="s">
        <v>2418</v>
      </c>
      <c r="Q24" t="s">
        <v>2472</v>
      </c>
      <c r="R24" s="9" t="s">
        <v>1370</v>
      </c>
      <c r="S24" s="8">
        <v>23</v>
      </c>
      <c r="T24" t="s">
        <v>2580</v>
      </c>
      <c r="U24" t="s">
        <v>2581</v>
      </c>
    </row>
    <row r="25" spans="1:21" ht="15.75">
      <c r="B25">
        <v>24</v>
      </c>
      <c r="C25" t="b">
        <v>1</v>
      </c>
      <c r="D25" t="s">
        <v>1962</v>
      </c>
      <c r="G25" t="s">
        <v>1365</v>
      </c>
      <c r="H25" t="s">
        <v>1343</v>
      </c>
      <c r="I25" t="s">
        <v>2427</v>
      </c>
      <c r="J25" s="11" t="s">
        <v>1372</v>
      </c>
      <c r="K25" t="s">
        <v>1399</v>
      </c>
      <c r="L25" t="s">
        <v>2706</v>
      </c>
      <c r="M25" t="str">
        <f t="shared" si="0"/>
        <v>'marking_allsub',</v>
      </c>
      <c r="N25" t="s">
        <v>1399</v>
      </c>
      <c r="O25" t="s">
        <v>2211</v>
      </c>
      <c r="P25" t="s">
        <v>2419</v>
      </c>
      <c r="Q25" t="s">
        <v>2473</v>
      </c>
      <c r="R25" s="9" t="s">
        <v>1370</v>
      </c>
      <c r="S25" s="8">
        <v>24</v>
      </c>
      <c r="T25" t="s">
        <v>2582</v>
      </c>
      <c r="U25" t="s">
        <v>2583</v>
      </c>
    </row>
    <row r="26" spans="1:21" ht="15.75">
      <c r="B26">
        <v>25</v>
      </c>
      <c r="C26" t="b">
        <v>1</v>
      </c>
      <c r="D26" t="s">
        <v>1962</v>
      </c>
      <c r="G26" t="s">
        <v>1365</v>
      </c>
      <c r="H26" t="s">
        <v>1343</v>
      </c>
      <c r="I26" t="s">
        <v>2427</v>
      </c>
      <c r="J26" s="11" t="s">
        <v>1372</v>
      </c>
      <c r="K26" t="s">
        <v>1398</v>
      </c>
      <c r="L26" t="s">
        <v>2707</v>
      </c>
      <c r="M26" t="str">
        <f t="shared" si="0"/>
        <v>'3ormore_cat_ids',</v>
      </c>
      <c r="N26" t="s">
        <v>1398</v>
      </c>
      <c r="O26" t="s">
        <v>2212</v>
      </c>
      <c r="P26" t="s">
        <v>2420</v>
      </c>
      <c r="Q26" t="s">
        <v>2474</v>
      </c>
      <c r="R26" s="9" t="s">
        <v>1370</v>
      </c>
      <c r="S26" s="8">
        <v>25</v>
      </c>
      <c r="T26" t="s">
        <v>2584</v>
      </c>
      <c r="U26" t="s">
        <v>2585</v>
      </c>
    </row>
    <row r="27" spans="1:21" ht="15.75">
      <c r="B27">
        <v>26</v>
      </c>
      <c r="C27" t="b">
        <v>1</v>
      </c>
      <c r="D27" t="s">
        <v>1962</v>
      </c>
      <c r="G27" t="s">
        <v>1365</v>
      </c>
      <c r="H27" t="s">
        <v>1343</v>
      </c>
      <c r="I27" t="s">
        <v>2427</v>
      </c>
      <c r="J27" s="11" t="s">
        <v>1372</v>
      </c>
      <c r="K27" t="s">
        <v>1397</v>
      </c>
      <c r="L27" t="s">
        <v>2708</v>
      </c>
      <c r="M27" t="str">
        <f t="shared" si="0"/>
        <v>'auxillary_info',</v>
      </c>
      <c r="N27" t="s">
        <v>1397</v>
      </c>
      <c r="O27" t="s">
        <v>2213</v>
      </c>
      <c r="P27" t="s">
        <v>2421</v>
      </c>
      <c r="Q27" t="s">
        <v>2475</v>
      </c>
      <c r="R27" s="9" t="s">
        <v>1370</v>
      </c>
      <c r="S27" s="8">
        <v>26</v>
      </c>
      <c r="T27" t="s">
        <v>2586</v>
      </c>
      <c r="U27" t="s">
        <v>2587</v>
      </c>
    </row>
    <row r="28" spans="1:21" ht="15.75">
      <c r="B28">
        <v>27</v>
      </c>
      <c r="C28" t="b">
        <v>1</v>
      </c>
      <c r="D28" t="s">
        <v>1962</v>
      </c>
      <c r="G28" t="s">
        <v>1365</v>
      </c>
      <c r="H28" t="s">
        <v>1343</v>
      </c>
      <c r="I28" t="s">
        <v>2427</v>
      </c>
      <c r="J28" s="11" t="s">
        <v>1372</v>
      </c>
      <c r="K28" t="s">
        <v>1396</v>
      </c>
      <c r="L28" t="s">
        <v>2709</v>
      </c>
      <c r="M28" t="str">
        <f t="shared" si="0"/>
        <v>'aux_count_possible',</v>
      </c>
      <c r="N28" t="s">
        <v>1396</v>
      </c>
      <c r="O28" t="s">
        <v>2214</v>
      </c>
      <c r="P28" t="s">
        <v>2422</v>
      </c>
      <c r="Q28" t="s">
        <v>2476</v>
      </c>
      <c r="R28" s="9" t="s">
        <v>1370</v>
      </c>
      <c r="S28" s="8">
        <v>27</v>
      </c>
      <c r="T28" t="s">
        <v>2588</v>
      </c>
      <c r="U28" t="s">
        <v>2589</v>
      </c>
    </row>
    <row r="29" spans="1:21" ht="15.75">
      <c r="B29">
        <v>28</v>
      </c>
      <c r="C29" t="b">
        <v>1</v>
      </c>
      <c r="D29" t="s">
        <v>1962</v>
      </c>
      <c r="G29" t="s">
        <v>1365</v>
      </c>
      <c r="H29" t="s">
        <v>1343</v>
      </c>
      <c r="I29" t="s">
        <v>2427</v>
      </c>
      <c r="J29" s="11" t="s">
        <v>1372</v>
      </c>
      <c r="K29" t="s">
        <v>1395</v>
      </c>
      <c r="L29" t="s">
        <v>2710</v>
      </c>
      <c r="M29" t="str">
        <f t="shared" si="0"/>
        <v>'focalarea_calc',</v>
      </c>
      <c r="N29" t="s">
        <v>1395</v>
      </c>
      <c r="O29" t="s">
        <v>2215</v>
      </c>
      <c r="P29" t="s">
        <v>2423</v>
      </c>
      <c r="Q29" t="s">
        <v>2477</v>
      </c>
      <c r="R29" s="9" t="s">
        <v>1370</v>
      </c>
      <c r="S29" s="8">
        <v>28</v>
      </c>
      <c r="T29" t="s">
        <v>2590</v>
      </c>
      <c r="U29" t="s">
        <v>2591</v>
      </c>
    </row>
    <row r="30" spans="1:21" ht="15.75">
      <c r="B30">
        <v>29</v>
      </c>
      <c r="C30" t="b">
        <v>1</v>
      </c>
      <c r="D30" t="s">
        <v>1962</v>
      </c>
      <c r="G30" t="s">
        <v>1365</v>
      </c>
      <c r="H30" t="s">
        <v>1343</v>
      </c>
      <c r="I30" t="s">
        <v>2427</v>
      </c>
      <c r="J30" s="11" t="s">
        <v>1372</v>
      </c>
      <c r="K30" t="s">
        <v>1393</v>
      </c>
      <c r="L30" t="s">
        <v>2711</v>
      </c>
      <c r="M30" t="str">
        <f t="shared" si="0"/>
        <v>'sp_common_pop_lg',</v>
      </c>
      <c r="N30" t="s">
        <v>1393</v>
      </c>
      <c r="O30" t="s">
        <v>2216</v>
      </c>
      <c r="P30" t="s">
        <v>2424</v>
      </c>
      <c r="Q30" t="s">
        <v>2478</v>
      </c>
      <c r="R30" s="9" t="s">
        <v>1370</v>
      </c>
      <c r="S30" s="8">
        <v>30</v>
      </c>
      <c r="T30" t="s">
        <v>2592</v>
      </c>
      <c r="U30" t="s">
        <v>2593</v>
      </c>
    </row>
    <row r="31" spans="1:21" s="13" customFormat="1" ht="15.75">
      <c r="A31"/>
      <c r="B31">
        <v>30</v>
      </c>
      <c r="C31" t="b">
        <v>1</v>
      </c>
      <c r="D31" t="b">
        <v>0</v>
      </c>
      <c r="E31"/>
      <c r="F31"/>
      <c r="G31" t="s">
        <v>1365</v>
      </c>
      <c r="H31" t="s">
        <v>1343</v>
      </c>
      <c r="I31" t="s">
        <v>2428</v>
      </c>
      <c r="J31" s="11" t="s">
        <v>1372</v>
      </c>
      <c r="K31" t="s">
        <v>1971</v>
      </c>
      <c r="L31" t="s">
        <v>2712</v>
      </c>
      <c r="M31" t="str">
        <f t="shared" si="0"/>
        <v>'sp_size_multi',</v>
      </c>
      <c r="N31" t="s">
        <v>1971</v>
      </c>
      <c r="O31" t="s">
        <v>2217</v>
      </c>
      <c r="P31" t="s">
        <v>2425</v>
      </c>
      <c r="Q31" t="s">
        <v>2479</v>
      </c>
      <c r="R31" s="9" t="s">
        <v>1370</v>
      </c>
      <c r="S31" s="8">
        <v>31</v>
      </c>
      <c r="T31" t="s">
        <v>2594</v>
      </c>
      <c r="U31" t="s">
        <v>2595</v>
      </c>
    </row>
    <row r="32" spans="1:21" ht="15.75">
      <c r="B32">
        <v>31</v>
      </c>
      <c r="C32" t="b">
        <v>1</v>
      </c>
      <c r="D32" t="b">
        <v>0</v>
      </c>
      <c r="G32" t="s">
        <v>1365</v>
      </c>
      <c r="H32" t="s">
        <v>1343</v>
      </c>
      <c r="I32" t="s">
        <v>2428</v>
      </c>
      <c r="J32" s="11" t="s">
        <v>1372</v>
      </c>
      <c r="K32" t="s">
        <v>1392</v>
      </c>
      <c r="L32" t="s">
        <v>2713</v>
      </c>
      <c r="M32" t="str">
        <f t="shared" si="0"/>
        <v>'sp_behav_mult',</v>
      </c>
      <c r="N32" t="s">
        <v>1392</v>
      </c>
      <c r="O32" t="s">
        <v>2218</v>
      </c>
      <c r="P32" t="s">
        <v>359</v>
      </c>
      <c r="Q32" s="13" t="s">
        <v>2480</v>
      </c>
      <c r="R32" s="9" t="s">
        <v>1370</v>
      </c>
      <c r="S32" s="8">
        <v>32</v>
      </c>
      <c r="T32" t="s">
        <v>2596</v>
      </c>
      <c r="U32" t="s">
        <v>2597</v>
      </c>
    </row>
    <row r="33" spans="1:21" ht="15.75">
      <c r="B33">
        <v>32</v>
      </c>
      <c r="C33" t="b">
        <v>1</v>
      </c>
      <c r="D33" t="b">
        <v>0</v>
      </c>
      <c r="G33" t="s">
        <v>1365</v>
      </c>
      <c r="H33" t="s">
        <v>1343</v>
      </c>
      <c r="I33" t="s">
        <v>2428</v>
      </c>
      <c r="J33" s="11" t="s">
        <v>1372</v>
      </c>
      <c r="K33" t="s">
        <v>1970</v>
      </c>
      <c r="L33" t="s">
        <v>2714</v>
      </c>
      <c r="M33" t="str">
        <f t="shared" si="0"/>
        <v>'sp_rarity_multi',</v>
      </c>
      <c r="N33" t="s">
        <v>1970</v>
      </c>
      <c r="O33" t="s">
        <v>2219</v>
      </c>
      <c r="P33" t="s">
        <v>2414</v>
      </c>
      <c r="Q33" t="s">
        <v>2481</v>
      </c>
      <c r="R33" s="9" t="s">
        <v>1370</v>
      </c>
      <c r="S33" s="8">
        <v>33</v>
      </c>
      <c r="T33" t="s">
        <v>2598</v>
      </c>
      <c r="U33" t="s">
        <v>2599</v>
      </c>
    </row>
    <row r="34" spans="1:21" ht="15.75">
      <c r="B34">
        <v>33</v>
      </c>
      <c r="C34" t="b">
        <v>1</v>
      </c>
      <c r="D34" t="b">
        <v>0</v>
      </c>
      <c r="G34" t="s">
        <v>1365</v>
      </c>
      <c r="H34" t="s">
        <v>1343</v>
      </c>
      <c r="I34" t="s">
        <v>2428</v>
      </c>
      <c r="J34" s="11" t="s">
        <v>1372</v>
      </c>
      <c r="K34" t="s">
        <v>1391</v>
      </c>
      <c r="L34" t="s">
        <v>2715</v>
      </c>
      <c r="M34" t="str">
        <f t="shared" si="0"/>
        <v>'sp_rarity_multi',</v>
      </c>
      <c r="N34" t="s">
        <v>1970</v>
      </c>
      <c r="O34" t="s">
        <v>2320</v>
      </c>
      <c r="P34" t="s">
        <v>2414</v>
      </c>
      <c r="Q34" t="s">
        <v>2481</v>
      </c>
      <c r="R34" s="9" t="s">
        <v>1370</v>
      </c>
      <c r="S34" s="8">
        <v>34</v>
      </c>
      <c r="T34" t="s">
        <v>2600</v>
      </c>
      <c r="U34" t="s">
        <v>2601</v>
      </c>
    </row>
    <row r="35" spans="1:21" ht="15.75">
      <c r="B35">
        <v>34</v>
      </c>
      <c r="C35" t="b">
        <v>1</v>
      </c>
      <c r="D35" t="b">
        <v>0</v>
      </c>
      <c r="G35" t="s">
        <v>1365</v>
      </c>
      <c r="H35" t="s">
        <v>1343</v>
      </c>
      <c r="I35" t="s">
        <v>2428</v>
      </c>
      <c r="J35" s="11" t="s">
        <v>1372</v>
      </c>
      <c r="K35" t="s">
        <v>1390</v>
      </c>
      <c r="L35" t="s">
        <v>2716</v>
      </c>
      <c r="M35" t="str">
        <f t="shared" si="0"/>
        <v>'sp_rarity_multi',</v>
      </c>
      <c r="N35" t="s">
        <v>1970</v>
      </c>
      <c r="O35" t="s">
        <v>2321</v>
      </c>
      <c r="P35" t="s">
        <v>2414</v>
      </c>
      <c r="Q35" t="s">
        <v>2481</v>
      </c>
      <c r="R35" s="9" t="s">
        <v>1370</v>
      </c>
      <c r="S35" s="8">
        <v>35</v>
      </c>
      <c r="T35" t="s">
        <v>2602</v>
      </c>
      <c r="U35" t="s">
        <v>2603</v>
      </c>
    </row>
    <row r="36" spans="1:21" ht="15.75">
      <c r="B36">
        <v>35</v>
      </c>
      <c r="C36" t="b">
        <v>1</v>
      </c>
      <c r="D36" t="b">
        <v>0</v>
      </c>
      <c r="G36" t="s">
        <v>1365</v>
      </c>
      <c r="H36" t="s">
        <v>1343</v>
      </c>
      <c r="I36" t="s">
        <v>2428</v>
      </c>
      <c r="J36" s="11" t="s">
        <v>1372</v>
      </c>
      <c r="K36" t="s">
        <v>1969</v>
      </c>
      <c r="L36" t="s">
        <v>2717</v>
      </c>
      <c r="M36" t="str">
        <f t="shared" si="0"/>
        <v>'sp_detprob_cat_multi',</v>
      </c>
      <c r="N36" t="s">
        <v>1969</v>
      </c>
      <c r="O36" t="s">
        <v>2220</v>
      </c>
      <c r="P36" t="s">
        <v>2415</v>
      </c>
      <c r="Q36" t="s">
        <v>2482</v>
      </c>
      <c r="R36" s="9" t="s">
        <v>1370</v>
      </c>
      <c r="S36" s="8">
        <v>36</v>
      </c>
      <c r="T36" t="s">
        <v>2604</v>
      </c>
      <c r="U36" t="s">
        <v>2605</v>
      </c>
    </row>
    <row r="37" spans="1:21" ht="15.75">
      <c r="B37">
        <v>36</v>
      </c>
      <c r="C37" t="b">
        <v>1</v>
      </c>
      <c r="D37" t="b">
        <v>0</v>
      </c>
      <c r="G37" t="s">
        <v>1365</v>
      </c>
      <c r="H37" t="s">
        <v>1343</v>
      </c>
      <c r="I37" t="s">
        <v>2428</v>
      </c>
      <c r="J37" s="11" t="s">
        <v>1372</v>
      </c>
      <c r="K37" t="s">
        <v>1389</v>
      </c>
      <c r="L37" t="s">
        <v>2718</v>
      </c>
      <c r="M37" t="str">
        <f t="shared" si="0"/>
        <v>'sp_detprob_cat_multi',</v>
      </c>
      <c r="N37" t="s">
        <v>1969</v>
      </c>
      <c r="O37" t="s">
        <v>2322</v>
      </c>
      <c r="P37" t="s">
        <v>2415</v>
      </c>
      <c r="Q37" t="s">
        <v>2482</v>
      </c>
      <c r="R37" s="9" t="s">
        <v>1370</v>
      </c>
      <c r="S37" s="8">
        <v>37</v>
      </c>
      <c r="T37" t="s">
        <v>2606</v>
      </c>
      <c r="U37" t="s">
        <v>2607</v>
      </c>
    </row>
    <row r="38" spans="1:21" ht="15.75">
      <c r="B38">
        <v>37</v>
      </c>
      <c r="C38" t="b">
        <v>1</v>
      </c>
      <c r="D38" t="b">
        <v>0</v>
      </c>
      <c r="G38" t="s">
        <v>1365</v>
      </c>
      <c r="H38" t="s">
        <v>1343</v>
      </c>
      <c r="I38" t="s">
        <v>2428</v>
      </c>
      <c r="J38" s="11" t="s">
        <v>1372</v>
      </c>
      <c r="K38" t="s">
        <v>1388</v>
      </c>
      <c r="L38" t="s">
        <v>2719</v>
      </c>
      <c r="M38" t="str">
        <f t="shared" si="0"/>
        <v>'sp_detprob_cat_multi',</v>
      </c>
      <c r="N38" t="s">
        <v>1969</v>
      </c>
      <c r="O38" t="s">
        <v>2323</v>
      </c>
      <c r="P38" t="s">
        <v>2415</v>
      </c>
      <c r="Q38" t="s">
        <v>2482</v>
      </c>
      <c r="R38" s="9" t="s">
        <v>1370</v>
      </c>
      <c r="S38" s="8">
        <v>38</v>
      </c>
      <c r="T38" t="s">
        <v>2608</v>
      </c>
      <c r="U38" t="s">
        <v>2609</v>
      </c>
    </row>
    <row r="39" spans="1:21" ht="15.75">
      <c r="B39">
        <v>41</v>
      </c>
      <c r="C39" t="b">
        <v>1</v>
      </c>
      <c r="D39" t="s">
        <v>1962</v>
      </c>
      <c r="G39" t="s">
        <v>1366</v>
      </c>
      <c r="H39" t="s">
        <v>1341</v>
      </c>
      <c r="I39" t="s">
        <v>559</v>
      </c>
      <c r="J39" s="11" t="s">
        <v>1372</v>
      </c>
      <c r="K39" t="s">
        <v>1384</v>
      </c>
      <c r="L39" t="s">
        <v>624</v>
      </c>
      <c r="M39" t="str">
        <f t="shared" si="0"/>
        <v>'cam_protocol_ht_angle_dir',</v>
      </c>
      <c r="N39" t="s">
        <v>2683</v>
      </c>
      <c r="O39" t="s">
        <v>2684</v>
      </c>
      <c r="P39" t="s">
        <v>2983</v>
      </c>
      <c r="Q39" t="str">
        <f>"    "&amp;O39&amp;": "&amp;""""&amp;P39&amp;""""</f>
        <v xml:space="preserve">    title_i_cam_protocol_ht_angle_dir: "Camera height &amp; direction"</v>
      </c>
      <c r="R39" s="9" t="s">
        <v>1370</v>
      </c>
      <c r="S39" s="8">
        <v>42</v>
      </c>
      <c r="T39" t="s">
        <v>2517</v>
      </c>
      <c r="U39" t="s">
        <v>2274</v>
      </c>
    </row>
    <row r="40" spans="1:21" ht="15.75">
      <c r="B40">
        <v>43</v>
      </c>
      <c r="C40" t="b">
        <v>1</v>
      </c>
      <c r="D40" t="b">
        <v>0</v>
      </c>
      <c r="G40" t="s">
        <v>1366</v>
      </c>
      <c r="H40" t="s">
        <v>1341</v>
      </c>
      <c r="I40" t="s">
        <v>2680</v>
      </c>
      <c r="J40" s="11" t="s">
        <v>1372</v>
      </c>
      <c r="K40" t="s">
        <v>1382</v>
      </c>
      <c r="L40" t="s">
        <v>624</v>
      </c>
      <c r="M40" t="str">
        <f t="shared" si="0"/>
        <v>'bait_lure',</v>
      </c>
      <c r="N40" t="s">
        <v>1383</v>
      </c>
      <c r="O40" t="s">
        <v>2327</v>
      </c>
      <c r="P40" t="s">
        <v>2631</v>
      </c>
      <c r="Q40" t="str">
        <f>"    "&amp;O40&amp;": "&amp;""""&amp;P40&amp;""""</f>
        <v xml:space="preserve">    title_i_bait_lure_cams: "Bait/lure (All or subset of camera locations)"</v>
      </c>
      <c r="R40" s="9" t="s">
        <v>1370</v>
      </c>
      <c r="S40" s="8">
        <v>44</v>
      </c>
      <c r="T40" t="s">
        <v>2519</v>
      </c>
      <c r="U40" t="s">
        <v>2276</v>
      </c>
    </row>
    <row r="41" spans="1:21" ht="15.75">
      <c r="B41">
        <v>45</v>
      </c>
      <c r="C41" t="b">
        <v>1</v>
      </c>
      <c r="D41" t="b">
        <v>0</v>
      </c>
      <c r="G41" t="s">
        <v>1366</v>
      </c>
      <c r="H41" t="s">
        <v>1341</v>
      </c>
      <c r="I41" t="s">
        <v>559</v>
      </c>
      <c r="J41" s="11" t="s">
        <v>1372</v>
      </c>
      <c r="K41" t="s">
        <v>3656</v>
      </c>
      <c r="L41" t="s">
        <v>624</v>
      </c>
      <c r="M41" t="str">
        <f t="shared" si="0"/>
        <v>'cam_targ_feature',</v>
      </c>
      <c r="N41" t="s">
        <v>3657</v>
      </c>
      <c r="O41" t="s">
        <v>3658</v>
      </c>
      <c r="P41" t="s">
        <v>2621</v>
      </c>
      <c r="Q41" t="str">
        <f>"    "&amp;O41&amp;": "&amp;""""&amp;P41&amp;""""</f>
        <v xml:space="preserve">    title_i_cam_targ_feature_same: "Targetting multiple features"</v>
      </c>
      <c r="R41" s="9" t="s">
        <v>1370</v>
      </c>
      <c r="S41" s="8">
        <v>46</v>
      </c>
      <c r="T41" t="s">
        <v>3659</v>
      </c>
      <c r="U41" t="s">
        <v>3660</v>
      </c>
    </row>
    <row r="42" spans="1:21" ht="15.75">
      <c r="B42">
        <v>38</v>
      </c>
      <c r="C42" t="b">
        <v>1</v>
      </c>
      <c r="D42" t="b">
        <v>0</v>
      </c>
      <c r="G42" t="s">
        <v>1366</v>
      </c>
      <c r="H42" t="s">
        <v>1341</v>
      </c>
      <c r="I42" t="s">
        <v>2680</v>
      </c>
      <c r="J42" s="11" t="s">
        <v>1372</v>
      </c>
      <c r="K42" t="s">
        <v>1387</v>
      </c>
      <c r="L42" t="s">
        <v>3045</v>
      </c>
      <c r="M42" t="str">
        <f t="shared" si="0"/>
        <v>'cam_makemod_same',</v>
      </c>
      <c r="N42" t="s">
        <v>1387</v>
      </c>
      <c r="O42" t="s">
        <v>2324</v>
      </c>
      <c r="P42" t="s">
        <v>2618</v>
      </c>
      <c r="Q42" t="str">
        <f>"    "&amp;O42&amp;": "&amp;""""&amp;P42&amp;""""</f>
        <v xml:space="preserve">    title_i_cam_makemod_same: "Camera make &amp; model"</v>
      </c>
      <c r="R42" s="9" t="s">
        <v>1370</v>
      </c>
      <c r="S42" s="8">
        <v>39</v>
      </c>
      <c r="T42" t="s">
        <v>2514</v>
      </c>
      <c r="U42" t="s">
        <v>2271</v>
      </c>
    </row>
    <row r="43" spans="1:21" ht="15.75">
      <c r="B43">
        <v>39</v>
      </c>
      <c r="C43" t="b">
        <v>1</v>
      </c>
      <c r="D43" t="b">
        <v>0</v>
      </c>
      <c r="G43" t="s">
        <v>1366</v>
      </c>
      <c r="H43" t="s">
        <v>1341</v>
      </c>
      <c r="I43" t="s">
        <v>2680</v>
      </c>
      <c r="J43" s="11" t="s">
        <v>1372</v>
      </c>
      <c r="K43" t="s">
        <v>1386</v>
      </c>
      <c r="L43" t="s">
        <v>3044</v>
      </c>
      <c r="M43" t="str">
        <f t="shared" si="0"/>
        <v>'cam_settings_mult',</v>
      </c>
      <c r="N43" t="s">
        <v>1386</v>
      </c>
      <c r="O43" t="s">
        <v>2325</v>
      </c>
      <c r="P43" t="s">
        <v>2628</v>
      </c>
      <c r="Q43" t="str">
        <f>"    "&amp;O43&amp;": "&amp;""""&amp;P43&amp;""""</f>
        <v xml:space="preserve">    title_i_cam_settings_mult: "Camera settings"</v>
      </c>
      <c r="R43" s="9" t="s">
        <v>1370</v>
      </c>
      <c r="S43" s="8">
        <v>40</v>
      </c>
      <c r="T43" t="s">
        <v>2515</v>
      </c>
      <c r="U43" t="s">
        <v>2272</v>
      </c>
    </row>
    <row r="44" spans="1:21" ht="15.75">
      <c r="B44">
        <v>40</v>
      </c>
      <c r="C44" t="b">
        <v>1</v>
      </c>
      <c r="D44" t="b">
        <v>0</v>
      </c>
      <c r="G44" t="s">
        <v>1366</v>
      </c>
      <c r="H44" t="s">
        <v>1341</v>
      </c>
      <c r="I44" t="s">
        <v>559</v>
      </c>
      <c r="J44" s="11" t="s">
        <v>1372</v>
      </c>
      <c r="K44" t="s">
        <v>1385</v>
      </c>
      <c r="L44" t="s">
        <v>2720</v>
      </c>
      <c r="M44" t="str">
        <f t="shared" si="0"/>
        <v>'cam_protocol_ht_angle_dir',</v>
      </c>
      <c r="N44" t="s">
        <v>2683</v>
      </c>
      <c r="O44" t="s">
        <v>2684</v>
      </c>
      <c r="P44" t="s">
        <v>2685</v>
      </c>
      <c r="Q44" t="str">
        <f>"    "&amp;O44&amp;": "&amp;""""&amp;P44&amp;""""</f>
        <v xml:space="preserve">    title_i_cam_protocol_ht_angle_dir: "Camera height, angle, direction"</v>
      </c>
      <c r="R44" s="9" t="s">
        <v>1370</v>
      </c>
      <c r="S44" s="8">
        <v>41</v>
      </c>
      <c r="T44" t="s">
        <v>2516</v>
      </c>
      <c r="U44" t="s">
        <v>2273</v>
      </c>
    </row>
    <row r="45" spans="1:21" ht="15.75">
      <c r="B45">
        <v>42</v>
      </c>
      <c r="C45" t="b">
        <v>1</v>
      </c>
      <c r="D45" t="b">
        <v>0</v>
      </c>
      <c r="G45" t="s">
        <v>1366</v>
      </c>
      <c r="H45" t="s">
        <v>1341</v>
      </c>
      <c r="I45" t="s">
        <v>2680</v>
      </c>
      <c r="J45" s="11" t="s">
        <v>1372</v>
      </c>
      <c r="K45" t="s">
        <v>1383</v>
      </c>
      <c r="L45" t="s">
        <v>2721</v>
      </c>
      <c r="M45" t="str">
        <f t="shared" si="0"/>
        <v>'bait_lure',</v>
      </c>
      <c r="N45" t="s">
        <v>1383</v>
      </c>
      <c r="O45" t="s">
        <v>2326</v>
      </c>
      <c r="P45" t="s">
        <v>2619</v>
      </c>
      <c r="Q45" t="str">
        <f>"    "&amp;O45&amp;": "&amp;""""&amp;P45&amp;""""</f>
        <v xml:space="preserve">    title_i_bait_lure: "Bait/lure"</v>
      </c>
      <c r="R45" s="9" t="s">
        <v>1370</v>
      </c>
      <c r="S45" s="8">
        <v>43</v>
      </c>
      <c r="T45" t="s">
        <v>2518</v>
      </c>
      <c r="U45" t="s">
        <v>2275</v>
      </c>
    </row>
    <row r="46" spans="1:21" ht="15.75">
      <c r="B46">
        <v>44</v>
      </c>
      <c r="C46" t="b">
        <v>1</v>
      </c>
      <c r="D46" t="b">
        <v>0</v>
      </c>
      <c r="G46" t="s">
        <v>1366</v>
      </c>
      <c r="H46" t="s">
        <v>1341</v>
      </c>
      <c r="I46" t="s">
        <v>559</v>
      </c>
      <c r="J46" s="11" t="s">
        <v>1372</v>
      </c>
      <c r="K46" t="s">
        <v>3657</v>
      </c>
      <c r="L46" t="s">
        <v>3661</v>
      </c>
      <c r="M46" t="str">
        <f t="shared" si="0"/>
        <v>'cam_targ_feature',</v>
      </c>
      <c r="N46" t="s">
        <v>3657</v>
      </c>
      <c r="O46" t="s">
        <v>3662</v>
      </c>
      <c r="P46" t="s">
        <v>2620</v>
      </c>
      <c r="Q46" t="str">
        <f>"    "&amp;O46&amp;": "&amp;""""&amp;P46&amp;""""</f>
        <v xml:space="preserve">    title_i_cam_targ_feature: "Targetting specific features"</v>
      </c>
      <c r="R46" s="9" t="s">
        <v>1370</v>
      </c>
      <c r="S46" s="8">
        <v>45</v>
      </c>
      <c r="T46" t="s">
        <v>3663</v>
      </c>
      <c r="U46" t="s">
        <v>3664</v>
      </c>
    </row>
    <row r="47" spans="1:21" ht="15.75">
      <c r="B47">
        <v>46</v>
      </c>
      <c r="C47" t="b">
        <v>1</v>
      </c>
      <c r="D47" s="6" t="s">
        <v>1250</v>
      </c>
      <c r="E47" s="6" t="s">
        <v>3059</v>
      </c>
      <c r="F47" s="6"/>
      <c r="G47" t="s">
        <v>1367</v>
      </c>
      <c r="H47" t="s">
        <v>1339</v>
      </c>
      <c r="I47" t="s">
        <v>1339</v>
      </c>
      <c r="J47" s="11" t="s">
        <v>1372</v>
      </c>
      <c r="K47" t="s">
        <v>1327</v>
      </c>
      <c r="L47" t="s">
        <v>2722</v>
      </c>
      <c r="M47" t="str">
        <f t="shared" si="0"/>
        <v>'cam_independent',</v>
      </c>
      <c r="N47" t="s">
        <v>1327</v>
      </c>
      <c r="O47" t="s">
        <v>2316</v>
      </c>
      <c r="P47" t="s">
        <v>2622</v>
      </c>
      <c r="Q47" t="str">
        <f>"    "&amp;O47&amp;": "&amp;""""&amp;P47&amp;""""</f>
        <v xml:space="preserve">    title_i_cam_independent: "Camera location independence"</v>
      </c>
      <c r="R47" s="9" t="s">
        <v>1370</v>
      </c>
      <c r="S47" s="8">
        <v>47</v>
      </c>
      <c r="T47" t="s">
        <v>2520</v>
      </c>
      <c r="U47" t="s">
        <v>2277</v>
      </c>
    </row>
    <row r="48" spans="1:21" ht="15.75">
      <c r="A48" s="13"/>
      <c r="B48">
        <v>47</v>
      </c>
      <c r="C48" t="b">
        <v>1</v>
      </c>
      <c r="D48" t="s">
        <v>1962</v>
      </c>
      <c r="G48" t="s">
        <v>1367</v>
      </c>
      <c r="H48" t="s">
        <v>1339</v>
      </c>
      <c r="I48" t="s">
        <v>1339</v>
      </c>
      <c r="J48" s="11" t="s">
        <v>1372</v>
      </c>
      <c r="K48" t="s">
        <v>1381</v>
      </c>
      <c r="L48" t="s">
        <v>2723</v>
      </c>
      <c r="M48" t="str">
        <f t="shared" si="0"/>
        <v>'multisamp_per_loc',</v>
      </c>
      <c r="N48" t="s">
        <v>1381</v>
      </c>
      <c r="O48" t="s">
        <v>2317</v>
      </c>
      <c r="P48" t="s">
        <v>2623</v>
      </c>
      <c r="Q48" t="str">
        <f>"    "&amp;O48&amp;": "&amp;""""&amp;P48&amp;""""</f>
        <v xml:space="preserve">    title_i_multisamp_per_loc: "Repeat sampling"</v>
      </c>
      <c r="R48" s="9" t="s">
        <v>1370</v>
      </c>
      <c r="S48" s="8">
        <v>48</v>
      </c>
      <c r="T48" t="s">
        <v>2521</v>
      </c>
      <c r="U48" t="s">
        <v>2278</v>
      </c>
    </row>
    <row r="49" spans="2:21" ht="15.75">
      <c r="B49">
        <v>48</v>
      </c>
      <c r="C49" t="b">
        <v>1</v>
      </c>
      <c r="D49" t="s">
        <v>1962</v>
      </c>
      <c r="G49" t="s">
        <v>1367</v>
      </c>
      <c r="H49" t="s">
        <v>1339</v>
      </c>
      <c r="I49" t="s">
        <v>1339</v>
      </c>
      <c r="J49" s="11" t="s">
        <v>1372</v>
      </c>
      <c r="K49" t="s">
        <v>1374</v>
      </c>
      <c r="L49" t="s">
        <v>2724</v>
      </c>
      <c r="M49" t="str">
        <f t="shared" si="0"/>
        <v>'modmixed',</v>
      </c>
      <c r="N49" t="s">
        <v>1374</v>
      </c>
      <c r="O49" t="s">
        <v>2318</v>
      </c>
      <c r="P49" t="s">
        <v>2624</v>
      </c>
      <c r="Q49" t="str">
        <f>"    "&amp;O49&amp;": "&amp;""""&amp;P49&amp;""""</f>
        <v xml:space="preserve">    title_i_modmixed: "Mixed models"</v>
      </c>
      <c r="R49" s="9" t="s">
        <v>1370</v>
      </c>
      <c r="S49" s="8">
        <v>49</v>
      </c>
      <c r="T49" t="s">
        <v>2522</v>
      </c>
      <c r="U49" t="s">
        <v>2279</v>
      </c>
    </row>
    <row r="50" spans="2:21" ht="15.75">
      <c r="B50">
        <v>49</v>
      </c>
      <c r="C50" t="b">
        <v>1</v>
      </c>
      <c r="D50" t="b">
        <v>0</v>
      </c>
      <c r="G50" t="s">
        <v>1367</v>
      </c>
      <c r="H50" t="s">
        <v>1339</v>
      </c>
      <c r="I50" t="s">
        <v>1339</v>
      </c>
      <c r="J50" s="11" t="s">
        <v>1372</v>
      </c>
      <c r="K50" t="s">
        <v>1380</v>
      </c>
      <c r="L50" t="s">
        <v>2725</v>
      </c>
      <c r="M50" t="str">
        <f t="shared" si="0"/>
        <v>'num_det',</v>
      </c>
      <c r="N50" t="s">
        <v>1380</v>
      </c>
      <c r="O50" t="s">
        <v>2328</v>
      </c>
      <c r="P50" t="s">
        <v>2617</v>
      </c>
      <c r="Q50" t="str">
        <f>"    "&amp;O50&amp;": "&amp;""""&amp;P50&amp;""""</f>
        <v xml:space="preserve">    title_i_num_det: "Number of detections"</v>
      </c>
      <c r="R50" s="9" t="s">
        <v>1370</v>
      </c>
      <c r="S50" s="8">
        <v>50</v>
      </c>
      <c r="T50" t="s">
        <v>2523</v>
      </c>
      <c r="U50" t="s">
        <v>2280</v>
      </c>
    </row>
    <row r="51" spans="2:21" ht="15.75">
      <c r="B51">
        <v>50</v>
      </c>
      <c r="C51" t="b">
        <v>1</v>
      </c>
      <c r="D51" t="b">
        <v>0</v>
      </c>
      <c r="G51" t="s">
        <v>1367</v>
      </c>
      <c r="H51" t="s">
        <v>1339</v>
      </c>
      <c r="I51" t="s">
        <v>1339</v>
      </c>
      <c r="J51" s="11" t="s">
        <v>1372</v>
      </c>
      <c r="K51" t="s">
        <v>1379</v>
      </c>
      <c r="L51" t="s">
        <v>2726</v>
      </c>
      <c r="M51" t="str">
        <f t="shared" si="0"/>
        <v>'num_det_individ',</v>
      </c>
      <c r="N51" t="s">
        <v>1379</v>
      </c>
      <c r="O51" t="s">
        <v>2329</v>
      </c>
      <c r="P51" t="s">
        <v>2625</v>
      </c>
      <c r="Q51" t="str">
        <f>"    "&amp;O51&amp;": "&amp;""""&amp;P51&amp;""""</f>
        <v xml:space="preserve">    title_i_num_det_individ: "Number of individuals"</v>
      </c>
      <c r="R51" s="9" t="s">
        <v>1370</v>
      </c>
      <c r="S51" s="8">
        <v>51</v>
      </c>
      <c r="T51" t="s">
        <v>2524</v>
      </c>
      <c r="U51" t="s">
        <v>2281</v>
      </c>
    </row>
    <row r="52" spans="2:21" ht="15.75">
      <c r="B52">
        <v>51</v>
      </c>
      <c r="C52" t="b">
        <v>1</v>
      </c>
      <c r="D52" t="b">
        <v>0</v>
      </c>
      <c r="G52" t="s">
        <v>1367</v>
      </c>
      <c r="H52" t="s">
        <v>1339</v>
      </c>
      <c r="I52" t="s">
        <v>1339</v>
      </c>
      <c r="J52" s="11" t="s">
        <v>1372</v>
      </c>
      <c r="K52" t="s">
        <v>1378</v>
      </c>
      <c r="L52" t="s">
        <v>2727</v>
      </c>
      <c r="M52" t="str">
        <f t="shared" si="0"/>
        <v>'num_recap',</v>
      </c>
      <c r="N52" t="s">
        <v>1378</v>
      </c>
      <c r="O52" t="s">
        <v>2330</v>
      </c>
      <c r="P52" t="s">
        <v>2626</v>
      </c>
      <c r="Q52" t="str">
        <f>"    "&amp;O52&amp;": "&amp;""""&amp;P52&amp;""""</f>
        <v xml:space="preserve">    title_i_num_recap: "Number of recaptures"</v>
      </c>
      <c r="R52" s="9" t="s">
        <v>1370</v>
      </c>
      <c r="S52" s="8">
        <v>52</v>
      </c>
      <c r="T52" t="s">
        <v>2525</v>
      </c>
      <c r="U52" t="s">
        <v>2282</v>
      </c>
    </row>
    <row r="53" spans="2:21" ht="15.75">
      <c r="B53">
        <v>52</v>
      </c>
      <c r="C53" t="b">
        <v>1</v>
      </c>
      <c r="D53" t="b">
        <v>0</v>
      </c>
      <c r="G53" t="s">
        <v>1367</v>
      </c>
      <c r="H53" t="s">
        <v>1339</v>
      </c>
      <c r="I53" t="s">
        <v>1339</v>
      </c>
      <c r="J53" s="11" t="s">
        <v>1372</v>
      </c>
      <c r="K53" t="s">
        <v>1377</v>
      </c>
      <c r="L53" t="s">
        <v>2728</v>
      </c>
      <c r="M53" t="str">
        <f t="shared" si="0"/>
        <v>'overdispersion',</v>
      </c>
      <c r="N53" t="s">
        <v>1377</v>
      </c>
      <c r="O53" t="s">
        <v>2331</v>
      </c>
      <c r="P53" t="s">
        <v>481</v>
      </c>
      <c r="Q53" t="str">
        <f>"    "&amp;O53&amp;": "&amp;""""&amp;P53&amp;""""</f>
        <v xml:space="preserve">    title_i_overdispersion: "Overdispersion"</v>
      </c>
      <c r="R53" s="9" t="s">
        <v>1370</v>
      </c>
      <c r="S53" s="8">
        <v>53</v>
      </c>
      <c r="T53" t="s">
        <v>2526</v>
      </c>
      <c r="U53" t="s">
        <v>2283</v>
      </c>
    </row>
    <row r="54" spans="2:21" ht="15.75">
      <c r="B54">
        <v>53</v>
      </c>
      <c r="C54" t="b">
        <v>1</v>
      </c>
      <c r="D54" t="b">
        <v>0</v>
      </c>
      <c r="G54" t="s">
        <v>1367</v>
      </c>
      <c r="H54" t="s">
        <v>1339</v>
      </c>
      <c r="I54" t="s">
        <v>1339</v>
      </c>
      <c r="J54" s="11" t="s">
        <v>1372</v>
      </c>
      <c r="K54" t="s">
        <v>1376</v>
      </c>
      <c r="L54" t="s">
        <v>2729</v>
      </c>
      <c r="M54" t="str">
        <f t="shared" si="0"/>
        <v>'zeroinflation',</v>
      </c>
      <c r="N54" t="s">
        <v>1376</v>
      </c>
      <c r="O54" t="s">
        <v>2332</v>
      </c>
      <c r="P54" t="s">
        <v>384</v>
      </c>
      <c r="Q54" t="str">
        <f>"    "&amp;O54&amp;": "&amp;""""&amp;P54&amp;""""</f>
        <v xml:space="preserve">    title_i_zeroinflation: "Zero-inflation"</v>
      </c>
      <c r="R54" s="9" t="s">
        <v>1370</v>
      </c>
      <c r="S54" s="8">
        <v>54</v>
      </c>
      <c r="T54" t="s">
        <v>2527</v>
      </c>
      <c r="U54" t="s">
        <v>2284</v>
      </c>
    </row>
    <row r="55" spans="2:21" ht="15.75">
      <c r="B55">
        <v>54</v>
      </c>
      <c r="C55" t="b">
        <v>1</v>
      </c>
      <c r="D55" t="b">
        <v>0</v>
      </c>
      <c r="G55" t="s">
        <v>1367</v>
      </c>
      <c r="H55" t="s">
        <v>1339</v>
      </c>
      <c r="I55" t="s">
        <v>1339</v>
      </c>
      <c r="J55" s="11" t="s">
        <v>1372</v>
      </c>
      <c r="K55" t="s">
        <v>1375</v>
      </c>
      <c r="L55" t="s">
        <v>2730</v>
      </c>
      <c r="M55" t="str">
        <f t="shared" si="0"/>
        <v>'zi_overdispersed',</v>
      </c>
      <c r="N55" t="s">
        <v>1375</v>
      </c>
      <c r="O55" t="s">
        <v>2333</v>
      </c>
      <c r="P55" t="s">
        <v>2627</v>
      </c>
      <c r="Q55" t="str">
        <f>"    "&amp;O55&amp;": "&amp;""""&amp;P55&amp;""""</f>
        <v xml:space="preserve">    title_i_zi_overdispersed: "Accounting for overdispersion due to zero-inflation"</v>
      </c>
      <c r="R55" s="9" t="s">
        <v>1370</v>
      </c>
      <c r="S55" s="8">
        <v>55</v>
      </c>
      <c r="T55" t="s">
        <v>2528</v>
      </c>
      <c r="U55" t="s">
        <v>2285</v>
      </c>
    </row>
    <row r="56" spans="2:21" ht="15.75">
      <c r="B56">
        <v>55</v>
      </c>
      <c r="C56" t="b">
        <v>1</v>
      </c>
      <c r="D56" t="b">
        <v>0</v>
      </c>
      <c r="G56" t="s">
        <v>1367</v>
      </c>
      <c r="H56" t="s">
        <v>1339</v>
      </c>
      <c r="I56" t="s">
        <v>1339</v>
      </c>
      <c r="J56" s="11" t="s">
        <v>1372</v>
      </c>
      <c r="K56" t="s">
        <v>1373</v>
      </c>
      <c r="L56" t="s">
        <v>2731</v>
      </c>
      <c r="M56" t="str">
        <f t="shared" si="0"/>
        <v>'zi_re_overdispersed',</v>
      </c>
      <c r="N56" t="s">
        <v>1373</v>
      </c>
      <c r="O56" t="s">
        <v>2334</v>
      </c>
      <c r="P56" t="s">
        <v>2629</v>
      </c>
      <c r="Q56" t="str">
        <f>"    "&amp;O56&amp;": "&amp;""""&amp;P56&amp;""""</f>
        <v xml:space="preserve">    title_i_zi_re_overdispersed: "Accounting for zero-inflation with site random effect"</v>
      </c>
      <c r="R56" s="9" t="s">
        <v>1370</v>
      </c>
      <c r="S56" s="8">
        <v>57</v>
      </c>
      <c r="T56" t="s">
        <v>2529</v>
      </c>
      <c r="U56" t="s">
        <v>2286</v>
      </c>
    </row>
    <row r="57" spans="2:21" ht="15.75">
      <c r="B57">
        <v>56</v>
      </c>
      <c r="C57" t="b">
        <v>1</v>
      </c>
      <c r="D57" t="b">
        <v>0</v>
      </c>
      <c r="G57" t="s">
        <v>1367</v>
      </c>
      <c r="H57" t="s">
        <v>1339</v>
      </c>
      <c r="I57" t="s">
        <v>1339</v>
      </c>
      <c r="J57" s="11" t="s">
        <v>1372</v>
      </c>
      <c r="K57" t="s">
        <v>1371</v>
      </c>
      <c r="L57" t="s">
        <v>2732</v>
      </c>
      <c r="M57" t="str">
        <f t="shared" si="0"/>
        <v>'zi_process',</v>
      </c>
      <c r="N57" t="s">
        <v>1371</v>
      </c>
      <c r="O57" t="s">
        <v>2335</v>
      </c>
      <c r="P57" t="s">
        <v>2630</v>
      </c>
      <c r="Q57" t="str">
        <f>"    "&amp;O57&amp;": "&amp;""""&amp;P57&amp;""""</f>
        <v xml:space="preserve">    title_i_zi_process: "Zero-inflation due to separate process"</v>
      </c>
      <c r="R57" s="9" t="s">
        <v>1370</v>
      </c>
      <c r="S57" s="8">
        <v>58</v>
      </c>
      <c r="T57" t="s">
        <v>2530</v>
      </c>
      <c r="U57" t="s">
        <v>2287</v>
      </c>
    </row>
    <row r="58" spans="2:21">
      <c r="B58">
        <v>57</v>
      </c>
      <c r="C58" t="b">
        <v>1</v>
      </c>
      <c r="D58" s="6" t="s">
        <v>1250</v>
      </c>
      <c r="E58" s="6" t="s">
        <v>3059</v>
      </c>
      <c r="F58" s="6"/>
      <c r="G58" t="s">
        <v>1368</v>
      </c>
      <c r="H58" t="s">
        <v>1337</v>
      </c>
      <c r="I58" t="s">
        <v>488</v>
      </c>
      <c r="J58" s="12" t="s">
        <v>332</v>
      </c>
      <c r="K58" t="s">
        <v>368</v>
      </c>
      <c r="L58" t="s">
        <v>2733</v>
      </c>
      <c r="M58" t="str">
        <f t="shared" si="0"/>
        <v>'mod_inventory',</v>
      </c>
      <c r="N58" t="s">
        <v>368</v>
      </c>
      <c r="O58" t="s">
        <v>2660</v>
      </c>
      <c r="P58" t="s">
        <v>367</v>
      </c>
      <c r="Q58" t="str">
        <f>"    "&amp;O58&amp;": "&amp;""""&amp;P58&amp;""""</f>
        <v xml:space="preserve">    name_mod_inventory: "Species inventory"</v>
      </c>
      <c r="R58" s="12" t="s">
        <v>1408</v>
      </c>
      <c r="S58" s="8">
        <v>1</v>
      </c>
      <c r="T58" t="s">
        <v>2531</v>
      </c>
      <c r="U58" t="s">
        <v>2288</v>
      </c>
    </row>
    <row r="59" spans="2:21">
      <c r="B59">
        <v>58</v>
      </c>
      <c r="C59" t="b">
        <v>1</v>
      </c>
      <c r="D59" s="6" t="s">
        <v>1250</v>
      </c>
      <c r="E59" s="6" t="s">
        <v>3060</v>
      </c>
      <c r="F59" s="6"/>
      <c r="G59" t="s">
        <v>1368</v>
      </c>
      <c r="H59" t="s">
        <v>1337</v>
      </c>
      <c r="I59" t="s">
        <v>488</v>
      </c>
      <c r="J59" s="12" t="s">
        <v>332</v>
      </c>
      <c r="K59" t="s">
        <v>366</v>
      </c>
      <c r="L59" t="s">
        <v>2734</v>
      </c>
      <c r="M59" t="str">
        <f t="shared" si="0"/>
        <v>'mod_divers_rich',</v>
      </c>
      <c r="N59" t="s">
        <v>366</v>
      </c>
      <c r="O59" t="s">
        <v>2658</v>
      </c>
      <c r="P59" t="s">
        <v>365</v>
      </c>
      <c r="Q59" t="str">
        <f>"    "&amp;O59&amp;": "&amp;""""&amp;P59&amp;""""</f>
        <v xml:space="preserve">    name_mod_divers_rich: "Species diversity &amp; richness"</v>
      </c>
      <c r="R59" s="12" t="s">
        <v>1408</v>
      </c>
      <c r="S59" s="8">
        <v>2</v>
      </c>
      <c r="T59" t="s">
        <v>2532</v>
      </c>
      <c r="U59" t="s">
        <v>2289</v>
      </c>
    </row>
    <row r="60" spans="2:21">
      <c r="B60">
        <v>59</v>
      </c>
      <c r="C60" t="b">
        <v>1</v>
      </c>
      <c r="D60" s="6" t="s">
        <v>1250</v>
      </c>
      <c r="E60" s="6" t="s">
        <v>3057</v>
      </c>
      <c r="F60" s="6"/>
      <c r="G60" t="s">
        <v>1368</v>
      </c>
      <c r="H60" t="s">
        <v>1337</v>
      </c>
      <c r="I60" t="s">
        <v>488</v>
      </c>
      <c r="J60" s="12" t="s">
        <v>332</v>
      </c>
      <c r="K60" t="s">
        <v>364</v>
      </c>
      <c r="L60" t="s">
        <v>2735</v>
      </c>
      <c r="M60" t="str">
        <f t="shared" si="0"/>
        <v>'mod_occupancy',</v>
      </c>
      <c r="N60" t="s">
        <v>364</v>
      </c>
      <c r="O60" t="s">
        <v>2663</v>
      </c>
      <c r="P60" t="s">
        <v>363</v>
      </c>
      <c r="Q60" t="str">
        <f>"    "&amp;O60&amp;": "&amp;""""&amp;P60&amp;""""</f>
        <v xml:space="preserve">    name_mod_occupancy: "Occupancy models"</v>
      </c>
      <c r="R60" s="12" t="s">
        <v>1408</v>
      </c>
      <c r="S60" s="8">
        <v>3</v>
      </c>
      <c r="T60" t="s">
        <v>2533</v>
      </c>
      <c r="U60" t="s">
        <v>2290</v>
      </c>
    </row>
    <row r="61" spans="2:21">
      <c r="B61">
        <v>60</v>
      </c>
      <c r="C61" t="b">
        <v>1</v>
      </c>
      <c r="D61" s="6" t="s">
        <v>1250</v>
      </c>
      <c r="E61" s="6" t="s">
        <v>3060</v>
      </c>
      <c r="F61" s="6"/>
      <c r="G61" t="s">
        <v>1368</v>
      </c>
      <c r="H61" t="s">
        <v>1337</v>
      </c>
      <c r="I61" t="s">
        <v>488</v>
      </c>
      <c r="J61" s="12" t="s">
        <v>332</v>
      </c>
      <c r="K61" t="s">
        <v>362</v>
      </c>
      <c r="L61" t="s">
        <v>2736</v>
      </c>
      <c r="M61" t="str">
        <f t="shared" si="0"/>
        <v>'mod_rai',</v>
      </c>
      <c r="N61" t="s">
        <v>362</v>
      </c>
      <c r="O61" t="s">
        <v>2664</v>
      </c>
      <c r="P61" t="s">
        <v>361</v>
      </c>
      <c r="Q61" t="str">
        <f>"    "&amp;O61&amp;": "&amp;""""&amp;P61&amp;""""</f>
        <v xml:space="preserve">    name_mod_rai: "Relative abundance indices"</v>
      </c>
      <c r="R61" s="12" t="s">
        <v>1408</v>
      </c>
      <c r="S61" s="8">
        <v>4</v>
      </c>
      <c r="T61" t="s">
        <v>2534</v>
      </c>
      <c r="U61" t="s">
        <v>2291</v>
      </c>
    </row>
    <row r="62" spans="2:21">
      <c r="B62">
        <v>61</v>
      </c>
      <c r="C62" t="b">
        <v>1</v>
      </c>
      <c r="D62" t="b">
        <v>0</v>
      </c>
      <c r="G62" t="s">
        <v>1368</v>
      </c>
      <c r="H62" t="s">
        <v>1337</v>
      </c>
      <c r="I62" t="s">
        <v>488</v>
      </c>
      <c r="J62" s="12" t="s">
        <v>332</v>
      </c>
      <c r="K62" t="s">
        <v>882</v>
      </c>
      <c r="L62" t="s">
        <v>2737</v>
      </c>
      <c r="M62" t="str">
        <f t="shared" si="0"/>
        <v>'mod_rai_poisson',</v>
      </c>
      <c r="N62" t="s">
        <v>882</v>
      </c>
      <c r="O62" t="s">
        <v>2667</v>
      </c>
      <c r="P62" t="s">
        <v>2632</v>
      </c>
      <c r="Q62" t="str">
        <f>"    "&amp;O62&amp;": "&amp;""""&amp;P62&amp;""""</f>
        <v xml:space="preserve">    name_mod_rai_poisson: "Relative abundance indices \- Poisson"</v>
      </c>
      <c r="R62" s="12" t="s">
        <v>1408</v>
      </c>
      <c r="S62" s="8">
        <v>5</v>
      </c>
      <c r="T62" t="s">
        <v>2535</v>
      </c>
      <c r="U62" t="s">
        <v>2292</v>
      </c>
    </row>
    <row r="63" spans="2:21">
      <c r="B63">
        <v>62</v>
      </c>
      <c r="C63" t="b">
        <v>1</v>
      </c>
      <c r="D63" t="b">
        <v>0</v>
      </c>
      <c r="G63" t="s">
        <v>1368</v>
      </c>
      <c r="H63" t="s">
        <v>1337</v>
      </c>
      <c r="I63" t="s">
        <v>488</v>
      </c>
      <c r="J63" s="12" t="s">
        <v>332</v>
      </c>
      <c r="K63" t="s">
        <v>1249</v>
      </c>
      <c r="L63" t="s">
        <v>2738</v>
      </c>
      <c r="M63" t="str">
        <f t="shared" si="0"/>
        <v>'mod_rai_zip',</v>
      </c>
      <c r="N63" t="s">
        <v>1249</v>
      </c>
      <c r="O63" t="s">
        <v>2669</v>
      </c>
      <c r="P63" t="s">
        <v>2633</v>
      </c>
      <c r="Q63" t="str">
        <f>"    "&amp;O63&amp;": "&amp;""""&amp;P63&amp;""""</f>
        <v xml:space="preserve">    name_mod_rai_zip: "Relative abundance indices \- Zero-inflated poisson (ZIP)"</v>
      </c>
      <c r="R63" s="12" t="s">
        <v>1408</v>
      </c>
      <c r="S63" s="8">
        <v>6</v>
      </c>
      <c r="T63" t="s">
        <v>2536</v>
      </c>
      <c r="U63" t="s">
        <v>2293</v>
      </c>
    </row>
    <row r="64" spans="2:21">
      <c r="B64">
        <v>63</v>
      </c>
      <c r="C64" t="b">
        <v>1</v>
      </c>
      <c r="D64" t="b">
        <v>0</v>
      </c>
      <c r="G64" t="s">
        <v>1368</v>
      </c>
      <c r="H64" t="s">
        <v>1337</v>
      </c>
      <c r="I64" t="s">
        <v>488</v>
      </c>
      <c r="J64" s="12" t="s">
        <v>332</v>
      </c>
      <c r="K64" t="s">
        <v>1248</v>
      </c>
      <c r="L64" t="s">
        <v>2739</v>
      </c>
      <c r="M64" t="str">
        <f t="shared" si="0"/>
        <v>'mod_rai_nb',</v>
      </c>
      <c r="N64" t="s">
        <v>1248</v>
      </c>
      <c r="O64" t="s">
        <v>2666</v>
      </c>
      <c r="P64" t="s">
        <v>2634</v>
      </c>
      <c r="Q64" t="str">
        <f>"    "&amp;O64&amp;": "&amp;""""&amp;P64&amp;""""</f>
        <v xml:space="preserve">    name_mod_rai_nb: "Relative abundance indices \- Negative binomial (NB)"</v>
      </c>
      <c r="R64" s="12" t="s">
        <v>1408</v>
      </c>
      <c r="S64" s="8">
        <v>7</v>
      </c>
      <c r="T64" t="s">
        <v>2537</v>
      </c>
      <c r="U64" t="s">
        <v>2294</v>
      </c>
    </row>
    <row r="65" spans="2:21">
      <c r="B65">
        <v>64</v>
      </c>
      <c r="C65" t="b">
        <v>1</v>
      </c>
      <c r="D65" t="b">
        <v>0</v>
      </c>
      <c r="G65" t="s">
        <v>1368</v>
      </c>
      <c r="H65" t="s">
        <v>1337</v>
      </c>
      <c r="I65" t="s">
        <v>488</v>
      </c>
      <c r="J65" s="12" t="s">
        <v>332</v>
      </c>
      <c r="K65" t="s">
        <v>1246</v>
      </c>
      <c r="L65" t="s">
        <v>2740</v>
      </c>
      <c r="M65" t="str">
        <f t="shared" si="0"/>
        <v>'mod_rai_zinb',</v>
      </c>
      <c r="N65" t="s">
        <v>1246</v>
      </c>
      <c r="O65" t="s">
        <v>2668</v>
      </c>
      <c r="P65" t="s">
        <v>2635</v>
      </c>
      <c r="Q65" t="str">
        <f>"    "&amp;O65&amp;": "&amp;""""&amp;P65&amp;""""</f>
        <v xml:space="preserve">    name_mod_rai_zinb: "Relative abundance indices \- Zero-inflated negative binomial (ZINB)"</v>
      </c>
      <c r="R65" s="12" t="s">
        <v>1408</v>
      </c>
      <c r="S65" s="8">
        <v>8</v>
      </c>
      <c r="T65" t="s">
        <v>2538</v>
      </c>
      <c r="U65" t="s">
        <v>2295</v>
      </c>
    </row>
    <row r="66" spans="2:21">
      <c r="B66">
        <v>65</v>
      </c>
      <c r="C66" t="b">
        <v>1</v>
      </c>
      <c r="D66" t="b">
        <v>0</v>
      </c>
      <c r="G66" t="s">
        <v>1368</v>
      </c>
      <c r="H66" t="s">
        <v>1337</v>
      </c>
      <c r="I66" t="s">
        <v>488</v>
      </c>
      <c r="J66" s="12" t="s">
        <v>332</v>
      </c>
      <c r="K66" t="s">
        <v>1245</v>
      </c>
      <c r="L66" t="s">
        <v>2741</v>
      </c>
      <c r="M66" t="str">
        <f t="shared" si="0"/>
        <v>'mod_rai_hurdle',</v>
      </c>
      <c r="N66" t="s">
        <v>1245</v>
      </c>
      <c r="O66" t="s">
        <v>2665</v>
      </c>
      <c r="P66" t="s">
        <v>2636</v>
      </c>
      <c r="Q66" t="str">
        <f>"    "&amp;O66&amp;": "&amp;""""&amp;P66&amp;""""</f>
        <v xml:space="preserve">    name_mod_rai_hurdle: "Relative abundance indices \- Hurdle"</v>
      </c>
      <c r="R66" s="12" t="s">
        <v>1408</v>
      </c>
      <c r="S66" s="8">
        <v>9</v>
      </c>
      <c r="T66" t="s">
        <v>2539</v>
      </c>
      <c r="U66" t="s">
        <v>2296</v>
      </c>
    </row>
    <row r="67" spans="2:21">
      <c r="B67">
        <v>66</v>
      </c>
      <c r="C67" t="b">
        <v>1</v>
      </c>
      <c r="D67" t="s">
        <v>1962</v>
      </c>
      <c r="G67" t="s">
        <v>1368</v>
      </c>
      <c r="H67" t="s">
        <v>1337</v>
      </c>
      <c r="I67" t="s">
        <v>488</v>
      </c>
      <c r="J67" s="12" t="s">
        <v>332</v>
      </c>
      <c r="K67" t="s">
        <v>358</v>
      </c>
      <c r="L67" t="s">
        <v>2742</v>
      </c>
      <c r="M67" t="str">
        <f t="shared" ref="M67:M81" si="1">"'"&amp;N67&amp;"',"</f>
        <v>'mod_cr_cmr',</v>
      </c>
      <c r="N67" t="s">
        <v>358</v>
      </c>
      <c r="O67" t="s">
        <v>2657</v>
      </c>
      <c r="P67" t="s">
        <v>1228</v>
      </c>
      <c r="Q67" t="str">
        <f>"    "&amp;O67&amp;": "&amp;""""&amp;P67&amp;""""</f>
        <v xml:space="preserve">    name_mod_cr_cmr: "Capture-recapture (CR) / Capture-mark-recapture (CMR)"</v>
      </c>
      <c r="R67" s="12" t="s">
        <v>1408</v>
      </c>
      <c r="S67" s="8">
        <v>10</v>
      </c>
      <c r="T67" t="s">
        <v>2540</v>
      </c>
      <c r="U67" t="s">
        <v>2297</v>
      </c>
    </row>
    <row r="68" spans="2:21">
      <c r="B68">
        <v>67</v>
      </c>
      <c r="C68" t="b">
        <v>1</v>
      </c>
      <c r="D68" t="s">
        <v>1962</v>
      </c>
      <c r="G68" t="s">
        <v>1368</v>
      </c>
      <c r="H68" t="s">
        <v>1337</v>
      </c>
      <c r="I68" t="s">
        <v>488</v>
      </c>
      <c r="J68" s="12" t="s">
        <v>332</v>
      </c>
      <c r="K68" t="s">
        <v>357</v>
      </c>
      <c r="L68" t="s">
        <v>2743</v>
      </c>
      <c r="M68" t="str">
        <f t="shared" si="1"/>
        <v>'mod_scr_secr',</v>
      </c>
      <c r="N68" t="s">
        <v>357</v>
      </c>
      <c r="O68" t="s">
        <v>2673</v>
      </c>
      <c r="P68" t="s">
        <v>1229</v>
      </c>
      <c r="Q68" t="str">
        <f>"    "&amp;O68&amp;": "&amp;""""&amp;P68&amp;""""</f>
        <v xml:space="preserve">    name_mod_scr_secr: "Spatial capture-recapture (SCR) / Spatially explicit capture recapture (SECR)"</v>
      </c>
      <c r="R68" s="12" t="s">
        <v>1408</v>
      </c>
      <c r="S68" s="8">
        <v>11</v>
      </c>
      <c r="T68" t="s">
        <v>2541</v>
      </c>
      <c r="U68" t="s">
        <v>2298</v>
      </c>
    </row>
    <row r="69" spans="2:21">
      <c r="B69">
        <v>68</v>
      </c>
      <c r="C69" t="b">
        <v>1</v>
      </c>
      <c r="D69" t="b">
        <v>0</v>
      </c>
      <c r="G69" t="s">
        <v>1368</v>
      </c>
      <c r="H69" t="s">
        <v>1337</v>
      </c>
      <c r="I69" t="s">
        <v>488</v>
      </c>
      <c r="J69" s="12" t="s">
        <v>332</v>
      </c>
      <c r="K69" t="s">
        <v>356</v>
      </c>
      <c r="L69" t="s">
        <v>2744</v>
      </c>
      <c r="M69" t="str">
        <f t="shared" si="1"/>
        <v>'mod_mr',</v>
      </c>
      <c r="N69" t="s">
        <v>356</v>
      </c>
      <c r="O69" t="s">
        <v>2662</v>
      </c>
      <c r="P69" t="s">
        <v>355</v>
      </c>
      <c r="Q69" t="str">
        <f>"    "&amp;O69&amp;": "&amp;""""&amp;P69&amp;""""</f>
        <v xml:space="preserve">    name_mod_mr: "Mark-resight (MR)"</v>
      </c>
      <c r="R69" s="12" t="s">
        <v>1408</v>
      </c>
      <c r="S69" s="8">
        <v>12</v>
      </c>
      <c r="T69" t="s">
        <v>2542</v>
      </c>
      <c r="U69" t="s">
        <v>2299</v>
      </c>
    </row>
    <row r="70" spans="2:21">
      <c r="B70">
        <v>69</v>
      </c>
      <c r="C70" t="b">
        <v>1</v>
      </c>
      <c r="D70" t="s">
        <v>1962</v>
      </c>
      <c r="G70" t="s">
        <v>1368</v>
      </c>
      <c r="H70" t="s">
        <v>1337</v>
      </c>
      <c r="I70" t="s">
        <v>488</v>
      </c>
      <c r="J70" s="12" t="s">
        <v>332</v>
      </c>
      <c r="K70" t="s">
        <v>354</v>
      </c>
      <c r="L70" t="s">
        <v>2745</v>
      </c>
      <c r="M70" t="str">
        <f t="shared" si="1"/>
        <v>'mod_smr',</v>
      </c>
      <c r="N70" t="s">
        <v>354</v>
      </c>
      <c r="O70" t="s">
        <v>2674</v>
      </c>
      <c r="P70" t="s">
        <v>353</v>
      </c>
      <c r="Q70" t="str">
        <f>"    "&amp;O70&amp;": "&amp;""""&amp;P70&amp;""""</f>
        <v xml:space="preserve">    name_mod_smr: "Spatial mark-resight "</v>
      </c>
      <c r="R70" s="12" t="s">
        <v>1408</v>
      </c>
      <c r="S70" s="8">
        <v>13</v>
      </c>
      <c r="T70" t="s">
        <v>2543</v>
      </c>
      <c r="U70" t="s">
        <v>2300</v>
      </c>
    </row>
    <row r="71" spans="2:21">
      <c r="B71">
        <v>70</v>
      </c>
      <c r="C71" t="b">
        <v>1</v>
      </c>
      <c r="D71" t="s">
        <v>1962</v>
      </c>
      <c r="G71" t="s">
        <v>1368</v>
      </c>
      <c r="H71" t="s">
        <v>1337</v>
      </c>
      <c r="I71" t="s">
        <v>488</v>
      </c>
      <c r="J71" s="12" t="s">
        <v>332</v>
      </c>
      <c r="K71" t="s">
        <v>352</v>
      </c>
      <c r="L71" t="s">
        <v>2746</v>
      </c>
      <c r="M71" t="str">
        <f t="shared" si="1"/>
        <v>'mod_sc',</v>
      </c>
      <c r="N71" t="s">
        <v>352</v>
      </c>
      <c r="O71" t="s">
        <v>2672</v>
      </c>
      <c r="P71" t="s">
        <v>1230</v>
      </c>
      <c r="Q71" t="str">
        <f>"    "&amp;O71&amp;": "&amp;""""&amp;P71&amp;""""</f>
        <v xml:space="preserve">    name_mod_sc: "Spatial count (SC) model / Unmarked spatial capture-recapture"</v>
      </c>
      <c r="R71" s="12" t="s">
        <v>1408</v>
      </c>
      <c r="S71" s="8">
        <v>14</v>
      </c>
      <c r="T71" t="s">
        <v>2544</v>
      </c>
      <c r="U71" t="s">
        <v>2301</v>
      </c>
    </row>
    <row r="72" spans="2:21">
      <c r="B72">
        <v>71</v>
      </c>
      <c r="C72" t="b">
        <v>1</v>
      </c>
      <c r="D72" t="s">
        <v>1962</v>
      </c>
      <c r="G72" t="s">
        <v>1368</v>
      </c>
      <c r="H72" t="s">
        <v>1337</v>
      </c>
      <c r="I72" t="s">
        <v>488</v>
      </c>
      <c r="J72" s="12" t="s">
        <v>332</v>
      </c>
      <c r="K72" t="s">
        <v>351</v>
      </c>
      <c r="L72" t="s">
        <v>2747</v>
      </c>
      <c r="M72" t="str">
        <f t="shared" si="1"/>
        <v>'mod_catspim',</v>
      </c>
      <c r="N72" t="s">
        <v>351</v>
      </c>
      <c r="O72" t="s">
        <v>2656</v>
      </c>
      <c r="P72" t="s">
        <v>1243</v>
      </c>
      <c r="Q72" t="str">
        <f>"    "&amp;O72&amp;": "&amp;""""&amp;P72&amp;""""</f>
        <v xml:space="preserve">    name_mod_catspim: "Spatial Partial Identity Model (Categorical SPIM; catSPIM)"</v>
      </c>
      <c r="R72" s="12" t="s">
        <v>1408</v>
      </c>
      <c r="S72" s="8">
        <v>15</v>
      </c>
      <c r="T72" t="s">
        <v>2545</v>
      </c>
      <c r="U72" t="s">
        <v>2302</v>
      </c>
    </row>
    <row r="73" spans="2:21">
      <c r="B73">
        <v>72</v>
      </c>
      <c r="C73" t="b">
        <v>1</v>
      </c>
      <c r="D73" t="s">
        <v>1962</v>
      </c>
      <c r="G73" t="s">
        <v>1368</v>
      </c>
      <c r="H73" t="s">
        <v>1337</v>
      </c>
      <c r="I73" t="s">
        <v>488</v>
      </c>
      <c r="J73" s="12" t="s">
        <v>332</v>
      </c>
      <c r="K73" t="s">
        <v>350</v>
      </c>
      <c r="L73" t="s">
        <v>2748</v>
      </c>
      <c r="M73" t="str">
        <f t="shared" si="1"/>
        <v>'mod_2flankspim',</v>
      </c>
      <c r="N73" t="s">
        <v>350</v>
      </c>
      <c r="O73" t="s">
        <v>2654</v>
      </c>
      <c r="P73" t="s">
        <v>349</v>
      </c>
      <c r="Q73" t="str">
        <f>"    "&amp;O73&amp;": "&amp;""""&amp;P73&amp;""""</f>
        <v xml:space="preserve">    name_mod_2flankspim: "Spatial Partial Identity Model (2-flank SPIM)"</v>
      </c>
      <c r="R73" s="12" t="s">
        <v>1408</v>
      </c>
      <c r="S73" s="8">
        <v>16</v>
      </c>
      <c r="T73" t="s">
        <v>2546</v>
      </c>
      <c r="U73" t="s">
        <v>2303</v>
      </c>
    </row>
    <row r="74" spans="2:21">
      <c r="B74">
        <v>73</v>
      </c>
      <c r="C74" t="b">
        <v>1</v>
      </c>
      <c r="D74" t="s">
        <v>1962</v>
      </c>
      <c r="G74" t="s">
        <v>1368</v>
      </c>
      <c r="H74" t="s">
        <v>1337</v>
      </c>
      <c r="I74" t="s">
        <v>488</v>
      </c>
      <c r="J74" s="12" t="s">
        <v>332</v>
      </c>
      <c r="K74" t="s">
        <v>344</v>
      </c>
      <c r="L74" t="s">
        <v>2749</v>
      </c>
      <c r="M74" t="str">
        <f t="shared" si="1"/>
        <v>'mod_rem',</v>
      </c>
      <c r="N74" t="s">
        <v>344</v>
      </c>
      <c r="O74" t="s">
        <v>2670</v>
      </c>
      <c r="P74" t="s">
        <v>343</v>
      </c>
      <c r="Q74" t="str">
        <f>"    "&amp;O74&amp;": "&amp;""""&amp;P74&amp;""""</f>
        <v xml:space="preserve">    name_mod_rem: "Random encounter model (REM)"</v>
      </c>
      <c r="R74" s="12" t="s">
        <v>1408</v>
      </c>
      <c r="S74" s="8">
        <v>17</v>
      </c>
      <c r="T74" t="s">
        <v>2547</v>
      </c>
      <c r="U74" t="s">
        <v>2304</v>
      </c>
    </row>
    <row r="75" spans="2:21">
      <c r="B75">
        <v>74</v>
      </c>
      <c r="C75" t="b">
        <v>1</v>
      </c>
      <c r="D75" t="s">
        <v>1962</v>
      </c>
      <c r="G75" t="s">
        <v>1368</v>
      </c>
      <c r="H75" t="s">
        <v>1337</v>
      </c>
      <c r="I75" t="s">
        <v>488</v>
      </c>
      <c r="J75" s="12" t="s">
        <v>332</v>
      </c>
      <c r="K75" t="s">
        <v>342</v>
      </c>
      <c r="L75" t="s">
        <v>2750</v>
      </c>
      <c r="M75" t="str">
        <f t="shared" si="1"/>
        <v>'mod_rest',</v>
      </c>
      <c r="N75" t="s">
        <v>342</v>
      </c>
      <c r="O75" t="s">
        <v>2671</v>
      </c>
      <c r="P75" t="s">
        <v>341</v>
      </c>
      <c r="Q75" t="str">
        <f>"    "&amp;O75&amp;": "&amp;""""&amp;P75&amp;""""</f>
        <v xml:space="preserve">    name_mod_rest: "Random encounter and staying time (REST)"</v>
      </c>
      <c r="R75" s="12" t="s">
        <v>1408</v>
      </c>
      <c r="S75" s="8">
        <v>18</v>
      </c>
      <c r="T75" t="s">
        <v>2548</v>
      </c>
      <c r="U75" t="s">
        <v>2305</v>
      </c>
    </row>
    <row r="76" spans="2:21">
      <c r="B76">
        <v>75</v>
      </c>
      <c r="C76" t="b">
        <v>1</v>
      </c>
      <c r="D76" t="s">
        <v>1962</v>
      </c>
      <c r="E76" t="s">
        <v>3058</v>
      </c>
      <c r="G76" t="s">
        <v>1368</v>
      </c>
      <c r="H76" t="s">
        <v>1337</v>
      </c>
      <c r="I76" t="s">
        <v>488</v>
      </c>
      <c r="J76" s="12" t="s">
        <v>332</v>
      </c>
      <c r="K76" t="s">
        <v>340</v>
      </c>
      <c r="L76" t="s">
        <v>2751</v>
      </c>
      <c r="M76" t="str">
        <f t="shared" si="1"/>
        <v>'mod_tifc',</v>
      </c>
      <c r="N76" t="s">
        <v>340</v>
      </c>
      <c r="O76" t="s">
        <v>2676</v>
      </c>
      <c r="P76" t="s">
        <v>339</v>
      </c>
      <c r="Q76" t="str">
        <f>"    "&amp;O76&amp;": "&amp;""""&amp;P76&amp;""""</f>
        <v xml:space="preserve">    name_mod_tifc: "Time in front of the camera (TIFC)"</v>
      </c>
      <c r="R76" s="12" t="s">
        <v>1408</v>
      </c>
      <c r="S76" s="8">
        <v>19</v>
      </c>
      <c r="T76" t="s">
        <v>2549</v>
      </c>
      <c r="U76" t="s">
        <v>2306</v>
      </c>
    </row>
    <row r="77" spans="2:21">
      <c r="B77">
        <v>76</v>
      </c>
      <c r="C77" t="b">
        <v>1</v>
      </c>
      <c r="D77" t="s">
        <v>1962</v>
      </c>
      <c r="G77" t="s">
        <v>1368</v>
      </c>
      <c r="H77" t="s">
        <v>1337</v>
      </c>
      <c r="I77" t="s">
        <v>488</v>
      </c>
      <c r="J77" s="12" t="s">
        <v>332</v>
      </c>
      <c r="K77" t="s">
        <v>338</v>
      </c>
      <c r="L77" t="s">
        <v>2752</v>
      </c>
      <c r="M77" t="str">
        <f t="shared" si="1"/>
        <v>'mod_ds',</v>
      </c>
      <c r="N77" t="s">
        <v>338</v>
      </c>
      <c r="O77" t="s">
        <v>2659</v>
      </c>
      <c r="P77" t="s">
        <v>337</v>
      </c>
      <c r="Q77" t="str">
        <f>"    "&amp;O77&amp;": "&amp;""""&amp;P77&amp;""""</f>
        <v xml:space="preserve">    name_mod_ds: "Distance sampling (DS)"</v>
      </c>
      <c r="R77" s="12" t="s">
        <v>1408</v>
      </c>
      <c r="S77" s="8">
        <v>20</v>
      </c>
      <c r="T77" t="s">
        <v>2550</v>
      </c>
      <c r="U77" t="s">
        <v>2307</v>
      </c>
    </row>
    <row r="78" spans="2:21">
      <c r="B78">
        <v>77</v>
      </c>
      <c r="C78" t="b">
        <v>1</v>
      </c>
      <c r="D78" t="s">
        <v>1962</v>
      </c>
      <c r="G78" t="s">
        <v>1368</v>
      </c>
      <c r="H78" t="s">
        <v>1337</v>
      </c>
      <c r="I78" t="s">
        <v>488</v>
      </c>
      <c r="J78" s="12" t="s">
        <v>332</v>
      </c>
      <c r="K78" t="s">
        <v>336</v>
      </c>
      <c r="L78" t="s">
        <v>2753</v>
      </c>
      <c r="M78" t="str">
        <f t="shared" si="1"/>
        <v>'mod_tte',</v>
      </c>
      <c r="N78" t="s">
        <v>336</v>
      </c>
      <c r="O78" t="s">
        <v>2677</v>
      </c>
      <c r="P78" t="s">
        <v>335</v>
      </c>
      <c r="Q78" t="str">
        <f>"    "&amp;O78&amp;": "&amp;""""&amp;P78&amp;""""</f>
        <v xml:space="preserve">    name_mod_tte: "Time-to-event (TTE)"</v>
      </c>
      <c r="R78" s="12" t="s">
        <v>1408</v>
      </c>
      <c r="S78" s="8">
        <v>21</v>
      </c>
      <c r="T78" t="s">
        <v>2551</v>
      </c>
      <c r="U78" t="s">
        <v>2308</v>
      </c>
    </row>
    <row r="79" spans="2:21">
      <c r="B79">
        <v>78</v>
      </c>
      <c r="C79" t="b">
        <v>1</v>
      </c>
      <c r="D79" t="s">
        <v>1962</v>
      </c>
      <c r="G79" t="s">
        <v>1368</v>
      </c>
      <c r="H79" t="s">
        <v>1337</v>
      </c>
      <c r="I79" t="s">
        <v>488</v>
      </c>
      <c r="J79" s="12" t="s">
        <v>332</v>
      </c>
      <c r="K79" t="s">
        <v>334</v>
      </c>
      <c r="L79" t="s">
        <v>2754</v>
      </c>
      <c r="M79" t="str">
        <f t="shared" si="1"/>
        <v>'mod_ste',</v>
      </c>
      <c r="N79" t="s">
        <v>334</v>
      </c>
      <c r="O79" t="s">
        <v>2675</v>
      </c>
      <c r="P79" t="s">
        <v>333</v>
      </c>
      <c r="Q79" t="str">
        <f>"    "&amp;O79&amp;": "&amp;""""&amp;P79&amp;""""</f>
        <v xml:space="preserve">    name_mod_ste: "Space-to-event (STE)"</v>
      </c>
      <c r="R79" s="12" t="s">
        <v>1408</v>
      </c>
      <c r="S79" s="8">
        <v>22</v>
      </c>
      <c r="T79" t="s">
        <v>2552</v>
      </c>
      <c r="U79" t="s">
        <v>2309</v>
      </c>
    </row>
    <row r="80" spans="2:21">
      <c r="B80">
        <v>79</v>
      </c>
      <c r="C80" t="b">
        <v>1</v>
      </c>
      <c r="D80" t="s">
        <v>1962</v>
      </c>
      <c r="G80" t="s">
        <v>1368</v>
      </c>
      <c r="H80" t="s">
        <v>1337</v>
      </c>
      <c r="I80" t="s">
        <v>488</v>
      </c>
      <c r="J80" s="12" t="s">
        <v>332</v>
      </c>
      <c r="K80" t="s">
        <v>331</v>
      </c>
      <c r="L80" t="s">
        <v>2755</v>
      </c>
      <c r="M80" t="str">
        <f t="shared" si="1"/>
        <v>'mod_is',</v>
      </c>
      <c r="N80" t="s">
        <v>331</v>
      </c>
      <c r="O80" t="s">
        <v>2661</v>
      </c>
      <c r="P80" t="s">
        <v>330</v>
      </c>
      <c r="Q80" t="str">
        <f>"    "&amp;O80&amp;": "&amp;""""&amp;P80&amp;""""</f>
        <v xml:space="preserve">    name_mod_is: "Instantaneous sampling (IS)"</v>
      </c>
      <c r="R80" s="12" t="s">
        <v>1408</v>
      </c>
      <c r="S80" s="8">
        <v>23</v>
      </c>
      <c r="T80" t="s">
        <v>2553</v>
      </c>
      <c r="U80" t="s">
        <v>2310</v>
      </c>
    </row>
    <row r="81" spans="2:21">
      <c r="B81">
        <v>80</v>
      </c>
      <c r="C81" t="b">
        <v>1</v>
      </c>
      <c r="D81" s="6" t="s">
        <v>1250</v>
      </c>
      <c r="E81" s="60" t="s">
        <v>3061</v>
      </c>
      <c r="F81" s="6"/>
      <c r="G81" t="s">
        <v>1368</v>
      </c>
      <c r="H81" t="s">
        <v>1337</v>
      </c>
      <c r="I81" t="s">
        <v>488</v>
      </c>
      <c r="J81" s="12" t="s">
        <v>332</v>
      </c>
      <c r="K81" t="s">
        <v>360</v>
      </c>
      <c r="L81" t="s">
        <v>2756</v>
      </c>
      <c r="M81" t="str">
        <f t="shared" si="1"/>
        <v>'mod_behaviour',</v>
      </c>
      <c r="N81" t="s">
        <v>360</v>
      </c>
      <c r="O81" t="s">
        <v>2655</v>
      </c>
      <c r="P81" t="s">
        <v>359</v>
      </c>
      <c r="Q81" t="str">
        <f>"    "&amp;O81&amp;": "&amp;""""&amp;P81&amp;""""</f>
        <v xml:space="preserve">    name_mod_behaviour: "Behaviour"</v>
      </c>
      <c r="R81" s="12" t="s">
        <v>1408</v>
      </c>
      <c r="S81" s="8">
        <v>24</v>
      </c>
      <c r="T81" t="s">
        <v>2554</v>
      </c>
      <c r="U81" t="s">
        <v>2311</v>
      </c>
    </row>
  </sheetData>
  <autoFilter ref="A1:U81" xr:uid="{1FD7E837-3E04-46DB-9697-1ACBB1DD41C9}">
    <sortState xmlns:xlrd2="http://schemas.microsoft.com/office/spreadsheetml/2017/richdata2" ref="A2:U81">
      <sortCondition ref="G1:G81"/>
    </sortState>
  </autoFilter>
  <conditionalFormatting sqref="J24:J81">
    <cfRule type="cellIs" dxfId="43" priority="11" operator="equal">
      <formula>"-"</formula>
    </cfRule>
    <cfRule type="cellIs" dxfId="42" priority="12" operator="equal">
      <formula>"TRUE"</formula>
    </cfRule>
  </conditionalFormatting>
  <conditionalFormatting sqref="K1:K1048576">
    <cfRule type="duplicateValues" dxfId="41" priority="8"/>
  </conditionalFormatting>
  <conditionalFormatting sqref="L1:M2 L43 L45 L82:M1048576 L47:L81 L3:L41 M3:M81">
    <cfRule type="duplicateValues" dxfId="40" priority="9"/>
  </conditionalFormatting>
  <conditionalFormatting sqref="L42">
    <cfRule type="duplicateValues" dxfId="39" priority="3"/>
  </conditionalFormatting>
  <conditionalFormatting sqref="L44">
    <cfRule type="duplicateValues" dxfId="38" priority="2"/>
  </conditionalFormatting>
  <conditionalFormatting sqref="L46">
    <cfRule type="duplicateValues" dxfId="37" priority="1"/>
  </conditionalFormatting>
  <conditionalFormatting sqref="R24:R81">
    <cfRule type="cellIs" dxfId="36" priority="10" operator="equal">
      <formula>"-"</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9D17-17AE-4178-B4A0-1167ED37B9F1}">
  <dimension ref="A1:I17"/>
  <sheetViews>
    <sheetView workbookViewId="0">
      <selection activeCell="C3" sqref="C3"/>
    </sheetView>
  </sheetViews>
  <sheetFormatPr defaultRowHeight="14.25"/>
  <cols>
    <col min="1" max="1" width="7.25" bestFit="1" customWidth="1"/>
    <col min="2" max="2" width="14.25" bestFit="1" customWidth="1"/>
    <col min="3" max="3" width="32.875" bestFit="1" customWidth="1"/>
    <col min="4" max="4" width="27.125" customWidth="1"/>
    <col min="5" max="5" width="53.75" bestFit="1" customWidth="1"/>
    <col min="6" max="6" width="19.125" customWidth="1"/>
    <col min="8" max="8" width="29.375" customWidth="1"/>
    <col min="10" max="10" width="25.875" customWidth="1"/>
  </cols>
  <sheetData>
    <row r="1" spans="1:9" ht="15">
      <c r="A1" s="5" t="s">
        <v>889</v>
      </c>
      <c r="B1" s="5" t="s">
        <v>2488</v>
      </c>
      <c r="C1" s="5" t="s">
        <v>2487</v>
      </c>
      <c r="D1" s="5" t="s">
        <v>2191</v>
      </c>
      <c r="E1" s="5" t="s">
        <v>380</v>
      </c>
      <c r="F1" s="5" t="s">
        <v>1157</v>
      </c>
      <c r="G1" s="5" t="s">
        <v>723</v>
      </c>
    </row>
    <row r="2" spans="1:9">
      <c r="A2">
        <v>1</v>
      </c>
      <c r="B2" t="s">
        <v>1362</v>
      </c>
      <c r="C2" t="s">
        <v>1349</v>
      </c>
      <c r="D2" t="s">
        <v>1348</v>
      </c>
      <c r="E2" t="str">
        <f t="shared" ref="E2:E17" si="0">B2&amp;"_text: "&amp;""""&amp;C2&amp;""""</f>
        <v>prog_1_text: "Objectives &amp; Resources"</v>
      </c>
      <c r="F2" t="s">
        <v>1351</v>
      </c>
      <c r="G2" t="s">
        <v>2187</v>
      </c>
      <c r="H2" t="s">
        <v>2642</v>
      </c>
      <c r="I2" t="str">
        <f>H2&amp;")="</f>
        <v>(#i_objective_resources)=</v>
      </c>
    </row>
    <row r="3" spans="1:9">
      <c r="A3">
        <v>2</v>
      </c>
      <c r="B3" t="s">
        <v>1363</v>
      </c>
      <c r="C3" t="s">
        <v>1347</v>
      </c>
      <c r="D3" t="s">
        <v>1346</v>
      </c>
      <c r="E3" t="str">
        <f t="shared" si="0"/>
        <v>prog_2_text: "Study area &amp; Site selection constraints"</v>
      </c>
      <c r="F3" t="s">
        <v>1354</v>
      </c>
      <c r="G3" t="s">
        <v>2183</v>
      </c>
      <c r="H3" t="s">
        <v>2643</v>
      </c>
      <c r="I3" t="str">
        <f t="shared" ref="I3:I17" si="1">H3&amp;")="</f>
        <v>(#i_study_area_site_selection_constraints)=</v>
      </c>
    </row>
    <row r="4" spans="1:9">
      <c r="A4">
        <v>2.1</v>
      </c>
      <c r="B4" t="s">
        <v>2491</v>
      </c>
      <c r="C4" t="s">
        <v>428</v>
      </c>
      <c r="D4" t="s">
        <v>1346</v>
      </c>
      <c r="E4" t="str">
        <f t="shared" si="0"/>
        <v>prog_2_1_text: "Study area"</v>
      </c>
      <c r="F4" t="s">
        <v>1354</v>
      </c>
      <c r="H4" t="s">
        <v>2644</v>
      </c>
      <c r="I4" t="str">
        <f t="shared" si="1"/>
        <v>(#i_)=</v>
      </c>
    </row>
    <row r="5" spans="1:9">
      <c r="A5">
        <v>2.2000000000000002</v>
      </c>
      <c r="B5" t="s">
        <v>2490</v>
      </c>
      <c r="C5" t="s">
        <v>2426</v>
      </c>
      <c r="D5" t="s">
        <v>1346</v>
      </c>
      <c r="E5" t="str">
        <f t="shared" si="0"/>
        <v>prog_2_2_text: "Site selection constraints"</v>
      </c>
      <c r="F5" t="s">
        <v>1354</v>
      </c>
      <c r="H5" t="s">
        <v>2644</v>
      </c>
      <c r="I5" t="str">
        <f t="shared" si="1"/>
        <v>(#i_)=</v>
      </c>
    </row>
    <row r="6" spans="1:9">
      <c r="A6">
        <v>3</v>
      </c>
      <c r="B6" t="s">
        <v>1364</v>
      </c>
      <c r="C6" t="s">
        <v>1345</v>
      </c>
      <c r="D6" t="s">
        <v>1344</v>
      </c>
      <c r="E6" t="str">
        <f t="shared" si="0"/>
        <v>prog_3_text: "Duration &amp; Timing"</v>
      </c>
      <c r="F6" t="s">
        <v>1354</v>
      </c>
      <c r="G6" t="s">
        <v>2188</v>
      </c>
      <c r="H6" t="s">
        <v>2645</v>
      </c>
      <c r="I6" t="str">
        <f t="shared" si="1"/>
        <v>(#i_duration_timing)=</v>
      </c>
    </row>
    <row r="7" spans="1:9">
      <c r="A7">
        <v>3.1</v>
      </c>
      <c r="B7" t="s">
        <v>2501</v>
      </c>
      <c r="C7" t="s">
        <v>2499</v>
      </c>
      <c r="E7" t="str">
        <f t="shared" si="0"/>
        <v>prog_3_1_text: "Duration"</v>
      </c>
      <c r="H7" t="s">
        <v>2644</v>
      </c>
      <c r="I7" t="str">
        <f t="shared" si="1"/>
        <v>(#i_)=</v>
      </c>
    </row>
    <row r="8" spans="1:9">
      <c r="A8">
        <v>3.2</v>
      </c>
      <c r="B8" t="s">
        <v>2502</v>
      </c>
      <c r="C8" t="s">
        <v>2500</v>
      </c>
      <c r="E8" t="str">
        <f t="shared" si="0"/>
        <v>prog_3_2_text: "Timing"</v>
      </c>
      <c r="H8" t="s">
        <v>2644</v>
      </c>
      <c r="I8" t="str">
        <f t="shared" si="1"/>
        <v>(#i_)=</v>
      </c>
    </row>
    <row r="9" spans="1:9">
      <c r="A9">
        <v>4</v>
      </c>
      <c r="B9" t="s">
        <v>1365</v>
      </c>
      <c r="C9" t="s">
        <v>1343</v>
      </c>
      <c r="D9" t="s">
        <v>1342</v>
      </c>
      <c r="E9" t="str">
        <f t="shared" si="0"/>
        <v>prog_4_text: "Target species"</v>
      </c>
      <c r="F9" t="s">
        <v>1352</v>
      </c>
      <c r="G9" t="s">
        <v>2186</v>
      </c>
      <c r="H9" t="s">
        <v>2646</v>
      </c>
      <c r="I9" t="str">
        <f t="shared" si="1"/>
        <v>(#i_target_species)=</v>
      </c>
    </row>
    <row r="10" spans="1:9">
      <c r="A10">
        <v>4.2</v>
      </c>
      <c r="B10" t="s">
        <v>2494</v>
      </c>
      <c r="C10" t="s">
        <v>2428</v>
      </c>
      <c r="D10" t="s">
        <v>1342</v>
      </c>
      <c r="E10" t="str">
        <f t="shared" si="0"/>
        <v>prog_4_2_text: "Target species (multiple)"</v>
      </c>
      <c r="F10" t="s">
        <v>1352</v>
      </c>
      <c r="H10" t="s">
        <v>2644</v>
      </c>
      <c r="I10" t="str">
        <f t="shared" si="1"/>
        <v>(#i_)=</v>
      </c>
    </row>
    <row r="11" spans="1:9">
      <c r="A11">
        <v>4.0999999999999996</v>
      </c>
      <c r="B11" t="s">
        <v>2493</v>
      </c>
      <c r="C11" t="s">
        <v>2427</v>
      </c>
      <c r="D11" t="s">
        <v>1342</v>
      </c>
      <c r="E11" t="str">
        <f t="shared" si="0"/>
        <v>prog_4_1_text: "Target species (single)"</v>
      </c>
      <c r="F11" t="s">
        <v>1352</v>
      </c>
      <c r="H11" t="s">
        <v>2644</v>
      </c>
      <c r="I11" t="str">
        <f t="shared" si="1"/>
        <v>(#i_)=</v>
      </c>
    </row>
    <row r="12" spans="1:9">
      <c r="A12">
        <v>5</v>
      </c>
      <c r="B12" t="s">
        <v>1366</v>
      </c>
      <c r="C12" t="s">
        <v>1341</v>
      </c>
      <c r="D12" t="s">
        <v>1340</v>
      </c>
      <c r="E12" t="str">
        <f t="shared" si="0"/>
        <v>prog_5_text: "Equipment &amp; Deployment"</v>
      </c>
      <c r="F12" t="s">
        <v>1353</v>
      </c>
      <c r="G12" t="s">
        <v>2189</v>
      </c>
      <c r="H12" t="s">
        <v>2647</v>
      </c>
      <c r="I12" t="str">
        <f t="shared" si="1"/>
        <v>(#i_equipment_deployment)=</v>
      </c>
    </row>
    <row r="13" spans="1:9">
      <c r="A13">
        <v>6</v>
      </c>
      <c r="B13" t="s">
        <v>1367</v>
      </c>
      <c r="C13" t="s">
        <v>1339</v>
      </c>
      <c r="D13" t="s">
        <v>1338</v>
      </c>
      <c r="E13" t="str">
        <f t="shared" si="0"/>
        <v>prog_6_text: "Data &amp; Analysis"</v>
      </c>
      <c r="F13" t="s">
        <v>1350</v>
      </c>
      <c r="G13" t="s">
        <v>2184</v>
      </c>
      <c r="H13" t="s">
        <v>2648</v>
      </c>
      <c r="I13" t="str">
        <f>H13&amp;")="</f>
        <v>(#i_data_analysis)=</v>
      </c>
    </row>
    <row r="14" spans="1:9">
      <c r="A14">
        <v>7</v>
      </c>
      <c r="B14" t="s">
        <v>1368</v>
      </c>
      <c r="C14" t="s">
        <v>1337</v>
      </c>
      <c r="D14" t="s">
        <v>1336</v>
      </c>
      <c r="E14" t="str">
        <f t="shared" si="0"/>
        <v>prog_7_text: "Recommendations"</v>
      </c>
      <c r="F14" t="s">
        <v>1355</v>
      </c>
      <c r="G14" t="s">
        <v>2185</v>
      </c>
      <c r="H14" t="s">
        <v>2649</v>
      </c>
      <c r="I14" t="str">
        <f t="shared" si="1"/>
        <v>(#i_recommendations)=</v>
      </c>
    </row>
    <row r="15" spans="1:9">
      <c r="A15">
        <v>7.1</v>
      </c>
      <c r="B15" t="s">
        <v>2492</v>
      </c>
      <c r="C15" t="s">
        <v>2489</v>
      </c>
      <c r="D15" t="s">
        <v>1336</v>
      </c>
      <c r="E15" t="str">
        <f t="shared" si="0"/>
        <v>prog_7_1_text: "Recommendations - Modelling approach"</v>
      </c>
      <c r="F15" t="s">
        <v>1355</v>
      </c>
      <c r="H15" t="s">
        <v>2650</v>
      </c>
      <c r="I15" t="str">
        <f t="shared" si="1"/>
        <v>(#i_recommendations_modelling_approach)=</v>
      </c>
    </row>
    <row r="16" spans="1:9">
      <c r="A16">
        <v>7.2</v>
      </c>
      <c r="B16" t="s">
        <v>2497</v>
      </c>
      <c r="C16" t="s">
        <v>2495</v>
      </c>
      <c r="D16" t="s">
        <v>1336</v>
      </c>
      <c r="E16" t="str">
        <f t="shared" si="0"/>
        <v>prog_7_2_text: "Recommendations - Study design"</v>
      </c>
      <c r="F16" t="s">
        <v>1355</v>
      </c>
      <c r="H16" t="s">
        <v>2651</v>
      </c>
      <c r="I16" t="str">
        <f t="shared" si="1"/>
        <v>(#i_recommendations_study_design)=</v>
      </c>
    </row>
    <row r="17" spans="1:9">
      <c r="A17">
        <v>7.3</v>
      </c>
      <c r="B17" t="s">
        <v>2498</v>
      </c>
      <c r="C17" t="s">
        <v>2496</v>
      </c>
      <c r="D17" t="s">
        <v>1336</v>
      </c>
      <c r="E17" t="str">
        <f t="shared" si="0"/>
        <v>prog_7_3_text: "Recommendations - Analysis considersation"</v>
      </c>
      <c r="F17" t="s">
        <v>1355</v>
      </c>
      <c r="H17" t="s">
        <v>2652</v>
      </c>
      <c r="I17" t="str">
        <f t="shared" si="1"/>
        <v>(#i_recommendations_analysis_considersation)=</v>
      </c>
    </row>
  </sheetData>
  <phoneticPr fontId="3" type="noConversion"/>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278D-A7CB-4D1C-B3BC-3C40BC867BE4}">
  <dimension ref="A1:XFC432"/>
  <sheetViews>
    <sheetView zoomScale="80" zoomScaleNormal="80" workbookViewId="0">
      <pane ySplit="1" topLeftCell="A3" activePane="bottomLeft" state="frozen"/>
      <selection pane="bottomLeft" activeCell="F25" sqref="F25:F27"/>
    </sheetView>
  </sheetViews>
  <sheetFormatPr defaultRowHeight="14.25"/>
  <cols>
    <col min="2" max="4" width="9" hidden="1" customWidth="1"/>
    <col min="5" max="5" width="9" customWidth="1"/>
    <col min="6" max="6" width="31.125" bestFit="1" customWidth="1"/>
    <col min="7" max="7" width="30.625" customWidth="1"/>
    <col min="8" max="8" width="22.5" customWidth="1"/>
    <col min="9" max="9" width="24.25" customWidth="1"/>
    <col min="10" max="10" width="26.125" customWidth="1"/>
    <col min="11" max="11" width="22.875" customWidth="1"/>
    <col min="12" max="12" width="19.625" customWidth="1"/>
    <col min="13" max="13" width="32.125" hidden="1" customWidth="1"/>
    <col min="14" max="14" width="34.25" customWidth="1"/>
    <col min="15" max="15" width="22.125" customWidth="1"/>
  </cols>
  <sheetData>
    <row r="1" spans="1:1023 1025:2047 2049:3071 3073:4095 4097:5119 5121:6143 6145:7167 7169:8191 8193:9215 9217:10239 10241:11263 11265:12287 12289:13311 13313:14335 14337:15359 15361:16383" ht="15">
      <c r="A1" s="16" t="s">
        <v>827</v>
      </c>
      <c r="B1" s="16" t="s">
        <v>2235</v>
      </c>
      <c r="C1" s="16" t="s">
        <v>825</v>
      </c>
      <c r="D1" s="16" t="s">
        <v>824</v>
      </c>
      <c r="E1" s="16" t="s">
        <v>3507</v>
      </c>
      <c r="F1" s="16" t="s">
        <v>381</v>
      </c>
      <c r="G1" s="16" t="s">
        <v>1158</v>
      </c>
      <c r="H1" s="16" t="s">
        <v>3526</v>
      </c>
      <c r="I1" s="16" t="s">
        <v>3527</v>
      </c>
      <c r="J1" s="16" t="s">
        <v>3528</v>
      </c>
      <c r="K1" s="16" t="s">
        <v>3529</v>
      </c>
      <c r="L1" s="16" t="s">
        <v>1964</v>
      </c>
      <c r="M1" s="16" t="s">
        <v>3530</v>
      </c>
      <c r="N1" s="16" t="s">
        <v>3531</v>
      </c>
      <c r="O1" s="16" t="s">
        <v>3532</v>
      </c>
    </row>
    <row r="2" spans="1:1023 1025:2047 2049:3071 3073:4095 4097:5119 5121:6143 6145:7167 7169:8191 8193:9215 9217:10239 10241:11263 11265:12287 12289:13311 13313:14335 14337:15359 15361:16383" ht="15">
      <c r="A2" s="16"/>
      <c r="B2" s="16"/>
      <c r="C2" s="16"/>
      <c r="D2" s="16"/>
      <c r="E2" s="14" t="s">
        <v>3865</v>
      </c>
      <c r="F2" t="s">
        <v>3821</v>
      </c>
      <c r="G2" s="14" t="str">
        <f>"{{ ref_intext_"&amp;F2&amp;" }}"</f>
        <v>{{ ref_intext_ausband_et_al_2022 }}</v>
      </c>
      <c r="H2" s="14" t="str">
        <f>"{{ ref_bib_"&amp;F2&amp;" }}"</f>
        <v>{{ ref_bib_ausband_et_al_2022 }}</v>
      </c>
      <c r="I2" t="s">
        <v>3850</v>
      </c>
      <c r="J2" t="s">
        <v>3850</v>
      </c>
      <c r="K2" s="7" t="s">
        <v>3845</v>
      </c>
      <c r="L2" s="14"/>
      <c r="M2" s="16"/>
      <c r="N2" s="14" t="str">
        <f>"    ref_intext_"&amp;F2&amp;": "&amp;""""&amp;I2&amp;""""</f>
        <v xml:space="preserve">    ref_intext_ausband_et_al_2022: "Ausband et al., 2022"</v>
      </c>
      <c r="O2" s="14" t="str">
        <f>"    ref_bib_"&amp;F2&amp;": "&amp;""""&amp;K2&amp;""""</f>
        <v xml:space="preserve">    ref_bib_ausband_et_al_2022: "Ausband, D. E., Lukacs, P. M., Hurley, M., Roberts, S., Strickfaden, K., &amp; Moeller,  A. K. (2022). Estimating Wolf Abundance from Cameras. *Ecosphere, 13*(2), e3933. &lt;https://doi.org/10.1002/ecs2.3933&gt;"</v>
      </c>
    </row>
    <row r="3" spans="1:1023 1025:2047 2049:3071 3073:4095 4097:5119 5121:6143 6145:7167 7169:8191 8193:9215 9217:10239 10241:11263 11265:12287 12289:13311 13313:14335 14337:15359 15361:16383" ht="213.75">
      <c r="E3" s="14" t="s">
        <v>3865</v>
      </c>
      <c r="F3" t="s">
        <v>3822</v>
      </c>
      <c r="I3" t="s">
        <v>3875</v>
      </c>
      <c r="K3" s="82" t="s">
        <v>3870</v>
      </c>
      <c r="N3" s="14" t="str">
        <f>"    ref_intext_"&amp;F3&amp;": "&amp;""""&amp;I3&amp;""""</f>
        <v xml:space="preserve">    ref_intext_balestrieri_et_al_2016: "Balestrieri et al., 2016"</v>
      </c>
      <c r="O3" s="14" t="str">
        <f>"    ref_bib_"&amp;F3&amp;": "&amp;""""&amp;K3&amp;""""</f>
        <v xml:space="preserve">    ref_bib_balestrieri_et_al_2016: "Balestrieri, A., Ruiz-González, A., Vergara, M., Capelli, E., Tirozzi, P., Alfino, S., Minuti, G., Prigioni, C., &amp; Saino, N. (2016). Pine marten density in lowland riparian woods: A test of the Random Encounter Model based on genetic data. *Mammalian Biology, 81*(5), 439–446. &lt;https://doi.org/10.1016/j.mambio.2016.05.005&gt;
"</v>
      </c>
    </row>
    <row r="4" spans="1:1023 1025:2047 2049:3071 3073:4095 4097:5119 5121:6143 6145:7167 7169:8191 8193:9215 9217:10239 10241:11263 11265:12287 12289:13311 13313:14335 14337:15359 15361:16383" ht="15">
      <c r="A4" s="16"/>
      <c r="B4" s="16"/>
      <c r="C4" s="16"/>
      <c r="D4" s="16"/>
      <c r="E4" s="14" t="s">
        <v>3865</v>
      </c>
      <c r="F4" s="14" t="s">
        <v>3706</v>
      </c>
      <c r="G4" s="14" t="str">
        <f>"{{ ref_intext_"&amp;F4&amp;" }}"</f>
        <v>{{ ref_intext_broadley_et_al_2019 }}</v>
      </c>
      <c r="H4" s="14" t="str">
        <f>"{{ ref_bib_"&amp;F4&amp;" }}"</f>
        <v>{{ ref_bib_broadley_et_al_2019 }}</v>
      </c>
      <c r="I4" s="16" t="s">
        <v>3705</v>
      </c>
      <c r="J4" s="16"/>
      <c r="K4" s="16" t="s">
        <v>3704</v>
      </c>
      <c r="L4" s="14" t="s">
        <v>624</v>
      </c>
      <c r="M4" s="16"/>
      <c r="N4" s="14" t="str">
        <f>"    ref_intext_"&amp;F4&amp;": "&amp;""""&amp;I4&amp;""""</f>
        <v xml:space="preserve">    ref_intext_broadley_et_al_2019: "Broadley et al., 2019"</v>
      </c>
      <c r="O4" s="14" t="str">
        <f>"    ref_bib_"&amp;F4&amp;": "&amp;""""&amp;K4&amp;""""</f>
        <v xml:space="preserve">    ref_bib_broadley_et_al_2019: "Broadley, K., Burton, A. C., Avgar, T., &amp; Boutin, S. (2019). Density‐dependent space use affects interpretation of camera trap detection rates. *Ecology and Evolution, 9*(24), 14031–14041. &lt;https://doi.org/10.1002/ece3.5840&gt;."</v>
      </c>
    </row>
    <row r="5" spans="1:1023 1025:2047 2049:3071 3073:4095 4097:5119 5121:6143 6145:7167 7169:8191 8193:9215 9217:10239 10241:11263 11265:12287 12289:13311 13313:14335 14337:15359 15361:16383" s="74" customFormat="1" ht="15">
      <c r="A5" s="16"/>
      <c r="B5" s="16"/>
      <c r="C5" s="16"/>
      <c r="D5" s="16"/>
      <c r="E5" s="14" t="s">
        <v>3865</v>
      </c>
      <c r="F5" t="s">
        <v>3955</v>
      </c>
      <c r="G5" s="14" t="str">
        <f>"{{ ref_intext_"&amp;F5&amp;" }}"</f>
        <v>{{ ref_intext_buckland_2006 }}</v>
      </c>
      <c r="H5" s="14" t="str">
        <f>"{{ ref_bib_"&amp;F5&amp;" }}"</f>
        <v>{{ ref_bib_buckland_2006 }}</v>
      </c>
      <c r="I5" s="74" t="s">
        <v>3859</v>
      </c>
      <c r="J5" s="74" t="s">
        <v>3859</v>
      </c>
      <c r="K5" s="74" t="s">
        <v>3841</v>
      </c>
      <c r="L5" s="14"/>
      <c r="M5" s="16"/>
      <c r="N5" s="14" t="str">
        <f>"    ref_intext_"&amp;F5&amp;": "&amp;""""&amp;I5&amp;""""</f>
        <v xml:space="preserve">    ref_intext_buckland_2006: "Buckland, 2006"</v>
      </c>
      <c r="O5" s="14" t="str">
        <f>"    ref_bib_"&amp;F5&amp;": "&amp;""""&amp;K5&amp;""""</f>
        <v xml:space="preserve">    ref_bib_buckland_2006: "Buckland, S. T. (2006). Point-Transect Surveys for Songbirds: Robust Methodologies. *The American Ornithologists’ Union, 123*(2), 345–357. &lt;https://doi.org/10.1642/0004-8038(2006)123[345:PSFSRM]2.0.CO;2&gt;"</v>
      </c>
      <c r="Q5"/>
      <c r="S5"/>
      <c r="U5"/>
      <c r="W5"/>
      <c r="Y5"/>
      <c r="AA5"/>
      <c r="AC5"/>
      <c r="AE5"/>
      <c r="AG5"/>
      <c r="AI5"/>
      <c r="AK5"/>
      <c r="AM5"/>
      <c r="AO5"/>
      <c r="AQ5"/>
      <c r="AS5"/>
      <c r="AU5"/>
      <c r="AW5"/>
      <c r="AY5"/>
      <c r="BA5"/>
      <c r="BC5"/>
      <c r="BE5"/>
      <c r="BG5"/>
      <c r="BI5"/>
      <c r="BK5"/>
      <c r="BM5"/>
      <c r="BO5"/>
      <c r="BQ5"/>
      <c r="BS5"/>
      <c r="BU5"/>
      <c r="BW5"/>
      <c r="BY5"/>
      <c r="CA5"/>
      <c r="CC5"/>
      <c r="CE5"/>
      <c r="CG5"/>
      <c r="CI5"/>
      <c r="CK5"/>
      <c r="CM5"/>
      <c r="CO5"/>
      <c r="CQ5"/>
      <c r="CS5"/>
      <c r="CU5"/>
      <c r="CW5"/>
      <c r="CY5"/>
      <c r="DA5"/>
      <c r="DC5"/>
      <c r="DE5"/>
      <c r="DG5"/>
      <c r="DI5"/>
      <c r="DK5"/>
      <c r="DM5"/>
      <c r="DO5"/>
      <c r="DQ5"/>
      <c r="DS5"/>
      <c r="DU5"/>
      <c r="DW5"/>
      <c r="DY5"/>
      <c r="EA5"/>
      <c r="EC5"/>
      <c r="EE5"/>
      <c r="EG5"/>
      <c r="EI5"/>
      <c r="EK5"/>
      <c r="EM5"/>
      <c r="EO5"/>
      <c r="EQ5"/>
      <c r="ES5"/>
      <c r="EU5"/>
      <c r="EW5"/>
      <c r="EY5"/>
      <c r="FA5"/>
      <c r="FC5"/>
      <c r="FE5"/>
      <c r="FG5"/>
      <c r="FI5"/>
      <c r="FK5"/>
      <c r="FM5"/>
      <c r="FO5"/>
      <c r="FQ5"/>
      <c r="FS5"/>
      <c r="FU5"/>
      <c r="FW5"/>
      <c r="FY5"/>
      <c r="GA5"/>
      <c r="GC5"/>
      <c r="GE5"/>
      <c r="GG5"/>
      <c r="GI5"/>
      <c r="GK5"/>
      <c r="GM5"/>
      <c r="GO5"/>
      <c r="GQ5"/>
      <c r="GS5"/>
      <c r="GU5"/>
      <c r="GW5"/>
      <c r="GY5"/>
      <c r="HA5"/>
      <c r="HC5"/>
      <c r="HE5"/>
      <c r="HG5"/>
      <c r="HI5"/>
      <c r="HK5"/>
      <c r="HM5"/>
      <c r="HO5"/>
      <c r="HQ5"/>
      <c r="HS5"/>
      <c r="HU5"/>
      <c r="HW5"/>
      <c r="HY5"/>
      <c r="IA5"/>
      <c r="IC5"/>
      <c r="IE5"/>
      <c r="IG5"/>
      <c r="II5"/>
      <c r="IK5"/>
      <c r="IM5"/>
      <c r="IO5"/>
      <c r="IQ5"/>
      <c r="IS5"/>
      <c r="IU5"/>
      <c r="IW5"/>
      <c r="IY5"/>
      <c r="JA5"/>
      <c r="JC5"/>
      <c r="JE5"/>
      <c r="JG5"/>
      <c r="JI5"/>
      <c r="JK5"/>
      <c r="JM5"/>
      <c r="JO5"/>
      <c r="JQ5"/>
      <c r="JS5"/>
      <c r="JU5"/>
      <c r="JW5"/>
      <c r="JY5"/>
      <c r="KA5"/>
      <c r="KC5"/>
      <c r="KE5"/>
      <c r="KG5"/>
      <c r="KI5"/>
      <c r="KK5"/>
      <c r="KM5"/>
      <c r="KO5"/>
      <c r="KQ5"/>
      <c r="KS5"/>
      <c r="KU5"/>
      <c r="KW5"/>
      <c r="KY5"/>
      <c r="LA5"/>
      <c r="LC5"/>
      <c r="LE5"/>
      <c r="LG5"/>
      <c r="LI5"/>
      <c r="LK5"/>
      <c r="LM5"/>
      <c r="LO5"/>
      <c r="LQ5"/>
      <c r="LS5"/>
      <c r="LU5"/>
      <c r="LW5"/>
      <c r="LY5"/>
      <c r="MA5"/>
      <c r="MC5"/>
      <c r="ME5"/>
      <c r="MG5"/>
      <c r="MI5"/>
      <c r="MK5"/>
      <c r="MM5"/>
      <c r="MO5"/>
      <c r="MQ5"/>
      <c r="MS5"/>
      <c r="MU5"/>
      <c r="MW5"/>
      <c r="MY5"/>
      <c r="NA5"/>
      <c r="NC5"/>
      <c r="NE5"/>
      <c r="NG5"/>
      <c r="NI5"/>
      <c r="NK5"/>
      <c r="NM5"/>
      <c r="NO5"/>
      <c r="NQ5"/>
      <c r="NS5"/>
      <c r="NU5"/>
      <c r="NW5"/>
      <c r="NY5"/>
      <c r="OA5"/>
      <c r="OC5"/>
      <c r="OE5"/>
      <c r="OG5"/>
      <c r="OI5"/>
      <c r="OK5"/>
      <c r="OM5"/>
      <c r="OO5"/>
      <c r="OQ5"/>
      <c r="OS5"/>
      <c r="OU5"/>
      <c r="OW5"/>
      <c r="OY5"/>
      <c r="PA5"/>
      <c r="PC5"/>
      <c r="PE5"/>
      <c r="PG5"/>
      <c r="PI5"/>
      <c r="PK5"/>
      <c r="PM5"/>
      <c r="PO5"/>
      <c r="PQ5"/>
      <c r="PS5"/>
      <c r="PU5"/>
      <c r="PW5"/>
      <c r="PY5"/>
      <c r="QA5"/>
      <c r="QC5"/>
      <c r="QE5"/>
      <c r="QG5"/>
      <c r="QI5"/>
      <c r="QK5"/>
      <c r="QM5"/>
      <c r="QO5"/>
      <c r="QQ5"/>
      <c r="QS5"/>
      <c r="QU5"/>
      <c r="QW5"/>
      <c r="QY5"/>
      <c r="RA5"/>
      <c r="RC5"/>
      <c r="RE5"/>
      <c r="RG5"/>
      <c r="RI5"/>
      <c r="RK5"/>
      <c r="RM5"/>
      <c r="RO5"/>
      <c r="RQ5"/>
      <c r="RS5"/>
      <c r="RU5"/>
      <c r="RW5"/>
      <c r="RY5"/>
      <c r="SA5"/>
      <c r="SC5"/>
      <c r="SE5"/>
      <c r="SG5"/>
      <c r="SI5"/>
      <c r="SK5"/>
      <c r="SM5"/>
      <c r="SO5"/>
      <c r="SQ5"/>
      <c r="SS5"/>
      <c r="SU5"/>
      <c r="SW5"/>
      <c r="SY5"/>
      <c r="TA5"/>
      <c r="TC5"/>
      <c r="TE5"/>
      <c r="TG5"/>
      <c r="TI5"/>
      <c r="TK5"/>
      <c r="TM5"/>
      <c r="TO5"/>
      <c r="TQ5"/>
      <c r="TS5"/>
      <c r="TU5"/>
      <c r="TW5"/>
      <c r="TY5"/>
      <c r="UA5"/>
      <c r="UC5"/>
      <c r="UE5"/>
      <c r="UG5"/>
      <c r="UI5"/>
      <c r="UK5"/>
      <c r="UM5"/>
      <c r="UO5"/>
      <c r="UQ5"/>
      <c r="US5"/>
      <c r="UU5"/>
      <c r="UW5"/>
      <c r="UY5"/>
      <c r="VA5"/>
      <c r="VC5"/>
      <c r="VE5"/>
      <c r="VG5"/>
      <c r="VI5"/>
      <c r="VK5"/>
      <c r="VM5"/>
      <c r="VO5"/>
      <c r="VQ5"/>
      <c r="VS5"/>
      <c r="VU5"/>
      <c r="VW5"/>
      <c r="VY5"/>
      <c r="WA5"/>
      <c r="WC5"/>
      <c r="WE5"/>
      <c r="WG5"/>
      <c r="WI5"/>
      <c r="WK5"/>
      <c r="WM5"/>
      <c r="WO5"/>
      <c r="WQ5"/>
      <c r="WS5"/>
      <c r="WU5"/>
      <c r="WW5"/>
      <c r="WY5"/>
      <c r="XA5"/>
      <c r="XC5"/>
      <c r="XE5"/>
      <c r="XG5"/>
      <c r="XI5"/>
      <c r="XK5"/>
      <c r="XM5"/>
      <c r="XO5"/>
      <c r="XQ5"/>
      <c r="XS5"/>
      <c r="XU5"/>
      <c r="XW5"/>
      <c r="XY5"/>
      <c r="YA5"/>
      <c r="YC5"/>
      <c r="YE5"/>
      <c r="YG5"/>
      <c r="YI5"/>
      <c r="YK5"/>
      <c r="YM5"/>
      <c r="YO5"/>
      <c r="YQ5"/>
      <c r="YS5"/>
      <c r="YU5"/>
      <c r="YW5"/>
      <c r="YY5"/>
      <c r="ZA5"/>
      <c r="ZC5"/>
      <c r="ZE5"/>
      <c r="ZG5"/>
      <c r="ZI5"/>
      <c r="ZK5"/>
      <c r="ZM5"/>
      <c r="ZO5"/>
      <c r="ZQ5"/>
      <c r="ZS5"/>
      <c r="ZU5"/>
      <c r="ZW5"/>
      <c r="ZY5"/>
      <c r="AAA5"/>
      <c r="AAC5"/>
      <c r="AAE5"/>
      <c r="AAG5"/>
      <c r="AAI5"/>
      <c r="AAK5"/>
      <c r="AAM5"/>
      <c r="AAO5"/>
      <c r="AAQ5"/>
      <c r="AAS5"/>
      <c r="AAU5"/>
      <c r="AAW5"/>
      <c r="AAY5"/>
      <c r="ABA5"/>
      <c r="ABC5"/>
      <c r="ABE5"/>
      <c r="ABG5"/>
      <c r="ABI5"/>
      <c r="ABK5"/>
      <c r="ABM5"/>
      <c r="ABO5"/>
      <c r="ABQ5"/>
      <c r="ABS5"/>
      <c r="ABU5"/>
      <c r="ABW5"/>
      <c r="ABY5"/>
      <c r="ACA5"/>
      <c r="ACC5"/>
      <c r="ACE5"/>
      <c r="ACG5"/>
      <c r="ACI5"/>
      <c r="ACK5"/>
      <c r="ACM5"/>
      <c r="ACO5"/>
      <c r="ACQ5"/>
      <c r="ACS5"/>
      <c r="ACU5"/>
      <c r="ACW5"/>
      <c r="ACY5"/>
      <c r="ADA5"/>
      <c r="ADC5"/>
      <c r="ADE5"/>
      <c r="ADG5"/>
      <c r="ADI5"/>
      <c r="ADK5"/>
      <c r="ADM5"/>
      <c r="ADO5"/>
      <c r="ADQ5"/>
      <c r="ADS5"/>
      <c r="ADU5"/>
      <c r="ADW5"/>
      <c r="ADY5"/>
      <c r="AEA5"/>
      <c r="AEC5"/>
      <c r="AEE5"/>
      <c r="AEG5"/>
      <c r="AEI5"/>
      <c r="AEK5"/>
      <c r="AEM5"/>
      <c r="AEO5"/>
      <c r="AEQ5"/>
      <c r="AES5"/>
      <c r="AEU5"/>
      <c r="AEW5"/>
      <c r="AEY5"/>
      <c r="AFA5"/>
      <c r="AFC5"/>
      <c r="AFE5"/>
      <c r="AFG5"/>
      <c r="AFI5"/>
      <c r="AFK5"/>
      <c r="AFM5"/>
      <c r="AFO5"/>
      <c r="AFQ5"/>
      <c r="AFS5"/>
      <c r="AFU5"/>
      <c r="AFW5"/>
      <c r="AFY5"/>
      <c r="AGA5"/>
      <c r="AGC5"/>
      <c r="AGE5"/>
      <c r="AGG5"/>
      <c r="AGI5"/>
      <c r="AGK5"/>
      <c r="AGM5"/>
      <c r="AGO5"/>
      <c r="AGQ5"/>
      <c r="AGS5"/>
      <c r="AGU5"/>
      <c r="AGW5"/>
      <c r="AGY5"/>
      <c r="AHA5"/>
      <c r="AHC5"/>
      <c r="AHE5"/>
      <c r="AHG5"/>
      <c r="AHI5"/>
      <c r="AHK5"/>
      <c r="AHM5"/>
      <c r="AHO5"/>
      <c r="AHQ5"/>
      <c r="AHS5"/>
      <c r="AHU5"/>
      <c r="AHW5"/>
      <c r="AHY5"/>
      <c r="AIA5"/>
      <c r="AIC5"/>
      <c r="AIE5"/>
      <c r="AIG5"/>
      <c r="AII5"/>
      <c r="AIK5"/>
      <c r="AIM5"/>
      <c r="AIO5"/>
      <c r="AIQ5"/>
      <c r="AIS5"/>
      <c r="AIU5"/>
      <c r="AIW5"/>
      <c r="AIY5"/>
      <c r="AJA5"/>
      <c r="AJC5"/>
      <c r="AJE5"/>
      <c r="AJG5"/>
      <c r="AJI5"/>
      <c r="AJK5"/>
      <c r="AJM5"/>
      <c r="AJO5"/>
      <c r="AJQ5"/>
      <c r="AJS5"/>
      <c r="AJU5"/>
      <c r="AJW5"/>
      <c r="AJY5"/>
      <c r="AKA5"/>
      <c r="AKC5"/>
      <c r="AKE5"/>
      <c r="AKG5"/>
      <c r="AKI5"/>
      <c r="AKK5"/>
      <c r="AKM5"/>
      <c r="AKO5"/>
      <c r="AKQ5"/>
      <c r="AKS5"/>
      <c r="AKU5"/>
      <c r="AKW5"/>
      <c r="AKY5"/>
      <c r="ALA5"/>
      <c r="ALC5"/>
      <c r="ALE5"/>
      <c r="ALG5"/>
      <c r="ALI5"/>
      <c r="ALK5"/>
      <c r="ALM5"/>
      <c r="ALO5"/>
      <c r="ALQ5"/>
      <c r="ALS5"/>
      <c r="ALU5"/>
      <c r="ALW5"/>
      <c r="ALY5"/>
      <c r="AMA5"/>
      <c r="AMC5"/>
      <c r="AME5"/>
      <c r="AMG5"/>
      <c r="AMI5"/>
      <c r="AMK5"/>
      <c r="AMM5"/>
      <c r="AMO5"/>
      <c r="AMQ5"/>
      <c r="AMS5"/>
      <c r="AMU5"/>
      <c r="AMW5"/>
      <c r="AMY5"/>
      <c r="ANA5"/>
      <c r="ANC5"/>
      <c r="ANE5"/>
      <c r="ANG5"/>
      <c r="ANI5"/>
      <c r="ANK5"/>
      <c r="ANM5"/>
      <c r="ANO5"/>
      <c r="ANQ5"/>
      <c r="ANS5"/>
      <c r="ANU5"/>
      <c r="ANW5"/>
      <c r="ANY5"/>
      <c r="AOA5"/>
      <c r="AOC5"/>
      <c r="AOE5"/>
      <c r="AOG5"/>
      <c r="AOI5"/>
      <c r="AOK5"/>
      <c r="AOM5"/>
      <c r="AOO5"/>
      <c r="AOQ5"/>
      <c r="AOS5"/>
      <c r="AOU5"/>
      <c r="AOW5"/>
      <c r="AOY5"/>
      <c r="APA5"/>
      <c r="APC5"/>
      <c r="APE5"/>
      <c r="APG5"/>
      <c r="API5"/>
      <c r="APK5"/>
      <c r="APM5"/>
      <c r="APO5"/>
      <c r="APQ5"/>
      <c r="APS5"/>
      <c r="APU5"/>
      <c r="APW5"/>
      <c r="APY5"/>
      <c r="AQA5"/>
      <c r="AQC5"/>
      <c r="AQE5"/>
      <c r="AQG5"/>
      <c r="AQI5"/>
      <c r="AQK5"/>
      <c r="AQM5"/>
      <c r="AQO5"/>
      <c r="AQQ5"/>
      <c r="AQS5"/>
      <c r="AQU5"/>
      <c r="AQW5"/>
      <c r="AQY5"/>
      <c r="ARA5"/>
      <c r="ARC5"/>
      <c r="ARE5"/>
      <c r="ARG5"/>
      <c r="ARI5"/>
      <c r="ARK5"/>
      <c r="ARM5"/>
      <c r="ARO5"/>
      <c r="ARQ5"/>
      <c r="ARS5"/>
      <c r="ARU5"/>
      <c r="ARW5"/>
      <c r="ARY5"/>
      <c r="ASA5"/>
      <c r="ASC5"/>
      <c r="ASE5"/>
      <c r="ASG5"/>
      <c r="ASI5"/>
      <c r="ASK5"/>
      <c r="ASM5"/>
      <c r="ASO5"/>
      <c r="ASQ5"/>
      <c r="ASS5"/>
      <c r="ASU5"/>
      <c r="ASW5"/>
      <c r="ASY5"/>
      <c r="ATA5"/>
      <c r="ATC5"/>
      <c r="ATE5"/>
      <c r="ATG5"/>
      <c r="ATI5"/>
      <c r="ATK5"/>
      <c r="ATM5"/>
      <c r="ATO5"/>
      <c r="ATQ5"/>
      <c r="ATS5"/>
      <c r="ATU5"/>
      <c r="ATW5"/>
      <c r="ATY5"/>
      <c r="AUA5"/>
      <c r="AUC5"/>
      <c r="AUE5"/>
      <c r="AUG5"/>
      <c r="AUI5"/>
      <c r="AUK5"/>
      <c r="AUM5"/>
      <c r="AUO5"/>
      <c r="AUQ5"/>
      <c r="AUS5"/>
      <c r="AUU5"/>
      <c r="AUW5"/>
      <c r="AUY5"/>
      <c r="AVA5"/>
      <c r="AVC5"/>
      <c r="AVE5"/>
      <c r="AVG5"/>
      <c r="AVI5"/>
      <c r="AVK5"/>
      <c r="AVM5"/>
      <c r="AVO5"/>
      <c r="AVQ5"/>
      <c r="AVS5"/>
      <c r="AVU5"/>
      <c r="AVW5"/>
      <c r="AVY5"/>
      <c r="AWA5"/>
      <c r="AWC5"/>
      <c r="AWE5"/>
      <c r="AWG5"/>
      <c r="AWI5"/>
      <c r="AWK5"/>
      <c r="AWM5"/>
      <c r="AWO5"/>
      <c r="AWQ5"/>
      <c r="AWS5"/>
      <c r="AWU5"/>
      <c r="AWW5"/>
      <c r="AWY5"/>
      <c r="AXA5"/>
      <c r="AXC5"/>
      <c r="AXE5"/>
      <c r="AXG5"/>
      <c r="AXI5"/>
      <c r="AXK5"/>
      <c r="AXM5"/>
      <c r="AXO5"/>
      <c r="AXQ5"/>
      <c r="AXS5"/>
      <c r="AXU5"/>
      <c r="AXW5"/>
      <c r="AXY5"/>
      <c r="AYA5"/>
      <c r="AYC5"/>
      <c r="AYE5"/>
      <c r="AYG5"/>
      <c r="AYI5"/>
      <c r="AYK5"/>
      <c r="AYM5"/>
      <c r="AYO5"/>
      <c r="AYQ5"/>
      <c r="AYS5"/>
      <c r="AYU5"/>
      <c r="AYW5"/>
      <c r="AYY5"/>
      <c r="AZA5"/>
      <c r="AZC5"/>
      <c r="AZE5"/>
      <c r="AZG5"/>
      <c r="AZI5"/>
      <c r="AZK5"/>
      <c r="AZM5"/>
      <c r="AZO5"/>
      <c r="AZQ5"/>
      <c r="AZS5"/>
      <c r="AZU5"/>
      <c r="AZW5"/>
      <c r="AZY5"/>
      <c r="BAA5"/>
      <c r="BAC5"/>
      <c r="BAE5"/>
      <c r="BAG5"/>
      <c r="BAI5"/>
      <c r="BAK5"/>
      <c r="BAM5"/>
      <c r="BAO5"/>
      <c r="BAQ5"/>
      <c r="BAS5"/>
      <c r="BAU5"/>
      <c r="BAW5"/>
      <c r="BAY5"/>
      <c r="BBA5"/>
      <c r="BBC5"/>
      <c r="BBE5"/>
      <c r="BBG5"/>
      <c r="BBI5"/>
      <c r="BBK5"/>
      <c r="BBM5"/>
      <c r="BBO5"/>
      <c r="BBQ5"/>
      <c r="BBS5"/>
      <c r="BBU5"/>
      <c r="BBW5"/>
      <c r="BBY5"/>
      <c r="BCA5"/>
      <c r="BCC5"/>
      <c r="BCE5"/>
      <c r="BCG5"/>
      <c r="BCI5"/>
      <c r="BCK5"/>
      <c r="BCM5"/>
      <c r="BCO5"/>
      <c r="BCQ5"/>
      <c r="BCS5"/>
      <c r="BCU5"/>
      <c r="BCW5"/>
      <c r="BCY5"/>
      <c r="BDA5"/>
      <c r="BDC5"/>
      <c r="BDE5"/>
      <c r="BDG5"/>
      <c r="BDI5"/>
      <c r="BDK5"/>
      <c r="BDM5"/>
      <c r="BDO5"/>
      <c r="BDQ5"/>
      <c r="BDS5"/>
      <c r="BDU5"/>
      <c r="BDW5"/>
      <c r="BDY5"/>
      <c r="BEA5"/>
      <c r="BEC5"/>
      <c r="BEE5"/>
      <c r="BEG5"/>
      <c r="BEI5"/>
      <c r="BEK5"/>
      <c r="BEM5"/>
      <c r="BEO5"/>
      <c r="BEQ5"/>
      <c r="BES5"/>
      <c r="BEU5"/>
      <c r="BEW5"/>
      <c r="BEY5"/>
      <c r="BFA5"/>
      <c r="BFC5"/>
      <c r="BFE5"/>
      <c r="BFG5"/>
      <c r="BFI5"/>
      <c r="BFK5"/>
      <c r="BFM5"/>
      <c r="BFO5"/>
      <c r="BFQ5"/>
      <c r="BFS5"/>
      <c r="BFU5"/>
      <c r="BFW5"/>
      <c r="BFY5"/>
      <c r="BGA5"/>
      <c r="BGC5"/>
      <c r="BGE5"/>
      <c r="BGG5"/>
      <c r="BGI5"/>
      <c r="BGK5"/>
      <c r="BGM5"/>
      <c r="BGO5"/>
      <c r="BGQ5"/>
      <c r="BGS5"/>
      <c r="BGU5"/>
      <c r="BGW5"/>
      <c r="BGY5"/>
      <c r="BHA5"/>
      <c r="BHC5"/>
      <c r="BHE5"/>
      <c r="BHG5"/>
      <c r="BHI5"/>
      <c r="BHK5"/>
      <c r="BHM5"/>
      <c r="BHO5"/>
      <c r="BHQ5"/>
      <c r="BHS5"/>
      <c r="BHU5"/>
      <c r="BHW5"/>
      <c r="BHY5"/>
      <c r="BIA5"/>
      <c r="BIC5"/>
      <c r="BIE5"/>
      <c r="BIG5"/>
      <c r="BII5"/>
      <c r="BIK5"/>
      <c r="BIM5"/>
      <c r="BIO5"/>
      <c r="BIQ5"/>
      <c r="BIS5"/>
      <c r="BIU5"/>
      <c r="BIW5"/>
      <c r="BIY5"/>
      <c r="BJA5"/>
      <c r="BJC5"/>
      <c r="BJE5"/>
      <c r="BJG5"/>
      <c r="BJI5"/>
      <c r="BJK5"/>
      <c r="BJM5"/>
      <c r="BJO5"/>
      <c r="BJQ5"/>
      <c r="BJS5"/>
      <c r="BJU5"/>
      <c r="BJW5"/>
      <c r="BJY5"/>
      <c r="BKA5"/>
      <c r="BKC5"/>
      <c r="BKE5"/>
      <c r="BKG5"/>
      <c r="BKI5"/>
      <c r="BKK5"/>
      <c r="BKM5"/>
      <c r="BKO5"/>
      <c r="BKQ5"/>
      <c r="BKS5"/>
      <c r="BKU5"/>
      <c r="BKW5"/>
      <c r="BKY5"/>
      <c r="BLA5"/>
      <c r="BLC5"/>
      <c r="BLE5"/>
      <c r="BLG5"/>
      <c r="BLI5"/>
      <c r="BLK5"/>
      <c r="BLM5"/>
      <c r="BLO5"/>
      <c r="BLQ5"/>
      <c r="BLS5"/>
      <c r="BLU5"/>
      <c r="BLW5"/>
      <c r="BLY5"/>
      <c r="BMA5"/>
      <c r="BMC5"/>
      <c r="BME5"/>
      <c r="BMG5"/>
      <c r="BMI5"/>
      <c r="BMK5"/>
      <c r="BMM5"/>
      <c r="BMO5"/>
      <c r="BMQ5"/>
      <c r="BMS5"/>
      <c r="BMU5"/>
      <c r="BMW5"/>
      <c r="BMY5"/>
      <c r="BNA5"/>
      <c r="BNC5"/>
      <c r="BNE5"/>
      <c r="BNG5"/>
      <c r="BNI5"/>
      <c r="BNK5"/>
      <c r="BNM5"/>
      <c r="BNO5"/>
      <c r="BNQ5"/>
      <c r="BNS5"/>
      <c r="BNU5"/>
      <c r="BNW5"/>
      <c r="BNY5"/>
      <c r="BOA5"/>
      <c r="BOC5"/>
      <c r="BOE5"/>
      <c r="BOG5"/>
      <c r="BOI5"/>
      <c r="BOK5"/>
      <c r="BOM5"/>
      <c r="BOO5"/>
      <c r="BOQ5"/>
      <c r="BOS5"/>
      <c r="BOU5"/>
      <c r="BOW5"/>
      <c r="BOY5"/>
      <c r="BPA5"/>
      <c r="BPC5"/>
      <c r="BPE5"/>
      <c r="BPG5"/>
      <c r="BPI5"/>
      <c r="BPK5"/>
      <c r="BPM5"/>
      <c r="BPO5"/>
      <c r="BPQ5"/>
      <c r="BPS5"/>
      <c r="BPU5"/>
      <c r="BPW5"/>
      <c r="BPY5"/>
      <c r="BQA5"/>
      <c r="BQC5"/>
      <c r="BQE5"/>
      <c r="BQG5"/>
      <c r="BQI5"/>
      <c r="BQK5"/>
      <c r="BQM5"/>
      <c r="BQO5"/>
      <c r="BQQ5"/>
      <c r="BQS5"/>
      <c r="BQU5"/>
      <c r="BQW5"/>
      <c r="BQY5"/>
      <c r="BRA5"/>
      <c r="BRC5"/>
      <c r="BRE5"/>
      <c r="BRG5"/>
      <c r="BRI5"/>
      <c r="BRK5"/>
      <c r="BRM5"/>
      <c r="BRO5"/>
      <c r="BRQ5"/>
      <c r="BRS5"/>
      <c r="BRU5"/>
      <c r="BRW5"/>
      <c r="BRY5"/>
      <c r="BSA5"/>
      <c r="BSC5"/>
      <c r="BSE5"/>
      <c r="BSG5"/>
      <c r="BSI5"/>
      <c r="BSK5"/>
      <c r="BSM5"/>
      <c r="BSO5"/>
      <c r="BSQ5"/>
      <c r="BSS5"/>
      <c r="BSU5"/>
      <c r="BSW5"/>
      <c r="BSY5"/>
      <c r="BTA5"/>
      <c r="BTC5"/>
      <c r="BTE5"/>
      <c r="BTG5"/>
      <c r="BTI5"/>
      <c r="BTK5"/>
      <c r="BTM5"/>
      <c r="BTO5"/>
      <c r="BTQ5"/>
      <c r="BTS5"/>
      <c r="BTU5"/>
      <c r="BTW5"/>
      <c r="BTY5"/>
      <c r="BUA5"/>
      <c r="BUC5"/>
      <c r="BUE5"/>
      <c r="BUG5"/>
      <c r="BUI5"/>
      <c r="BUK5"/>
      <c r="BUM5"/>
      <c r="BUO5"/>
      <c r="BUQ5"/>
      <c r="BUS5"/>
      <c r="BUU5"/>
      <c r="BUW5"/>
      <c r="BUY5"/>
      <c r="BVA5"/>
      <c r="BVC5"/>
      <c r="BVE5"/>
      <c r="BVG5"/>
      <c r="BVI5"/>
      <c r="BVK5"/>
      <c r="BVM5"/>
      <c r="BVO5"/>
      <c r="BVQ5"/>
      <c r="BVS5"/>
      <c r="BVU5"/>
      <c r="BVW5"/>
      <c r="BVY5"/>
      <c r="BWA5"/>
      <c r="BWC5"/>
      <c r="BWE5"/>
      <c r="BWG5"/>
      <c r="BWI5"/>
      <c r="BWK5"/>
      <c r="BWM5"/>
      <c r="BWO5"/>
      <c r="BWQ5"/>
      <c r="BWS5"/>
      <c r="BWU5"/>
      <c r="BWW5"/>
      <c r="BWY5"/>
      <c r="BXA5"/>
      <c r="BXC5"/>
      <c r="BXE5"/>
      <c r="BXG5"/>
      <c r="BXI5"/>
      <c r="BXK5"/>
      <c r="BXM5"/>
      <c r="BXO5"/>
      <c r="BXQ5"/>
      <c r="BXS5"/>
      <c r="BXU5"/>
      <c r="BXW5"/>
      <c r="BXY5"/>
      <c r="BYA5"/>
      <c r="BYC5"/>
      <c r="BYE5"/>
      <c r="BYG5"/>
      <c r="BYI5"/>
      <c r="BYK5"/>
      <c r="BYM5"/>
      <c r="BYO5"/>
      <c r="BYQ5"/>
      <c r="BYS5"/>
      <c r="BYU5"/>
      <c r="BYW5"/>
      <c r="BYY5"/>
      <c r="BZA5"/>
      <c r="BZC5"/>
      <c r="BZE5"/>
      <c r="BZG5"/>
      <c r="BZI5"/>
      <c r="BZK5"/>
      <c r="BZM5"/>
      <c r="BZO5"/>
      <c r="BZQ5"/>
      <c r="BZS5"/>
      <c r="BZU5"/>
      <c r="BZW5"/>
      <c r="BZY5"/>
      <c r="CAA5"/>
      <c r="CAC5"/>
      <c r="CAE5"/>
      <c r="CAG5"/>
      <c r="CAI5"/>
      <c r="CAK5"/>
      <c r="CAM5"/>
      <c r="CAO5"/>
      <c r="CAQ5"/>
      <c r="CAS5"/>
      <c r="CAU5"/>
      <c r="CAW5"/>
      <c r="CAY5"/>
      <c r="CBA5"/>
      <c r="CBC5"/>
      <c r="CBE5"/>
      <c r="CBG5"/>
      <c r="CBI5"/>
      <c r="CBK5"/>
      <c r="CBM5"/>
      <c r="CBO5"/>
      <c r="CBQ5"/>
      <c r="CBS5"/>
      <c r="CBU5"/>
      <c r="CBW5"/>
      <c r="CBY5"/>
      <c r="CCA5"/>
      <c r="CCC5"/>
      <c r="CCE5"/>
      <c r="CCG5"/>
      <c r="CCI5"/>
      <c r="CCK5"/>
      <c r="CCM5"/>
      <c r="CCO5"/>
      <c r="CCQ5"/>
      <c r="CCS5"/>
      <c r="CCU5"/>
      <c r="CCW5"/>
      <c r="CCY5"/>
      <c r="CDA5"/>
      <c r="CDC5"/>
      <c r="CDE5"/>
      <c r="CDG5"/>
      <c r="CDI5"/>
      <c r="CDK5"/>
      <c r="CDM5"/>
      <c r="CDO5"/>
      <c r="CDQ5"/>
      <c r="CDS5"/>
      <c r="CDU5"/>
      <c r="CDW5"/>
      <c r="CDY5"/>
      <c r="CEA5"/>
      <c r="CEC5"/>
      <c r="CEE5"/>
      <c r="CEG5"/>
      <c r="CEI5"/>
      <c r="CEK5"/>
      <c r="CEM5"/>
      <c r="CEO5"/>
      <c r="CEQ5"/>
      <c r="CES5"/>
      <c r="CEU5"/>
      <c r="CEW5"/>
      <c r="CEY5"/>
      <c r="CFA5"/>
      <c r="CFC5"/>
      <c r="CFE5"/>
      <c r="CFG5"/>
      <c r="CFI5"/>
      <c r="CFK5"/>
      <c r="CFM5"/>
      <c r="CFO5"/>
      <c r="CFQ5"/>
      <c r="CFS5"/>
      <c r="CFU5"/>
      <c r="CFW5"/>
      <c r="CFY5"/>
      <c r="CGA5"/>
      <c r="CGC5"/>
      <c r="CGE5"/>
      <c r="CGG5"/>
      <c r="CGI5"/>
      <c r="CGK5"/>
      <c r="CGM5"/>
      <c r="CGO5"/>
      <c r="CGQ5"/>
      <c r="CGS5"/>
      <c r="CGU5"/>
      <c r="CGW5"/>
      <c r="CGY5"/>
      <c r="CHA5"/>
      <c r="CHC5"/>
      <c r="CHE5"/>
      <c r="CHG5"/>
      <c r="CHI5"/>
      <c r="CHK5"/>
      <c r="CHM5"/>
      <c r="CHO5"/>
      <c r="CHQ5"/>
      <c r="CHS5"/>
      <c r="CHU5"/>
      <c r="CHW5"/>
      <c r="CHY5"/>
      <c r="CIA5"/>
      <c r="CIC5"/>
      <c r="CIE5"/>
      <c r="CIG5"/>
      <c r="CII5"/>
      <c r="CIK5"/>
      <c r="CIM5"/>
      <c r="CIO5"/>
      <c r="CIQ5"/>
      <c r="CIS5"/>
      <c r="CIU5"/>
      <c r="CIW5"/>
      <c r="CIY5"/>
      <c r="CJA5"/>
      <c r="CJC5"/>
      <c r="CJE5"/>
      <c r="CJG5"/>
      <c r="CJI5"/>
      <c r="CJK5"/>
      <c r="CJM5"/>
      <c r="CJO5"/>
      <c r="CJQ5"/>
      <c r="CJS5"/>
      <c r="CJU5"/>
      <c r="CJW5"/>
      <c r="CJY5"/>
      <c r="CKA5"/>
      <c r="CKC5"/>
      <c r="CKE5"/>
      <c r="CKG5"/>
      <c r="CKI5"/>
      <c r="CKK5"/>
      <c r="CKM5"/>
      <c r="CKO5"/>
      <c r="CKQ5"/>
      <c r="CKS5"/>
      <c r="CKU5"/>
      <c r="CKW5"/>
      <c r="CKY5"/>
      <c r="CLA5"/>
      <c r="CLC5"/>
      <c r="CLE5"/>
      <c r="CLG5"/>
      <c r="CLI5"/>
      <c r="CLK5"/>
      <c r="CLM5"/>
      <c r="CLO5"/>
      <c r="CLQ5"/>
      <c r="CLS5"/>
      <c r="CLU5"/>
      <c r="CLW5"/>
      <c r="CLY5"/>
      <c r="CMA5"/>
      <c r="CMC5"/>
      <c r="CME5"/>
      <c r="CMG5"/>
      <c r="CMI5"/>
      <c r="CMK5"/>
      <c r="CMM5"/>
      <c r="CMO5"/>
      <c r="CMQ5"/>
      <c r="CMS5"/>
      <c r="CMU5"/>
      <c r="CMW5"/>
      <c r="CMY5"/>
      <c r="CNA5"/>
      <c r="CNC5"/>
      <c r="CNE5"/>
      <c r="CNG5"/>
      <c r="CNI5"/>
      <c r="CNK5"/>
      <c r="CNM5"/>
      <c r="CNO5"/>
      <c r="CNQ5"/>
      <c r="CNS5"/>
      <c r="CNU5"/>
      <c r="CNW5"/>
      <c r="CNY5"/>
      <c r="COA5"/>
      <c r="COC5"/>
      <c r="COE5"/>
      <c r="COG5"/>
      <c r="COI5"/>
      <c r="COK5"/>
      <c r="COM5"/>
      <c r="COO5"/>
      <c r="COQ5"/>
      <c r="COS5"/>
      <c r="COU5"/>
      <c r="COW5"/>
      <c r="COY5"/>
      <c r="CPA5"/>
      <c r="CPC5"/>
      <c r="CPE5"/>
      <c r="CPG5"/>
      <c r="CPI5"/>
      <c r="CPK5"/>
      <c r="CPM5"/>
      <c r="CPO5"/>
      <c r="CPQ5"/>
      <c r="CPS5"/>
      <c r="CPU5"/>
      <c r="CPW5"/>
      <c r="CPY5"/>
      <c r="CQA5"/>
      <c r="CQC5"/>
      <c r="CQE5"/>
      <c r="CQG5"/>
      <c r="CQI5"/>
      <c r="CQK5"/>
      <c r="CQM5"/>
      <c r="CQO5"/>
      <c r="CQQ5"/>
      <c r="CQS5"/>
      <c r="CQU5"/>
      <c r="CQW5"/>
      <c r="CQY5"/>
      <c r="CRA5"/>
      <c r="CRC5"/>
      <c r="CRE5"/>
      <c r="CRG5"/>
      <c r="CRI5"/>
      <c r="CRK5"/>
      <c r="CRM5"/>
      <c r="CRO5"/>
      <c r="CRQ5"/>
      <c r="CRS5"/>
      <c r="CRU5"/>
      <c r="CRW5"/>
      <c r="CRY5"/>
      <c r="CSA5"/>
      <c r="CSC5"/>
      <c r="CSE5"/>
      <c r="CSG5"/>
      <c r="CSI5"/>
      <c r="CSK5"/>
      <c r="CSM5"/>
      <c r="CSO5"/>
      <c r="CSQ5"/>
      <c r="CSS5"/>
      <c r="CSU5"/>
      <c r="CSW5"/>
      <c r="CSY5"/>
      <c r="CTA5"/>
      <c r="CTC5"/>
      <c r="CTE5"/>
      <c r="CTG5"/>
      <c r="CTI5"/>
      <c r="CTK5"/>
      <c r="CTM5"/>
      <c r="CTO5"/>
      <c r="CTQ5"/>
      <c r="CTS5"/>
      <c r="CTU5"/>
      <c r="CTW5"/>
      <c r="CTY5"/>
      <c r="CUA5"/>
      <c r="CUC5"/>
      <c r="CUE5"/>
      <c r="CUG5"/>
      <c r="CUI5"/>
      <c r="CUK5"/>
      <c r="CUM5"/>
      <c r="CUO5"/>
      <c r="CUQ5"/>
      <c r="CUS5"/>
      <c r="CUU5"/>
      <c r="CUW5"/>
      <c r="CUY5"/>
      <c r="CVA5"/>
      <c r="CVC5"/>
      <c r="CVE5"/>
      <c r="CVG5"/>
      <c r="CVI5"/>
      <c r="CVK5"/>
      <c r="CVM5"/>
      <c r="CVO5"/>
      <c r="CVQ5"/>
      <c r="CVS5"/>
      <c r="CVU5"/>
      <c r="CVW5"/>
      <c r="CVY5"/>
      <c r="CWA5"/>
      <c r="CWC5"/>
      <c r="CWE5"/>
      <c r="CWG5"/>
      <c r="CWI5"/>
      <c r="CWK5"/>
      <c r="CWM5"/>
      <c r="CWO5"/>
      <c r="CWQ5"/>
      <c r="CWS5"/>
      <c r="CWU5"/>
      <c r="CWW5"/>
      <c r="CWY5"/>
      <c r="CXA5"/>
      <c r="CXC5"/>
      <c r="CXE5"/>
      <c r="CXG5"/>
      <c r="CXI5"/>
      <c r="CXK5"/>
      <c r="CXM5"/>
      <c r="CXO5"/>
      <c r="CXQ5"/>
      <c r="CXS5"/>
      <c r="CXU5"/>
      <c r="CXW5"/>
      <c r="CXY5"/>
      <c r="CYA5"/>
      <c r="CYC5"/>
      <c r="CYE5"/>
      <c r="CYG5"/>
      <c r="CYI5"/>
      <c r="CYK5"/>
      <c r="CYM5"/>
      <c r="CYO5"/>
      <c r="CYQ5"/>
      <c r="CYS5"/>
      <c r="CYU5"/>
      <c r="CYW5"/>
      <c r="CYY5"/>
      <c r="CZA5"/>
      <c r="CZC5"/>
      <c r="CZE5"/>
      <c r="CZG5"/>
      <c r="CZI5"/>
      <c r="CZK5"/>
      <c r="CZM5"/>
      <c r="CZO5"/>
      <c r="CZQ5"/>
      <c r="CZS5"/>
      <c r="CZU5"/>
      <c r="CZW5"/>
      <c r="CZY5"/>
      <c r="DAA5"/>
      <c r="DAC5"/>
      <c r="DAE5"/>
      <c r="DAG5"/>
      <c r="DAI5"/>
      <c r="DAK5"/>
      <c r="DAM5"/>
      <c r="DAO5"/>
      <c r="DAQ5"/>
      <c r="DAS5"/>
      <c r="DAU5"/>
      <c r="DAW5"/>
      <c r="DAY5"/>
      <c r="DBA5"/>
      <c r="DBC5"/>
      <c r="DBE5"/>
      <c r="DBG5"/>
      <c r="DBI5"/>
      <c r="DBK5"/>
      <c r="DBM5"/>
      <c r="DBO5"/>
      <c r="DBQ5"/>
      <c r="DBS5"/>
      <c r="DBU5"/>
      <c r="DBW5"/>
      <c r="DBY5"/>
      <c r="DCA5"/>
      <c r="DCC5"/>
      <c r="DCE5"/>
      <c r="DCG5"/>
      <c r="DCI5"/>
      <c r="DCK5"/>
      <c r="DCM5"/>
      <c r="DCO5"/>
      <c r="DCQ5"/>
      <c r="DCS5"/>
      <c r="DCU5"/>
      <c r="DCW5"/>
      <c r="DCY5"/>
      <c r="DDA5"/>
      <c r="DDC5"/>
      <c r="DDE5"/>
      <c r="DDG5"/>
      <c r="DDI5"/>
      <c r="DDK5"/>
      <c r="DDM5"/>
      <c r="DDO5"/>
      <c r="DDQ5"/>
      <c r="DDS5"/>
      <c r="DDU5"/>
      <c r="DDW5"/>
      <c r="DDY5"/>
      <c r="DEA5"/>
      <c r="DEC5"/>
      <c r="DEE5"/>
      <c r="DEG5"/>
      <c r="DEI5"/>
      <c r="DEK5"/>
      <c r="DEM5"/>
      <c r="DEO5"/>
      <c r="DEQ5"/>
      <c r="DES5"/>
      <c r="DEU5"/>
      <c r="DEW5"/>
      <c r="DEY5"/>
      <c r="DFA5"/>
      <c r="DFC5"/>
      <c r="DFE5"/>
      <c r="DFG5"/>
      <c r="DFI5"/>
      <c r="DFK5"/>
      <c r="DFM5"/>
      <c r="DFO5"/>
      <c r="DFQ5"/>
      <c r="DFS5"/>
      <c r="DFU5"/>
      <c r="DFW5"/>
      <c r="DFY5"/>
      <c r="DGA5"/>
      <c r="DGC5"/>
      <c r="DGE5"/>
      <c r="DGG5"/>
      <c r="DGI5"/>
      <c r="DGK5"/>
      <c r="DGM5"/>
      <c r="DGO5"/>
      <c r="DGQ5"/>
      <c r="DGS5"/>
      <c r="DGU5"/>
      <c r="DGW5"/>
      <c r="DGY5"/>
      <c r="DHA5"/>
      <c r="DHC5"/>
      <c r="DHE5"/>
      <c r="DHG5"/>
      <c r="DHI5"/>
      <c r="DHK5"/>
      <c r="DHM5"/>
      <c r="DHO5"/>
      <c r="DHQ5"/>
      <c r="DHS5"/>
      <c r="DHU5"/>
      <c r="DHW5"/>
      <c r="DHY5"/>
      <c r="DIA5"/>
      <c r="DIC5"/>
      <c r="DIE5"/>
      <c r="DIG5"/>
      <c r="DII5"/>
      <c r="DIK5"/>
      <c r="DIM5"/>
      <c r="DIO5"/>
      <c r="DIQ5"/>
      <c r="DIS5"/>
      <c r="DIU5"/>
      <c r="DIW5"/>
      <c r="DIY5"/>
      <c r="DJA5"/>
      <c r="DJC5"/>
      <c r="DJE5"/>
      <c r="DJG5"/>
      <c r="DJI5"/>
      <c r="DJK5"/>
      <c r="DJM5"/>
      <c r="DJO5"/>
      <c r="DJQ5"/>
      <c r="DJS5"/>
      <c r="DJU5"/>
      <c r="DJW5"/>
      <c r="DJY5"/>
      <c r="DKA5"/>
      <c r="DKC5"/>
      <c r="DKE5"/>
      <c r="DKG5"/>
      <c r="DKI5"/>
      <c r="DKK5"/>
      <c r="DKM5"/>
      <c r="DKO5"/>
      <c r="DKQ5"/>
      <c r="DKS5"/>
      <c r="DKU5"/>
      <c r="DKW5"/>
      <c r="DKY5"/>
      <c r="DLA5"/>
      <c r="DLC5"/>
      <c r="DLE5"/>
      <c r="DLG5"/>
      <c r="DLI5"/>
      <c r="DLK5"/>
      <c r="DLM5"/>
      <c r="DLO5"/>
      <c r="DLQ5"/>
      <c r="DLS5"/>
      <c r="DLU5"/>
      <c r="DLW5"/>
      <c r="DLY5"/>
      <c r="DMA5"/>
      <c r="DMC5"/>
      <c r="DME5"/>
      <c r="DMG5"/>
      <c r="DMI5"/>
      <c r="DMK5"/>
      <c r="DMM5"/>
      <c r="DMO5"/>
      <c r="DMQ5"/>
      <c r="DMS5"/>
      <c r="DMU5"/>
      <c r="DMW5"/>
      <c r="DMY5"/>
      <c r="DNA5"/>
      <c r="DNC5"/>
      <c r="DNE5"/>
      <c r="DNG5"/>
      <c r="DNI5"/>
      <c r="DNK5"/>
      <c r="DNM5"/>
      <c r="DNO5"/>
      <c r="DNQ5"/>
      <c r="DNS5"/>
      <c r="DNU5"/>
      <c r="DNW5"/>
      <c r="DNY5"/>
      <c r="DOA5"/>
      <c r="DOC5"/>
      <c r="DOE5"/>
      <c r="DOG5"/>
      <c r="DOI5"/>
      <c r="DOK5"/>
      <c r="DOM5"/>
      <c r="DOO5"/>
      <c r="DOQ5"/>
      <c r="DOS5"/>
      <c r="DOU5"/>
      <c r="DOW5"/>
      <c r="DOY5"/>
      <c r="DPA5"/>
      <c r="DPC5"/>
      <c r="DPE5"/>
      <c r="DPG5"/>
      <c r="DPI5"/>
      <c r="DPK5"/>
      <c r="DPM5"/>
      <c r="DPO5"/>
      <c r="DPQ5"/>
      <c r="DPS5"/>
      <c r="DPU5"/>
      <c r="DPW5"/>
      <c r="DPY5"/>
      <c r="DQA5"/>
      <c r="DQC5"/>
      <c r="DQE5"/>
      <c r="DQG5"/>
      <c r="DQI5"/>
      <c r="DQK5"/>
      <c r="DQM5"/>
      <c r="DQO5"/>
      <c r="DQQ5"/>
      <c r="DQS5"/>
      <c r="DQU5"/>
      <c r="DQW5"/>
      <c r="DQY5"/>
      <c r="DRA5"/>
      <c r="DRC5"/>
      <c r="DRE5"/>
      <c r="DRG5"/>
      <c r="DRI5"/>
      <c r="DRK5"/>
      <c r="DRM5"/>
      <c r="DRO5"/>
      <c r="DRQ5"/>
      <c r="DRS5"/>
      <c r="DRU5"/>
      <c r="DRW5"/>
      <c r="DRY5"/>
      <c r="DSA5"/>
      <c r="DSC5"/>
      <c r="DSE5"/>
      <c r="DSG5"/>
      <c r="DSI5"/>
      <c r="DSK5"/>
      <c r="DSM5"/>
      <c r="DSO5"/>
      <c r="DSQ5"/>
      <c r="DSS5"/>
      <c r="DSU5"/>
      <c r="DSW5"/>
      <c r="DSY5"/>
      <c r="DTA5"/>
      <c r="DTC5"/>
      <c r="DTE5"/>
      <c r="DTG5"/>
      <c r="DTI5"/>
      <c r="DTK5"/>
      <c r="DTM5"/>
      <c r="DTO5"/>
      <c r="DTQ5"/>
      <c r="DTS5"/>
      <c r="DTU5"/>
      <c r="DTW5"/>
      <c r="DTY5"/>
      <c r="DUA5"/>
      <c r="DUC5"/>
      <c r="DUE5"/>
      <c r="DUG5"/>
      <c r="DUI5"/>
      <c r="DUK5"/>
      <c r="DUM5"/>
      <c r="DUO5"/>
      <c r="DUQ5"/>
      <c r="DUS5"/>
      <c r="DUU5"/>
      <c r="DUW5"/>
      <c r="DUY5"/>
      <c r="DVA5"/>
      <c r="DVC5"/>
      <c r="DVE5"/>
      <c r="DVG5"/>
      <c r="DVI5"/>
      <c r="DVK5"/>
      <c r="DVM5"/>
      <c r="DVO5"/>
      <c r="DVQ5"/>
      <c r="DVS5"/>
      <c r="DVU5"/>
      <c r="DVW5"/>
      <c r="DVY5"/>
      <c r="DWA5"/>
      <c r="DWC5"/>
      <c r="DWE5"/>
      <c r="DWG5"/>
      <c r="DWI5"/>
      <c r="DWK5"/>
      <c r="DWM5"/>
      <c r="DWO5"/>
      <c r="DWQ5"/>
      <c r="DWS5"/>
      <c r="DWU5"/>
      <c r="DWW5"/>
      <c r="DWY5"/>
      <c r="DXA5"/>
      <c r="DXC5"/>
      <c r="DXE5"/>
      <c r="DXG5"/>
      <c r="DXI5"/>
      <c r="DXK5"/>
      <c r="DXM5"/>
      <c r="DXO5"/>
      <c r="DXQ5"/>
      <c r="DXS5"/>
      <c r="DXU5"/>
      <c r="DXW5"/>
      <c r="DXY5"/>
      <c r="DYA5"/>
      <c r="DYC5"/>
      <c r="DYE5"/>
      <c r="DYG5"/>
      <c r="DYI5"/>
      <c r="DYK5"/>
      <c r="DYM5"/>
      <c r="DYO5"/>
      <c r="DYQ5"/>
      <c r="DYS5"/>
      <c r="DYU5"/>
      <c r="DYW5"/>
      <c r="DYY5"/>
      <c r="DZA5"/>
      <c r="DZC5"/>
      <c r="DZE5"/>
      <c r="DZG5"/>
      <c r="DZI5"/>
      <c r="DZK5"/>
      <c r="DZM5"/>
      <c r="DZO5"/>
      <c r="DZQ5"/>
      <c r="DZS5"/>
      <c r="DZU5"/>
      <c r="DZW5"/>
      <c r="DZY5"/>
      <c r="EAA5"/>
      <c r="EAC5"/>
      <c r="EAE5"/>
      <c r="EAG5"/>
      <c r="EAI5"/>
      <c r="EAK5"/>
      <c r="EAM5"/>
      <c r="EAO5"/>
      <c r="EAQ5"/>
      <c r="EAS5"/>
      <c r="EAU5"/>
      <c r="EAW5"/>
      <c r="EAY5"/>
      <c r="EBA5"/>
      <c r="EBC5"/>
      <c r="EBE5"/>
      <c r="EBG5"/>
      <c r="EBI5"/>
      <c r="EBK5"/>
      <c r="EBM5"/>
      <c r="EBO5"/>
      <c r="EBQ5"/>
      <c r="EBS5"/>
      <c r="EBU5"/>
      <c r="EBW5"/>
      <c r="EBY5"/>
      <c r="ECA5"/>
      <c r="ECC5"/>
      <c r="ECE5"/>
      <c r="ECG5"/>
      <c r="ECI5"/>
      <c r="ECK5"/>
      <c r="ECM5"/>
      <c r="ECO5"/>
      <c r="ECQ5"/>
      <c r="ECS5"/>
      <c r="ECU5"/>
      <c r="ECW5"/>
      <c r="ECY5"/>
      <c r="EDA5"/>
      <c r="EDC5"/>
      <c r="EDE5"/>
      <c r="EDG5"/>
      <c r="EDI5"/>
      <c r="EDK5"/>
      <c r="EDM5"/>
      <c r="EDO5"/>
      <c r="EDQ5"/>
      <c r="EDS5"/>
      <c r="EDU5"/>
      <c r="EDW5"/>
      <c r="EDY5"/>
      <c r="EEA5"/>
      <c r="EEC5"/>
      <c r="EEE5"/>
      <c r="EEG5"/>
      <c r="EEI5"/>
      <c r="EEK5"/>
      <c r="EEM5"/>
      <c r="EEO5"/>
      <c r="EEQ5"/>
      <c r="EES5"/>
      <c r="EEU5"/>
      <c r="EEW5"/>
      <c r="EEY5"/>
      <c r="EFA5"/>
      <c r="EFC5"/>
      <c r="EFE5"/>
      <c r="EFG5"/>
      <c r="EFI5"/>
      <c r="EFK5"/>
      <c r="EFM5"/>
      <c r="EFO5"/>
      <c r="EFQ5"/>
      <c r="EFS5"/>
      <c r="EFU5"/>
      <c r="EFW5"/>
      <c r="EFY5"/>
      <c r="EGA5"/>
      <c r="EGC5"/>
      <c r="EGE5"/>
      <c r="EGG5"/>
      <c r="EGI5"/>
      <c r="EGK5"/>
      <c r="EGM5"/>
      <c r="EGO5"/>
      <c r="EGQ5"/>
      <c r="EGS5"/>
      <c r="EGU5"/>
      <c r="EGW5"/>
      <c r="EGY5"/>
      <c r="EHA5"/>
      <c r="EHC5"/>
      <c r="EHE5"/>
      <c r="EHG5"/>
      <c r="EHI5"/>
      <c r="EHK5"/>
      <c r="EHM5"/>
      <c r="EHO5"/>
      <c r="EHQ5"/>
      <c r="EHS5"/>
      <c r="EHU5"/>
      <c r="EHW5"/>
      <c r="EHY5"/>
      <c r="EIA5"/>
      <c r="EIC5"/>
      <c r="EIE5"/>
      <c r="EIG5"/>
      <c r="EII5"/>
      <c r="EIK5"/>
      <c r="EIM5"/>
      <c r="EIO5"/>
      <c r="EIQ5"/>
      <c r="EIS5"/>
      <c r="EIU5"/>
      <c r="EIW5"/>
      <c r="EIY5"/>
      <c r="EJA5"/>
      <c r="EJC5"/>
      <c r="EJE5"/>
      <c r="EJG5"/>
      <c r="EJI5"/>
      <c r="EJK5"/>
      <c r="EJM5"/>
      <c r="EJO5"/>
      <c r="EJQ5"/>
      <c r="EJS5"/>
      <c r="EJU5"/>
      <c r="EJW5"/>
      <c r="EJY5"/>
      <c r="EKA5"/>
      <c r="EKC5"/>
      <c r="EKE5"/>
      <c r="EKG5"/>
      <c r="EKI5"/>
      <c r="EKK5"/>
      <c r="EKM5"/>
      <c r="EKO5"/>
      <c r="EKQ5"/>
      <c r="EKS5"/>
      <c r="EKU5"/>
      <c r="EKW5"/>
      <c r="EKY5"/>
      <c r="ELA5"/>
      <c r="ELC5"/>
      <c r="ELE5"/>
      <c r="ELG5"/>
      <c r="ELI5"/>
      <c r="ELK5"/>
      <c r="ELM5"/>
      <c r="ELO5"/>
      <c r="ELQ5"/>
      <c r="ELS5"/>
      <c r="ELU5"/>
      <c r="ELW5"/>
      <c r="ELY5"/>
      <c r="EMA5"/>
      <c r="EMC5"/>
      <c r="EME5"/>
      <c r="EMG5"/>
      <c r="EMI5"/>
      <c r="EMK5"/>
      <c r="EMM5"/>
      <c r="EMO5"/>
      <c r="EMQ5"/>
      <c r="EMS5"/>
      <c r="EMU5"/>
      <c r="EMW5"/>
      <c r="EMY5"/>
      <c r="ENA5"/>
      <c r="ENC5"/>
      <c r="ENE5"/>
      <c r="ENG5"/>
      <c r="ENI5"/>
      <c r="ENK5"/>
      <c r="ENM5"/>
      <c r="ENO5"/>
      <c r="ENQ5"/>
      <c r="ENS5"/>
      <c r="ENU5"/>
      <c r="ENW5"/>
      <c r="ENY5"/>
      <c r="EOA5"/>
      <c r="EOC5"/>
      <c r="EOE5"/>
      <c r="EOG5"/>
      <c r="EOI5"/>
      <c r="EOK5"/>
      <c r="EOM5"/>
      <c r="EOO5"/>
      <c r="EOQ5"/>
      <c r="EOS5"/>
      <c r="EOU5"/>
      <c r="EOW5"/>
      <c r="EOY5"/>
      <c r="EPA5"/>
      <c r="EPC5"/>
      <c r="EPE5"/>
      <c r="EPG5"/>
      <c r="EPI5"/>
      <c r="EPK5"/>
      <c r="EPM5"/>
      <c r="EPO5"/>
      <c r="EPQ5"/>
      <c r="EPS5"/>
      <c r="EPU5"/>
      <c r="EPW5"/>
      <c r="EPY5"/>
      <c r="EQA5"/>
      <c r="EQC5"/>
      <c r="EQE5"/>
      <c r="EQG5"/>
      <c r="EQI5"/>
      <c r="EQK5"/>
      <c r="EQM5"/>
      <c r="EQO5"/>
      <c r="EQQ5"/>
      <c r="EQS5"/>
      <c r="EQU5"/>
      <c r="EQW5"/>
      <c r="EQY5"/>
      <c r="ERA5"/>
      <c r="ERC5"/>
      <c r="ERE5"/>
      <c r="ERG5"/>
      <c r="ERI5"/>
      <c r="ERK5"/>
      <c r="ERM5"/>
      <c r="ERO5"/>
      <c r="ERQ5"/>
      <c r="ERS5"/>
      <c r="ERU5"/>
      <c r="ERW5"/>
      <c r="ERY5"/>
      <c r="ESA5"/>
      <c r="ESC5"/>
      <c r="ESE5"/>
      <c r="ESG5"/>
      <c r="ESI5"/>
      <c r="ESK5"/>
      <c r="ESM5"/>
      <c r="ESO5"/>
      <c r="ESQ5"/>
      <c r="ESS5"/>
      <c r="ESU5"/>
      <c r="ESW5"/>
      <c r="ESY5"/>
      <c r="ETA5"/>
      <c r="ETC5"/>
      <c r="ETE5"/>
      <c r="ETG5"/>
      <c r="ETI5"/>
      <c r="ETK5"/>
      <c r="ETM5"/>
      <c r="ETO5"/>
      <c r="ETQ5"/>
      <c r="ETS5"/>
      <c r="ETU5"/>
      <c r="ETW5"/>
      <c r="ETY5"/>
      <c r="EUA5"/>
      <c r="EUC5"/>
      <c r="EUE5"/>
      <c r="EUG5"/>
      <c r="EUI5"/>
      <c r="EUK5"/>
      <c r="EUM5"/>
      <c r="EUO5"/>
      <c r="EUQ5"/>
      <c r="EUS5"/>
      <c r="EUU5"/>
      <c r="EUW5"/>
      <c r="EUY5"/>
      <c r="EVA5"/>
      <c r="EVC5"/>
      <c r="EVE5"/>
      <c r="EVG5"/>
      <c r="EVI5"/>
      <c r="EVK5"/>
      <c r="EVM5"/>
      <c r="EVO5"/>
      <c r="EVQ5"/>
      <c r="EVS5"/>
      <c r="EVU5"/>
      <c r="EVW5"/>
      <c r="EVY5"/>
      <c r="EWA5"/>
      <c r="EWC5"/>
      <c r="EWE5"/>
      <c r="EWG5"/>
      <c r="EWI5"/>
      <c r="EWK5"/>
      <c r="EWM5"/>
      <c r="EWO5"/>
      <c r="EWQ5"/>
      <c r="EWS5"/>
      <c r="EWU5"/>
      <c r="EWW5"/>
      <c r="EWY5"/>
      <c r="EXA5"/>
      <c r="EXC5"/>
      <c r="EXE5"/>
      <c r="EXG5"/>
      <c r="EXI5"/>
      <c r="EXK5"/>
      <c r="EXM5"/>
      <c r="EXO5"/>
      <c r="EXQ5"/>
      <c r="EXS5"/>
      <c r="EXU5"/>
      <c r="EXW5"/>
      <c r="EXY5"/>
      <c r="EYA5"/>
      <c r="EYC5"/>
      <c r="EYE5"/>
      <c r="EYG5"/>
      <c r="EYI5"/>
      <c r="EYK5"/>
      <c r="EYM5"/>
      <c r="EYO5"/>
      <c r="EYQ5"/>
      <c r="EYS5"/>
      <c r="EYU5"/>
      <c r="EYW5"/>
      <c r="EYY5"/>
      <c r="EZA5"/>
      <c r="EZC5"/>
      <c r="EZE5"/>
      <c r="EZG5"/>
      <c r="EZI5"/>
      <c r="EZK5"/>
      <c r="EZM5"/>
      <c r="EZO5"/>
      <c r="EZQ5"/>
      <c r="EZS5"/>
      <c r="EZU5"/>
      <c r="EZW5"/>
      <c r="EZY5"/>
      <c r="FAA5"/>
      <c r="FAC5"/>
      <c r="FAE5"/>
      <c r="FAG5"/>
      <c r="FAI5"/>
      <c r="FAK5"/>
      <c r="FAM5"/>
      <c r="FAO5"/>
      <c r="FAQ5"/>
      <c r="FAS5"/>
      <c r="FAU5"/>
      <c r="FAW5"/>
      <c r="FAY5"/>
      <c r="FBA5"/>
      <c r="FBC5"/>
      <c r="FBE5"/>
      <c r="FBG5"/>
      <c r="FBI5"/>
      <c r="FBK5"/>
      <c r="FBM5"/>
      <c r="FBO5"/>
      <c r="FBQ5"/>
      <c r="FBS5"/>
      <c r="FBU5"/>
      <c r="FBW5"/>
      <c r="FBY5"/>
      <c r="FCA5"/>
      <c r="FCC5"/>
      <c r="FCE5"/>
      <c r="FCG5"/>
      <c r="FCI5"/>
      <c r="FCK5"/>
      <c r="FCM5"/>
      <c r="FCO5"/>
      <c r="FCQ5"/>
      <c r="FCS5"/>
      <c r="FCU5"/>
      <c r="FCW5"/>
      <c r="FCY5"/>
      <c r="FDA5"/>
      <c r="FDC5"/>
      <c r="FDE5"/>
      <c r="FDG5"/>
      <c r="FDI5"/>
      <c r="FDK5"/>
      <c r="FDM5"/>
      <c r="FDO5"/>
      <c r="FDQ5"/>
      <c r="FDS5"/>
      <c r="FDU5"/>
      <c r="FDW5"/>
      <c r="FDY5"/>
      <c r="FEA5"/>
      <c r="FEC5"/>
      <c r="FEE5"/>
      <c r="FEG5"/>
      <c r="FEI5"/>
      <c r="FEK5"/>
      <c r="FEM5"/>
      <c r="FEO5"/>
      <c r="FEQ5"/>
      <c r="FES5"/>
      <c r="FEU5"/>
      <c r="FEW5"/>
      <c r="FEY5"/>
      <c r="FFA5"/>
      <c r="FFC5"/>
      <c r="FFE5"/>
      <c r="FFG5"/>
      <c r="FFI5"/>
      <c r="FFK5"/>
      <c r="FFM5"/>
      <c r="FFO5"/>
      <c r="FFQ5"/>
      <c r="FFS5"/>
      <c r="FFU5"/>
      <c r="FFW5"/>
      <c r="FFY5"/>
      <c r="FGA5"/>
      <c r="FGC5"/>
      <c r="FGE5"/>
      <c r="FGG5"/>
      <c r="FGI5"/>
      <c r="FGK5"/>
      <c r="FGM5"/>
      <c r="FGO5"/>
      <c r="FGQ5"/>
      <c r="FGS5"/>
      <c r="FGU5"/>
      <c r="FGW5"/>
      <c r="FGY5"/>
      <c r="FHA5"/>
      <c r="FHC5"/>
      <c r="FHE5"/>
      <c r="FHG5"/>
      <c r="FHI5"/>
      <c r="FHK5"/>
      <c r="FHM5"/>
      <c r="FHO5"/>
      <c r="FHQ5"/>
      <c r="FHS5"/>
      <c r="FHU5"/>
      <c r="FHW5"/>
      <c r="FHY5"/>
      <c r="FIA5"/>
      <c r="FIC5"/>
      <c r="FIE5"/>
      <c r="FIG5"/>
      <c r="FII5"/>
      <c r="FIK5"/>
      <c r="FIM5"/>
      <c r="FIO5"/>
      <c r="FIQ5"/>
      <c r="FIS5"/>
      <c r="FIU5"/>
      <c r="FIW5"/>
      <c r="FIY5"/>
      <c r="FJA5"/>
      <c r="FJC5"/>
      <c r="FJE5"/>
      <c r="FJG5"/>
      <c r="FJI5"/>
      <c r="FJK5"/>
      <c r="FJM5"/>
      <c r="FJO5"/>
      <c r="FJQ5"/>
      <c r="FJS5"/>
      <c r="FJU5"/>
      <c r="FJW5"/>
      <c r="FJY5"/>
      <c r="FKA5"/>
      <c r="FKC5"/>
      <c r="FKE5"/>
      <c r="FKG5"/>
      <c r="FKI5"/>
      <c r="FKK5"/>
      <c r="FKM5"/>
      <c r="FKO5"/>
      <c r="FKQ5"/>
      <c r="FKS5"/>
      <c r="FKU5"/>
      <c r="FKW5"/>
      <c r="FKY5"/>
      <c r="FLA5"/>
      <c r="FLC5"/>
      <c r="FLE5"/>
      <c r="FLG5"/>
      <c r="FLI5"/>
      <c r="FLK5"/>
      <c r="FLM5"/>
      <c r="FLO5"/>
      <c r="FLQ5"/>
      <c r="FLS5"/>
      <c r="FLU5"/>
      <c r="FLW5"/>
      <c r="FLY5"/>
      <c r="FMA5"/>
      <c r="FMC5"/>
      <c r="FME5"/>
      <c r="FMG5"/>
      <c r="FMI5"/>
      <c r="FMK5"/>
      <c r="FMM5"/>
      <c r="FMO5"/>
      <c r="FMQ5"/>
      <c r="FMS5"/>
      <c r="FMU5"/>
      <c r="FMW5"/>
      <c r="FMY5"/>
      <c r="FNA5"/>
      <c r="FNC5"/>
      <c r="FNE5"/>
      <c r="FNG5"/>
      <c r="FNI5"/>
      <c r="FNK5"/>
      <c r="FNM5"/>
      <c r="FNO5"/>
      <c r="FNQ5"/>
      <c r="FNS5"/>
      <c r="FNU5"/>
      <c r="FNW5"/>
      <c r="FNY5"/>
      <c r="FOA5"/>
      <c r="FOC5"/>
      <c r="FOE5"/>
      <c r="FOG5"/>
      <c r="FOI5"/>
      <c r="FOK5"/>
      <c r="FOM5"/>
      <c r="FOO5"/>
      <c r="FOQ5"/>
      <c r="FOS5"/>
      <c r="FOU5"/>
      <c r="FOW5"/>
      <c r="FOY5"/>
      <c r="FPA5"/>
      <c r="FPC5"/>
      <c r="FPE5"/>
      <c r="FPG5"/>
      <c r="FPI5"/>
      <c r="FPK5"/>
      <c r="FPM5"/>
      <c r="FPO5"/>
      <c r="FPQ5"/>
      <c r="FPS5"/>
      <c r="FPU5"/>
      <c r="FPW5"/>
      <c r="FPY5"/>
      <c r="FQA5"/>
      <c r="FQC5"/>
      <c r="FQE5"/>
      <c r="FQG5"/>
      <c r="FQI5"/>
      <c r="FQK5"/>
      <c r="FQM5"/>
      <c r="FQO5"/>
      <c r="FQQ5"/>
      <c r="FQS5"/>
      <c r="FQU5"/>
      <c r="FQW5"/>
      <c r="FQY5"/>
      <c r="FRA5"/>
      <c r="FRC5"/>
      <c r="FRE5"/>
      <c r="FRG5"/>
      <c r="FRI5"/>
      <c r="FRK5"/>
      <c r="FRM5"/>
      <c r="FRO5"/>
      <c r="FRQ5"/>
      <c r="FRS5"/>
      <c r="FRU5"/>
      <c r="FRW5"/>
      <c r="FRY5"/>
      <c r="FSA5"/>
      <c r="FSC5"/>
      <c r="FSE5"/>
      <c r="FSG5"/>
      <c r="FSI5"/>
      <c r="FSK5"/>
      <c r="FSM5"/>
      <c r="FSO5"/>
      <c r="FSQ5"/>
      <c r="FSS5"/>
      <c r="FSU5"/>
      <c r="FSW5"/>
      <c r="FSY5"/>
      <c r="FTA5"/>
      <c r="FTC5"/>
      <c r="FTE5"/>
      <c r="FTG5"/>
      <c r="FTI5"/>
      <c r="FTK5"/>
      <c r="FTM5"/>
      <c r="FTO5"/>
      <c r="FTQ5"/>
      <c r="FTS5"/>
      <c r="FTU5"/>
      <c r="FTW5"/>
      <c r="FTY5"/>
      <c r="FUA5"/>
      <c r="FUC5"/>
      <c r="FUE5"/>
      <c r="FUG5"/>
      <c r="FUI5"/>
      <c r="FUK5"/>
      <c r="FUM5"/>
      <c r="FUO5"/>
      <c r="FUQ5"/>
      <c r="FUS5"/>
      <c r="FUU5"/>
      <c r="FUW5"/>
      <c r="FUY5"/>
      <c r="FVA5"/>
      <c r="FVC5"/>
      <c r="FVE5"/>
      <c r="FVG5"/>
      <c r="FVI5"/>
      <c r="FVK5"/>
      <c r="FVM5"/>
      <c r="FVO5"/>
      <c r="FVQ5"/>
      <c r="FVS5"/>
      <c r="FVU5"/>
      <c r="FVW5"/>
      <c r="FVY5"/>
      <c r="FWA5"/>
      <c r="FWC5"/>
      <c r="FWE5"/>
      <c r="FWG5"/>
      <c r="FWI5"/>
      <c r="FWK5"/>
      <c r="FWM5"/>
      <c r="FWO5"/>
      <c r="FWQ5"/>
      <c r="FWS5"/>
      <c r="FWU5"/>
      <c r="FWW5"/>
      <c r="FWY5"/>
      <c r="FXA5"/>
      <c r="FXC5"/>
      <c r="FXE5"/>
      <c r="FXG5"/>
      <c r="FXI5"/>
      <c r="FXK5"/>
      <c r="FXM5"/>
      <c r="FXO5"/>
      <c r="FXQ5"/>
      <c r="FXS5"/>
      <c r="FXU5"/>
      <c r="FXW5"/>
      <c r="FXY5"/>
      <c r="FYA5"/>
      <c r="FYC5"/>
      <c r="FYE5"/>
      <c r="FYG5"/>
      <c r="FYI5"/>
      <c r="FYK5"/>
      <c r="FYM5"/>
      <c r="FYO5"/>
      <c r="FYQ5"/>
      <c r="FYS5"/>
      <c r="FYU5"/>
      <c r="FYW5"/>
      <c r="FYY5"/>
      <c r="FZA5"/>
      <c r="FZC5"/>
      <c r="FZE5"/>
      <c r="FZG5"/>
      <c r="FZI5"/>
      <c r="FZK5"/>
      <c r="FZM5"/>
      <c r="FZO5"/>
      <c r="FZQ5"/>
      <c r="FZS5"/>
      <c r="FZU5"/>
      <c r="FZW5"/>
      <c r="FZY5"/>
      <c r="GAA5"/>
      <c r="GAC5"/>
      <c r="GAE5"/>
      <c r="GAG5"/>
      <c r="GAI5"/>
      <c r="GAK5"/>
      <c r="GAM5"/>
      <c r="GAO5"/>
      <c r="GAQ5"/>
      <c r="GAS5"/>
      <c r="GAU5"/>
      <c r="GAW5"/>
      <c r="GAY5"/>
      <c r="GBA5"/>
      <c r="GBC5"/>
      <c r="GBE5"/>
      <c r="GBG5"/>
      <c r="GBI5"/>
      <c r="GBK5"/>
      <c r="GBM5"/>
      <c r="GBO5"/>
      <c r="GBQ5"/>
      <c r="GBS5"/>
      <c r="GBU5"/>
      <c r="GBW5"/>
      <c r="GBY5"/>
      <c r="GCA5"/>
      <c r="GCC5"/>
      <c r="GCE5"/>
      <c r="GCG5"/>
      <c r="GCI5"/>
      <c r="GCK5"/>
      <c r="GCM5"/>
      <c r="GCO5"/>
      <c r="GCQ5"/>
      <c r="GCS5"/>
      <c r="GCU5"/>
      <c r="GCW5"/>
      <c r="GCY5"/>
      <c r="GDA5"/>
      <c r="GDC5"/>
      <c r="GDE5"/>
      <c r="GDG5"/>
      <c r="GDI5"/>
      <c r="GDK5"/>
      <c r="GDM5"/>
      <c r="GDO5"/>
      <c r="GDQ5"/>
      <c r="GDS5"/>
      <c r="GDU5"/>
      <c r="GDW5"/>
      <c r="GDY5"/>
      <c r="GEA5"/>
      <c r="GEC5"/>
      <c r="GEE5"/>
      <c r="GEG5"/>
      <c r="GEI5"/>
      <c r="GEK5"/>
      <c r="GEM5"/>
      <c r="GEO5"/>
      <c r="GEQ5"/>
      <c r="GES5"/>
      <c r="GEU5"/>
      <c r="GEW5"/>
      <c r="GEY5"/>
      <c r="GFA5"/>
      <c r="GFC5"/>
      <c r="GFE5"/>
      <c r="GFG5"/>
      <c r="GFI5"/>
      <c r="GFK5"/>
      <c r="GFM5"/>
      <c r="GFO5"/>
      <c r="GFQ5"/>
      <c r="GFS5"/>
      <c r="GFU5"/>
      <c r="GFW5"/>
      <c r="GFY5"/>
      <c r="GGA5"/>
      <c r="GGC5"/>
      <c r="GGE5"/>
      <c r="GGG5"/>
      <c r="GGI5"/>
      <c r="GGK5"/>
      <c r="GGM5"/>
      <c r="GGO5"/>
      <c r="GGQ5"/>
      <c r="GGS5"/>
      <c r="GGU5"/>
      <c r="GGW5"/>
      <c r="GGY5"/>
      <c r="GHA5"/>
      <c r="GHC5"/>
      <c r="GHE5"/>
      <c r="GHG5"/>
      <c r="GHI5"/>
      <c r="GHK5"/>
      <c r="GHM5"/>
      <c r="GHO5"/>
      <c r="GHQ5"/>
      <c r="GHS5"/>
      <c r="GHU5"/>
      <c r="GHW5"/>
      <c r="GHY5"/>
      <c r="GIA5"/>
      <c r="GIC5"/>
      <c r="GIE5"/>
      <c r="GIG5"/>
      <c r="GII5"/>
      <c r="GIK5"/>
      <c r="GIM5"/>
      <c r="GIO5"/>
      <c r="GIQ5"/>
      <c r="GIS5"/>
      <c r="GIU5"/>
      <c r="GIW5"/>
      <c r="GIY5"/>
      <c r="GJA5"/>
      <c r="GJC5"/>
      <c r="GJE5"/>
      <c r="GJG5"/>
      <c r="GJI5"/>
      <c r="GJK5"/>
      <c r="GJM5"/>
      <c r="GJO5"/>
      <c r="GJQ5"/>
      <c r="GJS5"/>
      <c r="GJU5"/>
      <c r="GJW5"/>
      <c r="GJY5"/>
      <c r="GKA5"/>
      <c r="GKC5"/>
      <c r="GKE5"/>
      <c r="GKG5"/>
      <c r="GKI5"/>
      <c r="GKK5"/>
      <c r="GKM5"/>
      <c r="GKO5"/>
      <c r="GKQ5"/>
      <c r="GKS5"/>
      <c r="GKU5"/>
      <c r="GKW5"/>
      <c r="GKY5"/>
      <c r="GLA5"/>
      <c r="GLC5"/>
      <c r="GLE5"/>
      <c r="GLG5"/>
      <c r="GLI5"/>
      <c r="GLK5"/>
      <c r="GLM5"/>
      <c r="GLO5"/>
      <c r="GLQ5"/>
      <c r="GLS5"/>
      <c r="GLU5"/>
      <c r="GLW5"/>
      <c r="GLY5"/>
      <c r="GMA5"/>
      <c r="GMC5"/>
      <c r="GME5"/>
      <c r="GMG5"/>
      <c r="GMI5"/>
      <c r="GMK5"/>
      <c r="GMM5"/>
      <c r="GMO5"/>
      <c r="GMQ5"/>
      <c r="GMS5"/>
      <c r="GMU5"/>
      <c r="GMW5"/>
      <c r="GMY5"/>
      <c r="GNA5"/>
      <c r="GNC5"/>
      <c r="GNE5"/>
      <c r="GNG5"/>
      <c r="GNI5"/>
      <c r="GNK5"/>
      <c r="GNM5"/>
      <c r="GNO5"/>
      <c r="GNQ5"/>
      <c r="GNS5"/>
      <c r="GNU5"/>
      <c r="GNW5"/>
      <c r="GNY5"/>
      <c r="GOA5"/>
      <c r="GOC5"/>
      <c r="GOE5"/>
      <c r="GOG5"/>
      <c r="GOI5"/>
      <c r="GOK5"/>
      <c r="GOM5"/>
      <c r="GOO5"/>
      <c r="GOQ5"/>
      <c r="GOS5"/>
      <c r="GOU5"/>
      <c r="GOW5"/>
      <c r="GOY5"/>
      <c r="GPA5"/>
      <c r="GPC5"/>
      <c r="GPE5"/>
      <c r="GPG5"/>
      <c r="GPI5"/>
      <c r="GPK5"/>
      <c r="GPM5"/>
      <c r="GPO5"/>
      <c r="GPQ5"/>
      <c r="GPS5"/>
      <c r="GPU5"/>
      <c r="GPW5"/>
      <c r="GPY5"/>
      <c r="GQA5"/>
      <c r="GQC5"/>
      <c r="GQE5"/>
      <c r="GQG5"/>
      <c r="GQI5"/>
      <c r="GQK5"/>
      <c r="GQM5"/>
      <c r="GQO5"/>
      <c r="GQQ5"/>
      <c r="GQS5"/>
      <c r="GQU5"/>
      <c r="GQW5"/>
      <c r="GQY5"/>
      <c r="GRA5"/>
      <c r="GRC5"/>
      <c r="GRE5"/>
      <c r="GRG5"/>
      <c r="GRI5"/>
      <c r="GRK5"/>
      <c r="GRM5"/>
      <c r="GRO5"/>
      <c r="GRQ5"/>
      <c r="GRS5"/>
      <c r="GRU5"/>
      <c r="GRW5"/>
      <c r="GRY5"/>
      <c r="GSA5"/>
      <c r="GSC5"/>
      <c r="GSE5"/>
      <c r="GSG5"/>
      <c r="GSI5"/>
      <c r="GSK5"/>
      <c r="GSM5"/>
      <c r="GSO5"/>
      <c r="GSQ5"/>
      <c r="GSS5"/>
      <c r="GSU5"/>
      <c r="GSW5"/>
      <c r="GSY5"/>
      <c r="GTA5"/>
      <c r="GTC5"/>
      <c r="GTE5"/>
      <c r="GTG5"/>
      <c r="GTI5"/>
      <c r="GTK5"/>
      <c r="GTM5"/>
      <c r="GTO5"/>
      <c r="GTQ5"/>
      <c r="GTS5"/>
      <c r="GTU5"/>
      <c r="GTW5"/>
      <c r="GTY5"/>
      <c r="GUA5"/>
      <c r="GUC5"/>
      <c r="GUE5"/>
      <c r="GUG5"/>
      <c r="GUI5"/>
      <c r="GUK5"/>
      <c r="GUM5"/>
      <c r="GUO5"/>
      <c r="GUQ5"/>
      <c r="GUS5"/>
      <c r="GUU5"/>
      <c r="GUW5"/>
      <c r="GUY5"/>
      <c r="GVA5"/>
      <c r="GVC5"/>
      <c r="GVE5"/>
      <c r="GVG5"/>
      <c r="GVI5"/>
      <c r="GVK5"/>
      <c r="GVM5"/>
      <c r="GVO5"/>
      <c r="GVQ5"/>
      <c r="GVS5"/>
      <c r="GVU5"/>
      <c r="GVW5"/>
      <c r="GVY5"/>
      <c r="GWA5"/>
      <c r="GWC5"/>
      <c r="GWE5"/>
      <c r="GWG5"/>
      <c r="GWI5"/>
      <c r="GWK5"/>
      <c r="GWM5"/>
      <c r="GWO5"/>
      <c r="GWQ5"/>
      <c r="GWS5"/>
      <c r="GWU5"/>
      <c r="GWW5"/>
      <c r="GWY5"/>
      <c r="GXA5"/>
      <c r="GXC5"/>
      <c r="GXE5"/>
      <c r="GXG5"/>
      <c r="GXI5"/>
      <c r="GXK5"/>
      <c r="GXM5"/>
      <c r="GXO5"/>
      <c r="GXQ5"/>
      <c r="GXS5"/>
      <c r="GXU5"/>
      <c r="GXW5"/>
      <c r="GXY5"/>
      <c r="GYA5"/>
      <c r="GYC5"/>
      <c r="GYE5"/>
      <c r="GYG5"/>
      <c r="GYI5"/>
      <c r="GYK5"/>
      <c r="GYM5"/>
      <c r="GYO5"/>
      <c r="GYQ5"/>
      <c r="GYS5"/>
      <c r="GYU5"/>
      <c r="GYW5"/>
      <c r="GYY5"/>
      <c r="GZA5"/>
      <c r="GZC5"/>
      <c r="GZE5"/>
      <c r="GZG5"/>
      <c r="GZI5"/>
      <c r="GZK5"/>
      <c r="GZM5"/>
      <c r="GZO5"/>
      <c r="GZQ5"/>
      <c r="GZS5"/>
      <c r="GZU5"/>
      <c r="GZW5"/>
      <c r="GZY5"/>
      <c r="HAA5"/>
      <c r="HAC5"/>
      <c r="HAE5"/>
      <c r="HAG5"/>
      <c r="HAI5"/>
      <c r="HAK5"/>
      <c r="HAM5"/>
      <c r="HAO5"/>
      <c r="HAQ5"/>
      <c r="HAS5"/>
      <c r="HAU5"/>
      <c r="HAW5"/>
      <c r="HAY5"/>
      <c r="HBA5"/>
      <c r="HBC5"/>
      <c r="HBE5"/>
      <c r="HBG5"/>
      <c r="HBI5"/>
      <c r="HBK5"/>
      <c r="HBM5"/>
      <c r="HBO5"/>
      <c r="HBQ5"/>
      <c r="HBS5"/>
      <c r="HBU5"/>
      <c r="HBW5"/>
      <c r="HBY5"/>
      <c r="HCA5"/>
      <c r="HCC5"/>
      <c r="HCE5"/>
      <c r="HCG5"/>
      <c r="HCI5"/>
      <c r="HCK5"/>
      <c r="HCM5"/>
      <c r="HCO5"/>
      <c r="HCQ5"/>
      <c r="HCS5"/>
      <c r="HCU5"/>
      <c r="HCW5"/>
      <c r="HCY5"/>
      <c r="HDA5"/>
      <c r="HDC5"/>
      <c r="HDE5"/>
      <c r="HDG5"/>
      <c r="HDI5"/>
      <c r="HDK5"/>
      <c r="HDM5"/>
      <c r="HDO5"/>
      <c r="HDQ5"/>
      <c r="HDS5"/>
      <c r="HDU5"/>
      <c r="HDW5"/>
      <c r="HDY5"/>
      <c r="HEA5"/>
      <c r="HEC5"/>
      <c r="HEE5"/>
      <c r="HEG5"/>
      <c r="HEI5"/>
      <c r="HEK5"/>
      <c r="HEM5"/>
      <c r="HEO5"/>
      <c r="HEQ5"/>
      <c r="HES5"/>
      <c r="HEU5"/>
      <c r="HEW5"/>
      <c r="HEY5"/>
      <c r="HFA5"/>
      <c r="HFC5"/>
      <c r="HFE5"/>
      <c r="HFG5"/>
      <c r="HFI5"/>
      <c r="HFK5"/>
      <c r="HFM5"/>
      <c r="HFO5"/>
      <c r="HFQ5"/>
      <c r="HFS5"/>
      <c r="HFU5"/>
      <c r="HFW5"/>
      <c r="HFY5"/>
      <c r="HGA5"/>
      <c r="HGC5"/>
      <c r="HGE5"/>
      <c r="HGG5"/>
      <c r="HGI5"/>
      <c r="HGK5"/>
      <c r="HGM5"/>
      <c r="HGO5"/>
      <c r="HGQ5"/>
      <c r="HGS5"/>
      <c r="HGU5"/>
      <c r="HGW5"/>
      <c r="HGY5"/>
      <c r="HHA5"/>
      <c r="HHC5"/>
      <c r="HHE5"/>
      <c r="HHG5"/>
      <c r="HHI5"/>
      <c r="HHK5"/>
      <c r="HHM5"/>
      <c r="HHO5"/>
      <c r="HHQ5"/>
      <c r="HHS5"/>
      <c r="HHU5"/>
      <c r="HHW5"/>
      <c r="HHY5"/>
      <c r="HIA5"/>
      <c r="HIC5"/>
      <c r="HIE5"/>
      <c r="HIG5"/>
      <c r="HII5"/>
      <c r="HIK5"/>
      <c r="HIM5"/>
      <c r="HIO5"/>
      <c r="HIQ5"/>
      <c r="HIS5"/>
      <c r="HIU5"/>
      <c r="HIW5"/>
      <c r="HIY5"/>
      <c r="HJA5"/>
      <c r="HJC5"/>
      <c r="HJE5"/>
      <c r="HJG5"/>
      <c r="HJI5"/>
      <c r="HJK5"/>
      <c r="HJM5"/>
      <c r="HJO5"/>
      <c r="HJQ5"/>
      <c r="HJS5"/>
      <c r="HJU5"/>
      <c r="HJW5"/>
      <c r="HJY5"/>
      <c r="HKA5"/>
      <c r="HKC5"/>
      <c r="HKE5"/>
      <c r="HKG5"/>
      <c r="HKI5"/>
      <c r="HKK5"/>
      <c r="HKM5"/>
      <c r="HKO5"/>
      <c r="HKQ5"/>
      <c r="HKS5"/>
      <c r="HKU5"/>
      <c r="HKW5"/>
      <c r="HKY5"/>
      <c r="HLA5"/>
      <c r="HLC5"/>
      <c r="HLE5"/>
      <c r="HLG5"/>
      <c r="HLI5"/>
      <c r="HLK5"/>
      <c r="HLM5"/>
      <c r="HLO5"/>
      <c r="HLQ5"/>
      <c r="HLS5"/>
      <c r="HLU5"/>
      <c r="HLW5"/>
      <c r="HLY5"/>
      <c r="HMA5"/>
      <c r="HMC5"/>
      <c r="HME5"/>
      <c r="HMG5"/>
      <c r="HMI5"/>
      <c r="HMK5"/>
      <c r="HMM5"/>
      <c r="HMO5"/>
      <c r="HMQ5"/>
      <c r="HMS5"/>
      <c r="HMU5"/>
      <c r="HMW5"/>
      <c r="HMY5"/>
      <c r="HNA5"/>
      <c r="HNC5"/>
      <c r="HNE5"/>
      <c r="HNG5"/>
      <c r="HNI5"/>
      <c r="HNK5"/>
      <c r="HNM5"/>
      <c r="HNO5"/>
      <c r="HNQ5"/>
      <c r="HNS5"/>
      <c r="HNU5"/>
      <c r="HNW5"/>
      <c r="HNY5"/>
      <c r="HOA5"/>
      <c r="HOC5"/>
      <c r="HOE5"/>
      <c r="HOG5"/>
      <c r="HOI5"/>
      <c r="HOK5"/>
      <c r="HOM5"/>
      <c r="HOO5"/>
      <c r="HOQ5"/>
      <c r="HOS5"/>
      <c r="HOU5"/>
      <c r="HOW5"/>
      <c r="HOY5"/>
      <c r="HPA5"/>
      <c r="HPC5"/>
      <c r="HPE5"/>
      <c r="HPG5"/>
      <c r="HPI5"/>
      <c r="HPK5"/>
      <c r="HPM5"/>
      <c r="HPO5"/>
      <c r="HPQ5"/>
      <c r="HPS5"/>
      <c r="HPU5"/>
      <c r="HPW5"/>
      <c r="HPY5"/>
      <c r="HQA5"/>
      <c r="HQC5"/>
      <c r="HQE5"/>
      <c r="HQG5"/>
      <c r="HQI5"/>
      <c r="HQK5"/>
      <c r="HQM5"/>
      <c r="HQO5"/>
      <c r="HQQ5"/>
      <c r="HQS5"/>
      <c r="HQU5"/>
      <c r="HQW5"/>
      <c r="HQY5"/>
      <c r="HRA5"/>
      <c r="HRC5"/>
      <c r="HRE5"/>
      <c r="HRG5"/>
      <c r="HRI5"/>
      <c r="HRK5"/>
      <c r="HRM5"/>
      <c r="HRO5"/>
      <c r="HRQ5"/>
      <c r="HRS5"/>
      <c r="HRU5"/>
      <c r="HRW5"/>
      <c r="HRY5"/>
      <c r="HSA5"/>
      <c r="HSC5"/>
      <c r="HSE5"/>
      <c r="HSG5"/>
      <c r="HSI5"/>
      <c r="HSK5"/>
      <c r="HSM5"/>
      <c r="HSO5"/>
      <c r="HSQ5"/>
      <c r="HSS5"/>
      <c r="HSU5"/>
      <c r="HSW5"/>
      <c r="HSY5"/>
      <c r="HTA5"/>
      <c r="HTC5"/>
      <c r="HTE5"/>
      <c r="HTG5"/>
      <c r="HTI5"/>
      <c r="HTK5"/>
      <c r="HTM5"/>
      <c r="HTO5"/>
      <c r="HTQ5"/>
      <c r="HTS5"/>
      <c r="HTU5"/>
      <c r="HTW5"/>
      <c r="HTY5"/>
      <c r="HUA5"/>
      <c r="HUC5"/>
      <c r="HUE5"/>
      <c r="HUG5"/>
      <c r="HUI5"/>
      <c r="HUK5"/>
      <c r="HUM5"/>
      <c r="HUO5"/>
      <c r="HUQ5"/>
      <c r="HUS5"/>
      <c r="HUU5"/>
      <c r="HUW5"/>
      <c r="HUY5"/>
      <c r="HVA5"/>
      <c r="HVC5"/>
      <c r="HVE5"/>
      <c r="HVG5"/>
      <c r="HVI5"/>
      <c r="HVK5"/>
      <c r="HVM5"/>
      <c r="HVO5"/>
      <c r="HVQ5"/>
      <c r="HVS5"/>
      <c r="HVU5"/>
      <c r="HVW5"/>
      <c r="HVY5"/>
      <c r="HWA5"/>
      <c r="HWC5"/>
      <c r="HWE5"/>
      <c r="HWG5"/>
      <c r="HWI5"/>
      <c r="HWK5"/>
      <c r="HWM5"/>
      <c r="HWO5"/>
      <c r="HWQ5"/>
      <c r="HWS5"/>
      <c r="HWU5"/>
      <c r="HWW5"/>
      <c r="HWY5"/>
      <c r="HXA5"/>
      <c r="HXC5"/>
      <c r="HXE5"/>
      <c r="HXG5"/>
      <c r="HXI5"/>
      <c r="HXK5"/>
      <c r="HXM5"/>
      <c r="HXO5"/>
      <c r="HXQ5"/>
      <c r="HXS5"/>
      <c r="HXU5"/>
      <c r="HXW5"/>
      <c r="HXY5"/>
      <c r="HYA5"/>
      <c r="HYC5"/>
      <c r="HYE5"/>
      <c r="HYG5"/>
      <c r="HYI5"/>
      <c r="HYK5"/>
      <c r="HYM5"/>
      <c r="HYO5"/>
      <c r="HYQ5"/>
      <c r="HYS5"/>
      <c r="HYU5"/>
      <c r="HYW5"/>
      <c r="HYY5"/>
      <c r="HZA5"/>
      <c r="HZC5"/>
      <c r="HZE5"/>
      <c r="HZG5"/>
      <c r="HZI5"/>
      <c r="HZK5"/>
      <c r="HZM5"/>
      <c r="HZO5"/>
      <c r="HZQ5"/>
      <c r="HZS5"/>
      <c r="HZU5"/>
      <c r="HZW5"/>
      <c r="HZY5"/>
      <c r="IAA5"/>
      <c r="IAC5"/>
      <c r="IAE5"/>
      <c r="IAG5"/>
      <c r="IAI5"/>
      <c r="IAK5"/>
      <c r="IAM5"/>
      <c r="IAO5"/>
      <c r="IAQ5"/>
      <c r="IAS5"/>
      <c r="IAU5"/>
      <c r="IAW5"/>
      <c r="IAY5"/>
      <c r="IBA5"/>
      <c r="IBC5"/>
      <c r="IBE5"/>
      <c r="IBG5"/>
      <c r="IBI5"/>
      <c r="IBK5"/>
      <c r="IBM5"/>
      <c r="IBO5"/>
      <c r="IBQ5"/>
      <c r="IBS5"/>
      <c r="IBU5"/>
      <c r="IBW5"/>
      <c r="IBY5"/>
      <c r="ICA5"/>
      <c r="ICC5"/>
      <c r="ICE5"/>
      <c r="ICG5"/>
      <c r="ICI5"/>
      <c r="ICK5"/>
      <c r="ICM5"/>
      <c r="ICO5"/>
      <c r="ICQ5"/>
      <c r="ICS5"/>
      <c r="ICU5"/>
      <c r="ICW5"/>
      <c r="ICY5"/>
      <c r="IDA5"/>
      <c r="IDC5"/>
      <c r="IDE5"/>
      <c r="IDG5"/>
      <c r="IDI5"/>
      <c r="IDK5"/>
      <c r="IDM5"/>
      <c r="IDO5"/>
      <c r="IDQ5"/>
      <c r="IDS5"/>
      <c r="IDU5"/>
      <c r="IDW5"/>
      <c r="IDY5"/>
      <c r="IEA5"/>
      <c r="IEC5"/>
      <c r="IEE5"/>
      <c r="IEG5"/>
      <c r="IEI5"/>
      <c r="IEK5"/>
      <c r="IEM5"/>
      <c r="IEO5"/>
      <c r="IEQ5"/>
      <c r="IES5"/>
      <c r="IEU5"/>
      <c r="IEW5"/>
      <c r="IEY5"/>
      <c r="IFA5"/>
      <c r="IFC5"/>
      <c r="IFE5"/>
      <c r="IFG5"/>
      <c r="IFI5"/>
      <c r="IFK5"/>
      <c r="IFM5"/>
      <c r="IFO5"/>
      <c r="IFQ5"/>
      <c r="IFS5"/>
      <c r="IFU5"/>
      <c r="IFW5"/>
      <c r="IFY5"/>
      <c r="IGA5"/>
      <c r="IGC5"/>
      <c r="IGE5"/>
      <c r="IGG5"/>
      <c r="IGI5"/>
      <c r="IGK5"/>
      <c r="IGM5"/>
      <c r="IGO5"/>
      <c r="IGQ5"/>
      <c r="IGS5"/>
      <c r="IGU5"/>
      <c r="IGW5"/>
      <c r="IGY5"/>
      <c r="IHA5"/>
      <c r="IHC5"/>
      <c r="IHE5"/>
      <c r="IHG5"/>
      <c r="IHI5"/>
      <c r="IHK5"/>
      <c r="IHM5"/>
      <c r="IHO5"/>
      <c r="IHQ5"/>
      <c r="IHS5"/>
      <c r="IHU5"/>
      <c r="IHW5"/>
      <c r="IHY5"/>
      <c r="IIA5"/>
      <c r="IIC5"/>
      <c r="IIE5"/>
      <c r="IIG5"/>
      <c r="III5"/>
      <c r="IIK5"/>
      <c r="IIM5"/>
      <c r="IIO5"/>
      <c r="IIQ5"/>
      <c r="IIS5"/>
      <c r="IIU5"/>
      <c r="IIW5"/>
      <c r="IIY5"/>
      <c r="IJA5"/>
      <c r="IJC5"/>
      <c r="IJE5"/>
      <c r="IJG5"/>
      <c r="IJI5"/>
      <c r="IJK5"/>
      <c r="IJM5"/>
      <c r="IJO5"/>
      <c r="IJQ5"/>
      <c r="IJS5"/>
      <c r="IJU5"/>
      <c r="IJW5"/>
      <c r="IJY5"/>
      <c r="IKA5"/>
      <c r="IKC5"/>
      <c r="IKE5"/>
      <c r="IKG5"/>
      <c r="IKI5"/>
      <c r="IKK5"/>
      <c r="IKM5"/>
      <c r="IKO5"/>
      <c r="IKQ5"/>
      <c r="IKS5"/>
      <c r="IKU5"/>
      <c r="IKW5"/>
      <c r="IKY5"/>
      <c r="ILA5"/>
      <c r="ILC5"/>
      <c r="ILE5"/>
      <c r="ILG5"/>
      <c r="ILI5"/>
      <c r="ILK5"/>
      <c r="ILM5"/>
      <c r="ILO5"/>
      <c r="ILQ5"/>
      <c r="ILS5"/>
      <c r="ILU5"/>
      <c r="ILW5"/>
      <c r="ILY5"/>
      <c r="IMA5"/>
      <c r="IMC5"/>
      <c r="IME5"/>
      <c r="IMG5"/>
      <c r="IMI5"/>
      <c r="IMK5"/>
      <c r="IMM5"/>
      <c r="IMO5"/>
      <c r="IMQ5"/>
      <c r="IMS5"/>
      <c r="IMU5"/>
      <c r="IMW5"/>
      <c r="IMY5"/>
      <c r="INA5"/>
      <c r="INC5"/>
      <c r="INE5"/>
      <c r="ING5"/>
      <c r="INI5"/>
      <c r="INK5"/>
      <c r="INM5"/>
      <c r="INO5"/>
      <c r="INQ5"/>
      <c r="INS5"/>
      <c r="INU5"/>
      <c r="INW5"/>
      <c r="INY5"/>
      <c r="IOA5"/>
      <c r="IOC5"/>
      <c r="IOE5"/>
      <c r="IOG5"/>
      <c r="IOI5"/>
      <c r="IOK5"/>
      <c r="IOM5"/>
      <c r="IOO5"/>
      <c r="IOQ5"/>
      <c r="IOS5"/>
      <c r="IOU5"/>
      <c r="IOW5"/>
      <c r="IOY5"/>
      <c r="IPA5"/>
      <c r="IPC5"/>
      <c r="IPE5"/>
      <c r="IPG5"/>
      <c r="IPI5"/>
      <c r="IPK5"/>
      <c r="IPM5"/>
      <c r="IPO5"/>
      <c r="IPQ5"/>
      <c r="IPS5"/>
      <c r="IPU5"/>
      <c r="IPW5"/>
      <c r="IPY5"/>
      <c r="IQA5"/>
      <c r="IQC5"/>
      <c r="IQE5"/>
      <c r="IQG5"/>
      <c r="IQI5"/>
      <c r="IQK5"/>
      <c r="IQM5"/>
      <c r="IQO5"/>
      <c r="IQQ5"/>
      <c r="IQS5"/>
      <c r="IQU5"/>
      <c r="IQW5"/>
      <c r="IQY5"/>
      <c r="IRA5"/>
      <c r="IRC5"/>
      <c r="IRE5"/>
      <c r="IRG5"/>
      <c r="IRI5"/>
      <c r="IRK5"/>
      <c r="IRM5"/>
      <c r="IRO5"/>
      <c r="IRQ5"/>
      <c r="IRS5"/>
      <c r="IRU5"/>
      <c r="IRW5"/>
      <c r="IRY5"/>
      <c r="ISA5"/>
      <c r="ISC5"/>
      <c r="ISE5"/>
      <c r="ISG5"/>
      <c r="ISI5"/>
      <c r="ISK5"/>
      <c r="ISM5"/>
      <c r="ISO5"/>
      <c r="ISQ5"/>
      <c r="ISS5"/>
      <c r="ISU5"/>
      <c r="ISW5"/>
      <c r="ISY5"/>
      <c r="ITA5"/>
      <c r="ITC5"/>
      <c r="ITE5"/>
      <c r="ITG5"/>
      <c r="ITI5"/>
      <c r="ITK5"/>
      <c r="ITM5"/>
      <c r="ITO5"/>
      <c r="ITQ5"/>
      <c r="ITS5"/>
      <c r="ITU5"/>
      <c r="ITW5"/>
      <c r="ITY5"/>
      <c r="IUA5"/>
      <c r="IUC5"/>
      <c r="IUE5"/>
      <c r="IUG5"/>
      <c r="IUI5"/>
      <c r="IUK5"/>
      <c r="IUM5"/>
      <c r="IUO5"/>
      <c r="IUQ5"/>
      <c r="IUS5"/>
      <c r="IUU5"/>
      <c r="IUW5"/>
      <c r="IUY5"/>
      <c r="IVA5"/>
      <c r="IVC5"/>
      <c r="IVE5"/>
      <c r="IVG5"/>
      <c r="IVI5"/>
      <c r="IVK5"/>
      <c r="IVM5"/>
      <c r="IVO5"/>
      <c r="IVQ5"/>
      <c r="IVS5"/>
      <c r="IVU5"/>
      <c r="IVW5"/>
      <c r="IVY5"/>
      <c r="IWA5"/>
      <c r="IWC5"/>
      <c r="IWE5"/>
      <c r="IWG5"/>
      <c r="IWI5"/>
      <c r="IWK5"/>
      <c r="IWM5"/>
      <c r="IWO5"/>
      <c r="IWQ5"/>
      <c r="IWS5"/>
      <c r="IWU5"/>
      <c r="IWW5"/>
      <c r="IWY5"/>
      <c r="IXA5"/>
      <c r="IXC5"/>
      <c r="IXE5"/>
      <c r="IXG5"/>
      <c r="IXI5"/>
      <c r="IXK5"/>
      <c r="IXM5"/>
      <c r="IXO5"/>
      <c r="IXQ5"/>
      <c r="IXS5"/>
      <c r="IXU5"/>
      <c r="IXW5"/>
      <c r="IXY5"/>
      <c r="IYA5"/>
      <c r="IYC5"/>
      <c r="IYE5"/>
      <c r="IYG5"/>
      <c r="IYI5"/>
      <c r="IYK5"/>
      <c r="IYM5"/>
      <c r="IYO5"/>
      <c r="IYQ5"/>
      <c r="IYS5"/>
      <c r="IYU5"/>
      <c r="IYW5"/>
      <c r="IYY5"/>
      <c r="IZA5"/>
      <c r="IZC5"/>
      <c r="IZE5"/>
      <c r="IZG5"/>
      <c r="IZI5"/>
      <c r="IZK5"/>
      <c r="IZM5"/>
      <c r="IZO5"/>
      <c r="IZQ5"/>
      <c r="IZS5"/>
      <c r="IZU5"/>
      <c r="IZW5"/>
      <c r="IZY5"/>
      <c r="JAA5"/>
      <c r="JAC5"/>
      <c r="JAE5"/>
      <c r="JAG5"/>
      <c r="JAI5"/>
      <c r="JAK5"/>
      <c r="JAM5"/>
      <c r="JAO5"/>
      <c r="JAQ5"/>
      <c r="JAS5"/>
      <c r="JAU5"/>
      <c r="JAW5"/>
      <c r="JAY5"/>
      <c r="JBA5"/>
      <c r="JBC5"/>
      <c r="JBE5"/>
      <c r="JBG5"/>
      <c r="JBI5"/>
      <c r="JBK5"/>
      <c r="JBM5"/>
      <c r="JBO5"/>
      <c r="JBQ5"/>
      <c r="JBS5"/>
      <c r="JBU5"/>
      <c r="JBW5"/>
      <c r="JBY5"/>
      <c r="JCA5"/>
      <c r="JCC5"/>
      <c r="JCE5"/>
      <c r="JCG5"/>
      <c r="JCI5"/>
      <c r="JCK5"/>
      <c r="JCM5"/>
      <c r="JCO5"/>
      <c r="JCQ5"/>
      <c r="JCS5"/>
      <c r="JCU5"/>
      <c r="JCW5"/>
      <c r="JCY5"/>
      <c r="JDA5"/>
      <c r="JDC5"/>
      <c r="JDE5"/>
      <c r="JDG5"/>
      <c r="JDI5"/>
      <c r="JDK5"/>
      <c r="JDM5"/>
      <c r="JDO5"/>
      <c r="JDQ5"/>
      <c r="JDS5"/>
      <c r="JDU5"/>
      <c r="JDW5"/>
      <c r="JDY5"/>
      <c r="JEA5"/>
      <c r="JEC5"/>
      <c r="JEE5"/>
      <c r="JEG5"/>
      <c r="JEI5"/>
      <c r="JEK5"/>
      <c r="JEM5"/>
      <c r="JEO5"/>
      <c r="JEQ5"/>
      <c r="JES5"/>
      <c r="JEU5"/>
      <c r="JEW5"/>
      <c r="JEY5"/>
      <c r="JFA5"/>
      <c r="JFC5"/>
      <c r="JFE5"/>
      <c r="JFG5"/>
      <c r="JFI5"/>
      <c r="JFK5"/>
      <c r="JFM5"/>
      <c r="JFO5"/>
      <c r="JFQ5"/>
      <c r="JFS5"/>
      <c r="JFU5"/>
      <c r="JFW5"/>
      <c r="JFY5"/>
      <c r="JGA5"/>
      <c r="JGC5"/>
      <c r="JGE5"/>
      <c r="JGG5"/>
      <c r="JGI5"/>
      <c r="JGK5"/>
      <c r="JGM5"/>
      <c r="JGO5"/>
      <c r="JGQ5"/>
      <c r="JGS5"/>
      <c r="JGU5"/>
      <c r="JGW5"/>
      <c r="JGY5"/>
      <c r="JHA5"/>
      <c r="JHC5"/>
      <c r="JHE5"/>
      <c r="JHG5"/>
      <c r="JHI5"/>
      <c r="JHK5"/>
      <c r="JHM5"/>
      <c r="JHO5"/>
      <c r="JHQ5"/>
      <c r="JHS5"/>
      <c r="JHU5"/>
      <c r="JHW5"/>
      <c r="JHY5"/>
      <c r="JIA5"/>
      <c r="JIC5"/>
      <c r="JIE5"/>
      <c r="JIG5"/>
      <c r="JII5"/>
      <c r="JIK5"/>
      <c r="JIM5"/>
      <c r="JIO5"/>
      <c r="JIQ5"/>
      <c r="JIS5"/>
      <c r="JIU5"/>
      <c r="JIW5"/>
      <c r="JIY5"/>
      <c r="JJA5"/>
      <c r="JJC5"/>
      <c r="JJE5"/>
      <c r="JJG5"/>
      <c r="JJI5"/>
      <c r="JJK5"/>
      <c r="JJM5"/>
      <c r="JJO5"/>
      <c r="JJQ5"/>
      <c r="JJS5"/>
      <c r="JJU5"/>
      <c r="JJW5"/>
      <c r="JJY5"/>
      <c r="JKA5"/>
      <c r="JKC5"/>
      <c r="JKE5"/>
      <c r="JKG5"/>
      <c r="JKI5"/>
      <c r="JKK5"/>
      <c r="JKM5"/>
      <c r="JKO5"/>
      <c r="JKQ5"/>
      <c r="JKS5"/>
      <c r="JKU5"/>
      <c r="JKW5"/>
      <c r="JKY5"/>
      <c r="JLA5"/>
      <c r="JLC5"/>
      <c r="JLE5"/>
      <c r="JLG5"/>
      <c r="JLI5"/>
      <c r="JLK5"/>
      <c r="JLM5"/>
      <c r="JLO5"/>
      <c r="JLQ5"/>
      <c r="JLS5"/>
      <c r="JLU5"/>
      <c r="JLW5"/>
      <c r="JLY5"/>
      <c r="JMA5"/>
      <c r="JMC5"/>
      <c r="JME5"/>
      <c r="JMG5"/>
      <c r="JMI5"/>
      <c r="JMK5"/>
      <c r="JMM5"/>
      <c r="JMO5"/>
      <c r="JMQ5"/>
      <c r="JMS5"/>
      <c r="JMU5"/>
      <c r="JMW5"/>
      <c r="JMY5"/>
      <c r="JNA5"/>
      <c r="JNC5"/>
      <c r="JNE5"/>
      <c r="JNG5"/>
      <c r="JNI5"/>
      <c r="JNK5"/>
      <c r="JNM5"/>
      <c r="JNO5"/>
      <c r="JNQ5"/>
      <c r="JNS5"/>
      <c r="JNU5"/>
      <c r="JNW5"/>
      <c r="JNY5"/>
      <c r="JOA5"/>
      <c r="JOC5"/>
      <c r="JOE5"/>
      <c r="JOG5"/>
      <c r="JOI5"/>
      <c r="JOK5"/>
      <c r="JOM5"/>
      <c r="JOO5"/>
      <c r="JOQ5"/>
      <c r="JOS5"/>
      <c r="JOU5"/>
      <c r="JOW5"/>
      <c r="JOY5"/>
      <c r="JPA5"/>
      <c r="JPC5"/>
      <c r="JPE5"/>
      <c r="JPG5"/>
      <c r="JPI5"/>
      <c r="JPK5"/>
      <c r="JPM5"/>
      <c r="JPO5"/>
      <c r="JPQ5"/>
      <c r="JPS5"/>
      <c r="JPU5"/>
      <c r="JPW5"/>
      <c r="JPY5"/>
      <c r="JQA5"/>
      <c r="JQC5"/>
      <c r="JQE5"/>
      <c r="JQG5"/>
      <c r="JQI5"/>
      <c r="JQK5"/>
      <c r="JQM5"/>
      <c r="JQO5"/>
      <c r="JQQ5"/>
      <c r="JQS5"/>
      <c r="JQU5"/>
      <c r="JQW5"/>
      <c r="JQY5"/>
      <c r="JRA5"/>
      <c r="JRC5"/>
      <c r="JRE5"/>
      <c r="JRG5"/>
      <c r="JRI5"/>
      <c r="JRK5"/>
      <c r="JRM5"/>
      <c r="JRO5"/>
      <c r="JRQ5"/>
      <c r="JRS5"/>
      <c r="JRU5"/>
      <c r="JRW5"/>
      <c r="JRY5"/>
      <c r="JSA5"/>
      <c r="JSC5"/>
      <c r="JSE5"/>
      <c r="JSG5"/>
      <c r="JSI5"/>
      <c r="JSK5"/>
      <c r="JSM5"/>
      <c r="JSO5"/>
      <c r="JSQ5"/>
      <c r="JSS5"/>
      <c r="JSU5"/>
      <c r="JSW5"/>
      <c r="JSY5"/>
      <c r="JTA5"/>
      <c r="JTC5"/>
      <c r="JTE5"/>
      <c r="JTG5"/>
      <c r="JTI5"/>
      <c r="JTK5"/>
      <c r="JTM5"/>
      <c r="JTO5"/>
      <c r="JTQ5"/>
      <c r="JTS5"/>
      <c r="JTU5"/>
      <c r="JTW5"/>
      <c r="JTY5"/>
      <c r="JUA5"/>
      <c r="JUC5"/>
      <c r="JUE5"/>
      <c r="JUG5"/>
      <c r="JUI5"/>
      <c r="JUK5"/>
      <c r="JUM5"/>
      <c r="JUO5"/>
      <c r="JUQ5"/>
      <c r="JUS5"/>
      <c r="JUU5"/>
      <c r="JUW5"/>
      <c r="JUY5"/>
      <c r="JVA5"/>
      <c r="JVC5"/>
      <c r="JVE5"/>
      <c r="JVG5"/>
      <c r="JVI5"/>
      <c r="JVK5"/>
      <c r="JVM5"/>
      <c r="JVO5"/>
      <c r="JVQ5"/>
      <c r="JVS5"/>
      <c r="JVU5"/>
      <c r="JVW5"/>
      <c r="JVY5"/>
      <c r="JWA5"/>
      <c r="JWC5"/>
      <c r="JWE5"/>
      <c r="JWG5"/>
      <c r="JWI5"/>
      <c r="JWK5"/>
      <c r="JWM5"/>
      <c r="JWO5"/>
      <c r="JWQ5"/>
      <c r="JWS5"/>
      <c r="JWU5"/>
      <c r="JWW5"/>
      <c r="JWY5"/>
      <c r="JXA5"/>
      <c r="JXC5"/>
      <c r="JXE5"/>
      <c r="JXG5"/>
      <c r="JXI5"/>
      <c r="JXK5"/>
      <c r="JXM5"/>
      <c r="JXO5"/>
      <c r="JXQ5"/>
      <c r="JXS5"/>
      <c r="JXU5"/>
      <c r="JXW5"/>
      <c r="JXY5"/>
      <c r="JYA5"/>
      <c r="JYC5"/>
      <c r="JYE5"/>
      <c r="JYG5"/>
      <c r="JYI5"/>
      <c r="JYK5"/>
      <c r="JYM5"/>
      <c r="JYO5"/>
      <c r="JYQ5"/>
      <c r="JYS5"/>
      <c r="JYU5"/>
      <c r="JYW5"/>
      <c r="JYY5"/>
      <c r="JZA5"/>
      <c r="JZC5"/>
      <c r="JZE5"/>
      <c r="JZG5"/>
      <c r="JZI5"/>
      <c r="JZK5"/>
      <c r="JZM5"/>
      <c r="JZO5"/>
      <c r="JZQ5"/>
      <c r="JZS5"/>
      <c r="JZU5"/>
      <c r="JZW5"/>
      <c r="JZY5"/>
      <c r="KAA5"/>
      <c r="KAC5"/>
      <c r="KAE5"/>
      <c r="KAG5"/>
      <c r="KAI5"/>
      <c r="KAK5"/>
      <c r="KAM5"/>
      <c r="KAO5"/>
      <c r="KAQ5"/>
      <c r="KAS5"/>
      <c r="KAU5"/>
      <c r="KAW5"/>
      <c r="KAY5"/>
      <c r="KBA5"/>
      <c r="KBC5"/>
      <c r="KBE5"/>
      <c r="KBG5"/>
      <c r="KBI5"/>
      <c r="KBK5"/>
      <c r="KBM5"/>
      <c r="KBO5"/>
      <c r="KBQ5"/>
      <c r="KBS5"/>
      <c r="KBU5"/>
      <c r="KBW5"/>
      <c r="KBY5"/>
      <c r="KCA5"/>
      <c r="KCC5"/>
      <c r="KCE5"/>
      <c r="KCG5"/>
      <c r="KCI5"/>
      <c r="KCK5"/>
      <c r="KCM5"/>
      <c r="KCO5"/>
      <c r="KCQ5"/>
      <c r="KCS5"/>
      <c r="KCU5"/>
      <c r="KCW5"/>
      <c r="KCY5"/>
      <c r="KDA5"/>
      <c r="KDC5"/>
      <c r="KDE5"/>
      <c r="KDG5"/>
      <c r="KDI5"/>
      <c r="KDK5"/>
      <c r="KDM5"/>
      <c r="KDO5"/>
      <c r="KDQ5"/>
      <c r="KDS5"/>
      <c r="KDU5"/>
      <c r="KDW5"/>
      <c r="KDY5"/>
      <c r="KEA5"/>
      <c r="KEC5"/>
      <c r="KEE5"/>
      <c r="KEG5"/>
      <c r="KEI5"/>
      <c r="KEK5"/>
      <c r="KEM5"/>
      <c r="KEO5"/>
      <c r="KEQ5"/>
      <c r="KES5"/>
      <c r="KEU5"/>
      <c r="KEW5"/>
      <c r="KEY5"/>
      <c r="KFA5"/>
      <c r="KFC5"/>
      <c r="KFE5"/>
      <c r="KFG5"/>
      <c r="KFI5"/>
      <c r="KFK5"/>
      <c r="KFM5"/>
      <c r="KFO5"/>
      <c r="KFQ5"/>
      <c r="KFS5"/>
      <c r="KFU5"/>
      <c r="KFW5"/>
      <c r="KFY5"/>
      <c r="KGA5"/>
      <c r="KGC5"/>
      <c r="KGE5"/>
      <c r="KGG5"/>
      <c r="KGI5"/>
      <c r="KGK5"/>
      <c r="KGM5"/>
      <c r="KGO5"/>
      <c r="KGQ5"/>
      <c r="KGS5"/>
      <c r="KGU5"/>
      <c r="KGW5"/>
      <c r="KGY5"/>
      <c r="KHA5"/>
      <c r="KHC5"/>
      <c r="KHE5"/>
      <c r="KHG5"/>
      <c r="KHI5"/>
      <c r="KHK5"/>
      <c r="KHM5"/>
      <c r="KHO5"/>
      <c r="KHQ5"/>
      <c r="KHS5"/>
      <c r="KHU5"/>
      <c r="KHW5"/>
      <c r="KHY5"/>
      <c r="KIA5"/>
      <c r="KIC5"/>
      <c r="KIE5"/>
      <c r="KIG5"/>
      <c r="KII5"/>
      <c r="KIK5"/>
      <c r="KIM5"/>
      <c r="KIO5"/>
      <c r="KIQ5"/>
      <c r="KIS5"/>
      <c r="KIU5"/>
      <c r="KIW5"/>
      <c r="KIY5"/>
      <c r="KJA5"/>
      <c r="KJC5"/>
      <c r="KJE5"/>
      <c r="KJG5"/>
      <c r="KJI5"/>
      <c r="KJK5"/>
      <c r="KJM5"/>
      <c r="KJO5"/>
      <c r="KJQ5"/>
      <c r="KJS5"/>
      <c r="KJU5"/>
      <c r="KJW5"/>
      <c r="KJY5"/>
      <c r="KKA5"/>
      <c r="KKC5"/>
      <c r="KKE5"/>
      <c r="KKG5"/>
      <c r="KKI5"/>
      <c r="KKK5"/>
      <c r="KKM5"/>
      <c r="KKO5"/>
      <c r="KKQ5"/>
      <c r="KKS5"/>
      <c r="KKU5"/>
      <c r="KKW5"/>
      <c r="KKY5"/>
      <c r="KLA5"/>
      <c r="KLC5"/>
      <c r="KLE5"/>
      <c r="KLG5"/>
      <c r="KLI5"/>
      <c r="KLK5"/>
      <c r="KLM5"/>
      <c r="KLO5"/>
      <c r="KLQ5"/>
      <c r="KLS5"/>
      <c r="KLU5"/>
      <c r="KLW5"/>
      <c r="KLY5"/>
      <c r="KMA5"/>
      <c r="KMC5"/>
      <c r="KME5"/>
      <c r="KMG5"/>
      <c r="KMI5"/>
      <c r="KMK5"/>
      <c r="KMM5"/>
      <c r="KMO5"/>
      <c r="KMQ5"/>
      <c r="KMS5"/>
      <c r="KMU5"/>
      <c r="KMW5"/>
      <c r="KMY5"/>
      <c r="KNA5"/>
      <c r="KNC5"/>
      <c r="KNE5"/>
      <c r="KNG5"/>
      <c r="KNI5"/>
      <c r="KNK5"/>
      <c r="KNM5"/>
      <c r="KNO5"/>
      <c r="KNQ5"/>
      <c r="KNS5"/>
      <c r="KNU5"/>
      <c r="KNW5"/>
      <c r="KNY5"/>
      <c r="KOA5"/>
      <c r="KOC5"/>
      <c r="KOE5"/>
      <c r="KOG5"/>
      <c r="KOI5"/>
      <c r="KOK5"/>
      <c r="KOM5"/>
      <c r="KOO5"/>
      <c r="KOQ5"/>
      <c r="KOS5"/>
      <c r="KOU5"/>
      <c r="KOW5"/>
      <c r="KOY5"/>
      <c r="KPA5"/>
      <c r="KPC5"/>
      <c r="KPE5"/>
      <c r="KPG5"/>
      <c r="KPI5"/>
      <c r="KPK5"/>
      <c r="KPM5"/>
      <c r="KPO5"/>
      <c r="KPQ5"/>
      <c r="KPS5"/>
      <c r="KPU5"/>
      <c r="KPW5"/>
      <c r="KPY5"/>
      <c r="KQA5"/>
      <c r="KQC5"/>
      <c r="KQE5"/>
      <c r="KQG5"/>
      <c r="KQI5"/>
      <c r="KQK5"/>
      <c r="KQM5"/>
      <c r="KQO5"/>
      <c r="KQQ5"/>
      <c r="KQS5"/>
      <c r="KQU5"/>
      <c r="KQW5"/>
      <c r="KQY5"/>
      <c r="KRA5"/>
      <c r="KRC5"/>
      <c r="KRE5"/>
      <c r="KRG5"/>
      <c r="KRI5"/>
      <c r="KRK5"/>
      <c r="KRM5"/>
      <c r="KRO5"/>
      <c r="KRQ5"/>
      <c r="KRS5"/>
      <c r="KRU5"/>
      <c r="KRW5"/>
      <c r="KRY5"/>
      <c r="KSA5"/>
      <c r="KSC5"/>
      <c r="KSE5"/>
      <c r="KSG5"/>
      <c r="KSI5"/>
      <c r="KSK5"/>
      <c r="KSM5"/>
      <c r="KSO5"/>
      <c r="KSQ5"/>
      <c r="KSS5"/>
      <c r="KSU5"/>
      <c r="KSW5"/>
      <c r="KSY5"/>
      <c r="KTA5"/>
      <c r="KTC5"/>
      <c r="KTE5"/>
      <c r="KTG5"/>
      <c r="KTI5"/>
      <c r="KTK5"/>
      <c r="KTM5"/>
      <c r="KTO5"/>
      <c r="KTQ5"/>
      <c r="KTS5"/>
      <c r="KTU5"/>
      <c r="KTW5"/>
      <c r="KTY5"/>
      <c r="KUA5"/>
      <c r="KUC5"/>
      <c r="KUE5"/>
      <c r="KUG5"/>
      <c r="KUI5"/>
      <c r="KUK5"/>
      <c r="KUM5"/>
      <c r="KUO5"/>
      <c r="KUQ5"/>
      <c r="KUS5"/>
      <c r="KUU5"/>
      <c r="KUW5"/>
      <c r="KUY5"/>
      <c r="KVA5"/>
      <c r="KVC5"/>
      <c r="KVE5"/>
      <c r="KVG5"/>
      <c r="KVI5"/>
      <c r="KVK5"/>
      <c r="KVM5"/>
      <c r="KVO5"/>
      <c r="KVQ5"/>
      <c r="KVS5"/>
      <c r="KVU5"/>
      <c r="KVW5"/>
      <c r="KVY5"/>
      <c r="KWA5"/>
      <c r="KWC5"/>
      <c r="KWE5"/>
      <c r="KWG5"/>
      <c r="KWI5"/>
      <c r="KWK5"/>
      <c r="KWM5"/>
      <c r="KWO5"/>
      <c r="KWQ5"/>
      <c r="KWS5"/>
      <c r="KWU5"/>
      <c r="KWW5"/>
      <c r="KWY5"/>
      <c r="KXA5"/>
      <c r="KXC5"/>
      <c r="KXE5"/>
      <c r="KXG5"/>
      <c r="KXI5"/>
      <c r="KXK5"/>
      <c r="KXM5"/>
      <c r="KXO5"/>
      <c r="KXQ5"/>
      <c r="KXS5"/>
      <c r="KXU5"/>
      <c r="KXW5"/>
      <c r="KXY5"/>
      <c r="KYA5"/>
      <c r="KYC5"/>
      <c r="KYE5"/>
      <c r="KYG5"/>
      <c r="KYI5"/>
      <c r="KYK5"/>
      <c r="KYM5"/>
      <c r="KYO5"/>
      <c r="KYQ5"/>
      <c r="KYS5"/>
      <c r="KYU5"/>
      <c r="KYW5"/>
      <c r="KYY5"/>
      <c r="KZA5"/>
      <c r="KZC5"/>
      <c r="KZE5"/>
      <c r="KZG5"/>
      <c r="KZI5"/>
      <c r="KZK5"/>
      <c r="KZM5"/>
      <c r="KZO5"/>
      <c r="KZQ5"/>
      <c r="KZS5"/>
      <c r="KZU5"/>
      <c r="KZW5"/>
      <c r="KZY5"/>
      <c r="LAA5"/>
      <c r="LAC5"/>
      <c r="LAE5"/>
      <c r="LAG5"/>
      <c r="LAI5"/>
      <c r="LAK5"/>
      <c r="LAM5"/>
      <c r="LAO5"/>
      <c r="LAQ5"/>
      <c r="LAS5"/>
      <c r="LAU5"/>
      <c r="LAW5"/>
      <c r="LAY5"/>
      <c r="LBA5"/>
      <c r="LBC5"/>
      <c r="LBE5"/>
      <c r="LBG5"/>
      <c r="LBI5"/>
      <c r="LBK5"/>
      <c r="LBM5"/>
      <c r="LBO5"/>
      <c r="LBQ5"/>
      <c r="LBS5"/>
      <c r="LBU5"/>
      <c r="LBW5"/>
      <c r="LBY5"/>
      <c r="LCA5"/>
      <c r="LCC5"/>
      <c r="LCE5"/>
      <c r="LCG5"/>
      <c r="LCI5"/>
      <c r="LCK5"/>
      <c r="LCM5"/>
      <c r="LCO5"/>
      <c r="LCQ5"/>
      <c r="LCS5"/>
      <c r="LCU5"/>
      <c r="LCW5"/>
      <c r="LCY5"/>
      <c r="LDA5"/>
      <c r="LDC5"/>
      <c r="LDE5"/>
      <c r="LDG5"/>
      <c r="LDI5"/>
      <c r="LDK5"/>
      <c r="LDM5"/>
      <c r="LDO5"/>
      <c r="LDQ5"/>
      <c r="LDS5"/>
      <c r="LDU5"/>
      <c r="LDW5"/>
      <c r="LDY5"/>
      <c r="LEA5"/>
      <c r="LEC5"/>
      <c r="LEE5"/>
      <c r="LEG5"/>
      <c r="LEI5"/>
      <c r="LEK5"/>
      <c r="LEM5"/>
      <c r="LEO5"/>
      <c r="LEQ5"/>
      <c r="LES5"/>
      <c r="LEU5"/>
      <c r="LEW5"/>
      <c r="LEY5"/>
      <c r="LFA5"/>
      <c r="LFC5"/>
      <c r="LFE5"/>
      <c r="LFG5"/>
      <c r="LFI5"/>
      <c r="LFK5"/>
      <c r="LFM5"/>
      <c r="LFO5"/>
      <c r="LFQ5"/>
      <c r="LFS5"/>
      <c r="LFU5"/>
      <c r="LFW5"/>
      <c r="LFY5"/>
      <c r="LGA5"/>
      <c r="LGC5"/>
      <c r="LGE5"/>
      <c r="LGG5"/>
      <c r="LGI5"/>
      <c r="LGK5"/>
      <c r="LGM5"/>
      <c r="LGO5"/>
      <c r="LGQ5"/>
      <c r="LGS5"/>
      <c r="LGU5"/>
      <c r="LGW5"/>
      <c r="LGY5"/>
      <c r="LHA5"/>
      <c r="LHC5"/>
      <c r="LHE5"/>
      <c r="LHG5"/>
      <c r="LHI5"/>
      <c r="LHK5"/>
      <c r="LHM5"/>
      <c r="LHO5"/>
      <c r="LHQ5"/>
      <c r="LHS5"/>
      <c r="LHU5"/>
      <c r="LHW5"/>
      <c r="LHY5"/>
      <c r="LIA5"/>
      <c r="LIC5"/>
      <c r="LIE5"/>
      <c r="LIG5"/>
      <c r="LII5"/>
      <c r="LIK5"/>
      <c r="LIM5"/>
      <c r="LIO5"/>
      <c r="LIQ5"/>
      <c r="LIS5"/>
      <c r="LIU5"/>
      <c r="LIW5"/>
      <c r="LIY5"/>
      <c r="LJA5"/>
      <c r="LJC5"/>
      <c r="LJE5"/>
      <c r="LJG5"/>
      <c r="LJI5"/>
      <c r="LJK5"/>
      <c r="LJM5"/>
      <c r="LJO5"/>
      <c r="LJQ5"/>
      <c r="LJS5"/>
      <c r="LJU5"/>
      <c r="LJW5"/>
      <c r="LJY5"/>
      <c r="LKA5"/>
      <c r="LKC5"/>
      <c r="LKE5"/>
      <c r="LKG5"/>
      <c r="LKI5"/>
      <c r="LKK5"/>
      <c r="LKM5"/>
      <c r="LKO5"/>
      <c r="LKQ5"/>
      <c r="LKS5"/>
      <c r="LKU5"/>
      <c r="LKW5"/>
      <c r="LKY5"/>
      <c r="LLA5"/>
      <c r="LLC5"/>
      <c r="LLE5"/>
      <c r="LLG5"/>
      <c r="LLI5"/>
      <c r="LLK5"/>
      <c r="LLM5"/>
      <c r="LLO5"/>
      <c r="LLQ5"/>
      <c r="LLS5"/>
      <c r="LLU5"/>
      <c r="LLW5"/>
      <c r="LLY5"/>
      <c r="LMA5"/>
      <c r="LMC5"/>
      <c r="LME5"/>
      <c r="LMG5"/>
      <c r="LMI5"/>
      <c r="LMK5"/>
      <c r="LMM5"/>
      <c r="LMO5"/>
      <c r="LMQ5"/>
      <c r="LMS5"/>
      <c r="LMU5"/>
      <c r="LMW5"/>
      <c r="LMY5"/>
      <c r="LNA5"/>
      <c r="LNC5"/>
      <c r="LNE5"/>
      <c r="LNG5"/>
      <c r="LNI5"/>
      <c r="LNK5"/>
      <c r="LNM5"/>
      <c r="LNO5"/>
      <c r="LNQ5"/>
      <c r="LNS5"/>
      <c r="LNU5"/>
      <c r="LNW5"/>
      <c r="LNY5"/>
      <c r="LOA5"/>
      <c r="LOC5"/>
      <c r="LOE5"/>
      <c r="LOG5"/>
      <c r="LOI5"/>
      <c r="LOK5"/>
      <c r="LOM5"/>
      <c r="LOO5"/>
      <c r="LOQ5"/>
      <c r="LOS5"/>
      <c r="LOU5"/>
      <c r="LOW5"/>
      <c r="LOY5"/>
      <c r="LPA5"/>
      <c r="LPC5"/>
      <c r="LPE5"/>
      <c r="LPG5"/>
      <c r="LPI5"/>
      <c r="LPK5"/>
      <c r="LPM5"/>
      <c r="LPO5"/>
      <c r="LPQ5"/>
      <c r="LPS5"/>
      <c r="LPU5"/>
      <c r="LPW5"/>
      <c r="LPY5"/>
      <c r="LQA5"/>
      <c r="LQC5"/>
      <c r="LQE5"/>
      <c r="LQG5"/>
      <c r="LQI5"/>
      <c r="LQK5"/>
      <c r="LQM5"/>
      <c r="LQO5"/>
      <c r="LQQ5"/>
      <c r="LQS5"/>
      <c r="LQU5"/>
      <c r="LQW5"/>
      <c r="LQY5"/>
      <c r="LRA5"/>
      <c r="LRC5"/>
      <c r="LRE5"/>
      <c r="LRG5"/>
      <c r="LRI5"/>
      <c r="LRK5"/>
      <c r="LRM5"/>
      <c r="LRO5"/>
      <c r="LRQ5"/>
      <c r="LRS5"/>
      <c r="LRU5"/>
      <c r="LRW5"/>
      <c r="LRY5"/>
      <c r="LSA5"/>
      <c r="LSC5"/>
      <c r="LSE5"/>
      <c r="LSG5"/>
      <c r="LSI5"/>
      <c r="LSK5"/>
      <c r="LSM5"/>
      <c r="LSO5"/>
      <c r="LSQ5"/>
      <c r="LSS5"/>
      <c r="LSU5"/>
      <c r="LSW5"/>
      <c r="LSY5"/>
      <c r="LTA5"/>
      <c r="LTC5"/>
      <c r="LTE5"/>
      <c r="LTG5"/>
      <c r="LTI5"/>
      <c r="LTK5"/>
      <c r="LTM5"/>
      <c r="LTO5"/>
      <c r="LTQ5"/>
      <c r="LTS5"/>
      <c r="LTU5"/>
      <c r="LTW5"/>
      <c r="LTY5"/>
      <c r="LUA5"/>
      <c r="LUC5"/>
      <c r="LUE5"/>
      <c r="LUG5"/>
      <c r="LUI5"/>
      <c r="LUK5"/>
      <c r="LUM5"/>
      <c r="LUO5"/>
      <c r="LUQ5"/>
      <c r="LUS5"/>
      <c r="LUU5"/>
      <c r="LUW5"/>
      <c r="LUY5"/>
      <c r="LVA5"/>
      <c r="LVC5"/>
      <c r="LVE5"/>
      <c r="LVG5"/>
      <c r="LVI5"/>
      <c r="LVK5"/>
      <c r="LVM5"/>
      <c r="LVO5"/>
      <c r="LVQ5"/>
      <c r="LVS5"/>
      <c r="LVU5"/>
      <c r="LVW5"/>
      <c r="LVY5"/>
      <c r="LWA5"/>
      <c r="LWC5"/>
      <c r="LWE5"/>
      <c r="LWG5"/>
      <c r="LWI5"/>
      <c r="LWK5"/>
      <c r="LWM5"/>
      <c r="LWO5"/>
      <c r="LWQ5"/>
      <c r="LWS5"/>
      <c r="LWU5"/>
      <c r="LWW5"/>
      <c r="LWY5"/>
      <c r="LXA5"/>
      <c r="LXC5"/>
      <c r="LXE5"/>
      <c r="LXG5"/>
      <c r="LXI5"/>
      <c r="LXK5"/>
      <c r="LXM5"/>
      <c r="LXO5"/>
      <c r="LXQ5"/>
      <c r="LXS5"/>
      <c r="LXU5"/>
      <c r="LXW5"/>
      <c r="LXY5"/>
      <c r="LYA5"/>
      <c r="LYC5"/>
      <c r="LYE5"/>
      <c r="LYG5"/>
      <c r="LYI5"/>
      <c r="LYK5"/>
      <c r="LYM5"/>
      <c r="LYO5"/>
      <c r="LYQ5"/>
      <c r="LYS5"/>
      <c r="LYU5"/>
      <c r="LYW5"/>
      <c r="LYY5"/>
      <c r="LZA5"/>
      <c r="LZC5"/>
      <c r="LZE5"/>
      <c r="LZG5"/>
      <c r="LZI5"/>
      <c r="LZK5"/>
      <c r="LZM5"/>
      <c r="LZO5"/>
      <c r="LZQ5"/>
      <c r="LZS5"/>
      <c r="LZU5"/>
      <c r="LZW5"/>
      <c r="LZY5"/>
      <c r="MAA5"/>
      <c r="MAC5"/>
      <c r="MAE5"/>
      <c r="MAG5"/>
      <c r="MAI5"/>
      <c r="MAK5"/>
      <c r="MAM5"/>
      <c r="MAO5"/>
      <c r="MAQ5"/>
      <c r="MAS5"/>
      <c r="MAU5"/>
      <c r="MAW5"/>
      <c r="MAY5"/>
      <c r="MBA5"/>
      <c r="MBC5"/>
      <c r="MBE5"/>
      <c r="MBG5"/>
      <c r="MBI5"/>
      <c r="MBK5"/>
      <c r="MBM5"/>
      <c r="MBO5"/>
      <c r="MBQ5"/>
      <c r="MBS5"/>
      <c r="MBU5"/>
      <c r="MBW5"/>
      <c r="MBY5"/>
      <c r="MCA5"/>
      <c r="MCC5"/>
      <c r="MCE5"/>
      <c r="MCG5"/>
      <c r="MCI5"/>
      <c r="MCK5"/>
      <c r="MCM5"/>
      <c r="MCO5"/>
      <c r="MCQ5"/>
      <c r="MCS5"/>
      <c r="MCU5"/>
      <c r="MCW5"/>
      <c r="MCY5"/>
      <c r="MDA5"/>
      <c r="MDC5"/>
      <c r="MDE5"/>
      <c r="MDG5"/>
      <c r="MDI5"/>
      <c r="MDK5"/>
      <c r="MDM5"/>
      <c r="MDO5"/>
      <c r="MDQ5"/>
      <c r="MDS5"/>
      <c r="MDU5"/>
      <c r="MDW5"/>
      <c r="MDY5"/>
      <c r="MEA5"/>
      <c r="MEC5"/>
      <c r="MEE5"/>
      <c r="MEG5"/>
      <c r="MEI5"/>
      <c r="MEK5"/>
      <c r="MEM5"/>
      <c r="MEO5"/>
      <c r="MEQ5"/>
      <c r="MES5"/>
      <c r="MEU5"/>
      <c r="MEW5"/>
      <c r="MEY5"/>
      <c r="MFA5"/>
      <c r="MFC5"/>
      <c r="MFE5"/>
      <c r="MFG5"/>
      <c r="MFI5"/>
      <c r="MFK5"/>
      <c r="MFM5"/>
      <c r="MFO5"/>
      <c r="MFQ5"/>
      <c r="MFS5"/>
      <c r="MFU5"/>
      <c r="MFW5"/>
      <c r="MFY5"/>
      <c r="MGA5"/>
      <c r="MGC5"/>
      <c r="MGE5"/>
      <c r="MGG5"/>
      <c r="MGI5"/>
      <c r="MGK5"/>
      <c r="MGM5"/>
      <c r="MGO5"/>
      <c r="MGQ5"/>
      <c r="MGS5"/>
      <c r="MGU5"/>
      <c r="MGW5"/>
      <c r="MGY5"/>
      <c r="MHA5"/>
      <c r="MHC5"/>
      <c r="MHE5"/>
      <c r="MHG5"/>
      <c r="MHI5"/>
      <c r="MHK5"/>
      <c r="MHM5"/>
      <c r="MHO5"/>
      <c r="MHQ5"/>
      <c r="MHS5"/>
      <c r="MHU5"/>
      <c r="MHW5"/>
      <c r="MHY5"/>
      <c r="MIA5"/>
      <c r="MIC5"/>
      <c r="MIE5"/>
      <c r="MIG5"/>
      <c r="MII5"/>
      <c r="MIK5"/>
      <c r="MIM5"/>
      <c r="MIO5"/>
      <c r="MIQ5"/>
      <c r="MIS5"/>
      <c r="MIU5"/>
      <c r="MIW5"/>
      <c r="MIY5"/>
      <c r="MJA5"/>
      <c r="MJC5"/>
      <c r="MJE5"/>
      <c r="MJG5"/>
      <c r="MJI5"/>
      <c r="MJK5"/>
      <c r="MJM5"/>
      <c r="MJO5"/>
      <c r="MJQ5"/>
      <c r="MJS5"/>
      <c r="MJU5"/>
      <c r="MJW5"/>
      <c r="MJY5"/>
      <c r="MKA5"/>
      <c r="MKC5"/>
      <c r="MKE5"/>
      <c r="MKG5"/>
      <c r="MKI5"/>
      <c r="MKK5"/>
      <c r="MKM5"/>
      <c r="MKO5"/>
      <c r="MKQ5"/>
      <c r="MKS5"/>
      <c r="MKU5"/>
      <c r="MKW5"/>
      <c r="MKY5"/>
      <c r="MLA5"/>
      <c r="MLC5"/>
      <c r="MLE5"/>
      <c r="MLG5"/>
      <c r="MLI5"/>
      <c r="MLK5"/>
      <c r="MLM5"/>
      <c r="MLO5"/>
      <c r="MLQ5"/>
      <c r="MLS5"/>
      <c r="MLU5"/>
      <c r="MLW5"/>
      <c r="MLY5"/>
      <c r="MMA5"/>
      <c r="MMC5"/>
      <c r="MME5"/>
      <c r="MMG5"/>
      <c r="MMI5"/>
      <c r="MMK5"/>
      <c r="MMM5"/>
      <c r="MMO5"/>
      <c r="MMQ5"/>
      <c r="MMS5"/>
      <c r="MMU5"/>
      <c r="MMW5"/>
      <c r="MMY5"/>
      <c r="MNA5"/>
      <c r="MNC5"/>
      <c r="MNE5"/>
      <c r="MNG5"/>
      <c r="MNI5"/>
      <c r="MNK5"/>
      <c r="MNM5"/>
      <c r="MNO5"/>
      <c r="MNQ5"/>
      <c r="MNS5"/>
      <c r="MNU5"/>
      <c r="MNW5"/>
      <c r="MNY5"/>
      <c r="MOA5"/>
      <c r="MOC5"/>
      <c r="MOE5"/>
      <c r="MOG5"/>
      <c r="MOI5"/>
      <c r="MOK5"/>
      <c r="MOM5"/>
      <c r="MOO5"/>
      <c r="MOQ5"/>
      <c r="MOS5"/>
      <c r="MOU5"/>
      <c r="MOW5"/>
      <c r="MOY5"/>
      <c r="MPA5"/>
      <c r="MPC5"/>
      <c r="MPE5"/>
      <c r="MPG5"/>
      <c r="MPI5"/>
      <c r="MPK5"/>
      <c r="MPM5"/>
      <c r="MPO5"/>
      <c r="MPQ5"/>
      <c r="MPS5"/>
      <c r="MPU5"/>
      <c r="MPW5"/>
      <c r="MPY5"/>
      <c r="MQA5"/>
      <c r="MQC5"/>
      <c r="MQE5"/>
      <c r="MQG5"/>
      <c r="MQI5"/>
      <c r="MQK5"/>
      <c r="MQM5"/>
      <c r="MQO5"/>
      <c r="MQQ5"/>
      <c r="MQS5"/>
      <c r="MQU5"/>
      <c r="MQW5"/>
      <c r="MQY5"/>
      <c r="MRA5"/>
      <c r="MRC5"/>
      <c r="MRE5"/>
      <c r="MRG5"/>
      <c r="MRI5"/>
      <c r="MRK5"/>
      <c r="MRM5"/>
      <c r="MRO5"/>
      <c r="MRQ5"/>
      <c r="MRS5"/>
      <c r="MRU5"/>
      <c r="MRW5"/>
      <c r="MRY5"/>
      <c r="MSA5"/>
      <c r="MSC5"/>
      <c r="MSE5"/>
      <c r="MSG5"/>
      <c r="MSI5"/>
      <c r="MSK5"/>
      <c r="MSM5"/>
      <c r="MSO5"/>
      <c r="MSQ5"/>
      <c r="MSS5"/>
      <c r="MSU5"/>
      <c r="MSW5"/>
      <c r="MSY5"/>
      <c r="MTA5"/>
      <c r="MTC5"/>
      <c r="MTE5"/>
      <c r="MTG5"/>
      <c r="MTI5"/>
      <c r="MTK5"/>
      <c r="MTM5"/>
      <c r="MTO5"/>
      <c r="MTQ5"/>
      <c r="MTS5"/>
      <c r="MTU5"/>
      <c r="MTW5"/>
      <c r="MTY5"/>
      <c r="MUA5"/>
      <c r="MUC5"/>
      <c r="MUE5"/>
      <c r="MUG5"/>
      <c r="MUI5"/>
      <c r="MUK5"/>
      <c r="MUM5"/>
      <c r="MUO5"/>
      <c r="MUQ5"/>
      <c r="MUS5"/>
      <c r="MUU5"/>
      <c r="MUW5"/>
      <c r="MUY5"/>
      <c r="MVA5"/>
      <c r="MVC5"/>
      <c r="MVE5"/>
      <c r="MVG5"/>
      <c r="MVI5"/>
      <c r="MVK5"/>
      <c r="MVM5"/>
      <c r="MVO5"/>
      <c r="MVQ5"/>
      <c r="MVS5"/>
      <c r="MVU5"/>
      <c r="MVW5"/>
      <c r="MVY5"/>
      <c r="MWA5"/>
      <c r="MWC5"/>
      <c r="MWE5"/>
      <c r="MWG5"/>
      <c r="MWI5"/>
      <c r="MWK5"/>
      <c r="MWM5"/>
      <c r="MWO5"/>
      <c r="MWQ5"/>
      <c r="MWS5"/>
      <c r="MWU5"/>
      <c r="MWW5"/>
      <c r="MWY5"/>
      <c r="MXA5"/>
      <c r="MXC5"/>
      <c r="MXE5"/>
      <c r="MXG5"/>
      <c r="MXI5"/>
      <c r="MXK5"/>
      <c r="MXM5"/>
      <c r="MXO5"/>
      <c r="MXQ5"/>
      <c r="MXS5"/>
      <c r="MXU5"/>
      <c r="MXW5"/>
      <c r="MXY5"/>
      <c r="MYA5"/>
      <c r="MYC5"/>
      <c r="MYE5"/>
      <c r="MYG5"/>
      <c r="MYI5"/>
      <c r="MYK5"/>
      <c r="MYM5"/>
      <c r="MYO5"/>
      <c r="MYQ5"/>
      <c r="MYS5"/>
      <c r="MYU5"/>
      <c r="MYW5"/>
      <c r="MYY5"/>
      <c r="MZA5"/>
      <c r="MZC5"/>
      <c r="MZE5"/>
      <c r="MZG5"/>
      <c r="MZI5"/>
      <c r="MZK5"/>
      <c r="MZM5"/>
      <c r="MZO5"/>
      <c r="MZQ5"/>
      <c r="MZS5"/>
      <c r="MZU5"/>
      <c r="MZW5"/>
      <c r="MZY5"/>
      <c r="NAA5"/>
      <c r="NAC5"/>
      <c r="NAE5"/>
      <c r="NAG5"/>
      <c r="NAI5"/>
      <c r="NAK5"/>
      <c r="NAM5"/>
      <c r="NAO5"/>
      <c r="NAQ5"/>
      <c r="NAS5"/>
      <c r="NAU5"/>
      <c r="NAW5"/>
      <c r="NAY5"/>
      <c r="NBA5"/>
      <c r="NBC5"/>
      <c r="NBE5"/>
      <c r="NBG5"/>
      <c r="NBI5"/>
      <c r="NBK5"/>
      <c r="NBM5"/>
      <c r="NBO5"/>
      <c r="NBQ5"/>
      <c r="NBS5"/>
      <c r="NBU5"/>
      <c r="NBW5"/>
      <c r="NBY5"/>
      <c r="NCA5"/>
      <c r="NCC5"/>
      <c r="NCE5"/>
      <c r="NCG5"/>
      <c r="NCI5"/>
      <c r="NCK5"/>
      <c r="NCM5"/>
      <c r="NCO5"/>
      <c r="NCQ5"/>
      <c r="NCS5"/>
      <c r="NCU5"/>
      <c r="NCW5"/>
      <c r="NCY5"/>
      <c r="NDA5"/>
      <c r="NDC5"/>
      <c r="NDE5"/>
      <c r="NDG5"/>
      <c r="NDI5"/>
      <c r="NDK5"/>
      <c r="NDM5"/>
      <c r="NDO5"/>
      <c r="NDQ5"/>
      <c r="NDS5"/>
      <c r="NDU5"/>
      <c r="NDW5"/>
      <c r="NDY5"/>
      <c r="NEA5"/>
      <c r="NEC5"/>
      <c r="NEE5"/>
      <c r="NEG5"/>
      <c r="NEI5"/>
      <c r="NEK5"/>
      <c r="NEM5"/>
      <c r="NEO5"/>
      <c r="NEQ5"/>
      <c r="NES5"/>
      <c r="NEU5"/>
      <c r="NEW5"/>
      <c r="NEY5"/>
      <c r="NFA5"/>
      <c r="NFC5"/>
      <c r="NFE5"/>
      <c r="NFG5"/>
      <c r="NFI5"/>
      <c r="NFK5"/>
      <c r="NFM5"/>
      <c r="NFO5"/>
      <c r="NFQ5"/>
      <c r="NFS5"/>
      <c r="NFU5"/>
      <c r="NFW5"/>
      <c r="NFY5"/>
      <c r="NGA5"/>
      <c r="NGC5"/>
      <c r="NGE5"/>
      <c r="NGG5"/>
      <c r="NGI5"/>
      <c r="NGK5"/>
      <c r="NGM5"/>
      <c r="NGO5"/>
      <c r="NGQ5"/>
      <c r="NGS5"/>
      <c r="NGU5"/>
      <c r="NGW5"/>
      <c r="NGY5"/>
      <c r="NHA5"/>
      <c r="NHC5"/>
      <c r="NHE5"/>
      <c r="NHG5"/>
      <c r="NHI5"/>
      <c r="NHK5"/>
      <c r="NHM5"/>
      <c r="NHO5"/>
      <c r="NHQ5"/>
      <c r="NHS5"/>
      <c r="NHU5"/>
      <c r="NHW5"/>
      <c r="NHY5"/>
      <c r="NIA5"/>
      <c r="NIC5"/>
      <c r="NIE5"/>
      <c r="NIG5"/>
      <c r="NII5"/>
      <c r="NIK5"/>
      <c r="NIM5"/>
      <c r="NIO5"/>
      <c r="NIQ5"/>
      <c r="NIS5"/>
      <c r="NIU5"/>
      <c r="NIW5"/>
      <c r="NIY5"/>
      <c r="NJA5"/>
      <c r="NJC5"/>
      <c r="NJE5"/>
      <c r="NJG5"/>
      <c r="NJI5"/>
      <c r="NJK5"/>
      <c r="NJM5"/>
      <c r="NJO5"/>
      <c r="NJQ5"/>
      <c r="NJS5"/>
      <c r="NJU5"/>
      <c r="NJW5"/>
      <c r="NJY5"/>
      <c r="NKA5"/>
      <c r="NKC5"/>
      <c r="NKE5"/>
      <c r="NKG5"/>
      <c r="NKI5"/>
      <c r="NKK5"/>
      <c r="NKM5"/>
      <c r="NKO5"/>
      <c r="NKQ5"/>
      <c r="NKS5"/>
      <c r="NKU5"/>
      <c r="NKW5"/>
      <c r="NKY5"/>
      <c r="NLA5"/>
      <c r="NLC5"/>
      <c r="NLE5"/>
      <c r="NLG5"/>
      <c r="NLI5"/>
      <c r="NLK5"/>
      <c r="NLM5"/>
      <c r="NLO5"/>
      <c r="NLQ5"/>
      <c r="NLS5"/>
      <c r="NLU5"/>
      <c r="NLW5"/>
      <c r="NLY5"/>
      <c r="NMA5"/>
      <c r="NMC5"/>
      <c r="NME5"/>
      <c r="NMG5"/>
      <c r="NMI5"/>
      <c r="NMK5"/>
      <c r="NMM5"/>
      <c r="NMO5"/>
      <c r="NMQ5"/>
      <c r="NMS5"/>
      <c r="NMU5"/>
      <c r="NMW5"/>
      <c r="NMY5"/>
      <c r="NNA5"/>
      <c r="NNC5"/>
      <c r="NNE5"/>
      <c r="NNG5"/>
      <c r="NNI5"/>
      <c r="NNK5"/>
      <c r="NNM5"/>
      <c r="NNO5"/>
      <c r="NNQ5"/>
      <c r="NNS5"/>
      <c r="NNU5"/>
      <c r="NNW5"/>
      <c r="NNY5"/>
      <c r="NOA5"/>
      <c r="NOC5"/>
      <c r="NOE5"/>
      <c r="NOG5"/>
      <c r="NOI5"/>
      <c r="NOK5"/>
      <c r="NOM5"/>
      <c r="NOO5"/>
      <c r="NOQ5"/>
      <c r="NOS5"/>
      <c r="NOU5"/>
      <c r="NOW5"/>
      <c r="NOY5"/>
      <c r="NPA5"/>
      <c r="NPC5"/>
      <c r="NPE5"/>
      <c r="NPG5"/>
      <c r="NPI5"/>
      <c r="NPK5"/>
      <c r="NPM5"/>
      <c r="NPO5"/>
      <c r="NPQ5"/>
      <c r="NPS5"/>
      <c r="NPU5"/>
      <c r="NPW5"/>
      <c r="NPY5"/>
      <c r="NQA5"/>
      <c r="NQC5"/>
      <c r="NQE5"/>
      <c r="NQG5"/>
      <c r="NQI5"/>
      <c r="NQK5"/>
      <c r="NQM5"/>
      <c r="NQO5"/>
      <c r="NQQ5"/>
      <c r="NQS5"/>
      <c r="NQU5"/>
      <c r="NQW5"/>
      <c r="NQY5"/>
      <c r="NRA5"/>
      <c r="NRC5"/>
      <c r="NRE5"/>
      <c r="NRG5"/>
      <c r="NRI5"/>
      <c r="NRK5"/>
      <c r="NRM5"/>
      <c r="NRO5"/>
      <c r="NRQ5"/>
      <c r="NRS5"/>
      <c r="NRU5"/>
      <c r="NRW5"/>
      <c r="NRY5"/>
      <c r="NSA5"/>
      <c r="NSC5"/>
      <c r="NSE5"/>
      <c r="NSG5"/>
      <c r="NSI5"/>
      <c r="NSK5"/>
      <c r="NSM5"/>
      <c r="NSO5"/>
      <c r="NSQ5"/>
      <c r="NSS5"/>
      <c r="NSU5"/>
      <c r="NSW5"/>
      <c r="NSY5"/>
      <c r="NTA5"/>
      <c r="NTC5"/>
      <c r="NTE5"/>
      <c r="NTG5"/>
      <c r="NTI5"/>
      <c r="NTK5"/>
      <c r="NTM5"/>
      <c r="NTO5"/>
      <c r="NTQ5"/>
      <c r="NTS5"/>
      <c r="NTU5"/>
      <c r="NTW5"/>
      <c r="NTY5"/>
      <c r="NUA5"/>
      <c r="NUC5"/>
      <c r="NUE5"/>
      <c r="NUG5"/>
      <c r="NUI5"/>
      <c r="NUK5"/>
      <c r="NUM5"/>
      <c r="NUO5"/>
      <c r="NUQ5"/>
      <c r="NUS5"/>
      <c r="NUU5"/>
      <c r="NUW5"/>
      <c r="NUY5"/>
      <c r="NVA5"/>
      <c r="NVC5"/>
      <c r="NVE5"/>
      <c r="NVG5"/>
      <c r="NVI5"/>
      <c r="NVK5"/>
      <c r="NVM5"/>
      <c r="NVO5"/>
      <c r="NVQ5"/>
      <c r="NVS5"/>
      <c r="NVU5"/>
      <c r="NVW5"/>
      <c r="NVY5"/>
      <c r="NWA5"/>
      <c r="NWC5"/>
      <c r="NWE5"/>
      <c r="NWG5"/>
      <c r="NWI5"/>
      <c r="NWK5"/>
      <c r="NWM5"/>
      <c r="NWO5"/>
      <c r="NWQ5"/>
      <c r="NWS5"/>
      <c r="NWU5"/>
      <c r="NWW5"/>
      <c r="NWY5"/>
      <c r="NXA5"/>
      <c r="NXC5"/>
      <c r="NXE5"/>
      <c r="NXG5"/>
      <c r="NXI5"/>
      <c r="NXK5"/>
      <c r="NXM5"/>
      <c r="NXO5"/>
      <c r="NXQ5"/>
      <c r="NXS5"/>
      <c r="NXU5"/>
      <c r="NXW5"/>
      <c r="NXY5"/>
      <c r="NYA5"/>
      <c r="NYC5"/>
      <c r="NYE5"/>
      <c r="NYG5"/>
      <c r="NYI5"/>
      <c r="NYK5"/>
      <c r="NYM5"/>
      <c r="NYO5"/>
      <c r="NYQ5"/>
      <c r="NYS5"/>
      <c r="NYU5"/>
      <c r="NYW5"/>
      <c r="NYY5"/>
      <c r="NZA5"/>
      <c r="NZC5"/>
      <c r="NZE5"/>
      <c r="NZG5"/>
      <c r="NZI5"/>
      <c r="NZK5"/>
      <c r="NZM5"/>
      <c r="NZO5"/>
      <c r="NZQ5"/>
      <c r="NZS5"/>
      <c r="NZU5"/>
      <c r="NZW5"/>
      <c r="NZY5"/>
      <c r="OAA5"/>
      <c r="OAC5"/>
      <c r="OAE5"/>
      <c r="OAG5"/>
      <c r="OAI5"/>
      <c r="OAK5"/>
      <c r="OAM5"/>
      <c r="OAO5"/>
      <c r="OAQ5"/>
      <c r="OAS5"/>
      <c r="OAU5"/>
      <c r="OAW5"/>
      <c r="OAY5"/>
      <c r="OBA5"/>
      <c r="OBC5"/>
      <c r="OBE5"/>
      <c r="OBG5"/>
      <c r="OBI5"/>
      <c r="OBK5"/>
      <c r="OBM5"/>
      <c r="OBO5"/>
      <c r="OBQ5"/>
      <c r="OBS5"/>
      <c r="OBU5"/>
      <c r="OBW5"/>
      <c r="OBY5"/>
      <c r="OCA5"/>
      <c r="OCC5"/>
      <c r="OCE5"/>
      <c r="OCG5"/>
      <c r="OCI5"/>
      <c r="OCK5"/>
      <c r="OCM5"/>
      <c r="OCO5"/>
      <c r="OCQ5"/>
      <c r="OCS5"/>
      <c r="OCU5"/>
      <c r="OCW5"/>
      <c r="OCY5"/>
      <c r="ODA5"/>
      <c r="ODC5"/>
      <c r="ODE5"/>
      <c r="ODG5"/>
      <c r="ODI5"/>
      <c r="ODK5"/>
      <c r="ODM5"/>
      <c r="ODO5"/>
      <c r="ODQ5"/>
      <c r="ODS5"/>
      <c r="ODU5"/>
      <c r="ODW5"/>
      <c r="ODY5"/>
      <c r="OEA5"/>
      <c r="OEC5"/>
      <c r="OEE5"/>
      <c r="OEG5"/>
      <c r="OEI5"/>
      <c r="OEK5"/>
      <c r="OEM5"/>
      <c r="OEO5"/>
      <c r="OEQ5"/>
      <c r="OES5"/>
      <c r="OEU5"/>
      <c r="OEW5"/>
      <c r="OEY5"/>
      <c r="OFA5"/>
      <c r="OFC5"/>
      <c r="OFE5"/>
      <c r="OFG5"/>
      <c r="OFI5"/>
      <c r="OFK5"/>
      <c r="OFM5"/>
      <c r="OFO5"/>
      <c r="OFQ5"/>
      <c r="OFS5"/>
      <c r="OFU5"/>
      <c r="OFW5"/>
      <c r="OFY5"/>
      <c r="OGA5"/>
      <c r="OGC5"/>
      <c r="OGE5"/>
      <c r="OGG5"/>
      <c r="OGI5"/>
      <c r="OGK5"/>
      <c r="OGM5"/>
      <c r="OGO5"/>
      <c r="OGQ5"/>
      <c r="OGS5"/>
      <c r="OGU5"/>
      <c r="OGW5"/>
      <c r="OGY5"/>
      <c r="OHA5"/>
      <c r="OHC5"/>
      <c r="OHE5"/>
      <c r="OHG5"/>
      <c r="OHI5"/>
      <c r="OHK5"/>
      <c r="OHM5"/>
      <c r="OHO5"/>
      <c r="OHQ5"/>
      <c r="OHS5"/>
      <c r="OHU5"/>
      <c r="OHW5"/>
      <c r="OHY5"/>
      <c r="OIA5"/>
      <c r="OIC5"/>
      <c r="OIE5"/>
      <c r="OIG5"/>
      <c r="OII5"/>
      <c r="OIK5"/>
      <c r="OIM5"/>
      <c r="OIO5"/>
      <c r="OIQ5"/>
      <c r="OIS5"/>
      <c r="OIU5"/>
      <c r="OIW5"/>
      <c r="OIY5"/>
      <c r="OJA5"/>
      <c r="OJC5"/>
      <c r="OJE5"/>
      <c r="OJG5"/>
      <c r="OJI5"/>
      <c r="OJK5"/>
      <c r="OJM5"/>
      <c r="OJO5"/>
      <c r="OJQ5"/>
      <c r="OJS5"/>
      <c r="OJU5"/>
      <c r="OJW5"/>
      <c r="OJY5"/>
      <c r="OKA5"/>
      <c r="OKC5"/>
      <c r="OKE5"/>
      <c r="OKG5"/>
      <c r="OKI5"/>
      <c r="OKK5"/>
      <c r="OKM5"/>
      <c r="OKO5"/>
      <c r="OKQ5"/>
      <c r="OKS5"/>
      <c r="OKU5"/>
      <c r="OKW5"/>
      <c r="OKY5"/>
      <c r="OLA5"/>
      <c r="OLC5"/>
      <c r="OLE5"/>
      <c r="OLG5"/>
      <c r="OLI5"/>
      <c r="OLK5"/>
      <c r="OLM5"/>
      <c r="OLO5"/>
      <c r="OLQ5"/>
      <c r="OLS5"/>
      <c r="OLU5"/>
      <c r="OLW5"/>
      <c r="OLY5"/>
      <c r="OMA5"/>
      <c r="OMC5"/>
      <c r="OME5"/>
      <c r="OMG5"/>
      <c r="OMI5"/>
      <c r="OMK5"/>
      <c r="OMM5"/>
      <c r="OMO5"/>
      <c r="OMQ5"/>
      <c r="OMS5"/>
      <c r="OMU5"/>
      <c r="OMW5"/>
      <c r="OMY5"/>
      <c r="ONA5"/>
      <c r="ONC5"/>
      <c r="ONE5"/>
      <c r="ONG5"/>
      <c r="ONI5"/>
      <c r="ONK5"/>
      <c r="ONM5"/>
      <c r="ONO5"/>
      <c r="ONQ5"/>
      <c r="ONS5"/>
      <c r="ONU5"/>
      <c r="ONW5"/>
      <c r="ONY5"/>
      <c r="OOA5"/>
      <c r="OOC5"/>
      <c r="OOE5"/>
      <c r="OOG5"/>
      <c r="OOI5"/>
      <c r="OOK5"/>
      <c r="OOM5"/>
      <c r="OOO5"/>
      <c r="OOQ5"/>
      <c r="OOS5"/>
      <c r="OOU5"/>
      <c r="OOW5"/>
      <c r="OOY5"/>
      <c r="OPA5"/>
      <c r="OPC5"/>
      <c r="OPE5"/>
      <c r="OPG5"/>
      <c r="OPI5"/>
      <c r="OPK5"/>
      <c r="OPM5"/>
      <c r="OPO5"/>
      <c r="OPQ5"/>
      <c r="OPS5"/>
      <c r="OPU5"/>
      <c r="OPW5"/>
      <c r="OPY5"/>
      <c r="OQA5"/>
      <c r="OQC5"/>
      <c r="OQE5"/>
      <c r="OQG5"/>
      <c r="OQI5"/>
      <c r="OQK5"/>
      <c r="OQM5"/>
      <c r="OQO5"/>
      <c r="OQQ5"/>
      <c r="OQS5"/>
      <c r="OQU5"/>
      <c r="OQW5"/>
      <c r="OQY5"/>
      <c r="ORA5"/>
      <c r="ORC5"/>
      <c r="ORE5"/>
      <c r="ORG5"/>
      <c r="ORI5"/>
      <c r="ORK5"/>
      <c r="ORM5"/>
      <c r="ORO5"/>
      <c r="ORQ5"/>
      <c r="ORS5"/>
      <c r="ORU5"/>
      <c r="ORW5"/>
      <c r="ORY5"/>
      <c r="OSA5"/>
      <c r="OSC5"/>
      <c r="OSE5"/>
      <c r="OSG5"/>
      <c r="OSI5"/>
      <c r="OSK5"/>
      <c r="OSM5"/>
      <c r="OSO5"/>
      <c r="OSQ5"/>
      <c r="OSS5"/>
      <c r="OSU5"/>
      <c r="OSW5"/>
      <c r="OSY5"/>
      <c r="OTA5"/>
      <c r="OTC5"/>
      <c r="OTE5"/>
      <c r="OTG5"/>
      <c r="OTI5"/>
      <c r="OTK5"/>
      <c r="OTM5"/>
      <c r="OTO5"/>
      <c r="OTQ5"/>
      <c r="OTS5"/>
      <c r="OTU5"/>
      <c r="OTW5"/>
      <c r="OTY5"/>
      <c r="OUA5"/>
      <c r="OUC5"/>
      <c r="OUE5"/>
      <c r="OUG5"/>
      <c r="OUI5"/>
      <c r="OUK5"/>
      <c r="OUM5"/>
      <c r="OUO5"/>
      <c r="OUQ5"/>
      <c r="OUS5"/>
      <c r="OUU5"/>
      <c r="OUW5"/>
      <c r="OUY5"/>
      <c r="OVA5"/>
      <c r="OVC5"/>
      <c r="OVE5"/>
      <c r="OVG5"/>
      <c r="OVI5"/>
      <c r="OVK5"/>
      <c r="OVM5"/>
      <c r="OVO5"/>
      <c r="OVQ5"/>
      <c r="OVS5"/>
      <c r="OVU5"/>
      <c r="OVW5"/>
      <c r="OVY5"/>
      <c r="OWA5"/>
      <c r="OWC5"/>
      <c r="OWE5"/>
      <c r="OWG5"/>
      <c r="OWI5"/>
      <c r="OWK5"/>
      <c r="OWM5"/>
      <c r="OWO5"/>
      <c r="OWQ5"/>
      <c r="OWS5"/>
      <c r="OWU5"/>
      <c r="OWW5"/>
      <c r="OWY5"/>
      <c r="OXA5"/>
      <c r="OXC5"/>
      <c r="OXE5"/>
      <c r="OXG5"/>
      <c r="OXI5"/>
      <c r="OXK5"/>
      <c r="OXM5"/>
      <c r="OXO5"/>
      <c r="OXQ5"/>
      <c r="OXS5"/>
      <c r="OXU5"/>
      <c r="OXW5"/>
      <c r="OXY5"/>
      <c r="OYA5"/>
      <c r="OYC5"/>
      <c r="OYE5"/>
      <c r="OYG5"/>
      <c r="OYI5"/>
      <c r="OYK5"/>
      <c r="OYM5"/>
      <c r="OYO5"/>
      <c r="OYQ5"/>
      <c r="OYS5"/>
      <c r="OYU5"/>
      <c r="OYW5"/>
      <c r="OYY5"/>
      <c r="OZA5"/>
      <c r="OZC5"/>
      <c r="OZE5"/>
      <c r="OZG5"/>
      <c r="OZI5"/>
      <c r="OZK5"/>
      <c r="OZM5"/>
      <c r="OZO5"/>
      <c r="OZQ5"/>
      <c r="OZS5"/>
      <c r="OZU5"/>
      <c r="OZW5"/>
      <c r="OZY5"/>
      <c r="PAA5"/>
      <c r="PAC5"/>
      <c r="PAE5"/>
      <c r="PAG5"/>
      <c r="PAI5"/>
      <c r="PAK5"/>
      <c r="PAM5"/>
      <c r="PAO5"/>
      <c r="PAQ5"/>
      <c r="PAS5"/>
      <c r="PAU5"/>
      <c r="PAW5"/>
      <c r="PAY5"/>
      <c r="PBA5"/>
      <c r="PBC5"/>
      <c r="PBE5"/>
      <c r="PBG5"/>
      <c r="PBI5"/>
      <c r="PBK5"/>
      <c r="PBM5"/>
      <c r="PBO5"/>
      <c r="PBQ5"/>
      <c r="PBS5"/>
      <c r="PBU5"/>
      <c r="PBW5"/>
      <c r="PBY5"/>
      <c r="PCA5"/>
      <c r="PCC5"/>
      <c r="PCE5"/>
      <c r="PCG5"/>
      <c r="PCI5"/>
      <c r="PCK5"/>
      <c r="PCM5"/>
      <c r="PCO5"/>
      <c r="PCQ5"/>
      <c r="PCS5"/>
      <c r="PCU5"/>
      <c r="PCW5"/>
      <c r="PCY5"/>
      <c r="PDA5"/>
      <c r="PDC5"/>
      <c r="PDE5"/>
      <c r="PDG5"/>
      <c r="PDI5"/>
      <c r="PDK5"/>
      <c r="PDM5"/>
      <c r="PDO5"/>
      <c r="PDQ5"/>
      <c r="PDS5"/>
      <c r="PDU5"/>
      <c r="PDW5"/>
      <c r="PDY5"/>
      <c r="PEA5"/>
      <c r="PEC5"/>
      <c r="PEE5"/>
      <c r="PEG5"/>
      <c r="PEI5"/>
      <c r="PEK5"/>
      <c r="PEM5"/>
      <c r="PEO5"/>
      <c r="PEQ5"/>
      <c r="PES5"/>
      <c r="PEU5"/>
      <c r="PEW5"/>
      <c r="PEY5"/>
      <c r="PFA5"/>
      <c r="PFC5"/>
      <c r="PFE5"/>
      <c r="PFG5"/>
      <c r="PFI5"/>
      <c r="PFK5"/>
      <c r="PFM5"/>
      <c r="PFO5"/>
      <c r="PFQ5"/>
      <c r="PFS5"/>
      <c r="PFU5"/>
      <c r="PFW5"/>
      <c r="PFY5"/>
      <c r="PGA5"/>
      <c r="PGC5"/>
      <c r="PGE5"/>
      <c r="PGG5"/>
      <c r="PGI5"/>
      <c r="PGK5"/>
      <c r="PGM5"/>
      <c r="PGO5"/>
      <c r="PGQ5"/>
      <c r="PGS5"/>
      <c r="PGU5"/>
      <c r="PGW5"/>
      <c r="PGY5"/>
      <c r="PHA5"/>
      <c r="PHC5"/>
      <c r="PHE5"/>
      <c r="PHG5"/>
      <c r="PHI5"/>
      <c r="PHK5"/>
      <c r="PHM5"/>
      <c r="PHO5"/>
      <c r="PHQ5"/>
      <c r="PHS5"/>
      <c r="PHU5"/>
      <c r="PHW5"/>
      <c r="PHY5"/>
      <c r="PIA5"/>
      <c r="PIC5"/>
      <c r="PIE5"/>
      <c r="PIG5"/>
      <c r="PII5"/>
      <c r="PIK5"/>
      <c r="PIM5"/>
      <c r="PIO5"/>
      <c r="PIQ5"/>
      <c r="PIS5"/>
      <c r="PIU5"/>
      <c r="PIW5"/>
      <c r="PIY5"/>
      <c r="PJA5"/>
      <c r="PJC5"/>
      <c r="PJE5"/>
      <c r="PJG5"/>
      <c r="PJI5"/>
      <c r="PJK5"/>
      <c r="PJM5"/>
      <c r="PJO5"/>
      <c r="PJQ5"/>
      <c r="PJS5"/>
      <c r="PJU5"/>
      <c r="PJW5"/>
      <c r="PJY5"/>
      <c r="PKA5"/>
      <c r="PKC5"/>
      <c r="PKE5"/>
      <c r="PKG5"/>
      <c r="PKI5"/>
      <c r="PKK5"/>
      <c r="PKM5"/>
      <c r="PKO5"/>
      <c r="PKQ5"/>
      <c r="PKS5"/>
      <c r="PKU5"/>
      <c r="PKW5"/>
      <c r="PKY5"/>
      <c r="PLA5"/>
      <c r="PLC5"/>
      <c r="PLE5"/>
      <c r="PLG5"/>
      <c r="PLI5"/>
      <c r="PLK5"/>
      <c r="PLM5"/>
      <c r="PLO5"/>
      <c r="PLQ5"/>
      <c r="PLS5"/>
      <c r="PLU5"/>
      <c r="PLW5"/>
      <c r="PLY5"/>
      <c r="PMA5"/>
      <c r="PMC5"/>
      <c r="PME5"/>
      <c r="PMG5"/>
      <c r="PMI5"/>
      <c r="PMK5"/>
      <c r="PMM5"/>
      <c r="PMO5"/>
      <c r="PMQ5"/>
      <c r="PMS5"/>
      <c r="PMU5"/>
      <c r="PMW5"/>
      <c r="PMY5"/>
      <c r="PNA5"/>
      <c r="PNC5"/>
      <c r="PNE5"/>
      <c r="PNG5"/>
      <c r="PNI5"/>
      <c r="PNK5"/>
      <c r="PNM5"/>
      <c r="PNO5"/>
      <c r="PNQ5"/>
      <c r="PNS5"/>
      <c r="PNU5"/>
      <c r="PNW5"/>
      <c r="PNY5"/>
      <c r="POA5"/>
      <c r="POC5"/>
      <c r="POE5"/>
      <c r="POG5"/>
      <c r="POI5"/>
      <c r="POK5"/>
      <c r="POM5"/>
      <c r="POO5"/>
      <c r="POQ5"/>
      <c r="POS5"/>
      <c r="POU5"/>
      <c r="POW5"/>
      <c r="POY5"/>
      <c r="PPA5"/>
      <c r="PPC5"/>
      <c r="PPE5"/>
      <c r="PPG5"/>
      <c r="PPI5"/>
      <c r="PPK5"/>
      <c r="PPM5"/>
      <c r="PPO5"/>
      <c r="PPQ5"/>
      <c r="PPS5"/>
      <c r="PPU5"/>
      <c r="PPW5"/>
      <c r="PPY5"/>
      <c r="PQA5"/>
      <c r="PQC5"/>
      <c r="PQE5"/>
      <c r="PQG5"/>
      <c r="PQI5"/>
      <c r="PQK5"/>
      <c r="PQM5"/>
      <c r="PQO5"/>
      <c r="PQQ5"/>
      <c r="PQS5"/>
      <c r="PQU5"/>
      <c r="PQW5"/>
      <c r="PQY5"/>
      <c r="PRA5"/>
      <c r="PRC5"/>
      <c r="PRE5"/>
      <c r="PRG5"/>
      <c r="PRI5"/>
      <c r="PRK5"/>
      <c r="PRM5"/>
      <c r="PRO5"/>
      <c r="PRQ5"/>
      <c r="PRS5"/>
      <c r="PRU5"/>
      <c r="PRW5"/>
      <c r="PRY5"/>
      <c r="PSA5"/>
      <c r="PSC5"/>
      <c r="PSE5"/>
      <c r="PSG5"/>
      <c r="PSI5"/>
      <c r="PSK5"/>
      <c r="PSM5"/>
      <c r="PSO5"/>
      <c r="PSQ5"/>
      <c r="PSS5"/>
      <c r="PSU5"/>
      <c r="PSW5"/>
      <c r="PSY5"/>
      <c r="PTA5"/>
      <c r="PTC5"/>
      <c r="PTE5"/>
      <c r="PTG5"/>
      <c r="PTI5"/>
      <c r="PTK5"/>
      <c r="PTM5"/>
      <c r="PTO5"/>
      <c r="PTQ5"/>
      <c r="PTS5"/>
      <c r="PTU5"/>
      <c r="PTW5"/>
      <c r="PTY5"/>
      <c r="PUA5"/>
      <c r="PUC5"/>
      <c r="PUE5"/>
      <c r="PUG5"/>
      <c r="PUI5"/>
      <c r="PUK5"/>
      <c r="PUM5"/>
      <c r="PUO5"/>
      <c r="PUQ5"/>
      <c r="PUS5"/>
      <c r="PUU5"/>
      <c r="PUW5"/>
      <c r="PUY5"/>
      <c r="PVA5"/>
      <c r="PVC5"/>
      <c r="PVE5"/>
      <c r="PVG5"/>
      <c r="PVI5"/>
      <c r="PVK5"/>
      <c r="PVM5"/>
      <c r="PVO5"/>
      <c r="PVQ5"/>
      <c r="PVS5"/>
      <c r="PVU5"/>
      <c r="PVW5"/>
      <c r="PVY5"/>
      <c r="PWA5"/>
      <c r="PWC5"/>
      <c r="PWE5"/>
      <c r="PWG5"/>
      <c r="PWI5"/>
      <c r="PWK5"/>
      <c r="PWM5"/>
      <c r="PWO5"/>
      <c r="PWQ5"/>
      <c r="PWS5"/>
      <c r="PWU5"/>
      <c r="PWW5"/>
      <c r="PWY5"/>
      <c r="PXA5"/>
      <c r="PXC5"/>
      <c r="PXE5"/>
      <c r="PXG5"/>
      <c r="PXI5"/>
      <c r="PXK5"/>
      <c r="PXM5"/>
      <c r="PXO5"/>
      <c r="PXQ5"/>
      <c r="PXS5"/>
      <c r="PXU5"/>
      <c r="PXW5"/>
      <c r="PXY5"/>
      <c r="PYA5"/>
      <c r="PYC5"/>
      <c r="PYE5"/>
      <c r="PYG5"/>
      <c r="PYI5"/>
      <c r="PYK5"/>
      <c r="PYM5"/>
      <c r="PYO5"/>
      <c r="PYQ5"/>
      <c r="PYS5"/>
      <c r="PYU5"/>
      <c r="PYW5"/>
      <c r="PYY5"/>
      <c r="PZA5"/>
      <c r="PZC5"/>
      <c r="PZE5"/>
      <c r="PZG5"/>
      <c r="PZI5"/>
      <c r="PZK5"/>
      <c r="PZM5"/>
      <c r="PZO5"/>
      <c r="PZQ5"/>
      <c r="PZS5"/>
      <c r="PZU5"/>
      <c r="PZW5"/>
      <c r="PZY5"/>
      <c r="QAA5"/>
      <c r="QAC5"/>
      <c r="QAE5"/>
      <c r="QAG5"/>
      <c r="QAI5"/>
      <c r="QAK5"/>
      <c r="QAM5"/>
      <c r="QAO5"/>
      <c r="QAQ5"/>
      <c r="QAS5"/>
      <c r="QAU5"/>
      <c r="QAW5"/>
      <c r="QAY5"/>
      <c r="QBA5"/>
      <c r="QBC5"/>
      <c r="QBE5"/>
      <c r="QBG5"/>
      <c r="QBI5"/>
      <c r="QBK5"/>
      <c r="QBM5"/>
      <c r="QBO5"/>
      <c r="QBQ5"/>
      <c r="QBS5"/>
      <c r="QBU5"/>
      <c r="QBW5"/>
      <c r="QBY5"/>
      <c r="QCA5"/>
      <c r="QCC5"/>
      <c r="QCE5"/>
      <c r="QCG5"/>
      <c r="QCI5"/>
      <c r="QCK5"/>
      <c r="QCM5"/>
      <c r="QCO5"/>
      <c r="QCQ5"/>
      <c r="QCS5"/>
      <c r="QCU5"/>
      <c r="QCW5"/>
      <c r="QCY5"/>
      <c r="QDA5"/>
      <c r="QDC5"/>
      <c r="QDE5"/>
      <c r="QDG5"/>
      <c r="QDI5"/>
      <c r="QDK5"/>
      <c r="QDM5"/>
      <c r="QDO5"/>
      <c r="QDQ5"/>
      <c r="QDS5"/>
      <c r="QDU5"/>
      <c r="QDW5"/>
      <c r="QDY5"/>
      <c r="QEA5"/>
      <c r="QEC5"/>
      <c r="QEE5"/>
      <c r="QEG5"/>
      <c r="QEI5"/>
      <c r="QEK5"/>
      <c r="QEM5"/>
      <c r="QEO5"/>
      <c r="QEQ5"/>
      <c r="QES5"/>
      <c r="QEU5"/>
      <c r="QEW5"/>
      <c r="QEY5"/>
      <c r="QFA5"/>
      <c r="QFC5"/>
      <c r="QFE5"/>
      <c r="QFG5"/>
      <c r="QFI5"/>
      <c r="QFK5"/>
      <c r="QFM5"/>
      <c r="QFO5"/>
      <c r="QFQ5"/>
      <c r="QFS5"/>
      <c r="QFU5"/>
      <c r="QFW5"/>
      <c r="QFY5"/>
      <c r="QGA5"/>
      <c r="QGC5"/>
      <c r="QGE5"/>
      <c r="QGG5"/>
      <c r="QGI5"/>
      <c r="QGK5"/>
      <c r="QGM5"/>
      <c r="QGO5"/>
      <c r="QGQ5"/>
      <c r="QGS5"/>
      <c r="QGU5"/>
      <c r="QGW5"/>
      <c r="QGY5"/>
      <c r="QHA5"/>
      <c r="QHC5"/>
      <c r="QHE5"/>
      <c r="QHG5"/>
      <c r="QHI5"/>
      <c r="QHK5"/>
      <c r="QHM5"/>
      <c r="QHO5"/>
      <c r="QHQ5"/>
      <c r="QHS5"/>
      <c r="QHU5"/>
      <c r="QHW5"/>
      <c r="QHY5"/>
      <c r="QIA5"/>
      <c r="QIC5"/>
      <c r="QIE5"/>
      <c r="QIG5"/>
      <c r="QII5"/>
      <c r="QIK5"/>
      <c r="QIM5"/>
      <c r="QIO5"/>
      <c r="QIQ5"/>
      <c r="QIS5"/>
      <c r="QIU5"/>
      <c r="QIW5"/>
      <c r="QIY5"/>
      <c r="QJA5"/>
      <c r="QJC5"/>
      <c r="QJE5"/>
      <c r="QJG5"/>
      <c r="QJI5"/>
      <c r="QJK5"/>
      <c r="QJM5"/>
      <c r="QJO5"/>
      <c r="QJQ5"/>
      <c r="QJS5"/>
      <c r="QJU5"/>
      <c r="QJW5"/>
      <c r="QJY5"/>
      <c r="QKA5"/>
      <c r="QKC5"/>
      <c r="QKE5"/>
      <c r="QKG5"/>
      <c r="QKI5"/>
      <c r="QKK5"/>
      <c r="QKM5"/>
      <c r="QKO5"/>
      <c r="QKQ5"/>
      <c r="QKS5"/>
      <c r="QKU5"/>
      <c r="QKW5"/>
      <c r="QKY5"/>
      <c r="QLA5"/>
      <c r="QLC5"/>
      <c r="QLE5"/>
      <c r="QLG5"/>
      <c r="QLI5"/>
      <c r="QLK5"/>
      <c r="QLM5"/>
      <c r="QLO5"/>
      <c r="QLQ5"/>
      <c r="QLS5"/>
      <c r="QLU5"/>
      <c r="QLW5"/>
      <c r="QLY5"/>
      <c r="QMA5"/>
      <c r="QMC5"/>
      <c r="QME5"/>
      <c r="QMG5"/>
      <c r="QMI5"/>
      <c r="QMK5"/>
      <c r="QMM5"/>
      <c r="QMO5"/>
      <c r="QMQ5"/>
      <c r="QMS5"/>
      <c r="QMU5"/>
      <c r="QMW5"/>
      <c r="QMY5"/>
      <c r="QNA5"/>
      <c r="QNC5"/>
      <c r="QNE5"/>
      <c r="QNG5"/>
      <c r="QNI5"/>
      <c r="QNK5"/>
      <c r="QNM5"/>
      <c r="QNO5"/>
      <c r="QNQ5"/>
      <c r="QNS5"/>
      <c r="QNU5"/>
      <c r="QNW5"/>
      <c r="QNY5"/>
      <c r="QOA5"/>
      <c r="QOC5"/>
      <c r="QOE5"/>
      <c r="QOG5"/>
      <c r="QOI5"/>
      <c r="QOK5"/>
      <c r="QOM5"/>
      <c r="QOO5"/>
      <c r="QOQ5"/>
      <c r="QOS5"/>
      <c r="QOU5"/>
      <c r="QOW5"/>
      <c r="QOY5"/>
      <c r="QPA5"/>
      <c r="QPC5"/>
      <c r="QPE5"/>
      <c r="QPG5"/>
      <c r="QPI5"/>
      <c r="QPK5"/>
      <c r="QPM5"/>
      <c r="QPO5"/>
      <c r="QPQ5"/>
      <c r="QPS5"/>
      <c r="QPU5"/>
      <c r="QPW5"/>
      <c r="QPY5"/>
      <c r="QQA5"/>
      <c r="QQC5"/>
      <c r="QQE5"/>
      <c r="QQG5"/>
      <c r="QQI5"/>
      <c r="QQK5"/>
      <c r="QQM5"/>
      <c r="QQO5"/>
      <c r="QQQ5"/>
      <c r="QQS5"/>
      <c r="QQU5"/>
      <c r="QQW5"/>
      <c r="QQY5"/>
      <c r="QRA5"/>
      <c r="QRC5"/>
      <c r="QRE5"/>
      <c r="QRG5"/>
      <c r="QRI5"/>
      <c r="QRK5"/>
      <c r="QRM5"/>
      <c r="QRO5"/>
      <c r="QRQ5"/>
      <c r="QRS5"/>
      <c r="QRU5"/>
      <c r="QRW5"/>
      <c r="QRY5"/>
      <c r="QSA5"/>
      <c r="QSC5"/>
      <c r="QSE5"/>
      <c r="QSG5"/>
      <c r="QSI5"/>
      <c r="QSK5"/>
      <c r="QSM5"/>
      <c r="QSO5"/>
      <c r="QSQ5"/>
      <c r="QSS5"/>
      <c r="QSU5"/>
      <c r="QSW5"/>
      <c r="QSY5"/>
      <c r="QTA5"/>
      <c r="QTC5"/>
      <c r="QTE5"/>
      <c r="QTG5"/>
      <c r="QTI5"/>
      <c r="QTK5"/>
      <c r="QTM5"/>
      <c r="QTO5"/>
      <c r="QTQ5"/>
      <c r="QTS5"/>
      <c r="QTU5"/>
      <c r="QTW5"/>
      <c r="QTY5"/>
      <c r="QUA5"/>
      <c r="QUC5"/>
      <c r="QUE5"/>
      <c r="QUG5"/>
      <c r="QUI5"/>
      <c r="QUK5"/>
      <c r="QUM5"/>
      <c r="QUO5"/>
      <c r="QUQ5"/>
      <c r="QUS5"/>
      <c r="QUU5"/>
      <c r="QUW5"/>
      <c r="QUY5"/>
      <c r="QVA5"/>
      <c r="QVC5"/>
      <c r="QVE5"/>
      <c r="QVG5"/>
      <c r="QVI5"/>
      <c r="QVK5"/>
      <c r="QVM5"/>
      <c r="QVO5"/>
      <c r="QVQ5"/>
      <c r="QVS5"/>
      <c r="QVU5"/>
      <c r="QVW5"/>
      <c r="QVY5"/>
      <c r="QWA5"/>
      <c r="QWC5"/>
      <c r="QWE5"/>
      <c r="QWG5"/>
      <c r="QWI5"/>
      <c r="QWK5"/>
      <c r="QWM5"/>
      <c r="QWO5"/>
      <c r="QWQ5"/>
      <c r="QWS5"/>
      <c r="QWU5"/>
      <c r="QWW5"/>
      <c r="QWY5"/>
      <c r="QXA5"/>
      <c r="QXC5"/>
      <c r="QXE5"/>
      <c r="QXG5"/>
      <c r="QXI5"/>
      <c r="QXK5"/>
      <c r="QXM5"/>
      <c r="QXO5"/>
      <c r="QXQ5"/>
      <c r="QXS5"/>
      <c r="QXU5"/>
      <c r="QXW5"/>
      <c r="QXY5"/>
      <c r="QYA5"/>
      <c r="QYC5"/>
      <c r="QYE5"/>
      <c r="QYG5"/>
      <c r="QYI5"/>
      <c r="QYK5"/>
      <c r="QYM5"/>
      <c r="QYO5"/>
      <c r="QYQ5"/>
      <c r="QYS5"/>
      <c r="QYU5"/>
      <c r="QYW5"/>
      <c r="QYY5"/>
      <c r="QZA5"/>
      <c r="QZC5"/>
      <c r="QZE5"/>
      <c r="QZG5"/>
      <c r="QZI5"/>
      <c r="QZK5"/>
      <c r="QZM5"/>
      <c r="QZO5"/>
      <c r="QZQ5"/>
      <c r="QZS5"/>
      <c r="QZU5"/>
      <c r="QZW5"/>
      <c r="QZY5"/>
      <c r="RAA5"/>
      <c r="RAC5"/>
      <c r="RAE5"/>
      <c r="RAG5"/>
      <c r="RAI5"/>
      <c r="RAK5"/>
      <c r="RAM5"/>
      <c r="RAO5"/>
      <c r="RAQ5"/>
      <c r="RAS5"/>
      <c r="RAU5"/>
      <c r="RAW5"/>
      <c r="RAY5"/>
      <c r="RBA5"/>
      <c r="RBC5"/>
      <c r="RBE5"/>
      <c r="RBG5"/>
      <c r="RBI5"/>
      <c r="RBK5"/>
      <c r="RBM5"/>
      <c r="RBO5"/>
      <c r="RBQ5"/>
      <c r="RBS5"/>
      <c r="RBU5"/>
      <c r="RBW5"/>
      <c r="RBY5"/>
      <c r="RCA5"/>
      <c r="RCC5"/>
      <c r="RCE5"/>
      <c r="RCG5"/>
      <c r="RCI5"/>
      <c r="RCK5"/>
      <c r="RCM5"/>
      <c r="RCO5"/>
      <c r="RCQ5"/>
      <c r="RCS5"/>
      <c r="RCU5"/>
      <c r="RCW5"/>
      <c r="RCY5"/>
      <c r="RDA5"/>
      <c r="RDC5"/>
      <c r="RDE5"/>
      <c r="RDG5"/>
      <c r="RDI5"/>
      <c r="RDK5"/>
      <c r="RDM5"/>
      <c r="RDO5"/>
      <c r="RDQ5"/>
      <c r="RDS5"/>
      <c r="RDU5"/>
      <c r="RDW5"/>
      <c r="RDY5"/>
      <c r="REA5"/>
      <c r="REC5"/>
      <c r="REE5"/>
      <c r="REG5"/>
      <c r="REI5"/>
      <c r="REK5"/>
      <c r="REM5"/>
      <c r="REO5"/>
      <c r="REQ5"/>
      <c r="RES5"/>
      <c r="REU5"/>
      <c r="REW5"/>
      <c r="REY5"/>
      <c r="RFA5"/>
      <c r="RFC5"/>
      <c r="RFE5"/>
      <c r="RFG5"/>
      <c r="RFI5"/>
      <c r="RFK5"/>
      <c r="RFM5"/>
      <c r="RFO5"/>
      <c r="RFQ5"/>
      <c r="RFS5"/>
      <c r="RFU5"/>
      <c r="RFW5"/>
      <c r="RFY5"/>
      <c r="RGA5"/>
      <c r="RGC5"/>
      <c r="RGE5"/>
      <c r="RGG5"/>
      <c r="RGI5"/>
      <c r="RGK5"/>
      <c r="RGM5"/>
      <c r="RGO5"/>
      <c r="RGQ5"/>
      <c r="RGS5"/>
      <c r="RGU5"/>
      <c r="RGW5"/>
      <c r="RGY5"/>
      <c r="RHA5"/>
      <c r="RHC5"/>
      <c r="RHE5"/>
      <c r="RHG5"/>
      <c r="RHI5"/>
      <c r="RHK5"/>
      <c r="RHM5"/>
      <c r="RHO5"/>
      <c r="RHQ5"/>
      <c r="RHS5"/>
      <c r="RHU5"/>
      <c r="RHW5"/>
      <c r="RHY5"/>
      <c r="RIA5"/>
      <c r="RIC5"/>
      <c r="RIE5"/>
      <c r="RIG5"/>
      <c r="RII5"/>
      <c r="RIK5"/>
      <c r="RIM5"/>
      <c r="RIO5"/>
      <c r="RIQ5"/>
      <c r="RIS5"/>
      <c r="RIU5"/>
      <c r="RIW5"/>
      <c r="RIY5"/>
      <c r="RJA5"/>
      <c r="RJC5"/>
      <c r="RJE5"/>
      <c r="RJG5"/>
      <c r="RJI5"/>
      <c r="RJK5"/>
      <c r="RJM5"/>
      <c r="RJO5"/>
      <c r="RJQ5"/>
      <c r="RJS5"/>
      <c r="RJU5"/>
      <c r="RJW5"/>
      <c r="RJY5"/>
      <c r="RKA5"/>
      <c r="RKC5"/>
      <c r="RKE5"/>
      <c r="RKG5"/>
      <c r="RKI5"/>
      <c r="RKK5"/>
      <c r="RKM5"/>
      <c r="RKO5"/>
      <c r="RKQ5"/>
      <c r="RKS5"/>
      <c r="RKU5"/>
      <c r="RKW5"/>
      <c r="RKY5"/>
      <c r="RLA5"/>
      <c r="RLC5"/>
      <c r="RLE5"/>
      <c r="RLG5"/>
      <c r="RLI5"/>
      <c r="RLK5"/>
      <c r="RLM5"/>
      <c r="RLO5"/>
      <c r="RLQ5"/>
      <c r="RLS5"/>
      <c r="RLU5"/>
      <c r="RLW5"/>
      <c r="RLY5"/>
      <c r="RMA5"/>
      <c r="RMC5"/>
      <c r="RME5"/>
      <c r="RMG5"/>
      <c r="RMI5"/>
      <c r="RMK5"/>
      <c r="RMM5"/>
      <c r="RMO5"/>
      <c r="RMQ5"/>
      <c r="RMS5"/>
      <c r="RMU5"/>
      <c r="RMW5"/>
      <c r="RMY5"/>
      <c r="RNA5"/>
      <c r="RNC5"/>
      <c r="RNE5"/>
      <c r="RNG5"/>
      <c r="RNI5"/>
      <c r="RNK5"/>
      <c r="RNM5"/>
      <c r="RNO5"/>
      <c r="RNQ5"/>
      <c r="RNS5"/>
      <c r="RNU5"/>
      <c r="RNW5"/>
      <c r="RNY5"/>
      <c r="ROA5"/>
      <c r="ROC5"/>
      <c r="ROE5"/>
      <c r="ROG5"/>
      <c r="ROI5"/>
      <c r="ROK5"/>
      <c r="ROM5"/>
      <c r="ROO5"/>
      <c r="ROQ5"/>
      <c r="ROS5"/>
      <c r="ROU5"/>
      <c r="ROW5"/>
      <c r="ROY5"/>
      <c r="RPA5"/>
      <c r="RPC5"/>
      <c r="RPE5"/>
      <c r="RPG5"/>
      <c r="RPI5"/>
      <c r="RPK5"/>
      <c r="RPM5"/>
      <c r="RPO5"/>
      <c r="RPQ5"/>
      <c r="RPS5"/>
      <c r="RPU5"/>
      <c r="RPW5"/>
      <c r="RPY5"/>
      <c r="RQA5"/>
      <c r="RQC5"/>
      <c r="RQE5"/>
      <c r="RQG5"/>
      <c r="RQI5"/>
      <c r="RQK5"/>
      <c r="RQM5"/>
      <c r="RQO5"/>
      <c r="RQQ5"/>
      <c r="RQS5"/>
      <c r="RQU5"/>
      <c r="RQW5"/>
      <c r="RQY5"/>
      <c r="RRA5"/>
      <c r="RRC5"/>
      <c r="RRE5"/>
      <c r="RRG5"/>
      <c r="RRI5"/>
      <c r="RRK5"/>
      <c r="RRM5"/>
      <c r="RRO5"/>
      <c r="RRQ5"/>
      <c r="RRS5"/>
      <c r="RRU5"/>
      <c r="RRW5"/>
      <c r="RRY5"/>
      <c r="RSA5"/>
      <c r="RSC5"/>
      <c r="RSE5"/>
      <c r="RSG5"/>
      <c r="RSI5"/>
      <c r="RSK5"/>
      <c r="RSM5"/>
      <c r="RSO5"/>
      <c r="RSQ5"/>
      <c r="RSS5"/>
      <c r="RSU5"/>
      <c r="RSW5"/>
      <c r="RSY5"/>
      <c r="RTA5"/>
      <c r="RTC5"/>
      <c r="RTE5"/>
      <c r="RTG5"/>
      <c r="RTI5"/>
      <c r="RTK5"/>
      <c r="RTM5"/>
      <c r="RTO5"/>
      <c r="RTQ5"/>
      <c r="RTS5"/>
      <c r="RTU5"/>
      <c r="RTW5"/>
      <c r="RTY5"/>
      <c r="RUA5"/>
      <c r="RUC5"/>
      <c r="RUE5"/>
      <c r="RUG5"/>
      <c r="RUI5"/>
      <c r="RUK5"/>
      <c r="RUM5"/>
      <c r="RUO5"/>
      <c r="RUQ5"/>
      <c r="RUS5"/>
      <c r="RUU5"/>
      <c r="RUW5"/>
      <c r="RUY5"/>
      <c r="RVA5"/>
      <c r="RVC5"/>
      <c r="RVE5"/>
      <c r="RVG5"/>
      <c r="RVI5"/>
      <c r="RVK5"/>
      <c r="RVM5"/>
      <c r="RVO5"/>
      <c r="RVQ5"/>
      <c r="RVS5"/>
      <c r="RVU5"/>
      <c r="RVW5"/>
      <c r="RVY5"/>
      <c r="RWA5"/>
      <c r="RWC5"/>
      <c r="RWE5"/>
      <c r="RWG5"/>
      <c r="RWI5"/>
      <c r="RWK5"/>
      <c r="RWM5"/>
      <c r="RWO5"/>
      <c r="RWQ5"/>
      <c r="RWS5"/>
      <c r="RWU5"/>
      <c r="RWW5"/>
      <c r="RWY5"/>
      <c r="RXA5"/>
      <c r="RXC5"/>
      <c r="RXE5"/>
      <c r="RXG5"/>
      <c r="RXI5"/>
      <c r="RXK5"/>
      <c r="RXM5"/>
      <c r="RXO5"/>
      <c r="RXQ5"/>
      <c r="RXS5"/>
      <c r="RXU5"/>
      <c r="RXW5"/>
      <c r="RXY5"/>
      <c r="RYA5"/>
      <c r="RYC5"/>
      <c r="RYE5"/>
      <c r="RYG5"/>
      <c r="RYI5"/>
      <c r="RYK5"/>
      <c r="RYM5"/>
      <c r="RYO5"/>
      <c r="RYQ5"/>
      <c r="RYS5"/>
      <c r="RYU5"/>
      <c r="RYW5"/>
      <c r="RYY5"/>
      <c r="RZA5"/>
      <c r="RZC5"/>
      <c r="RZE5"/>
      <c r="RZG5"/>
      <c r="RZI5"/>
      <c r="RZK5"/>
      <c r="RZM5"/>
      <c r="RZO5"/>
      <c r="RZQ5"/>
      <c r="RZS5"/>
      <c r="RZU5"/>
      <c r="RZW5"/>
      <c r="RZY5"/>
      <c r="SAA5"/>
      <c r="SAC5"/>
      <c r="SAE5"/>
      <c r="SAG5"/>
      <c r="SAI5"/>
      <c r="SAK5"/>
      <c r="SAM5"/>
      <c r="SAO5"/>
      <c r="SAQ5"/>
      <c r="SAS5"/>
      <c r="SAU5"/>
      <c r="SAW5"/>
      <c r="SAY5"/>
      <c r="SBA5"/>
      <c r="SBC5"/>
      <c r="SBE5"/>
      <c r="SBG5"/>
      <c r="SBI5"/>
      <c r="SBK5"/>
      <c r="SBM5"/>
      <c r="SBO5"/>
      <c r="SBQ5"/>
      <c r="SBS5"/>
      <c r="SBU5"/>
      <c r="SBW5"/>
      <c r="SBY5"/>
      <c r="SCA5"/>
      <c r="SCC5"/>
      <c r="SCE5"/>
      <c r="SCG5"/>
      <c r="SCI5"/>
      <c r="SCK5"/>
      <c r="SCM5"/>
      <c r="SCO5"/>
      <c r="SCQ5"/>
      <c r="SCS5"/>
      <c r="SCU5"/>
      <c r="SCW5"/>
      <c r="SCY5"/>
      <c r="SDA5"/>
      <c r="SDC5"/>
      <c r="SDE5"/>
      <c r="SDG5"/>
      <c r="SDI5"/>
      <c r="SDK5"/>
      <c r="SDM5"/>
      <c r="SDO5"/>
      <c r="SDQ5"/>
      <c r="SDS5"/>
      <c r="SDU5"/>
      <c r="SDW5"/>
      <c r="SDY5"/>
      <c r="SEA5"/>
      <c r="SEC5"/>
      <c r="SEE5"/>
      <c r="SEG5"/>
      <c r="SEI5"/>
      <c r="SEK5"/>
      <c r="SEM5"/>
      <c r="SEO5"/>
      <c r="SEQ5"/>
      <c r="SES5"/>
      <c r="SEU5"/>
      <c r="SEW5"/>
      <c r="SEY5"/>
      <c r="SFA5"/>
      <c r="SFC5"/>
      <c r="SFE5"/>
      <c r="SFG5"/>
      <c r="SFI5"/>
      <c r="SFK5"/>
      <c r="SFM5"/>
      <c r="SFO5"/>
      <c r="SFQ5"/>
      <c r="SFS5"/>
      <c r="SFU5"/>
      <c r="SFW5"/>
      <c r="SFY5"/>
      <c r="SGA5"/>
      <c r="SGC5"/>
      <c r="SGE5"/>
      <c r="SGG5"/>
      <c r="SGI5"/>
      <c r="SGK5"/>
      <c r="SGM5"/>
      <c r="SGO5"/>
      <c r="SGQ5"/>
      <c r="SGS5"/>
      <c r="SGU5"/>
      <c r="SGW5"/>
      <c r="SGY5"/>
      <c r="SHA5"/>
      <c r="SHC5"/>
      <c r="SHE5"/>
      <c r="SHG5"/>
      <c r="SHI5"/>
      <c r="SHK5"/>
      <c r="SHM5"/>
      <c r="SHO5"/>
      <c r="SHQ5"/>
      <c r="SHS5"/>
      <c r="SHU5"/>
      <c r="SHW5"/>
      <c r="SHY5"/>
      <c r="SIA5"/>
      <c r="SIC5"/>
      <c r="SIE5"/>
      <c r="SIG5"/>
      <c r="SII5"/>
      <c r="SIK5"/>
      <c r="SIM5"/>
      <c r="SIO5"/>
      <c r="SIQ5"/>
      <c r="SIS5"/>
      <c r="SIU5"/>
      <c r="SIW5"/>
      <c r="SIY5"/>
      <c r="SJA5"/>
      <c r="SJC5"/>
      <c r="SJE5"/>
      <c r="SJG5"/>
      <c r="SJI5"/>
      <c r="SJK5"/>
      <c r="SJM5"/>
      <c r="SJO5"/>
      <c r="SJQ5"/>
      <c r="SJS5"/>
      <c r="SJU5"/>
      <c r="SJW5"/>
      <c r="SJY5"/>
      <c r="SKA5"/>
      <c r="SKC5"/>
      <c r="SKE5"/>
      <c r="SKG5"/>
      <c r="SKI5"/>
      <c r="SKK5"/>
      <c r="SKM5"/>
      <c r="SKO5"/>
      <c r="SKQ5"/>
      <c r="SKS5"/>
      <c r="SKU5"/>
      <c r="SKW5"/>
      <c r="SKY5"/>
      <c r="SLA5"/>
      <c r="SLC5"/>
      <c r="SLE5"/>
      <c r="SLG5"/>
      <c r="SLI5"/>
      <c r="SLK5"/>
      <c r="SLM5"/>
      <c r="SLO5"/>
      <c r="SLQ5"/>
      <c r="SLS5"/>
      <c r="SLU5"/>
      <c r="SLW5"/>
      <c r="SLY5"/>
      <c r="SMA5"/>
      <c r="SMC5"/>
      <c r="SME5"/>
      <c r="SMG5"/>
      <c r="SMI5"/>
      <c r="SMK5"/>
      <c r="SMM5"/>
      <c r="SMO5"/>
      <c r="SMQ5"/>
      <c r="SMS5"/>
      <c r="SMU5"/>
      <c r="SMW5"/>
      <c r="SMY5"/>
      <c r="SNA5"/>
      <c r="SNC5"/>
      <c r="SNE5"/>
      <c r="SNG5"/>
      <c r="SNI5"/>
      <c r="SNK5"/>
      <c r="SNM5"/>
      <c r="SNO5"/>
      <c r="SNQ5"/>
      <c r="SNS5"/>
      <c r="SNU5"/>
      <c r="SNW5"/>
      <c r="SNY5"/>
      <c r="SOA5"/>
      <c r="SOC5"/>
      <c r="SOE5"/>
      <c r="SOG5"/>
      <c r="SOI5"/>
      <c r="SOK5"/>
      <c r="SOM5"/>
      <c r="SOO5"/>
      <c r="SOQ5"/>
      <c r="SOS5"/>
      <c r="SOU5"/>
      <c r="SOW5"/>
      <c r="SOY5"/>
      <c r="SPA5"/>
      <c r="SPC5"/>
      <c r="SPE5"/>
      <c r="SPG5"/>
      <c r="SPI5"/>
      <c r="SPK5"/>
      <c r="SPM5"/>
      <c r="SPO5"/>
      <c r="SPQ5"/>
      <c r="SPS5"/>
      <c r="SPU5"/>
      <c r="SPW5"/>
      <c r="SPY5"/>
      <c r="SQA5"/>
      <c r="SQC5"/>
      <c r="SQE5"/>
      <c r="SQG5"/>
      <c r="SQI5"/>
      <c r="SQK5"/>
      <c r="SQM5"/>
      <c r="SQO5"/>
      <c r="SQQ5"/>
      <c r="SQS5"/>
      <c r="SQU5"/>
      <c r="SQW5"/>
      <c r="SQY5"/>
      <c r="SRA5"/>
      <c r="SRC5"/>
      <c r="SRE5"/>
      <c r="SRG5"/>
      <c r="SRI5"/>
      <c r="SRK5"/>
      <c r="SRM5"/>
      <c r="SRO5"/>
      <c r="SRQ5"/>
      <c r="SRS5"/>
      <c r="SRU5"/>
      <c r="SRW5"/>
      <c r="SRY5"/>
      <c r="SSA5"/>
      <c r="SSC5"/>
      <c r="SSE5"/>
      <c r="SSG5"/>
      <c r="SSI5"/>
      <c r="SSK5"/>
      <c r="SSM5"/>
      <c r="SSO5"/>
      <c r="SSQ5"/>
      <c r="SSS5"/>
      <c r="SSU5"/>
      <c r="SSW5"/>
      <c r="SSY5"/>
      <c r="STA5"/>
      <c r="STC5"/>
      <c r="STE5"/>
      <c r="STG5"/>
      <c r="STI5"/>
      <c r="STK5"/>
      <c r="STM5"/>
      <c r="STO5"/>
      <c r="STQ5"/>
      <c r="STS5"/>
      <c r="STU5"/>
      <c r="STW5"/>
      <c r="STY5"/>
      <c r="SUA5"/>
      <c r="SUC5"/>
      <c r="SUE5"/>
      <c r="SUG5"/>
      <c r="SUI5"/>
      <c r="SUK5"/>
      <c r="SUM5"/>
      <c r="SUO5"/>
      <c r="SUQ5"/>
      <c r="SUS5"/>
      <c r="SUU5"/>
      <c r="SUW5"/>
      <c r="SUY5"/>
      <c r="SVA5"/>
      <c r="SVC5"/>
      <c r="SVE5"/>
      <c r="SVG5"/>
      <c r="SVI5"/>
      <c r="SVK5"/>
      <c r="SVM5"/>
      <c r="SVO5"/>
      <c r="SVQ5"/>
      <c r="SVS5"/>
      <c r="SVU5"/>
      <c r="SVW5"/>
      <c r="SVY5"/>
      <c r="SWA5"/>
      <c r="SWC5"/>
      <c r="SWE5"/>
      <c r="SWG5"/>
      <c r="SWI5"/>
      <c r="SWK5"/>
      <c r="SWM5"/>
      <c r="SWO5"/>
      <c r="SWQ5"/>
      <c r="SWS5"/>
      <c r="SWU5"/>
      <c r="SWW5"/>
      <c r="SWY5"/>
      <c r="SXA5"/>
      <c r="SXC5"/>
      <c r="SXE5"/>
      <c r="SXG5"/>
      <c r="SXI5"/>
      <c r="SXK5"/>
      <c r="SXM5"/>
      <c r="SXO5"/>
      <c r="SXQ5"/>
      <c r="SXS5"/>
      <c r="SXU5"/>
      <c r="SXW5"/>
      <c r="SXY5"/>
      <c r="SYA5"/>
      <c r="SYC5"/>
      <c r="SYE5"/>
      <c r="SYG5"/>
      <c r="SYI5"/>
      <c r="SYK5"/>
      <c r="SYM5"/>
      <c r="SYO5"/>
      <c r="SYQ5"/>
      <c r="SYS5"/>
      <c r="SYU5"/>
      <c r="SYW5"/>
      <c r="SYY5"/>
      <c r="SZA5"/>
      <c r="SZC5"/>
      <c r="SZE5"/>
      <c r="SZG5"/>
      <c r="SZI5"/>
      <c r="SZK5"/>
      <c r="SZM5"/>
      <c r="SZO5"/>
      <c r="SZQ5"/>
      <c r="SZS5"/>
      <c r="SZU5"/>
      <c r="SZW5"/>
      <c r="SZY5"/>
      <c r="TAA5"/>
      <c r="TAC5"/>
      <c r="TAE5"/>
      <c r="TAG5"/>
      <c r="TAI5"/>
      <c r="TAK5"/>
      <c r="TAM5"/>
      <c r="TAO5"/>
      <c r="TAQ5"/>
      <c r="TAS5"/>
      <c r="TAU5"/>
      <c r="TAW5"/>
      <c r="TAY5"/>
      <c r="TBA5"/>
      <c r="TBC5"/>
      <c r="TBE5"/>
      <c r="TBG5"/>
      <c r="TBI5"/>
      <c r="TBK5"/>
      <c r="TBM5"/>
      <c r="TBO5"/>
      <c r="TBQ5"/>
      <c r="TBS5"/>
      <c r="TBU5"/>
      <c r="TBW5"/>
      <c r="TBY5"/>
      <c r="TCA5"/>
      <c r="TCC5"/>
      <c r="TCE5"/>
      <c r="TCG5"/>
      <c r="TCI5"/>
      <c r="TCK5"/>
      <c r="TCM5"/>
      <c r="TCO5"/>
      <c r="TCQ5"/>
      <c r="TCS5"/>
      <c r="TCU5"/>
      <c r="TCW5"/>
      <c r="TCY5"/>
      <c r="TDA5"/>
      <c r="TDC5"/>
      <c r="TDE5"/>
      <c r="TDG5"/>
      <c r="TDI5"/>
      <c r="TDK5"/>
      <c r="TDM5"/>
      <c r="TDO5"/>
      <c r="TDQ5"/>
      <c r="TDS5"/>
      <c r="TDU5"/>
      <c r="TDW5"/>
      <c r="TDY5"/>
      <c r="TEA5"/>
      <c r="TEC5"/>
      <c r="TEE5"/>
      <c r="TEG5"/>
      <c r="TEI5"/>
      <c r="TEK5"/>
      <c r="TEM5"/>
      <c r="TEO5"/>
      <c r="TEQ5"/>
      <c r="TES5"/>
      <c r="TEU5"/>
      <c r="TEW5"/>
      <c r="TEY5"/>
      <c r="TFA5"/>
      <c r="TFC5"/>
      <c r="TFE5"/>
      <c r="TFG5"/>
      <c r="TFI5"/>
      <c r="TFK5"/>
      <c r="TFM5"/>
      <c r="TFO5"/>
      <c r="TFQ5"/>
      <c r="TFS5"/>
      <c r="TFU5"/>
      <c r="TFW5"/>
      <c r="TFY5"/>
      <c r="TGA5"/>
      <c r="TGC5"/>
      <c r="TGE5"/>
      <c r="TGG5"/>
      <c r="TGI5"/>
      <c r="TGK5"/>
      <c r="TGM5"/>
      <c r="TGO5"/>
      <c r="TGQ5"/>
      <c r="TGS5"/>
      <c r="TGU5"/>
      <c r="TGW5"/>
      <c r="TGY5"/>
      <c r="THA5"/>
      <c r="THC5"/>
      <c r="THE5"/>
      <c r="THG5"/>
      <c r="THI5"/>
      <c r="THK5"/>
      <c r="THM5"/>
      <c r="THO5"/>
      <c r="THQ5"/>
      <c r="THS5"/>
      <c r="THU5"/>
      <c r="THW5"/>
      <c r="THY5"/>
      <c r="TIA5"/>
      <c r="TIC5"/>
      <c r="TIE5"/>
      <c r="TIG5"/>
      <c r="TII5"/>
      <c r="TIK5"/>
      <c r="TIM5"/>
      <c r="TIO5"/>
      <c r="TIQ5"/>
      <c r="TIS5"/>
      <c r="TIU5"/>
      <c r="TIW5"/>
      <c r="TIY5"/>
      <c r="TJA5"/>
      <c r="TJC5"/>
      <c r="TJE5"/>
      <c r="TJG5"/>
      <c r="TJI5"/>
      <c r="TJK5"/>
      <c r="TJM5"/>
      <c r="TJO5"/>
      <c r="TJQ5"/>
      <c r="TJS5"/>
      <c r="TJU5"/>
      <c r="TJW5"/>
      <c r="TJY5"/>
      <c r="TKA5"/>
      <c r="TKC5"/>
      <c r="TKE5"/>
      <c r="TKG5"/>
      <c r="TKI5"/>
      <c r="TKK5"/>
      <c r="TKM5"/>
      <c r="TKO5"/>
      <c r="TKQ5"/>
      <c r="TKS5"/>
      <c r="TKU5"/>
      <c r="TKW5"/>
      <c r="TKY5"/>
      <c r="TLA5"/>
      <c r="TLC5"/>
      <c r="TLE5"/>
      <c r="TLG5"/>
      <c r="TLI5"/>
      <c r="TLK5"/>
      <c r="TLM5"/>
      <c r="TLO5"/>
      <c r="TLQ5"/>
      <c r="TLS5"/>
      <c r="TLU5"/>
      <c r="TLW5"/>
      <c r="TLY5"/>
      <c r="TMA5"/>
      <c r="TMC5"/>
      <c r="TME5"/>
      <c r="TMG5"/>
      <c r="TMI5"/>
      <c r="TMK5"/>
      <c r="TMM5"/>
      <c r="TMO5"/>
      <c r="TMQ5"/>
      <c r="TMS5"/>
      <c r="TMU5"/>
      <c r="TMW5"/>
      <c r="TMY5"/>
      <c r="TNA5"/>
      <c r="TNC5"/>
      <c r="TNE5"/>
      <c r="TNG5"/>
      <c r="TNI5"/>
      <c r="TNK5"/>
      <c r="TNM5"/>
      <c r="TNO5"/>
      <c r="TNQ5"/>
      <c r="TNS5"/>
      <c r="TNU5"/>
      <c r="TNW5"/>
      <c r="TNY5"/>
      <c r="TOA5"/>
      <c r="TOC5"/>
      <c r="TOE5"/>
      <c r="TOG5"/>
      <c r="TOI5"/>
      <c r="TOK5"/>
      <c r="TOM5"/>
      <c r="TOO5"/>
      <c r="TOQ5"/>
      <c r="TOS5"/>
      <c r="TOU5"/>
      <c r="TOW5"/>
      <c r="TOY5"/>
      <c r="TPA5"/>
      <c r="TPC5"/>
      <c r="TPE5"/>
      <c r="TPG5"/>
      <c r="TPI5"/>
      <c r="TPK5"/>
      <c r="TPM5"/>
      <c r="TPO5"/>
      <c r="TPQ5"/>
      <c r="TPS5"/>
      <c r="TPU5"/>
      <c r="TPW5"/>
      <c r="TPY5"/>
      <c r="TQA5"/>
      <c r="TQC5"/>
      <c r="TQE5"/>
      <c r="TQG5"/>
      <c r="TQI5"/>
      <c r="TQK5"/>
      <c r="TQM5"/>
      <c r="TQO5"/>
      <c r="TQQ5"/>
      <c r="TQS5"/>
      <c r="TQU5"/>
      <c r="TQW5"/>
      <c r="TQY5"/>
      <c r="TRA5"/>
      <c r="TRC5"/>
      <c r="TRE5"/>
      <c r="TRG5"/>
      <c r="TRI5"/>
      <c r="TRK5"/>
      <c r="TRM5"/>
      <c r="TRO5"/>
      <c r="TRQ5"/>
      <c r="TRS5"/>
      <c r="TRU5"/>
      <c r="TRW5"/>
      <c r="TRY5"/>
      <c r="TSA5"/>
      <c r="TSC5"/>
      <c r="TSE5"/>
      <c r="TSG5"/>
      <c r="TSI5"/>
      <c r="TSK5"/>
      <c r="TSM5"/>
      <c r="TSO5"/>
      <c r="TSQ5"/>
      <c r="TSS5"/>
      <c r="TSU5"/>
      <c r="TSW5"/>
      <c r="TSY5"/>
      <c r="TTA5"/>
      <c r="TTC5"/>
      <c r="TTE5"/>
      <c r="TTG5"/>
      <c r="TTI5"/>
      <c r="TTK5"/>
      <c r="TTM5"/>
      <c r="TTO5"/>
      <c r="TTQ5"/>
      <c r="TTS5"/>
      <c r="TTU5"/>
      <c r="TTW5"/>
      <c r="TTY5"/>
      <c r="TUA5"/>
      <c r="TUC5"/>
      <c r="TUE5"/>
      <c r="TUG5"/>
      <c r="TUI5"/>
      <c r="TUK5"/>
      <c r="TUM5"/>
      <c r="TUO5"/>
      <c r="TUQ5"/>
      <c r="TUS5"/>
      <c r="TUU5"/>
      <c r="TUW5"/>
      <c r="TUY5"/>
      <c r="TVA5"/>
      <c r="TVC5"/>
      <c r="TVE5"/>
      <c r="TVG5"/>
      <c r="TVI5"/>
      <c r="TVK5"/>
      <c r="TVM5"/>
      <c r="TVO5"/>
      <c r="TVQ5"/>
      <c r="TVS5"/>
      <c r="TVU5"/>
      <c r="TVW5"/>
      <c r="TVY5"/>
      <c r="TWA5"/>
      <c r="TWC5"/>
      <c r="TWE5"/>
      <c r="TWG5"/>
      <c r="TWI5"/>
      <c r="TWK5"/>
      <c r="TWM5"/>
      <c r="TWO5"/>
      <c r="TWQ5"/>
      <c r="TWS5"/>
      <c r="TWU5"/>
      <c r="TWW5"/>
      <c r="TWY5"/>
      <c r="TXA5"/>
      <c r="TXC5"/>
      <c r="TXE5"/>
      <c r="TXG5"/>
      <c r="TXI5"/>
      <c r="TXK5"/>
      <c r="TXM5"/>
      <c r="TXO5"/>
      <c r="TXQ5"/>
      <c r="TXS5"/>
      <c r="TXU5"/>
      <c r="TXW5"/>
      <c r="TXY5"/>
      <c r="TYA5"/>
      <c r="TYC5"/>
      <c r="TYE5"/>
      <c r="TYG5"/>
      <c r="TYI5"/>
      <c r="TYK5"/>
      <c r="TYM5"/>
      <c r="TYO5"/>
      <c r="TYQ5"/>
      <c r="TYS5"/>
      <c r="TYU5"/>
      <c r="TYW5"/>
      <c r="TYY5"/>
      <c r="TZA5"/>
      <c r="TZC5"/>
      <c r="TZE5"/>
      <c r="TZG5"/>
      <c r="TZI5"/>
      <c r="TZK5"/>
      <c r="TZM5"/>
      <c r="TZO5"/>
      <c r="TZQ5"/>
      <c r="TZS5"/>
      <c r="TZU5"/>
      <c r="TZW5"/>
      <c r="TZY5"/>
      <c r="UAA5"/>
      <c r="UAC5"/>
      <c r="UAE5"/>
      <c r="UAG5"/>
      <c r="UAI5"/>
      <c r="UAK5"/>
      <c r="UAM5"/>
      <c r="UAO5"/>
      <c r="UAQ5"/>
      <c r="UAS5"/>
      <c r="UAU5"/>
      <c r="UAW5"/>
      <c r="UAY5"/>
      <c r="UBA5"/>
      <c r="UBC5"/>
      <c r="UBE5"/>
      <c r="UBG5"/>
      <c r="UBI5"/>
      <c r="UBK5"/>
      <c r="UBM5"/>
      <c r="UBO5"/>
      <c r="UBQ5"/>
      <c r="UBS5"/>
      <c r="UBU5"/>
      <c r="UBW5"/>
      <c r="UBY5"/>
      <c r="UCA5"/>
      <c r="UCC5"/>
      <c r="UCE5"/>
      <c r="UCG5"/>
      <c r="UCI5"/>
      <c r="UCK5"/>
      <c r="UCM5"/>
      <c r="UCO5"/>
      <c r="UCQ5"/>
      <c r="UCS5"/>
      <c r="UCU5"/>
      <c r="UCW5"/>
      <c r="UCY5"/>
      <c r="UDA5"/>
      <c r="UDC5"/>
      <c r="UDE5"/>
      <c r="UDG5"/>
      <c r="UDI5"/>
      <c r="UDK5"/>
      <c r="UDM5"/>
      <c r="UDO5"/>
      <c r="UDQ5"/>
      <c r="UDS5"/>
      <c r="UDU5"/>
      <c r="UDW5"/>
      <c r="UDY5"/>
      <c r="UEA5"/>
      <c r="UEC5"/>
      <c r="UEE5"/>
      <c r="UEG5"/>
      <c r="UEI5"/>
      <c r="UEK5"/>
      <c r="UEM5"/>
      <c r="UEO5"/>
      <c r="UEQ5"/>
      <c r="UES5"/>
      <c r="UEU5"/>
      <c r="UEW5"/>
      <c r="UEY5"/>
      <c r="UFA5"/>
      <c r="UFC5"/>
      <c r="UFE5"/>
      <c r="UFG5"/>
      <c r="UFI5"/>
      <c r="UFK5"/>
      <c r="UFM5"/>
      <c r="UFO5"/>
      <c r="UFQ5"/>
      <c r="UFS5"/>
      <c r="UFU5"/>
      <c r="UFW5"/>
      <c r="UFY5"/>
      <c r="UGA5"/>
      <c r="UGC5"/>
      <c r="UGE5"/>
      <c r="UGG5"/>
      <c r="UGI5"/>
      <c r="UGK5"/>
      <c r="UGM5"/>
      <c r="UGO5"/>
      <c r="UGQ5"/>
      <c r="UGS5"/>
      <c r="UGU5"/>
      <c r="UGW5"/>
      <c r="UGY5"/>
      <c r="UHA5"/>
      <c r="UHC5"/>
      <c r="UHE5"/>
      <c r="UHG5"/>
      <c r="UHI5"/>
      <c r="UHK5"/>
      <c r="UHM5"/>
      <c r="UHO5"/>
      <c r="UHQ5"/>
      <c r="UHS5"/>
      <c r="UHU5"/>
      <c r="UHW5"/>
      <c r="UHY5"/>
      <c r="UIA5"/>
      <c r="UIC5"/>
      <c r="UIE5"/>
      <c r="UIG5"/>
      <c r="UII5"/>
      <c r="UIK5"/>
      <c r="UIM5"/>
      <c r="UIO5"/>
      <c r="UIQ5"/>
      <c r="UIS5"/>
      <c r="UIU5"/>
      <c r="UIW5"/>
      <c r="UIY5"/>
      <c r="UJA5"/>
      <c r="UJC5"/>
      <c r="UJE5"/>
      <c r="UJG5"/>
      <c r="UJI5"/>
      <c r="UJK5"/>
      <c r="UJM5"/>
      <c r="UJO5"/>
      <c r="UJQ5"/>
      <c r="UJS5"/>
      <c r="UJU5"/>
      <c r="UJW5"/>
      <c r="UJY5"/>
      <c r="UKA5"/>
      <c r="UKC5"/>
      <c r="UKE5"/>
      <c r="UKG5"/>
      <c r="UKI5"/>
      <c r="UKK5"/>
      <c r="UKM5"/>
      <c r="UKO5"/>
      <c r="UKQ5"/>
      <c r="UKS5"/>
      <c r="UKU5"/>
      <c r="UKW5"/>
      <c r="UKY5"/>
      <c r="ULA5"/>
      <c r="ULC5"/>
      <c r="ULE5"/>
      <c r="ULG5"/>
      <c r="ULI5"/>
      <c r="ULK5"/>
      <c r="ULM5"/>
      <c r="ULO5"/>
      <c r="ULQ5"/>
      <c r="ULS5"/>
      <c r="ULU5"/>
      <c r="ULW5"/>
      <c r="ULY5"/>
      <c r="UMA5"/>
      <c r="UMC5"/>
      <c r="UME5"/>
      <c r="UMG5"/>
      <c r="UMI5"/>
      <c r="UMK5"/>
      <c r="UMM5"/>
      <c r="UMO5"/>
      <c r="UMQ5"/>
      <c r="UMS5"/>
      <c r="UMU5"/>
      <c r="UMW5"/>
      <c r="UMY5"/>
      <c r="UNA5"/>
      <c r="UNC5"/>
      <c r="UNE5"/>
      <c r="UNG5"/>
      <c r="UNI5"/>
      <c r="UNK5"/>
      <c r="UNM5"/>
      <c r="UNO5"/>
      <c r="UNQ5"/>
      <c r="UNS5"/>
      <c r="UNU5"/>
      <c r="UNW5"/>
      <c r="UNY5"/>
      <c r="UOA5"/>
      <c r="UOC5"/>
      <c r="UOE5"/>
      <c r="UOG5"/>
      <c r="UOI5"/>
      <c r="UOK5"/>
      <c r="UOM5"/>
      <c r="UOO5"/>
      <c r="UOQ5"/>
      <c r="UOS5"/>
      <c r="UOU5"/>
      <c r="UOW5"/>
      <c r="UOY5"/>
      <c r="UPA5"/>
      <c r="UPC5"/>
      <c r="UPE5"/>
      <c r="UPG5"/>
      <c r="UPI5"/>
      <c r="UPK5"/>
      <c r="UPM5"/>
      <c r="UPO5"/>
      <c r="UPQ5"/>
      <c r="UPS5"/>
      <c r="UPU5"/>
      <c r="UPW5"/>
      <c r="UPY5"/>
      <c r="UQA5"/>
      <c r="UQC5"/>
      <c r="UQE5"/>
      <c r="UQG5"/>
      <c r="UQI5"/>
      <c r="UQK5"/>
      <c r="UQM5"/>
      <c r="UQO5"/>
      <c r="UQQ5"/>
      <c r="UQS5"/>
      <c r="UQU5"/>
      <c r="UQW5"/>
      <c r="UQY5"/>
      <c r="URA5"/>
      <c r="URC5"/>
      <c r="URE5"/>
      <c r="URG5"/>
      <c r="URI5"/>
      <c r="URK5"/>
      <c r="URM5"/>
      <c r="URO5"/>
      <c r="URQ5"/>
      <c r="URS5"/>
      <c r="URU5"/>
      <c r="URW5"/>
      <c r="URY5"/>
      <c r="USA5"/>
      <c r="USC5"/>
      <c r="USE5"/>
      <c r="USG5"/>
      <c r="USI5"/>
      <c r="USK5"/>
      <c r="USM5"/>
      <c r="USO5"/>
      <c r="USQ5"/>
      <c r="USS5"/>
      <c r="USU5"/>
      <c r="USW5"/>
      <c r="USY5"/>
      <c r="UTA5"/>
      <c r="UTC5"/>
      <c r="UTE5"/>
      <c r="UTG5"/>
      <c r="UTI5"/>
      <c r="UTK5"/>
      <c r="UTM5"/>
      <c r="UTO5"/>
      <c r="UTQ5"/>
      <c r="UTS5"/>
      <c r="UTU5"/>
      <c r="UTW5"/>
      <c r="UTY5"/>
      <c r="UUA5"/>
      <c r="UUC5"/>
      <c r="UUE5"/>
      <c r="UUG5"/>
      <c r="UUI5"/>
      <c r="UUK5"/>
      <c r="UUM5"/>
      <c r="UUO5"/>
      <c r="UUQ5"/>
      <c r="UUS5"/>
      <c r="UUU5"/>
      <c r="UUW5"/>
      <c r="UUY5"/>
      <c r="UVA5"/>
      <c r="UVC5"/>
      <c r="UVE5"/>
      <c r="UVG5"/>
      <c r="UVI5"/>
      <c r="UVK5"/>
      <c r="UVM5"/>
      <c r="UVO5"/>
      <c r="UVQ5"/>
      <c r="UVS5"/>
      <c r="UVU5"/>
      <c r="UVW5"/>
      <c r="UVY5"/>
      <c r="UWA5"/>
      <c r="UWC5"/>
      <c r="UWE5"/>
      <c r="UWG5"/>
      <c r="UWI5"/>
      <c r="UWK5"/>
      <c r="UWM5"/>
      <c r="UWO5"/>
      <c r="UWQ5"/>
      <c r="UWS5"/>
      <c r="UWU5"/>
      <c r="UWW5"/>
      <c r="UWY5"/>
      <c r="UXA5"/>
      <c r="UXC5"/>
      <c r="UXE5"/>
      <c r="UXG5"/>
      <c r="UXI5"/>
      <c r="UXK5"/>
      <c r="UXM5"/>
      <c r="UXO5"/>
      <c r="UXQ5"/>
      <c r="UXS5"/>
      <c r="UXU5"/>
      <c r="UXW5"/>
      <c r="UXY5"/>
      <c r="UYA5"/>
      <c r="UYC5"/>
      <c r="UYE5"/>
      <c r="UYG5"/>
      <c r="UYI5"/>
      <c r="UYK5"/>
      <c r="UYM5"/>
      <c r="UYO5"/>
      <c r="UYQ5"/>
      <c r="UYS5"/>
      <c r="UYU5"/>
      <c r="UYW5"/>
      <c r="UYY5"/>
      <c r="UZA5"/>
      <c r="UZC5"/>
      <c r="UZE5"/>
      <c r="UZG5"/>
      <c r="UZI5"/>
      <c r="UZK5"/>
      <c r="UZM5"/>
      <c r="UZO5"/>
      <c r="UZQ5"/>
      <c r="UZS5"/>
      <c r="UZU5"/>
      <c r="UZW5"/>
      <c r="UZY5"/>
      <c r="VAA5"/>
      <c r="VAC5"/>
      <c r="VAE5"/>
      <c r="VAG5"/>
      <c r="VAI5"/>
      <c r="VAK5"/>
      <c r="VAM5"/>
      <c r="VAO5"/>
      <c r="VAQ5"/>
      <c r="VAS5"/>
      <c r="VAU5"/>
      <c r="VAW5"/>
      <c r="VAY5"/>
      <c r="VBA5"/>
      <c r="VBC5"/>
      <c r="VBE5"/>
      <c r="VBG5"/>
      <c r="VBI5"/>
      <c r="VBK5"/>
      <c r="VBM5"/>
      <c r="VBO5"/>
      <c r="VBQ5"/>
      <c r="VBS5"/>
      <c r="VBU5"/>
      <c r="VBW5"/>
      <c r="VBY5"/>
      <c r="VCA5"/>
      <c r="VCC5"/>
      <c r="VCE5"/>
      <c r="VCG5"/>
      <c r="VCI5"/>
      <c r="VCK5"/>
      <c r="VCM5"/>
      <c r="VCO5"/>
      <c r="VCQ5"/>
      <c r="VCS5"/>
      <c r="VCU5"/>
      <c r="VCW5"/>
      <c r="VCY5"/>
      <c r="VDA5"/>
      <c r="VDC5"/>
      <c r="VDE5"/>
      <c r="VDG5"/>
      <c r="VDI5"/>
      <c r="VDK5"/>
      <c r="VDM5"/>
      <c r="VDO5"/>
      <c r="VDQ5"/>
      <c r="VDS5"/>
      <c r="VDU5"/>
      <c r="VDW5"/>
      <c r="VDY5"/>
      <c r="VEA5"/>
      <c r="VEC5"/>
      <c r="VEE5"/>
      <c r="VEG5"/>
      <c r="VEI5"/>
      <c r="VEK5"/>
      <c r="VEM5"/>
      <c r="VEO5"/>
      <c r="VEQ5"/>
      <c r="VES5"/>
      <c r="VEU5"/>
      <c r="VEW5"/>
      <c r="VEY5"/>
      <c r="VFA5"/>
      <c r="VFC5"/>
      <c r="VFE5"/>
      <c r="VFG5"/>
      <c r="VFI5"/>
      <c r="VFK5"/>
      <c r="VFM5"/>
      <c r="VFO5"/>
      <c r="VFQ5"/>
      <c r="VFS5"/>
      <c r="VFU5"/>
      <c r="VFW5"/>
      <c r="VFY5"/>
      <c r="VGA5"/>
      <c r="VGC5"/>
      <c r="VGE5"/>
      <c r="VGG5"/>
      <c r="VGI5"/>
      <c r="VGK5"/>
      <c r="VGM5"/>
      <c r="VGO5"/>
      <c r="VGQ5"/>
      <c r="VGS5"/>
      <c r="VGU5"/>
      <c r="VGW5"/>
      <c r="VGY5"/>
      <c r="VHA5"/>
      <c r="VHC5"/>
      <c r="VHE5"/>
      <c r="VHG5"/>
      <c r="VHI5"/>
      <c r="VHK5"/>
      <c r="VHM5"/>
      <c r="VHO5"/>
      <c r="VHQ5"/>
      <c r="VHS5"/>
      <c r="VHU5"/>
      <c r="VHW5"/>
      <c r="VHY5"/>
      <c r="VIA5"/>
      <c r="VIC5"/>
      <c r="VIE5"/>
      <c r="VIG5"/>
      <c r="VII5"/>
      <c r="VIK5"/>
      <c r="VIM5"/>
      <c r="VIO5"/>
      <c r="VIQ5"/>
      <c r="VIS5"/>
      <c r="VIU5"/>
      <c r="VIW5"/>
      <c r="VIY5"/>
      <c r="VJA5"/>
      <c r="VJC5"/>
      <c r="VJE5"/>
      <c r="VJG5"/>
      <c r="VJI5"/>
      <c r="VJK5"/>
      <c r="VJM5"/>
      <c r="VJO5"/>
      <c r="VJQ5"/>
      <c r="VJS5"/>
      <c r="VJU5"/>
      <c r="VJW5"/>
      <c r="VJY5"/>
      <c r="VKA5"/>
      <c r="VKC5"/>
      <c r="VKE5"/>
      <c r="VKG5"/>
      <c r="VKI5"/>
      <c r="VKK5"/>
      <c r="VKM5"/>
      <c r="VKO5"/>
      <c r="VKQ5"/>
      <c r="VKS5"/>
      <c r="VKU5"/>
      <c r="VKW5"/>
      <c r="VKY5"/>
      <c r="VLA5"/>
      <c r="VLC5"/>
      <c r="VLE5"/>
      <c r="VLG5"/>
      <c r="VLI5"/>
      <c r="VLK5"/>
      <c r="VLM5"/>
      <c r="VLO5"/>
      <c r="VLQ5"/>
      <c r="VLS5"/>
      <c r="VLU5"/>
      <c r="VLW5"/>
      <c r="VLY5"/>
      <c r="VMA5"/>
      <c r="VMC5"/>
      <c r="VME5"/>
      <c r="VMG5"/>
      <c r="VMI5"/>
      <c r="VMK5"/>
      <c r="VMM5"/>
      <c r="VMO5"/>
      <c r="VMQ5"/>
      <c r="VMS5"/>
      <c r="VMU5"/>
      <c r="VMW5"/>
      <c r="VMY5"/>
      <c r="VNA5"/>
      <c r="VNC5"/>
      <c r="VNE5"/>
      <c r="VNG5"/>
      <c r="VNI5"/>
      <c r="VNK5"/>
      <c r="VNM5"/>
      <c r="VNO5"/>
      <c r="VNQ5"/>
      <c r="VNS5"/>
      <c r="VNU5"/>
      <c r="VNW5"/>
      <c r="VNY5"/>
      <c r="VOA5"/>
      <c r="VOC5"/>
      <c r="VOE5"/>
      <c r="VOG5"/>
      <c r="VOI5"/>
      <c r="VOK5"/>
      <c r="VOM5"/>
      <c r="VOO5"/>
      <c r="VOQ5"/>
      <c r="VOS5"/>
      <c r="VOU5"/>
      <c r="VOW5"/>
      <c r="VOY5"/>
      <c r="VPA5"/>
      <c r="VPC5"/>
      <c r="VPE5"/>
      <c r="VPG5"/>
      <c r="VPI5"/>
      <c r="VPK5"/>
      <c r="VPM5"/>
      <c r="VPO5"/>
      <c r="VPQ5"/>
      <c r="VPS5"/>
      <c r="VPU5"/>
      <c r="VPW5"/>
      <c r="VPY5"/>
      <c r="VQA5"/>
      <c r="VQC5"/>
      <c r="VQE5"/>
      <c r="VQG5"/>
      <c r="VQI5"/>
      <c r="VQK5"/>
      <c r="VQM5"/>
      <c r="VQO5"/>
      <c r="VQQ5"/>
      <c r="VQS5"/>
      <c r="VQU5"/>
      <c r="VQW5"/>
      <c r="VQY5"/>
      <c r="VRA5"/>
      <c r="VRC5"/>
      <c r="VRE5"/>
      <c r="VRG5"/>
      <c r="VRI5"/>
      <c r="VRK5"/>
      <c r="VRM5"/>
      <c r="VRO5"/>
      <c r="VRQ5"/>
      <c r="VRS5"/>
      <c r="VRU5"/>
      <c r="VRW5"/>
      <c r="VRY5"/>
      <c r="VSA5"/>
      <c r="VSC5"/>
      <c r="VSE5"/>
      <c r="VSG5"/>
      <c r="VSI5"/>
      <c r="VSK5"/>
      <c r="VSM5"/>
      <c r="VSO5"/>
      <c r="VSQ5"/>
      <c r="VSS5"/>
      <c r="VSU5"/>
      <c r="VSW5"/>
      <c r="VSY5"/>
      <c r="VTA5"/>
      <c r="VTC5"/>
      <c r="VTE5"/>
      <c r="VTG5"/>
      <c r="VTI5"/>
      <c r="VTK5"/>
      <c r="VTM5"/>
      <c r="VTO5"/>
      <c r="VTQ5"/>
      <c r="VTS5"/>
      <c r="VTU5"/>
      <c r="VTW5"/>
      <c r="VTY5"/>
      <c r="VUA5"/>
      <c r="VUC5"/>
      <c r="VUE5"/>
      <c r="VUG5"/>
      <c r="VUI5"/>
      <c r="VUK5"/>
      <c r="VUM5"/>
      <c r="VUO5"/>
      <c r="VUQ5"/>
      <c r="VUS5"/>
      <c r="VUU5"/>
      <c r="VUW5"/>
      <c r="VUY5"/>
      <c r="VVA5"/>
      <c r="VVC5"/>
      <c r="VVE5"/>
      <c r="VVG5"/>
      <c r="VVI5"/>
      <c r="VVK5"/>
      <c r="VVM5"/>
      <c r="VVO5"/>
      <c r="VVQ5"/>
      <c r="VVS5"/>
      <c r="VVU5"/>
      <c r="VVW5"/>
      <c r="VVY5"/>
      <c r="VWA5"/>
      <c r="VWC5"/>
      <c r="VWE5"/>
      <c r="VWG5"/>
      <c r="VWI5"/>
      <c r="VWK5"/>
      <c r="VWM5"/>
      <c r="VWO5"/>
      <c r="VWQ5"/>
      <c r="VWS5"/>
      <c r="VWU5"/>
      <c r="VWW5"/>
      <c r="VWY5"/>
      <c r="VXA5"/>
      <c r="VXC5"/>
      <c r="VXE5"/>
      <c r="VXG5"/>
      <c r="VXI5"/>
      <c r="VXK5"/>
      <c r="VXM5"/>
      <c r="VXO5"/>
      <c r="VXQ5"/>
      <c r="VXS5"/>
      <c r="VXU5"/>
      <c r="VXW5"/>
      <c r="VXY5"/>
      <c r="VYA5"/>
      <c r="VYC5"/>
      <c r="VYE5"/>
      <c r="VYG5"/>
      <c r="VYI5"/>
      <c r="VYK5"/>
      <c r="VYM5"/>
      <c r="VYO5"/>
      <c r="VYQ5"/>
      <c r="VYS5"/>
      <c r="VYU5"/>
      <c r="VYW5"/>
      <c r="VYY5"/>
      <c r="VZA5"/>
      <c r="VZC5"/>
      <c r="VZE5"/>
      <c r="VZG5"/>
      <c r="VZI5"/>
      <c r="VZK5"/>
      <c r="VZM5"/>
      <c r="VZO5"/>
      <c r="VZQ5"/>
      <c r="VZS5"/>
      <c r="VZU5"/>
      <c r="VZW5"/>
      <c r="VZY5"/>
      <c r="WAA5"/>
      <c r="WAC5"/>
      <c r="WAE5"/>
      <c r="WAG5"/>
      <c r="WAI5"/>
      <c r="WAK5"/>
      <c r="WAM5"/>
      <c r="WAO5"/>
      <c r="WAQ5"/>
      <c r="WAS5"/>
      <c r="WAU5"/>
      <c r="WAW5"/>
      <c r="WAY5"/>
      <c r="WBA5"/>
      <c r="WBC5"/>
      <c r="WBE5"/>
      <c r="WBG5"/>
      <c r="WBI5"/>
      <c r="WBK5"/>
      <c r="WBM5"/>
      <c r="WBO5"/>
      <c r="WBQ5"/>
      <c r="WBS5"/>
      <c r="WBU5"/>
      <c r="WBW5"/>
      <c r="WBY5"/>
      <c r="WCA5"/>
      <c r="WCC5"/>
      <c r="WCE5"/>
      <c r="WCG5"/>
      <c r="WCI5"/>
      <c r="WCK5"/>
      <c r="WCM5"/>
      <c r="WCO5"/>
      <c r="WCQ5"/>
      <c r="WCS5"/>
      <c r="WCU5"/>
      <c r="WCW5"/>
      <c r="WCY5"/>
      <c r="WDA5"/>
      <c r="WDC5"/>
      <c r="WDE5"/>
      <c r="WDG5"/>
      <c r="WDI5"/>
      <c r="WDK5"/>
      <c r="WDM5"/>
      <c r="WDO5"/>
      <c r="WDQ5"/>
      <c r="WDS5"/>
      <c r="WDU5"/>
      <c r="WDW5"/>
      <c r="WDY5"/>
      <c r="WEA5"/>
      <c r="WEC5"/>
      <c r="WEE5"/>
      <c r="WEG5"/>
      <c r="WEI5"/>
      <c r="WEK5"/>
      <c r="WEM5"/>
      <c r="WEO5"/>
      <c r="WEQ5"/>
      <c r="WES5"/>
      <c r="WEU5"/>
      <c r="WEW5"/>
      <c r="WEY5"/>
      <c r="WFA5"/>
      <c r="WFC5"/>
      <c r="WFE5"/>
      <c r="WFG5"/>
      <c r="WFI5"/>
      <c r="WFK5"/>
      <c r="WFM5"/>
      <c r="WFO5"/>
      <c r="WFQ5"/>
      <c r="WFS5"/>
      <c r="WFU5"/>
      <c r="WFW5"/>
      <c r="WFY5"/>
      <c r="WGA5"/>
      <c r="WGC5"/>
      <c r="WGE5"/>
      <c r="WGG5"/>
      <c r="WGI5"/>
      <c r="WGK5"/>
      <c r="WGM5"/>
      <c r="WGO5"/>
      <c r="WGQ5"/>
      <c r="WGS5"/>
      <c r="WGU5"/>
      <c r="WGW5"/>
      <c r="WGY5"/>
      <c r="WHA5"/>
      <c r="WHC5"/>
      <c r="WHE5"/>
      <c r="WHG5"/>
      <c r="WHI5"/>
      <c r="WHK5"/>
      <c r="WHM5"/>
      <c r="WHO5"/>
      <c r="WHQ5"/>
      <c r="WHS5"/>
      <c r="WHU5"/>
      <c r="WHW5"/>
      <c r="WHY5"/>
      <c r="WIA5"/>
      <c r="WIC5"/>
      <c r="WIE5"/>
      <c r="WIG5"/>
      <c r="WII5"/>
      <c r="WIK5"/>
      <c r="WIM5"/>
      <c r="WIO5"/>
      <c r="WIQ5"/>
      <c r="WIS5"/>
      <c r="WIU5"/>
      <c r="WIW5"/>
      <c r="WIY5"/>
      <c r="WJA5"/>
      <c r="WJC5"/>
      <c r="WJE5"/>
      <c r="WJG5"/>
      <c r="WJI5"/>
      <c r="WJK5"/>
      <c r="WJM5"/>
      <c r="WJO5"/>
      <c r="WJQ5"/>
      <c r="WJS5"/>
      <c r="WJU5"/>
      <c r="WJW5"/>
      <c r="WJY5"/>
      <c r="WKA5"/>
      <c r="WKC5"/>
      <c r="WKE5"/>
      <c r="WKG5"/>
      <c r="WKI5"/>
      <c r="WKK5"/>
      <c r="WKM5"/>
      <c r="WKO5"/>
      <c r="WKQ5"/>
      <c r="WKS5"/>
      <c r="WKU5"/>
      <c r="WKW5"/>
      <c r="WKY5"/>
      <c r="WLA5"/>
      <c r="WLC5"/>
      <c r="WLE5"/>
      <c r="WLG5"/>
      <c r="WLI5"/>
      <c r="WLK5"/>
      <c r="WLM5"/>
      <c r="WLO5"/>
      <c r="WLQ5"/>
      <c r="WLS5"/>
      <c r="WLU5"/>
      <c r="WLW5"/>
      <c r="WLY5"/>
      <c r="WMA5"/>
      <c r="WMC5"/>
      <c r="WME5"/>
      <c r="WMG5"/>
      <c r="WMI5"/>
      <c r="WMK5"/>
      <c r="WMM5"/>
      <c r="WMO5"/>
      <c r="WMQ5"/>
      <c r="WMS5"/>
      <c r="WMU5"/>
      <c r="WMW5"/>
      <c r="WMY5"/>
      <c r="WNA5"/>
      <c r="WNC5"/>
      <c r="WNE5"/>
      <c r="WNG5"/>
      <c r="WNI5"/>
      <c r="WNK5"/>
      <c r="WNM5"/>
      <c r="WNO5"/>
      <c r="WNQ5"/>
      <c r="WNS5"/>
      <c r="WNU5"/>
      <c r="WNW5"/>
      <c r="WNY5"/>
      <c r="WOA5"/>
      <c r="WOC5"/>
      <c r="WOE5"/>
      <c r="WOG5"/>
      <c r="WOI5"/>
      <c r="WOK5"/>
      <c r="WOM5"/>
      <c r="WOO5"/>
      <c r="WOQ5"/>
      <c r="WOS5"/>
      <c r="WOU5"/>
      <c r="WOW5"/>
      <c r="WOY5"/>
      <c r="WPA5"/>
      <c r="WPC5"/>
      <c r="WPE5"/>
      <c r="WPG5"/>
      <c r="WPI5"/>
      <c r="WPK5"/>
      <c r="WPM5"/>
      <c r="WPO5"/>
      <c r="WPQ5"/>
      <c r="WPS5"/>
      <c r="WPU5"/>
      <c r="WPW5"/>
      <c r="WPY5"/>
      <c r="WQA5"/>
      <c r="WQC5"/>
      <c r="WQE5"/>
      <c r="WQG5"/>
      <c r="WQI5"/>
      <c r="WQK5"/>
      <c r="WQM5"/>
      <c r="WQO5"/>
      <c r="WQQ5"/>
      <c r="WQS5"/>
      <c r="WQU5"/>
      <c r="WQW5"/>
      <c r="WQY5"/>
      <c r="WRA5"/>
      <c r="WRC5"/>
      <c r="WRE5"/>
      <c r="WRG5"/>
      <c r="WRI5"/>
      <c r="WRK5"/>
      <c r="WRM5"/>
      <c r="WRO5"/>
      <c r="WRQ5"/>
      <c r="WRS5"/>
      <c r="WRU5"/>
      <c r="WRW5"/>
      <c r="WRY5"/>
      <c r="WSA5"/>
      <c r="WSC5"/>
      <c r="WSE5"/>
      <c r="WSG5"/>
      <c r="WSI5"/>
      <c r="WSK5"/>
      <c r="WSM5"/>
      <c r="WSO5"/>
      <c r="WSQ5"/>
      <c r="WSS5"/>
      <c r="WSU5"/>
      <c r="WSW5"/>
      <c r="WSY5"/>
      <c r="WTA5"/>
      <c r="WTC5"/>
      <c r="WTE5"/>
      <c r="WTG5"/>
      <c r="WTI5"/>
      <c r="WTK5"/>
      <c r="WTM5"/>
      <c r="WTO5"/>
      <c r="WTQ5"/>
      <c r="WTS5"/>
      <c r="WTU5"/>
      <c r="WTW5"/>
      <c r="WTY5"/>
      <c r="WUA5"/>
      <c r="WUC5"/>
      <c r="WUE5"/>
      <c r="WUG5"/>
      <c r="WUI5"/>
      <c r="WUK5"/>
      <c r="WUM5"/>
      <c r="WUO5"/>
      <c r="WUQ5"/>
      <c r="WUS5"/>
      <c r="WUU5"/>
      <c r="WUW5"/>
      <c r="WUY5"/>
      <c r="WVA5"/>
      <c r="WVC5"/>
      <c r="WVE5"/>
      <c r="WVG5"/>
      <c r="WVI5"/>
      <c r="WVK5"/>
      <c r="WVM5"/>
      <c r="WVO5"/>
      <c r="WVQ5"/>
      <c r="WVS5"/>
      <c r="WVU5"/>
      <c r="WVW5"/>
      <c r="WVY5"/>
      <c r="WWA5"/>
      <c r="WWC5"/>
      <c r="WWE5"/>
      <c r="WWG5"/>
      <c r="WWI5"/>
      <c r="WWK5"/>
      <c r="WWM5"/>
      <c r="WWO5"/>
      <c r="WWQ5"/>
      <c r="WWS5"/>
      <c r="WWU5"/>
      <c r="WWW5"/>
      <c r="WWY5"/>
      <c r="WXA5"/>
      <c r="WXC5"/>
      <c r="WXE5"/>
      <c r="WXG5"/>
      <c r="WXI5"/>
      <c r="WXK5"/>
      <c r="WXM5"/>
      <c r="WXO5"/>
      <c r="WXQ5"/>
      <c r="WXS5"/>
      <c r="WXU5"/>
      <c r="WXW5"/>
      <c r="WXY5"/>
      <c r="WYA5"/>
      <c r="WYC5"/>
      <c r="WYE5"/>
      <c r="WYG5"/>
      <c r="WYI5"/>
      <c r="WYK5"/>
      <c r="WYM5"/>
      <c r="WYO5"/>
      <c r="WYQ5"/>
      <c r="WYS5"/>
      <c r="WYU5"/>
      <c r="WYW5"/>
      <c r="WYY5"/>
      <c r="WZA5"/>
      <c r="WZC5"/>
      <c r="WZE5"/>
      <c r="WZG5"/>
      <c r="WZI5"/>
      <c r="WZK5"/>
      <c r="WZM5"/>
      <c r="WZO5"/>
      <c r="WZQ5"/>
      <c r="WZS5"/>
      <c r="WZU5"/>
      <c r="WZW5"/>
      <c r="WZY5"/>
      <c r="XAA5"/>
      <c r="XAC5"/>
      <c r="XAE5"/>
      <c r="XAG5"/>
      <c r="XAI5"/>
      <c r="XAK5"/>
      <c r="XAM5"/>
      <c r="XAO5"/>
      <c r="XAQ5"/>
      <c r="XAS5"/>
      <c r="XAU5"/>
      <c r="XAW5"/>
      <c r="XAY5"/>
      <c r="XBA5"/>
      <c r="XBC5"/>
      <c r="XBE5"/>
      <c r="XBG5"/>
      <c r="XBI5"/>
      <c r="XBK5"/>
      <c r="XBM5"/>
      <c r="XBO5"/>
      <c r="XBQ5"/>
      <c r="XBS5"/>
      <c r="XBU5"/>
      <c r="XBW5"/>
      <c r="XBY5"/>
      <c r="XCA5"/>
      <c r="XCC5"/>
      <c r="XCE5"/>
      <c r="XCG5"/>
      <c r="XCI5"/>
      <c r="XCK5"/>
      <c r="XCM5"/>
      <c r="XCO5"/>
      <c r="XCQ5"/>
      <c r="XCS5"/>
      <c r="XCU5"/>
      <c r="XCW5"/>
      <c r="XCY5"/>
      <c r="XDA5"/>
      <c r="XDC5"/>
      <c r="XDE5"/>
      <c r="XDG5"/>
      <c r="XDI5"/>
      <c r="XDK5"/>
      <c r="XDM5"/>
      <c r="XDO5"/>
      <c r="XDQ5"/>
      <c r="XDS5"/>
      <c r="XDU5"/>
      <c r="XDW5"/>
      <c r="XDY5"/>
      <c r="XEA5"/>
      <c r="XEC5"/>
      <c r="XEE5"/>
      <c r="XEG5"/>
      <c r="XEI5"/>
      <c r="XEK5"/>
      <c r="XEM5"/>
      <c r="XEO5"/>
      <c r="XEQ5"/>
      <c r="XES5"/>
      <c r="XEU5"/>
      <c r="XEW5"/>
      <c r="XEY5"/>
      <c r="XFA5"/>
      <c r="XFC5"/>
    </row>
    <row r="6" spans="1:1023 1025:2047 2049:3071 3073:4095 4097:5119 5121:6143 6145:7167 7169:8191 8193:9215 9217:10239 10241:11263 11265:12287 12289:13311 13313:14335 14337:15359 15361:16383" s="74" customFormat="1" ht="15">
      <c r="A6" s="16"/>
      <c r="B6" s="16"/>
      <c r="C6" s="16"/>
      <c r="D6" s="16"/>
      <c r="E6" s="14" t="s">
        <v>3865</v>
      </c>
      <c r="F6" t="s">
        <v>3826</v>
      </c>
      <c r="G6" s="14" t="str">
        <f>"{{ ref_intext_"&amp;F6&amp;" }}"</f>
        <v>{{ ref_intext_cappelle_et_al_2019 }}</v>
      </c>
      <c r="H6" s="14" t="str">
        <f>"{{ ref_bib_"&amp;F6&amp;" }}"</f>
        <v>{{ ref_bib_cappelle_et_al_2019 }}</v>
      </c>
      <c r="I6" s="74" t="s">
        <v>3857</v>
      </c>
      <c r="J6" s="74" t="s">
        <v>3857</v>
      </c>
      <c r="K6" s="74" t="s">
        <v>3830</v>
      </c>
      <c r="L6" s="14"/>
      <c r="M6" s="16"/>
      <c r="N6" s="14" t="str">
        <f>"    ref_intext_"&amp;F6&amp;": "&amp;""""&amp;I6&amp;""""</f>
        <v xml:space="preserve">    ref_intext_cappelle_et_al_2019: "Cappelle et al., 2019"</v>
      </c>
      <c r="O6" s="14" t="str">
        <f>"    ref_bib_"&amp;F6&amp;": "&amp;""""&amp;K6&amp;""""</f>
        <v xml:space="preserve">    ref_bib_cappelle_et_al_2019: "Cappelle, N., Després‐Einspenner, M., Howe, E. J., Boesch, C., &amp; Kühl, H. S. (2019). Validating camera trap distance sampling for chimpanzees. *American Journal of Primatology, 81*(3), e22962. &lt;https://doi.org/10.1002/ajp.22962&gt;"</v>
      </c>
      <c r="Q6"/>
      <c r="S6"/>
      <c r="U6"/>
      <c r="W6"/>
      <c r="Y6"/>
      <c r="AA6"/>
      <c r="AC6"/>
      <c r="AE6"/>
      <c r="AG6"/>
      <c r="AI6"/>
      <c r="AK6"/>
      <c r="AM6"/>
      <c r="AO6"/>
      <c r="AQ6"/>
      <c r="AS6"/>
      <c r="AU6"/>
      <c r="AW6"/>
      <c r="AY6"/>
      <c r="BA6"/>
      <c r="BC6"/>
      <c r="BE6"/>
      <c r="BG6"/>
      <c r="BI6"/>
      <c r="BK6"/>
      <c r="BM6"/>
      <c r="BO6"/>
      <c r="BQ6"/>
      <c r="BS6"/>
      <c r="BU6"/>
      <c r="BW6"/>
      <c r="BY6"/>
      <c r="CA6"/>
      <c r="CC6"/>
      <c r="CE6"/>
      <c r="CG6"/>
      <c r="CI6"/>
      <c r="CK6"/>
      <c r="CM6"/>
      <c r="CO6"/>
      <c r="CQ6"/>
      <c r="CS6"/>
      <c r="CU6"/>
      <c r="CW6"/>
      <c r="CY6"/>
      <c r="DA6"/>
      <c r="DC6"/>
      <c r="DE6"/>
      <c r="DG6"/>
      <c r="DI6"/>
      <c r="DK6"/>
      <c r="DM6"/>
      <c r="DO6"/>
      <c r="DQ6"/>
      <c r="DS6"/>
      <c r="DU6"/>
      <c r="DW6"/>
      <c r="DY6"/>
      <c r="EA6"/>
      <c r="EC6"/>
      <c r="EE6"/>
      <c r="EG6"/>
      <c r="EI6"/>
      <c r="EK6"/>
      <c r="EM6"/>
      <c r="EO6"/>
      <c r="EQ6"/>
      <c r="ES6"/>
      <c r="EU6"/>
      <c r="EW6"/>
      <c r="EY6"/>
      <c r="FA6"/>
      <c r="FC6"/>
      <c r="FE6"/>
      <c r="FG6"/>
      <c r="FI6"/>
      <c r="FK6"/>
      <c r="FM6"/>
      <c r="FO6"/>
      <c r="FQ6"/>
      <c r="FS6"/>
      <c r="FU6"/>
      <c r="FW6"/>
      <c r="FY6"/>
      <c r="GA6"/>
      <c r="GC6"/>
      <c r="GE6"/>
      <c r="GG6"/>
      <c r="GI6"/>
      <c r="GK6"/>
      <c r="GM6"/>
      <c r="GO6"/>
      <c r="GQ6"/>
      <c r="GS6"/>
      <c r="GU6"/>
      <c r="GW6"/>
      <c r="GY6"/>
      <c r="HA6"/>
      <c r="HC6"/>
      <c r="HE6"/>
      <c r="HG6"/>
      <c r="HI6"/>
      <c r="HK6"/>
      <c r="HM6"/>
      <c r="HO6"/>
      <c r="HQ6"/>
      <c r="HS6"/>
      <c r="HU6"/>
      <c r="HW6"/>
      <c r="HY6"/>
      <c r="IA6"/>
      <c r="IC6"/>
      <c r="IE6"/>
      <c r="IG6"/>
      <c r="II6"/>
      <c r="IK6"/>
      <c r="IM6"/>
      <c r="IO6"/>
      <c r="IQ6"/>
      <c r="IS6"/>
      <c r="IU6"/>
      <c r="IW6"/>
      <c r="IY6"/>
      <c r="JA6"/>
      <c r="JC6"/>
      <c r="JE6"/>
      <c r="JG6"/>
      <c r="JI6"/>
      <c r="JK6"/>
      <c r="JM6"/>
      <c r="JO6"/>
      <c r="JQ6"/>
      <c r="JS6"/>
      <c r="JU6"/>
      <c r="JW6"/>
      <c r="JY6"/>
      <c r="KA6"/>
      <c r="KC6"/>
      <c r="KE6"/>
      <c r="KG6"/>
      <c r="KI6"/>
      <c r="KK6"/>
      <c r="KM6"/>
      <c r="KO6"/>
      <c r="KQ6"/>
      <c r="KS6"/>
      <c r="KU6"/>
      <c r="KW6"/>
      <c r="KY6"/>
      <c r="LA6"/>
      <c r="LC6"/>
      <c r="LE6"/>
      <c r="LG6"/>
      <c r="LI6"/>
      <c r="LK6"/>
      <c r="LM6"/>
      <c r="LO6"/>
      <c r="LQ6"/>
      <c r="LS6"/>
      <c r="LU6"/>
      <c r="LW6"/>
      <c r="LY6"/>
      <c r="MA6"/>
      <c r="MC6"/>
      <c r="ME6"/>
      <c r="MG6"/>
      <c r="MI6"/>
      <c r="MK6"/>
      <c r="MM6"/>
      <c r="MO6"/>
      <c r="MQ6"/>
      <c r="MS6"/>
      <c r="MU6"/>
      <c r="MW6"/>
      <c r="MY6"/>
      <c r="NA6"/>
      <c r="NC6"/>
      <c r="NE6"/>
      <c r="NG6"/>
      <c r="NI6"/>
      <c r="NK6"/>
      <c r="NM6"/>
      <c r="NO6"/>
      <c r="NQ6"/>
      <c r="NS6"/>
      <c r="NU6"/>
      <c r="NW6"/>
      <c r="NY6"/>
      <c r="OA6"/>
      <c r="OC6"/>
      <c r="OE6"/>
      <c r="OG6"/>
      <c r="OI6"/>
      <c r="OK6"/>
      <c r="OM6"/>
      <c r="OO6"/>
      <c r="OQ6"/>
      <c r="OS6"/>
      <c r="OU6"/>
      <c r="OW6"/>
      <c r="OY6"/>
      <c r="PA6"/>
      <c r="PC6"/>
      <c r="PE6"/>
      <c r="PG6"/>
      <c r="PI6"/>
      <c r="PK6"/>
      <c r="PM6"/>
      <c r="PO6"/>
      <c r="PQ6"/>
      <c r="PS6"/>
      <c r="PU6"/>
      <c r="PW6"/>
      <c r="PY6"/>
      <c r="QA6"/>
      <c r="QC6"/>
      <c r="QE6"/>
      <c r="QG6"/>
      <c r="QI6"/>
      <c r="QK6"/>
      <c r="QM6"/>
      <c r="QO6"/>
      <c r="QQ6"/>
      <c r="QS6"/>
      <c r="QU6"/>
      <c r="QW6"/>
      <c r="QY6"/>
      <c r="RA6"/>
      <c r="RC6"/>
      <c r="RE6"/>
      <c r="RG6"/>
      <c r="RI6"/>
      <c r="RK6"/>
      <c r="RM6"/>
      <c r="RO6"/>
      <c r="RQ6"/>
      <c r="RS6"/>
      <c r="RU6"/>
      <c r="RW6"/>
      <c r="RY6"/>
      <c r="SA6"/>
      <c r="SC6"/>
      <c r="SE6"/>
      <c r="SG6"/>
      <c r="SI6"/>
      <c r="SK6"/>
      <c r="SM6"/>
      <c r="SO6"/>
      <c r="SQ6"/>
      <c r="SS6"/>
      <c r="SU6"/>
      <c r="SW6"/>
      <c r="SY6"/>
      <c r="TA6"/>
      <c r="TC6"/>
      <c r="TE6"/>
      <c r="TG6"/>
      <c r="TI6"/>
      <c r="TK6"/>
      <c r="TM6"/>
      <c r="TO6"/>
      <c r="TQ6"/>
      <c r="TS6"/>
      <c r="TU6"/>
      <c r="TW6"/>
      <c r="TY6"/>
      <c r="UA6"/>
      <c r="UC6"/>
      <c r="UE6"/>
      <c r="UG6"/>
      <c r="UI6"/>
      <c r="UK6"/>
      <c r="UM6"/>
      <c r="UO6"/>
      <c r="UQ6"/>
      <c r="US6"/>
      <c r="UU6"/>
      <c r="UW6"/>
      <c r="UY6"/>
      <c r="VA6"/>
      <c r="VC6"/>
      <c r="VE6"/>
      <c r="VG6"/>
      <c r="VI6"/>
      <c r="VK6"/>
      <c r="VM6"/>
      <c r="VO6"/>
      <c r="VQ6"/>
      <c r="VS6"/>
      <c r="VU6"/>
      <c r="VW6"/>
      <c r="VY6"/>
      <c r="WA6"/>
      <c r="WC6"/>
      <c r="WE6"/>
      <c r="WG6"/>
      <c r="WI6"/>
      <c r="WK6"/>
      <c r="WM6"/>
      <c r="WO6"/>
      <c r="WQ6"/>
      <c r="WS6"/>
      <c r="WU6"/>
      <c r="WW6"/>
      <c r="WY6"/>
      <c r="XA6"/>
      <c r="XC6"/>
      <c r="XE6"/>
      <c r="XG6"/>
      <c r="XI6"/>
      <c r="XK6"/>
      <c r="XM6"/>
      <c r="XO6"/>
      <c r="XQ6"/>
      <c r="XS6"/>
      <c r="XU6"/>
      <c r="XW6"/>
      <c r="XY6"/>
      <c r="YA6"/>
      <c r="YC6"/>
      <c r="YE6"/>
      <c r="YG6"/>
      <c r="YI6"/>
      <c r="YK6"/>
      <c r="YM6"/>
      <c r="YO6"/>
      <c r="YQ6"/>
      <c r="YS6"/>
      <c r="YU6"/>
      <c r="YW6"/>
      <c r="YY6"/>
      <c r="ZA6"/>
      <c r="ZC6"/>
      <c r="ZE6"/>
      <c r="ZG6"/>
      <c r="ZI6"/>
      <c r="ZK6"/>
      <c r="ZM6"/>
      <c r="ZO6"/>
      <c r="ZQ6"/>
      <c r="ZS6"/>
      <c r="ZU6"/>
      <c r="ZW6"/>
      <c r="ZY6"/>
      <c r="AAA6"/>
      <c r="AAC6"/>
      <c r="AAE6"/>
      <c r="AAG6"/>
      <c r="AAI6"/>
      <c r="AAK6"/>
      <c r="AAM6"/>
      <c r="AAO6"/>
      <c r="AAQ6"/>
      <c r="AAS6"/>
      <c r="AAU6"/>
      <c r="AAW6"/>
      <c r="AAY6"/>
      <c r="ABA6"/>
      <c r="ABC6"/>
      <c r="ABE6"/>
      <c r="ABG6"/>
      <c r="ABI6"/>
      <c r="ABK6"/>
      <c r="ABM6"/>
      <c r="ABO6"/>
      <c r="ABQ6"/>
      <c r="ABS6"/>
      <c r="ABU6"/>
      <c r="ABW6"/>
      <c r="ABY6"/>
      <c r="ACA6"/>
      <c r="ACC6"/>
      <c r="ACE6"/>
      <c r="ACG6"/>
      <c r="ACI6"/>
      <c r="ACK6"/>
      <c r="ACM6"/>
      <c r="ACO6"/>
      <c r="ACQ6"/>
      <c r="ACS6"/>
      <c r="ACU6"/>
      <c r="ACW6"/>
      <c r="ACY6"/>
      <c r="ADA6"/>
      <c r="ADC6"/>
      <c r="ADE6"/>
      <c r="ADG6"/>
      <c r="ADI6"/>
      <c r="ADK6"/>
      <c r="ADM6"/>
      <c r="ADO6"/>
      <c r="ADQ6"/>
      <c r="ADS6"/>
      <c r="ADU6"/>
      <c r="ADW6"/>
      <c r="ADY6"/>
      <c r="AEA6"/>
      <c r="AEC6"/>
      <c r="AEE6"/>
      <c r="AEG6"/>
      <c r="AEI6"/>
      <c r="AEK6"/>
      <c r="AEM6"/>
      <c r="AEO6"/>
      <c r="AEQ6"/>
      <c r="AES6"/>
      <c r="AEU6"/>
      <c r="AEW6"/>
      <c r="AEY6"/>
      <c r="AFA6"/>
      <c r="AFC6"/>
      <c r="AFE6"/>
      <c r="AFG6"/>
      <c r="AFI6"/>
      <c r="AFK6"/>
      <c r="AFM6"/>
      <c r="AFO6"/>
      <c r="AFQ6"/>
      <c r="AFS6"/>
      <c r="AFU6"/>
      <c r="AFW6"/>
      <c r="AFY6"/>
      <c r="AGA6"/>
      <c r="AGC6"/>
      <c r="AGE6"/>
      <c r="AGG6"/>
      <c r="AGI6"/>
      <c r="AGK6"/>
      <c r="AGM6"/>
      <c r="AGO6"/>
      <c r="AGQ6"/>
      <c r="AGS6"/>
      <c r="AGU6"/>
      <c r="AGW6"/>
      <c r="AGY6"/>
      <c r="AHA6"/>
      <c r="AHC6"/>
      <c r="AHE6"/>
      <c r="AHG6"/>
      <c r="AHI6"/>
      <c r="AHK6"/>
      <c r="AHM6"/>
      <c r="AHO6"/>
      <c r="AHQ6"/>
      <c r="AHS6"/>
      <c r="AHU6"/>
      <c r="AHW6"/>
      <c r="AHY6"/>
      <c r="AIA6"/>
      <c r="AIC6"/>
      <c r="AIE6"/>
      <c r="AIG6"/>
      <c r="AII6"/>
      <c r="AIK6"/>
      <c r="AIM6"/>
      <c r="AIO6"/>
      <c r="AIQ6"/>
      <c r="AIS6"/>
      <c r="AIU6"/>
      <c r="AIW6"/>
      <c r="AIY6"/>
      <c r="AJA6"/>
      <c r="AJC6"/>
      <c r="AJE6"/>
      <c r="AJG6"/>
      <c r="AJI6"/>
      <c r="AJK6"/>
      <c r="AJM6"/>
      <c r="AJO6"/>
      <c r="AJQ6"/>
      <c r="AJS6"/>
      <c r="AJU6"/>
      <c r="AJW6"/>
      <c r="AJY6"/>
      <c r="AKA6"/>
      <c r="AKC6"/>
      <c r="AKE6"/>
      <c r="AKG6"/>
      <c r="AKI6"/>
      <c r="AKK6"/>
      <c r="AKM6"/>
      <c r="AKO6"/>
      <c r="AKQ6"/>
      <c r="AKS6"/>
      <c r="AKU6"/>
      <c r="AKW6"/>
      <c r="AKY6"/>
      <c r="ALA6"/>
      <c r="ALC6"/>
      <c r="ALE6"/>
      <c r="ALG6"/>
      <c r="ALI6"/>
      <c r="ALK6"/>
      <c r="ALM6"/>
      <c r="ALO6"/>
      <c r="ALQ6"/>
      <c r="ALS6"/>
      <c r="ALU6"/>
      <c r="ALW6"/>
      <c r="ALY6"/>
      <c r="AMA6"/>
      <c r="AMC6"/>
      <c r="AME6"/>
      <c r="AMG6"/>
      <c r="AMI6"/>
      <c r="AMK6"/>
      <c r="AMM6"/>
      <c r="AMO6"/>
      <c r="AMQ6"/>
      <c r="AMS6"/>
      <c r="AMU6"/>
      <c r="AMW6"/>
      <c r="AMY6"/>
      <c r="ANA6"/>
      <c r="ANC6"/>
      <c r="ANE6"/>
      <c r="ANG6"/>
      <c r="ANI6"/>
      <c r="ANK6"/>
      <c r="ANM6"/>
      <c r="ANO6"/>
      <c r="ANQ6"/>
      <c r="ANS6"/>
      <c r="ANU6"/>
      <c r="ANW6"/>
      <c r="ANY6"/>
      <c r="AOA6"/>
      <c r="AOC6"/>
      <c r="AOE6"/>
      <c r="AOG6"/>
      <c r="AOI6"/>
      <c r="AOK6"/>
      <c r="AOM6"/>
      <c r="AOO6"/>
      <c r="AOQ6"/>
      <c r="AOS6"/>
      <c r="AOU6"/>
      <c r="AOW6"/>
      <c r="AOY6"/>
      <c r="APA6"/>
      <c r="APC6"/>
      <c r="APE6"/>
      <c r="APG6"/>
      <c r="API6"/>
      <c r="APK6"/>
      <c r="APM6"/>
      <c r="APO6"/>
      <c r="APQ6"/>
      <c r="APS6"/>
      <c r="APU6"/>
      <c r="APW6"/>
      <c r="APY6"/>
      <c r="AQA6"/>
      <c r="AQC6"/>
      <c r="AQE6"/>
      <c r="AQG6"/>
      <c r="AQI6"/>
      <c r="AQK6"/>
      <c r="AQM6"/>
      <c r="AQO6"/>
      <c r="AQQ6"/>
      <c r="AQS6"/>
      <c r="AQU6"/>
      <c r="AQW6"/>
      <c r="AQY6"/>
      <c r="ARA6"/>
      <c r="ARC6"/>
      <c r="ARE6"/>
      <c r="ARG6"/>
      <c r="ARI6"/>
      <c r="ARK6"/>
      <c r="ARM6"/>
      <c r="ARO6"/>
      <c r="ARQ6"/>
      <c r="ARS6"/>
      <c r="ARU6"/>
      <c r="ARW6"/>
      <c r="ARY6"/>
      <c r="ASA6"/>
      <c r="ASC6"/>
      <c r="ASE6"/>
      <c r="ASG6"/>
      <c r="ASI6"/>
      <c r="ASK6"/>
      <c r="ASM6"/>
      <c r="ASO6"/>
      <c r="ASQ6"/>
      <c r="ASS6"/>
      <c r="ASU6"/>
      <c r="ASW6"/>
      <c r="ASY6"/>
      <c r="ATA6"/>
      <c r="ATC6"/>
      <c r="ATE6"/>
      <c r="ATG6"/>
      <c r="ATI6"/>
      <c r="ATK6"/>
      <c r="ATM6"/>
      <c r="ATO6"/>
      <c r="ATQ6"/>
      <c r="ATS6"/>
      <c r="ATU6"/>
      <c r="ATW6"/>
      <c r="ATY6"/>
      <c r="AUA6"/>
      <c r="AUC6"/>
      <c r="AUE6"/>
      <c r="AUG6"/>
      <c r="AUI6"/>
      <c r="AUK6"/>
      <c r="AUM6"/>
      <c r="AUO6"/>
      <c r="AUQ6"/>
      <c r="AUS6"/>
      <c r="AUU6"/>
      <c r="AUW6"/>
      <c r="AUY6"/>
      <c r="AVA6"/>
      <c r="AVC6"/>
      <c r="AVE6"/>
      <c r="AVG6"/>
      <c r="AVI6"/>
      <c r="AVK6"/>
      <c r="AVM6"/>
      <c r="AVO6"/>
      <c r="AVQ6"/>
      <c r="AVS6"/>
      <c r="AVU6"/>
      <c r="AVW6"/>
      <c r="AVY6"/>
      <c r="AWA6"/>
      <c r="AWC6"/>
      <c r="AWE6"/>
      <c r="AWG6"/>
      <c r="AWI6"/>
      <c r="AWK6"/>
      <c r="AWM6"/>
      <c r="AWO6"/>
      <c r="AWQ6"/>
      <c r="AWS6"/>
      <c r="AWU6"/>
      <c r="AWW6"/>
      <c r="AWY6"/>
      <c r="AXA6"/>
      <c r="AXC6"/>
      <c r="AXE6"/>
      <c r="AXG6"/>
      <c r="AXI6"/>
      <c r="AXK6"/>
      <c r="AXM6"/>
      <c r="AXO6"/>
      <c r="AXQ6"/>
      <c r="AXS6"/>
      <c r="AXU6"/>
      <c r="AXW6"/>
      <c r="AXY6"/>
      <c r="AYA6"/>
      <c r="AYC6"/>
      <c r="AYE6"/>
      <c r="AYG6"/>
      <c r="AYI6"/>
      <c r="AYK6"/>
      <c r="AYM6"/>
      <c r="AYO6"/>
      <c r="AYQ6"/>
      <c r="AYS6"/>
      <c r="AYU6"/>
      <c r="AYW6"/>
      <c r="AYY6"/>
      <c r="AZA6"/>
      <c r="AZC6"/>
      <c r="AZE6"/>
      <c r="AZG6"/>
      <c r="AZI6"/>
      <c r="AZK6"/>
      <c r="AZM6"/>
      <c r="AZO6"/>
      <c r="AZQ6"/>
      <c r="AZS6"/>
      <c r="AZU6"/>
      <c r="AZW6"/>
      <c r="AZY6"/>
      <c r="BAA6"/>
      <c r="BAC6"/>
      <c r="BAE6"/>
      <c r="BAG6"/>
      <c r="BAI6"/>
      <c r="BAK6"/>
      <c r="BAM6"/>
      <c r="BAO6"/>
      <c r="BAQ6"/>
      <c r="BAS6"/>
      <c r="BAU6"/>
      <c r="BAW6"/>
      <c r="BAY6"/>
      <c r="BBA6"/>
      <c r="BBC6"/>
      <c r="BBE6"/>
      <c r="BBG6"/>
      <c r="BBI6"/>
      <c r="BBK6"/>
      <c r="BBM6"/>
      <c r="BBO6"/>
      <c r="BBQ6"/>
      <c r="BBS6"/>
      <c r="BBU6"/>
      <c r="BBW6"/>
      <c r="BBY6"/>
      <c r="BCA6"/>
      <c r="BCC6"/>
      <c r="BCE6"/>
      <c r="BCG6"/>
      <c r="BCI6"/>
      <c r="BCK6"/>
      <c r="BCM6"/>
      <c r="BCO6"/>
      <c r="BCQ6"/>
      <c r="BCS6"/>
      <c r="BCU6"/>
      <c r="BCW6"/>
      <c r="BCY6"/>
      <c r="BDA6"/>
      <c r="BDC6"/>
      <c r="BDE6"/>
      <c r="BDG6"/>
      <c r="BDI6"/>
      <c r="BDK6"/>
      <c r="BDM6"/>
      <c r="BDO6"/>
      <c r="BDQ6"/>
      <c r="BDS6"/>
      <c r="BDU6"/>
      <c r="BDW6"/>
      <c r="BDY6"/>
      <c r="BEA6"/>
      <c r="BEC6"/>
      <c r="BEE6"/>
      <c r="BEG6"/>
      <c r="BEI6"/>
      <c r="BEK6"/>
      <c r="BEM6"/>
      <c r="BEO6"/>
      <c r="BEQ6"/>
      <c r="BES6"/>
      <c r="BEU6"/>
      <c r="BEW6"/>
      <c r="BEY6"/>
      <c r="BFA6"/>
      <c r="BFC6"/>
      <c r="BFE6"/>
      <c r="BFG6"/>
      <c r="BFI6"/>
      <c r="BFK6"/>
      <c r="BFM6"/>
      <c r="BFO6"/>
      <c r="BFQ6"/>
      <c r="BFS6"/>
      <c r="BFU6"/>
      <c r="BFW6"/>
      <c r="BFY6"/>
      <c r="BGA6"/>
      <c r="BGC6"/>
      <c r="BGE6"/>
      <c r="BGG6"/>
      <c r="BGI6"/>
      <c r="BGK6"/>
      <c r="BGM6"/>
      <c r="BGO6"/>
      <c r="BGQ6"/>
      <c r="BGS6"/>
      <c r="BGU6"/>
      <c r="BGW6"/>
      <c r="BGY6"/>
      <c r="BHA6"/>
      <c r="BHC6"/>
      <c r="BHE6"/>
      <c r="BHG6"/>
      <c r="BHI6"/>
      <c r="BHK6"/>
      <c r="BHM6"/>
      <c r="BHO6"/>
      <c r="BHQ6"/>
      <c r="BHS6"/>
      <c r="BHU6"/>
      <c r="BHW6"/>
      <c r="BHY6"/>
      <c r="BIA6"/>
      <c r="BIC6"/>
      <c r="BIE6"/>
      <c r="BIG6"/>
      <c r="BII6"/>
      <c r="BIK6"/>
      <c r="BIM6"/>
      <c r="BIO6"/>
      <c r="BIQ6"/>
      <c r="BIS6"/>
      <c r="BIU6"/>
      <c r="BIW6"/>
      <c r="BIY6"/>
      <c r="BJA6"/>
      <c r="BJC6"/>
      <c r="BJE6"/>
      <c r="BJG6"/>
      <c r="BJI6"/>
      <c r="BJK6"/>
      <c r="BJM6"/>
      <c r="BJO6"/>
      <c r="BJQ6"/>
      <c r="BJS6"/>
      <c r="BJU6"/>
      <c r="BJW6"/>
      <c r="BJY6"/>
      <c r="BKA6"/>
      <c r="BKC6"/>
      <c r="BKE6"/>
      <c r="BKG6"/>
      <c r="BKI6"/>
      <c r="BKK6"/>
      <c r="BKM6"/>
      <c r="BKO6"/>
      <c r="BKQ6"/>
      <c r="BKS6"/>
      <c r="BKU6"/>
      <c r="BKW6"/>
      <c r="BKY6"/>
      <c r="BLA6"/>
      <c r="BLC6"/>
      <c r="BLE6"/>
      <c r="BLG6"/>
      <c r="BLI6"/>
      <c r="BLK6"/>
      <c r="BLM6"/>
      <c r="BLO6"/>
      <c r="BLQ6"/>
      <c r="BLS6"/>
      <c r="BLU6"/>
      <c r="BLW6"/>
      <c r="BLY6"/>
      <c r="BMA6"/>
      <c r="BMC6"/>
      <c r="BME6"/>
      <c r="BMG6"/>
      <c r="BMI6"/>
      <c r="BMK6"/>
      <c r="BMM6"/>
      <c r="BMO6"/>
      <c r="BMQ6"/>
      <c r="BMS6"/>
      <c r="BMU6"/>
      <c r="BMW6"/>
      <c r="BMY6"/>
      <c r="BNA6"/>
      <c r="BNC6"/>
      <c r="BNE6"/>
      <c r="BNG6"/>
      <c r="BNI6"/>
      <c r="BNK6"/>
      <c r="BNM6"/>
      <c r="BNO6"/>
      <c r="BNQ6"/>
      <c r="BNS6"/>
      <c r="BNU6"/>
      <c r="BNW6"/>
      <c r="BNY6"/>
      <c r="BOA6"/>
      <c r="BOC6"/>
      <c r="BOE6"/>
      <c r="BOG6"/>
      <c r="BOI6"/>
      <c r="BOK6"/>
      <c r="BOM6"/>
      <c r="BOO6"/>
      <c r="BOQ6"/>
      <c r="BOS6"/>
      <c r="BOU6"/>
      <c r="BOW6"/>
      <c r="BOY6"/>
      <c r="BPA6"/>
      <c r="BPC6"/>
      <c r="BPE6"/>
      <c r="BPG6"/>
      <c r="BPI6"/>
      <c r="BPK6"/>
      <c r="BPM6"/>
      <c r="BPO6"/>
      <c r="BPQ6"/>
      <c r="BPS6"/>
      <c r="BPU6"/>
      <c r="BPW6"/>
      <c r="BPY6"/>
      <c r="BQA6"/>
      <c r="BQC6"/>
      <c r="BQE6"/>
      <c r="BQG6"/>
      <c r="BQI6"/>
      <c r="BQK6"/>
      <c r="BQM6"/>
      <c r="BQO6"/>
      <c r="BQQ6"/>
      <c r="BQS6"/>
      <c r="BQU6"/>
      <c r="BQW6"/>
      <c r="BQY6"/>
      <c r="BRA6"/>
      <c r="BRC6"/>
      <c r="BRE6"/>
      <c r="BRG6"/>
      <c r="BRI6"/>
      <c r="BRK6"/>
      <c r="BRM6"/>
      <c r="BRO6"/>
      <c r="BRQ6"/>
      <c r="BRS6"/>
      <c r="BRU6"/>
      <c r="BRW6"/>
      <c r="BRY6"/>
      <c r="BSA6"/>
      <c r="BSC6"/>
      <c r="BSE6"/>
      <c r="BSG6"/>
      <c r="BSI6"/>
      <c r="BSK6"/>
      <c r="BSM6"/>
      <c r="BSO6"/>
      <c r="BSQ6"/>
      <c r="BSS6"/>
      <c r="BSU6"/>
      <c r="BSW6"/>
      <c r="BSY6"/>
      <c r="BTA6"/>
      <c r="BTC6"/>
      <c r="BTE6"/>
      <c r="BTG6"/>
      <c r="BTI6"/>
      <c r="BTK6"/>
      <c r="BTM6"/>
      <c r="BTO6"/>
      <c r="BTQ6"/>
      <c r="BTS6"/>
      <c r="BTU6"/>
      <c r="BTW6"/>
      <c r="BTY6"/>
      <c r="BUA6"/>
      <c r="BUC6"/>
      <c r="BUE6"/>
      <c r="BUG6"/>
      <c r="BUI6"/>
      <c r="BUK6"/>
      <c r="BUM6"/>
      <c r="BUO6"/>
      <c r="BUQ6"/>
      <c r="BUS6"/>
      <c r="BUU6"/>
      <c r="BUW6"/>
      <c r="BUY6"/>
      <c r="BVA6"/>
      <c r="BVC6"/>
      <c r="BVE6"/>
      <c r="BVG6"/>
      <c r="BVI6"/>
      <c r="BVK6"/>
      <c r="BVM6"/>
      <c r="BVO6"/>
      <c r="BVQ6"/>
      <c r="BVS6"/>
      <c r="BVU6"/>
      <c r="BVW6"/>
      <c r="BVY6"/>
      <c r="BWA6"/>
      <c r="BWC6"/>
      <c r="BWE6"/>
      <c r="BWG6"/>
      <c r="BWI6"/>
      <c r="BWK6"/>
      <c r="BWM6"/>
      <c r="BWO6"/>
      <c r="BWQ6"/>
      <c r="BWS6"/>
      <c r="BWU6"/>
      <c r="BWW6"/>
      <c r="BWY6"/>
      <c r="BXA6"/>
      <c r="BXC6"/>
      <c r="BXE6"/>
      <c r="BXG6"/>
      <c r="BXI6"/>
      <c r="BXK6"/>
      <c r="BXM6"/>
      <c r="BXO6"/>
      <c r="BXQ6"/>
      <c r="BXS6"/>
      <c r="BXU6"/>
      <c r="BXW6"/>
      <c r="BXY6"/>
      <c r="BYA6"/>
      <c r="BYC6"/>
      <c r="BYE6"/>
      <c r="BYG6"/>
      <c r="BYI6"/>
      <c r="BYK6"/>
      <c r="BYM6"/>
      <c r="BYO6"/>
      <c r="BYQ6"/>
      <c r="BYS6"/>
      <c r="BYU6"/>
      <c r="BYW6"/>
      <c r="BYY6"/>
      <c r="BZA6"/>
      <c r="BZC6"/>
      <c r="BZE6"/>
      <c r="BZG6"/>
      <c r="BZI6"/>
      <c r="BZK6"/>
      <c r="BZM6"/>
      <c r="BZO6"/>
      <c r="BZQ6"/>
      <c r="BZS6"/>
      <c r="BZU6"/>
      <c r="BZW6"/>
      <c r="BZY6"/>
      <c r="CAA6"/>
      <c r="CAC6"/>
      <c r="CAE6"/>
      <c r="CAG6"/>
      <c r="CAI6"/>
      <c r="CAK6"/>
      <c r="CAM6"/>
      <c r="CAO6"/>
      <c r="CAQ6"/>
      <c r="CAS6"/>
      <c r="CAU6"/>
      <c r="CAW6"/>
      <c r="CAY6"/>
      <c r="CBA6"/>
      <c r="CBC6"/>
      <c r="CBE6"/>
      <c r="CBG6"/>
      <c r="CBI6"/>
      <c r="CBK6"/>
      <c r="CBM6"/>
      <c r="CBO6"/>
      <c r="CBQ6"/>
      <c r="CBS6"/>
      <c r="CBU6"/>
      <c r="CBW6"/>
      <c r="CBY6"/>
      <c r="CCA6"/>
      <c r="CCC6"/>
      <c r="CCE6"/>
      <c r="CCG6"/>
      <c r="CCI6"/>
      <c r="CCK6"/>
      <c r="CCM6"/>
      <c r="CCO6"/>
      <c r="CCQ6"/>
      <c r="CCS6"/>
      <c r="CCU6"/>
      <c r="CCW6"/>
      <c r="CCY6"/>
      <c r="CDA6"/>
      <c r="CDC6"/>
      <c r="CDE6"/>
      <c r="CDG6"/>
      <c r="CDI6"/>
      <c r="CDK6"/>
      <c r="CDM6"/>
      <c r="CDO6"/>
      <c r="CDQ6"/>
      <c r="CDS6"/>
      <c r="CDU6"/>
      <c r="CDW6"/>
      <c r="CDY6"/>
      <c r="CEA6"/>
      <c r="CEC6"/>
      <c r="CEE6"/>
      <c r="CEG6"/>
      <c r="CEI6"/>
      <c r="CEK6"/>
      <c r="CEM6"/>
      <c r="CEO6"/>
      <c r="CEQ6"/>
      <c r="CES6"/>
      <c r="CEU6"/>
      <c r="CEW6"/>
      <c r="CEY6"/>
      <c r="CFA6"/>
      <c r="CFC6"/>
      <c r="CFE6"/>
      <c r="CFG6"/>
      <c r="CFI6"/>
      <c r="CFK6"/>
      <c r="CFM6"/>
      <c r="CFO6"/>
      <c r="CFQ6"/>
      <c r="CFS6"/>
      <c r="CFU6"/>
      <c r="CFW6"/>
      <c r="CFY6"/>
      <c r="CGA6"/>
      <c r="CGC6"/>
      <c r="CGE6"/>
      <c r="CGG6"/>
      <c r="CGI6"/>
      <c r="CGK6"/>
      <c r="CGM6"/>
      <c r="CGO6"/>
      <c r="CGQ6"/>
      <c r="CGS6"/>
      <c r="CGU6"/>
      <c r="CGW6"/>
      <c r="CGY6"/>
      <c r="CHA6"/>
      <c r="CHC6"/>
      <c r="CHE6"/>
      <c r="CHG6"/>
      <c r="CHI6"/>
      <c r="CHK6"/>
      <c r="CHM6"/>
      <c r="CHO6"/>
      <c r="CHQ6"/>
      <c r="CHS6"/>
      <c r="CHU6"/>
      <c r="CHW6"/>
      <c r="CHY6"/>
      <c r="CIA6"/>
      <c r="CIC6"/>
      <c r="CIE6"/>
      <c r="CIG6"/>
      <c r="CII6"/>
      <c r="CIK6"/>
      <c r="CIM6"/>
      <c r="CIO6"/>
      <c r="CIQ6"/>
      <c r="CIS6"/>
      <c r="CIU6"/>
      <c r="CIW6"/>
      <c r="CIY6"/>
      <c r="CJA6"/>
      <c r="CJC6"/>
      <c r="CJE6"/>
      <c r="CJG6"/>
      <c r="CJI6"/>
      <c r="CJK6"/>
      <c r="CJM6"/>
      <c r="CJO6"/>
      <c r="CJQ6"/>
      <c r="CJS6"/>
      <c r="CJU6"/>
      <c r="CJW6"/>
      <c r="CJY6"/>
      <c r="CKA6"/>
      <c r="CKC6"/>
      <c r="CKE6"/>
      <c r="CKG6"/>
      <c r="CKI6"/>
      <c r="CKK6"/>
      <c r="CKM6"/>
      <c r="CKO6"/>
      <c r="CKQ6"/>
      <c r="CKS6"/>
      <c r="CKU6"/>
      <c r="CKW6"/>
      <c r="CKY6"/>
      <c r="CLA6"/>
      <c r="CLC6"/>
      <c r="CLE6"/>
      <c r="CLG6"/>
      <c r="CLI6"/>
      <c r="CLK6"/>
      <c r="CLM6"/>
      <c r="CLO6"/>
      <c r="CLQ6"/>
      <c r="CLS6"/>
      <c r="CLU6"/>
      <c r="CLW6"/>
      <c r="CLY6"/>
      <c r="CMA6"/>
      <c r="CMC6"/>
      <c r="CME6"/>
      <c r="CMG6"/>
      <c r="CMI6"/>
      <c r="CMK6"/>
      <c r="CMM6"/>
      <c r="CMO6"/>
      <c r="CMQ6"/>
      <c r="CMS6"/>
      <c r="CMU6"/>
      <c r="CMW6"/>
      <c r="CMY6"/>
      <c r="CNA6"/>
      <c r="CNC6"/>
      <c r="CNE6"/>
      <c r="CNG6"/>
      <c r="CNI6"/>
      <c r="CNK6"/>
      <c r="CNM6"/>
      <c r="CNO6"/>
      <c r="CNQ6"/>
      <c r="CNS6"/>
      <c r="CNU6"/>
      <c r="CNW6"/>
      <c r="CNY6"/>
      <c r="COA6"/>
      <c r="COC6"/>
      <c r="COE6"/>
      <c r="COG6"/>
      <c r="COI6"/>
      <c r="COK6"/>
      <c r="COM6"/>
      <c r="COO6"/>
      <c r="COQ6"/>
      <c r="COS6"/>
      <c r="COU6"/>
      <c r="COW6"/>
      <c r="COY6"/>
      <c r="CPA6"/>
      <c r="CPC6"/>
      <c r="CPE6"/>
      <c r="CPG6"/>
      <c r="CPI6"/>
      <c r="CPK6"/>
      <c r="CPM6"/>
      <c r="CPO6"/>
      <c r="CPQ6"/>
      <c r="CPS6"/>
      <c r="CPU6"/>
      <c r="CPW6"/>
      <c r="CPY6"/>
      <c r="CQA6"/>
      <c r="CQC6"/>
      <c r="CQE6"/>
      <c r="CQG6"/>
      <c r="CQI6"/>
      <c r="CQK6"/>
      <c r="CQM6"/>
      <c r="CQO6"/>
      <c r="CQQ6"/>
      <c r="CQS6"/>
      <c r="CQU6"/>
      <c r="CQW6"/>
      <c r="CQY6"/>
      <c r="CRA6"/>
      <c r="CRC6"/>
      <c r="CRE6"/>
      <c r="CRG6"/>
      <c r="CRI6"/>
      <c r="CRK6"/>
      <c r="CRM6"/>
      <c r="CRO6"/>
      <c r="CRQ6"/>
      <c r="CRS6"/>
      <c r="CRU6"/>
      <c r="CRW6"/>
      <c r="CRY6"/>
      <c r="CSA6"/>
      <c r="CSC6"/>
      <c r="CSE6"/>
      <c r="CSG6"/>
      <c r="CSI6"/>
      <c r="CSK6"/>
      <c r="CSM6"/>
      <c r="CSO6"/>
      <c r="CSQ6"/>
      <c r="CSS6"/>
      <c r="CSU6"/>
      <c r="CSW6"/>
      <c r="CSY6"/>
      <c r="CTA6"/>
      <c r="CTC6"/>
      <c r="CTE6"/>
      <c r="CTG6"/>
      <c r="CTI6"/>
      <c r="CTK6"/>
      <c r="CTM6"/>
      <c r="CTO6"/>
      <c r="CTQ6"/>
      <c r="CTS6"/>
      <c r="CTU6"/>
      <c r="CTW6"/>
      <c r="CTY6"/>
      <c r="CUA6"/>
      <c r="CUC6"/>
      <c r="CUE6"/>
      <c r="CUG6"/>
      <c r="CUI6"/>
      <c r="CUK6"/>
      <c r="CUM6"/>
      <c r="CUO6"/>
      <c r="CUQ6"/>
      <c r="CUS6"/>
      <c r="CUU6"/>
      <c r="CUW6"/>
      <c r="CUY6"/>
      <c r="CVA6"/>
      <c r="CVC6"/>
      <c r="CVE6"/>
      <c r="CVG6"/>
      <c r="CVI6"/>
      <c r="CVK6"/>
      <c r="CVM6"/>
      <c r="CVO6"/>
      <c r="CVQ6"/>
      <c r="CVS6"/>
      <c r="CVU6"/>
      <c r="CVW6"/>
      <c r="CVY6"/>
      <c r="CWA6"/>
      <c r="CWC6"/>
      <c r="CWE6"/>
      <c r="CWG6"/>
      <c r="CWI6"/>
      <c r="CWK6"/>
      <c r="CWM6"/>
      <c r="CWO6"/>
      <c r="CWQ6"/>
      <c r="CWS6"/>
      <c r="CWU6"/>
      <c r="CWW6"/>
      <c r="CWY6"/>
      <c r="CXA6"/>
      <c r="CXC6"/>
      <c r="CXE6"/>
      <c r="CXG6"/>
      <c r="CXI6"/>
      <c r="CXK6"/>
      <c r="CXM6"/>
      <c r="CXO6"/>
      <c r="CXQ6"/>
      <c r="CXS6"/>
      <c r="CXU6"/>
      <c r="CXW6"/>
      <c r="CXY6"/>
      <c r="CYA6"/>
      <c r="CYC6"/>
      <c r="CYE6"/>
      <c r="CYG6"/>
      <c r="CYI6"/>
      <c r="CYK6"/>
      <c r="CYM6"/>
      <c r="CYO6"/>
      <c r="CYQ6"/>
      <c r="CYS6"/>
      <c r="CYU6"/>
      <c r="CYW6"/>
      <c r="CYY6"/>
      <c r="CZA6"/>
      <c r="CZC6"/>
      <c r="CZE6"/>
      <c r="CZG6"/>
      <c r="CZI6"/>
      <c r="CZK6"/>
      <c r="CZM6"/>
      <c r="CZO6"/>
      <c r="CZQ6"/>
      <c r="CZS6"/>
      <c r="CZU6"/>
      <c r="CZW6"/>
      <c r="CZY6"/>
      <c r="DAA6"/>
      <c r="DAC6"/>
      <c r="DAE6"/>
      <c r="DAG6"/>
      <c r="DAI6"/>
      <c r="DAK6"/>
      <c r="DAM6"/>
      <c r="DAO6"/>
      <c r="DAQ6"/>
      <c r="DAS6"/>
      <c r="DAU6"/>
      <c r="DAW6"/>
      <c r="DAY6"/>
      <c r="DBA6"/>
      <c r="DBC6"/>
      <c r="DBE6"/>
      <c r="DBG6"/>
      <c r="DBI6"/>
      <c r="DBK6"/>
      <c r="DBM6"/>
      <c r="DBO6"/>
      <c r="DBQ6"/>
      <c r="DBS6"/>
      <c r="DBU6"/>
      <c r="DBW6"/>
      <c r="DBY6"/>
      <c r="DCA6"/>
      <c r="DCC6"/>
      <c r="DCE6"/>
      <c r="DCG6"/>
      <c r="DCI6"/>
      <c r="DCK6"/>
      <c r="DCM6"/>
      <c r="DCO6"/>
      <c r="DCQ6"/>
      <c r="DCS6"/>
      <c r="DCU6"/>
      <c r="DCW6"/>
      <c r="DCY6"/>
      <c r="DDA6"/>
      <c r="DDC6"/>
      <c r="DDE6"/>
      <c r="DDG6"/>
      <c r="DDI6"/>
      <c r="DDK6"/>
      <c r="DDM6"/>
      <c r="DDO6"/>
      <c r="DDQ6"/>
      <c r="DDS6"/>
      <c r="DDU6"/>
      <c r="DDW6"/>
      <c r="DDY6"/>
      <c r="DEA6"/>
      <c r="DEC6"/>
      <c r="DEE6"/>
      <c r="DEG6"/>
      <c r="DEI6"/>
      <c r="DEK6"/>
      <c r="DEM6"/>
      <c r="DEO6"/>
      <c r="DEQ6"/>
      <c r="DES6"/>
      <c r="DEU6"/>
      <c r="DEW6"/>
      <c r="DEY6"/>
      <c r="DFA6"/>
      <c r="DFC6"/>
      <c r="DFE6"/>
      <c r="DFG6"/>
      <c r="DFI6"/>
      <c r="DFK6"/>
      <c r="DFM6"/>
      <c r="DFO6"/>
      <c r="DFQ6"/>
      <c r="DFS6"/>
      <c r="DFU6"/>
      <c r="DFW6"/>
      <c r="DFY6"/>
      <c r="DGA6"/>
      <c r="DGC6"/>
      <c r="DGE6"/>
      <c r="DGG6"/>
      <c r="DGI6"/>
      <c r="DGK6"/>
      <c r="DGM6"/>
      <c r="DGO6"/>
      <c r="DGQ6"/>
      <c r="DGS6"/>
      <c r="DGU6"/>
      <c r="DGW6"/>
      <c r="DGY6"/>
      <c r="DHA6"/>
      <c r="DHC6"/>
      <c r="DHE6"/>
      <c r="DHG6"/>
      <c r="DHI6"/>
      <c r="DHK6"/>
      <c r="DHM6"/>
      <c r="DHO6"/>
      <c r="DHQ6"/>
      <c r="DHS6"/>
      <c r="DHU6"/>
      <c r="DHW6"/>
      <c r="DHY6"/>
      <c r="DIA6"/>
      <c r="DIC6"/>
      <c r="DIE6"/>
      <c r="DIG6"/>
      <c r="DII6"/>
      <c r="DIK6"/>
      <c r="DIM6"/>
      <c r="DIO6"/>
      <c r="DIQ6"/>
      <c r="DIS6"/>
      <c r="DIU6"/>
      <c r="DIW6"/>
      <c r="DIY6"/>
      <c r="DJA6"/>
      <c r="DJC6"/>
      <c r="DJE6"/>
      <c r="DJG6"/>
      <c r="DJI6"/>
      <c r="DJK6"/>
      <c r="DJM6"/>
      <c r="DJO6"/>
      <c r="DJQ6"/>
      <c r="DJS6"/>
      <c r="DJU6"/>
      <c r="DJW6"/>
      <c r="DJY6"/>
      <c r="DKA6"/>
      <c r="DKC6"/>
      <c r="DKE6"/>
      <c r="DKG6"/>
      <c r="DKI6"/>
      <c r="DKK6"/>
      <c r="DKM6"/>
      <c r="DKO6"/>
      <c r="DKQ6"/>
      <c r="DKS6"/>
      <c r="DKU6"/>
      <c r="DKW6"/>
      <c r="DKY6"/>
      <c r="DLA6"/>
      <c r="DLC6"/>
      <c r="DLE6"/>
      <c r="DLG6"/>
      <c r="DLI6"/>
      <c r="DLK6"/>
      <c r="DLM6"/>
      <c r="DLO6"/>
      <c r="DLQ6"/>
      <c r="DLS6"/>
      <c r="DLU6"/>
      <c r="DLW6"/>
      <c r="DLY6"/>
      <c r="DMA6"/>
      <c r="DMC6"/>
      <c r="DME6"/>
      <c r="DMG6"/>
      <c r="DMI6"/>
      <c r="DMK6"/>
      <c r="DMM6"/>
      <c r="DMO6"/>
      <c r="DMQ6"/>
      <c r="DMS6"/>
      <c r="DMU6"/>
      <c r="DMW6"/>
      <c r="DMY6"/>
      <c r="DNA6"/>
      <c r="DNC6"/>
      <c r="DNE6"/>
      <c r="DNG6"/>
      <c r="DNI6"/>
      <c r="DNK6"/>
      <c r="DNM6"/>
      <c r="DNO6"/>
      <c r="DNQ6"/>
      <c r="DNS6"/>
      <c r="DNU6"/>
      <c r="DNW6"/>
      <c r="DNY6"/>
      <c r="DOA6"/>
      <c r="DOC6"/>
      <c r="DOE6"/>
      <c r="DOG6"/>
      <c r="DOI6"/>
      <c r="DOK6"/>
      <c r="DOM6"/>
      <c r="DOO6"/>
      <c r="DOQ6"/>
      <c r="DOS6"/>
      <c r="DOU6"/>
      <c r="DOW6"/>
      <c r="DOY6"/>
      <c r="DPA6"/>
      <c r="DPC6"/>
      <c r="DPE6"/>
      <c r="DPG6"/>
      <c r="DPI6"/>
      <c r="DPK6"/>
      <c r="DPM6"/>
      <c r="DPO6"/>
      <c r="DPQ6"/>
      <c r="DPS6"/>
      <c r="DPU6"/>
      <c r="DPW6"/>
      <c r="DPY6"/>
      <c r="DQA6"/>
      <c r="DQC6"/>
      <c r="DQE6"/>
      <c r="DQG6"/>
      <c r="DQI6"/>
      <c r="DQK6"/>
      <c r="DQM6"/>
      <c r="DQO6"/>
      <c r="DQQ6"/>
      <c r="DQS6"/>
      <c r="DQU6"/>
      <c r="DQW6"/>
      <c r="DQY6"/>
      <c r="DRA6"/>
      <c r="DRC6"/>
      <c r="DRE6"/>
      <c r="DRG6"/>
      <c r="DRI6"/>
      <c r="DRK6"/>
      <c r="DRM6"/>
      <c r="DRO6"/>
      <c r="DRQ6"/>
      <c r="DRS6"/>
      <c r="DRU6"/>
      <c r="DRW6"/>
      <c r="DRY6"/>
      <c r="DSA6"/>
      <c r="DSC6"/>
      <c r="DSE6"/>
      <c r="DSG6"/>
      <c r="DSI6"/>
      <c r="DSK6"/>
      <c r="DSM6"/>
      <c r="DSO6"/>
      <c r="DSQ6"/>
      <c r="DSS6"/>
      <c r="DSU6"/>
      <c r="DSW6"/>
      <c r="DSY6"/>
      <c r="DTA6"/>
      <c r="DTC6"/>
      <c r="DTE6"/>
      <c r="DTG6"/>
      <c r="DTI6"/>
      <c r="DTK6"/>
      <c r="DTM6"/>
      <c r="DTO6"/>
      <c r="DTQ6"/>
      <c r="DTS6"/>
      <c r="DTU6"/>
      <c r="DTW6"/>
      <c r="DTY6"/>
      <c r="DUA6"/>
      <c r="DUC6"/>
      <c r="DUE6"/>
      <c r="DUG6"/>
      <c r="DUI6"/>
      <c r="DUK6"/>
      <c r="DUM6"/>
      <c r="DUO6"/>
      <c r="DUQ6"/>
      <c r="DUS6"/>
      <c r="DUU6"/>
      <c r="DUW6"/>
      <c r="DUY6"/>
      <c r="DVA6"/>
      <c r="DVC6"/>
      <c r="DVE6"/>
      <c r="DVG6"/>
      <c r="DVI6"/>
      <c r="DVK6"/>
      <c r="DVM6"/>
      <c r="DVO6"/>
      <c r="DVQ6"/>
      <c r="DVS6"/>
      <c r="DVU6"/>
      <c r="DVW6"/>
      <c r="DVY6"/>
      <c r="DWA6"/>
      <c r="DWC6"/>
      <c r="DWE6"/>
      <c r="DWG6"/>
      <c r="DWI6"/>
      <c r="DWK6"/>
      <c r="DWM6"/>
      <c r="DWO6"/>
      <c r="DWQ6"/>
      <c r="DWS6"/>
      <c r="DWU6"/>
      <c r="DWW6"/>
      <c r="DWY6"/>
      <c r="DXA6"/>
      <c r="DXC6"/>
      <c r="DXE6"/>
      <c r="DXG6"/>
      <c r="DXI6"/>
      <c r="DXK6"/>
      <c r="DXM6"/>
      <c r="DXO6"/>
      <c r="DXQ6"/>
      <c r="DXS6"/>
      <c r="DXU6"/>
      <c r="DXW6"/>
      <c r="DXY6"/>
      <c r="DYA6"/>
      <c r="DYC6"/>
      <c r="DYE6"/>
      <c r="DYG6"/>
      <c r="DYI6"/>
      <c r="DYK6"/>
      <c r="DYM6"/>
      <c r="DYO6"/>
      <c r="DYQ6"/>
      <c r="DYS6"/>
      <c r="DYU6"/>
      <c r="DYW6"/>
      <c r="DYY6"/>
      <c r="DZA6"/>
      <c r="DZC6"/>
      <c r="DZE6"/>
      <c r="DZG6"/>
      <c r="DZI6"/>
      <c r="DZK6"/>
      <c r="DZM6"/>
      <c r="DZO6"/>
      <c r="DZQ6"/>
      <c r="DZS6"/>
      <c r="DZU6"/>
      <c r="DZW6"/>
      <c r="DZY6"/>
      <c r="EAA6"/>
      <c r="EAC6"/>
      <c r="EAE6"/>
      <c r="EAG6"/>
      <c r="EAI6"/>
      <c r="EAK6"/>
      <c r="EAM6"/>
      <c r="EAO6"/>
      <c r="EAQ6"/>
      <c r="EAS6"/>
      <c r="EAU6"/>
      <c r="EAW6"/>
      <c r="EAY6"/>
      <c r="EBA6"/>
      <c r="EBC6"/>
      <c r="EBE6"/>
      <c r="EBG6"/>
      <c r="EBI6"/>
      <c r="EBK6"/>
      <c r="EBM6"/>
      <c r="EBO6"/>
      <c r="EBQ6"/>
      <c r="EBS6"/>
      <c r="EBU6"/>
      <c r="EBW6"/>
      <c r="EBY6"/>
      <c r="ECA6"/>
      <c r="ECC6"/>
      <c r="ECE6"/>
      <c r="ECG6"/>
      <c r="ECI6"/>
      <c r="ECK6"/>
      <c r="ECM6"/>
      <c r="ECO6"/>
      <c r="ECQ6"/>
      <c r="ECS6"/>
      <c r="ECU6"/>
      <c r="ECW6"/>
      <c r="ECY6"/>
      <c r="EDA6"/>
      <c r="EDC6"/>
      <c r="EDE6"/>
      <c r="EDG6"/>
      <c r="EDI6"/>
      <c r="EDK6"/>
      <c r="EDM6"/>
      <c r="EDO6"/>
      <c r="EDQ6"/>
      <c r="EDS6"/>
      <c r="EDU6"/>
      <c r="EDW6"/>
      <c r="EDY6"/>
      <c r="EEA6"/>
      <c r="EEC6"/>
      <c r="EEE6"/>
      <c r="EEG6"/>
      <c r="EEI6"/>
      <c r="EEK6"/>
      <c r="EEM6"/>
      <c r="EEO6"/>
      <c r="EEQ6"/>
      <c r="EES6"/>
      <c r="EEU6"/>
      <c r="EEW6"/>
      <c r="EEY6"/>
      <c r="EFA6"/>
      <c r="EFC6"/>
      <c r="EFE6"/>
      <c r="EFG6"/>
      <c r="EFI6"/>
      <c r="EFK6"/>
      <c r="EFM6"/>
      <c r="EFO6"/>
      <c r="EFQ6"/>
      <c r="EFS6"/>
      <c r="EFU6"/>
      <c r="EFW6"/>
      <c r="EFY6"/>
      <c r="EGA6"/>
      <c r="EGC6"/>
      <c r="EGE6"/>
      <c r="EGG6"/>
      <c r="EGI6"/>
      <c r="EGK6"/>
      <c r="EGM6"/>
      <c r="EGO6"/>
      <c r="EGQ6"/>
      <c r="EGS6"/>
      <c r="EGU6"/>
      <c r="EGW6"/>
      <c r="EGY6"/>
      <c r="EHA6"/>
      <c r="EHC6"/>
      <c r="EHE6"/>
      <c r="EHG6"/>
      <c r="EHI6"/>
      <c r="EHK6"/>
      <c r="EHM6"/>
      <c r="EHO6"/>
      <c r="EHQ6"/>
      <c r="EHS6"/>
      <c r="EHU6"/>
      <c r="EHW6"/>
      <c r="EHY6"/>
      <c r="EIA6"/>
      <c r="EIC6"/>
      <c r="EIE6"/>
      <c r="EIG6"/>
      <c r="EII6"/>
      <c r="EIK6"/>
      <c r="EIM6"/>
      <c r="EIO6"/>
      <c r="EIQ6"/>
      <c r="EIS6"/>
      <c r="EIU6"/>
      <c r="EIW6"/>
      <c r="EIY6"/>
      <c r="EJA6"/>
      <c r="EJC6"/>
      <c r="EJE6"/>
      <c r="EJG6"/>
      <c r="EJI6"/>
      <c r="EJK6"/>
      <c r="EJM6"/>
      <c r="EJO6"/>
      <c r="EJQ6"/>
      <c r="EJS6"/>
      <c r="EJU6"/>
      <c r="EJW6"/>
      <c r="EJY6"/>
      <c r="EKA6"/>
      <c r="EKC6"/>
      <c r="EKE6"/>
      <c r="EKG6"/>
      <c r="EKI6"/>
      <c r="EKK6"/>
      <c r="EKM6"/>
      <c r="EKO6"/>
      <c r="EKQ6"/>
      <c r="EKS6"/>
      <c r="EKU6"/>
      <c r="EKW6"/>
      <c r="EKY6"/>
      <c r="ELA6"/>
      <c r="ELC6"/>
      <c r="ELE6"/>
      <c r="ELG6"/>
      <c r="ELI6"/>
      <c r="ELK6"/>
      <c r="ELM6"/>
      <c r="ELO6"/>
      <c r="ELQ6"/>
      <c r="ELS6"/>
      <c r="ELU6"/>
      <c r="ELW6"/>
      <c r="ELY6"/>
      <c r="EMA6"/>
      <c r="EMC6"/>
      <c r="EME6"/>
      <c r="EMG6"/>
      <c r="EMI6"/>
      <c r="EMK6"/>
      <c r="EMM6"/>
      <c r="EMO6"/>
      <c r="EMQ6"/>
      <c r="EMS6"/>
      <c r="EMU6"/>
      <c r="EMW6"/>
      <c r="EMY6"/>
      <c r="ENA6"/>
      <c r="ENC6"/>
      <c r="ENE6"/>
      <c r="ENG6"/>
      <c r="ENI6"/>
      <c r="ENK6"/>
      <c r="ENM6"/>
      <c r="ENO6"/>
      <c r="ENQ6"/>
      <c r="ENS6"/>
      <c r="ENU6"/>
      <c r="ENW6"/>
      <c r="ENY6"/>
      <c r="EOA6"/>
      <c r="EOC6"/>
      <c r="EOE6"/>
      <c r="EOG6"/>
      <c r="EOI6"/>
      <c r="EOK6"/>
      <c r="EOM6"/>
      <c r="EOO6"/>
      <c r="EOQ6"/>
      <c r="EOS6"/>
      <c r="EOU6"/>
      <c r="EOW6"/>
      <c r="EOY6"/>
      <c r="EPA6"/>
      <c r="EPC6"/>
      <c r="EPE6"/>
      <c r="EPG6"/>
      <c r="EPI6"/>
      <c r="EPK6"/>
      <c r="EPM6"/>
      <c r="EPO6"/>
      <c r="EPQ6"/>
      <c r="EPS6"/>
      <c r="EPU6"/>
      <c r="EPW6"/>
      <c r="EPY6"/>
      <c r="EQA6"/>
      <c r="EQC6"/>
      <c r="EQE6"/>
      <c r="EQG6"/>
      <c r="EQI6"/>
      <c r="EQK6"/>
      <c r="EQM6"/>
      <c r="EQO6"/>
      <c r="EQQ6"/>
      <c r="EQS6"/>
      <c r="EQU6"/>
      <c r="EQW6"/>
      <c r="EQY6"/>
      <c r="ERA6"/>
      <c r="ERC6"/>
      <c r="ERE6"/>
      <c r="ERG6"/>
      <c r="ERI6"/>
      <c r="ERK6"/>
      <c r="ERM6"/>
      <c r="ERO6"/>
      <c r="ERQ6"/>
      <c r="ERS6"/>
      <c r="ERU6"/>
      <c r="ERW6"/>
      <c r="ERY6"/>
      <c r="ESA6"/>
      <c r="ESC6"/>
      <c r="ESE6"/>
      <c r="ESG6"/>
      <c r="ESI6"/>
      <c r="ESK6"/>
      <c r="ESM6"/>
      <c r="ESO6"/>
      <c r="ESQ6"/>
      <c r="ESS6"/>
      <c r="ESU6"/>
      <c r="ESW6"/>
      <c r="ESY6"/>
      <c r="ETA6"/>
      <c r="ETC6"/>
      <c r="ETE6"/>
      <c r="ETG6"/>
      <c r="ETI6"/>
      <c r="ETK6"/>
      <c r="ETM6"/>
      <c r="ETO6"/>
      <c r="ETQ6"/>
      <c r="ETS6"/>
      <c r="ETU6"/>
      <c r="ETW6"/>
      <c r="ETY6"/>
      <c r="EUA6"/>
      <c r="EUC6"/>
      <c r="EUE6"/>
      <c r="EUG6"/>
      <c r="EUI6"/>
      <c r="EUK6"/>
      <c r="EUM6"/>
      <c r="EUO6"/>
      <c r="EUQ6"/>
      <c r="EUS6"/>
      <c r="EUU6"/>
      <c r="EUW6"/>
      <c r="EUY6"/>
      <c r="EVA6"/>
      <c r="EVC6"/>
      <c r="EVE6"/>
      <c r="EVG6"/>
      <c r="EVI6"/>
      <c r="EVK6"/>
      <c r="EVM6"/>
      <c r="EVO6"/>
      <c r="EVQ6"/>
      <c r="EVS6"/>
      <c r="EVU6"/>
      <c r="EVW6"/>
      <c r="EVY6"/>
      <c r="EWA6"/>
      <c r="EWC6"/>
      <c r="EWE6"/>
      <c r="EWG6"/>
      <c r="EWI6"/>
      <c r="EWK6"/>
      <c r="EWM6"/>
      <c r="EWO6"/>
      <c r="EWQ6"/>
      <c r="EWS6"/>
      <c r="EWU6"/>
      <c r="EWW6"/>
      <c r="EWY6"/>
      <c r="EXA6"/>
      <c r="EXC6"/>
      <c r="EXE6"/>
      <c r="EXG6"/>
      <c r="EXI6"/>
      <c r="EXK6"/>
      <c r="EXM6"/>
      <c r="EXO6"/>
      <c r="EXQ6"/>
      <c r="EXS6"/>
      <c r="EXU6"/>
      <c r="EXW6"/>
      <c r="EXY6"/>
      <c r="EYA6"/>
      <c r="EYC6"/>
      <c r="EYE6"/>
      <c r="EYG6"/>
      <c r="EYI6"/>
      <c r="EYK6"/>
      <c r="EYM6"/>
      <c r="EYO6"/>
      <c r="EYQ6"/>
      <c r="EYS6"/>
      <c r="EYU6"/>
      <c r="EYW6"/>
      <c r="EYY6"/>
      <c r="EZA6"/>
      <c r="EZC6"/>
      <c r="EZE6"/>
      <c r="EZG6"/>
      <c r="EZI6"/>
      <c r="EZK6"/>
      <c r="EZM6"/>
      <c r="EZO6"/>
      <c r="EZQ6"/>
      <c r="EZS6"/>
      <c r="EZU6"/>
      <c r="EZW6"/>
      <c r="EZY6"/>
      <c r="FAA6"/>
      <c r="FAC6"/>
      <c r="FAE6"/>
      <c r="FAG6"/>
      <c r="FAI6"/>
      <c r="FAK6"/>
      <c r="FAM6"/>
      <c r="FAO6"/>
      <c r="FAQ6"/>
      <c r="FAS6"/>
      <c r="FAU6"/>
      <c r="FAW6"/>
      <c r="FAY6"/>
      <c r="FBA6"/>
      <c r="FBC6"/>
      <c r="FBE6"/>
      <c r="FBG6"/>
      <c r="FBI6"/>
      <c r="FBK6"/>
      <c r="FBM6"/>
      <c r="FBO6"/>
      <c r="FBQ6"/>
      <c r="FBS6"/>
      <c r="FBU6"/>
      <c r="FBW6"/>
      <c r="FBY6"/>
      <c r="FCA6"/>
      <c r="FCC6"/>
      <c r="FCE6"/>
      <c r="FCG6"/>
      <c r="FCI6"/>
      <c r="FCK6"/>
      <c r="FCM6"/>
      <c r="FCO6"/>
      <c r="FCQ6"/>
      <c r="FCS6"/>
      <c r="FCU6"/>
      <c r="FCW6"/>
      <c r="FCY6"/>
      <c r="FDA6"/>
      <c r="FDC6"/>
      <c r="FDE6"/>
      <c r="FDG6"/>
      <c r="FDI6"/>
      <c r="FDK6"/>
      <c r="FDM6"/>
      <c r="FDO6"/>
      <c r="FDQ6"/>
      <c r="FDS6"/>
      <c r="FDU6"/>
      <c r="FDW6"/>
      <c r="FDY6"/>
      <c r="FEA6"/>
      <c r="FEC6"/>
      <c r="FEE6"/>
      <c r="FEG6"/>
      <c r="FEI6"/>
      <c r="FEK6"/>
      <c r="FEM6"/>
      <c r="FEO6"/>
      <c r="FEQ6"/>
      <c r="FES6"/>
      <c r="FEU6"/>
      <c r="FEW6"/>
      <c r="FEY6"/>
      <c r="FFA6"/>
      <c r="FFC6"/>
      <c r="FFE6"/>
      <c r="FFG6"/>
      <c r="FFI6"/>
      <c r="FFK6"/>
      <c r="FFM6"/>
      <c r="FFO6"/>
      <c r="FFQ6"/>
      <c r="FFS6"/>
      <c r="FFU6"/>
      <c r="FFW6"/>
      <c r="FFY6"/>
      <c r="FGA6"/>
      <c r="FGC6"/>
      <c r="FGE6"/>
      <c r="FGG6"/>
      <c r="FGI6"/>
      <c r="FGK6"/>
      <c r="FGM6"/>
      <c r="FGO6"/>
      <c r="FGQ6"/>
      <c r="FGS6"/>
      <c r="FGU6"/>
      <c r="FGW6"/>
      <c r="FGY6"/>
      <c r="FHA6"/>
      <c r="FHC6"/>
      <c r="FHE6"/>
      <c r="FHG6"/>
      <c r="FHI6"/>
      <c r="FHK6"/>
      <c r="FHM6"/>
      <c r="FHO6"/>
      <c r="FHQ6"/>
      <c r="FHS6"/>
      <c r="FHU6"/>
      <c r="FHW6"/>
      <c r="FHY6"/>
      <c r="FIA6"/>
      <c r="FIC6"/>
      <c r="FIE6"/>
      <c r="FIG6"/>
      <c r="FII6"/>
      <c r="FIK6"/>
      <c r="FIM6"/>
      <c r="FIO6"/>
      <c r="FIQ6"/>
      <c r="FIS6"/>
      <c r="FIU6"/>
      <c r="FIW6"/>
      <c r="FIY6"/>
      <c r="FJA6"/>
      <c r="FJC6"/>
      <c r="FJE6"/>
      <c r="FJG6"/>
      <c r="FJI6"/>
      <c r="FJK6"/>
      <c r="FJM6"/>
      <c r="FJO6"/>
      <c r="FJQ6"/>
      <c r="FJS6"/>
      <c r="FJU6"/>
      <c r="FJW6"/>
      <c r="FJY6"/>
      <c r="FKA6"/>
      <c r="FKC6"/>
      <c r="FKE6"/>
      <c r="FKG6"/>
      <c r="FKI6"/>
      <c r="FKK6"/>
      <c r="FKM6"/>
      <c r="FKO6"/>
      <c r="FKQ6"/>
      <c r="FKS6"/>
      <c r="FKU6"/>
      <c r="FKW6"/>
      <c r="FKY6"/>
      <c r="FLA6"/>
      <c r="FLC6"/>
      <c r="FLE6"/>
      <c r="FLG6"/>
      <c r="FLI6"/>
      <c r="FLK6"/>
      <c r="FLM6"/>
      <c r="FLO6"/>
      <c r="FLQ6"/>
      <c r="FLS6"/>
      <c r="FLU6"/>
      <c r="FLW6"/>
      <c r="FLY6"/>
      <c r="FMA6"/>
      <c r="FMC6"/>
      <c r="FME6"/>
      <c r="FMG6"/>
      <c r="FMI6"/>
      <c r="FMK6"/>
      <c r="FMM6"/>
      <c r="FMO6"/>
      <c r="FMQ6"/>
      <c r="FMS6"/>
      <c r="FMU6"/>
      <c r="FMW6"/>
      <c r="FMY6"/>
      <c r="FNA6"/>
      <c r="FNC6"/>
      <c r="FNE6"/>
      <c r="FNG6"/>
      <c r="FNI6"/>
      <c r="FNK6"/>
      <c r="FNM6"/>
      <c r="FNO6"/>
      <c r="FNQ6"/>
      <c r="FNS6"/>
      <c r="FNU6"/>
      <c r="FNW6"/>
      <c r="FNY6"/>
      <c r="FOA6"/>
      <c r="FOC6"/>
      <c r="FOE6"/>
      <c r="FOG6"/>
      <c r="FOI6"/>
      <c r="FOK6"/>
      <c r="FOM6"/>
      <c r="FOO6"/>
      <c r="FOQ6"/>
      <c r="FOS6"/>
      <c r="FOU6"/>
      <c r="FOW6"/>
      <c r="FOY6"/>
      <c r="FPA6"/>
      <c r="FPC6"/>
      <c r="FPE6"/>
      <c r="FPG6"/>
      <c r="FPI6"/>
      <c r="FPK6"/>
      <c r="FPM6"/>
      <c r="FPO6"/>
      <c r="FPQ6"/>
      <c r="FPS6"/>
      <c r="FPU6"/>
      <c r="FPW6"/>
      <c r="FPY6"/>
      <c r="FQA6"/>
      <c r="FQC6"/>
      <c r="FQE6"/>
      <c r="FQG6"/>
      <c r="FQI6"/>
      <c r="FQK6"/>
      <c r="FQM6"/>
      <c r="FQO6"/>
      <c r="FQQ6"/>
      <c r="FQS6"/>
      <c r="FQU6"/>
      <c r="FQW6"/>
      <c r="FQY6"/>
      <c r="FRA6"/>
      <c r="FRC6"/>
      <c r="FRE6"/>
      <c r="FRG6"/>
      <c r="FRI6"/>
      <c r="FRK6"/>
      <c r="FRM6"/>
      <c r="FRO6"/>
      <c r="FRQ6"/>
      <c r="FRS6"/>
      <c r="FRU6"/>
      <c r="FRW6"/>
      <c r="FRY6"/>
      <c r="FSA6"/>
      <c r="FSC6"/>
      <c r="FSE6"/>
      <c r="FSG6"/>
      <c r="FSI6"/>
      <c r="FSK6"/>
      <c r="FSM6"/>
      <c r="FSO6"/>
      <c r="FSQ6"/>
      <c r="FSS6"/>
      <c r="FSU6"/>
      <c r="FSW6"/>
      <c r="FSY6"/>
      <c r="FTA6"/>
      <c r="FTC6"/>
      <c r="FTE6"/>
      <c r="FTG6"/>
      <c r="FTI6"/>
      <c r="FTK6"/>
      <c r="FTM6"/>
      <c r="FTO6"/>
      <c r="FTQ6"/>
      <c r="FTS6"/>
      <c r="FTU6"/>
      <c r="FTW6"/>
      <c r="FTY6"/>
      <c r="FUA6"/>
      <c r="FUC6"/>
      <c r="FUE6"/>
      <c r="FUG6"/>
      <c r="FUI6"/>
      <c r="FUK6"/>
      <c r="FUM6"/>
      <c r="FUO6"/>
      <c r="FUQ6"/>
      <c r="FUS6"/>
      <c r="FUU6"/>
      <c r="FUW6"/>
      <c r="FUY6"/>
      <c r="FVA6"/>
      <c r="FVC6"/>
      <c r="FVE6"/>
      <c r="FVG6"/>
      <c r="FVI6"/>
      <c r="FVK6"/>
      <c r="FVM6"/>
      <c r="FVO6"/>
      <c r="FVQ6"/>
      <c r="FVS6"/>
      <c r="FVU6"/>
      <c r="FVW6"/>
      <c r="FVY6"/>
      <c r="FWA6"/>
      <c r="FWC6"/>
      <c r="FWE6"/>
      <c r="FWG6"/>
      <c r="FWI6"/>
      <c r="FWK6"/>
      <c r="FWM6"/>
      <c r="FWO6"/>
      <c r="FWQ6"/>
      <c r="FWS6"/>
      <c r="FWU6"/>
      <c r="FWW6"/>
      <c r="FWY6"/>
      <c r="FXA6"/>
      <c r="FXC6"/>
      <c r="FXE6"/>
      <c r="FXG6"/>
      <c r="FXI6"/>
      <c r="FXK6"/>
      <c r="FXM6"/>
      <c r="FXO6"/>
      <c r="FXQ6"/>
      <c r="FXS6"/>
      <c r="FXU6"/>
      <c r="FXW6"/>
      <c r="FXY6"/>
      <c r="FYA6"/>
      <c r="FYC6"/>
      <c r="FYE6"/>
      <c r="FYG6"/>
      <c r="FYI6"/>
      <c r="FYK6"/>
      <c r="FYM6"/>
      <c r="FYO6"/>
      <c r="FYQ6"/>
      <c r="FYS6"/>
      <c r="FYU6"/>
      <c r="FYW6"/>
      <c r="FYY6"/>
      <c r="FZA6"/>
      <c r="FZC6"/>
      <c r="FZE6"/>
      <c r="FZG6"/>
      <c r="FZI6"/>
      <c r="FZK6"/>
      <c r="FZM6"/>
      <c r="FZO6"/>
      <c r="FZQ6"/>
      <c r="FZS6"/>
      <c r="FZU6"/>
      <c r="FZW6"/>
      <c r="FZY6"/>
      <c r="GAA6"/>
      <c r="GAC6"/>
      <c r="GAE6"/>
      <c r="GAG6"/>
      <c r="GAI6"/>
      <c r="GAK6"/>
      <c r="GAM6"/>
      <c r="GAO6"/>
      <c r="GAQ6"/>
      <c r="GAS6"/>
      <c r="GAU6"/>
      <c r="GAW6"/>
      <c r="GAY6"/>
      <c r="GBA6"/>
      <c r="GBC6"/>
      <c r="GBE6"/>
      <c r="GBG6"/>
      <c r="GBI6"/>
      <c r="GBK6"/>
      <c r="GBM6"/>
      <c r="GBO6"/>
      <c r="GBQ6"/>
      <c r="GBS6"/>
      <c r="GBU6"/>
      <c r="GBW6"/>
      <c r="GBY6"/>
      <c r="GCA6"/>
      <c r="GCC6"/>
      <c r="GCE6"/>
      <c r="GCG6"/>
      <c r="GCI6"/>
      <c r="GCK6"/>
      <c r="GCM6"/>
      <c r="GCO6"/>
      <c r="GCQ6"/>
      <c r="GCS6"/>
      <c r="GCU6"/>
      <c r="GCW6"/>
      <c r="GCY6"/>
      <c r="GDA6"/>
      <c r="GDC6"/>
      <c r="GDE6"/>
      <c r="GDG6"/>
      <c r="GDI6"/>
      <c r="GDK6"/>
      <c r="GDM6"/>
      <c r="GDO6"/>
      <c r="GDQ6"/>
      <c r="GDS6"/>
      <c r="GDU6"/>
      <c r="GDW6"/>
      <c r="GDY6"/>
      <c r="GEA6"/>
      <c r="GEC6"/>
      <c r="GEE6"/>
      <c r="GEG6"/>
      <c r="GEI6"/>
      <c r="GEK6"/>
      <c r="GEM6"/>
      <c r="GEO6"/>
      <c r="GEQ6"/>
      <c r="GES6"/>
      <c r="GEU6"/>
      <c r="GEW6"/>
      <c r="GEY6"/>
      <c r="GFA6"/>
      <c r="GFC6"/>
      <c r="GFE6"/>
      <c r="GFG6"/>
      <c r="GFI6"/>
      <c r="GFK6"/>
      <c r="GFM6"/>
      <c r="GFO6"/>
      <c r="GFQ6"/>
      <c r="GFS6"/>
      <c r="GFU6"/>
      <c r="GFW6"/>
      <c r="GFY6"/>
      <c r="GGA6"/>
      <c r="GGC6"/>
      <c r="GGE6"/>
      <c r="GGG6"/>
      <c r="GGI6"/>
      <c r="GGK6"/>
      <c r="GGM6"/>
      <c r="GGO6"/>
      <c r="GGQ6"/>
      <c r="GGS6"/>
      <c r="GGU6"/>
      <c r="GGW6"/>
      <c r="GGY6"/>
      <c r="GHA6"/>
      <c r="GHC6"/>
      <c r="GHE6"/>
      <c r="GHG6"/>
      <c r="GHI6"/>
      <c r="GHK6"/>
      <c r="GHM6"/>
      <c r="GHO6"/>
      <c r="GHQ6"/>
      <c r="GHS6"/>
      <c r="GHU6"/>
      <c r="GHW6"/>
      <c r="GHY6"/>
      <c r="GIA6"/>
      <c r="GIC6"/>
      <c r="GIE6"/>
      <c r="GIG6"/>
      <c r="GII6"/>
      <c r="GIK6"/>
      <c r="GIM6"/>
      <c r="GIO6"/>
      <c r="GIQ6"/>
      <c r="GIS6"/>
      <c r="GIU6"/>
      <c r="GIW6"/>
      <c r="GIY6"/>
      <c r="GJA6"/>
      <c r="GJC6"/>
      <c r="GJE6"/>
      <c r="GJG6"/>
      <c r="GJI6"/>
      <c r="GJK6"/>
      <c r="GJM6"/>
      <c r="GJO6"/>
      <c r="GJQ6"/>
      <c r="GJS6"/>
      <c r="GJU6"/>
      <c r="GJW6"/>
      <c r="GJY6"/>
      <c r="GKA6"/>
      <c r="GKC6"/>
      <c r="GKE6"/>
      <c r="GKG6"/>
      <c r="GKI6"/>
      <c r="GKK6"/>
      <c r="GKM6"/>
      <c r="GKO6"/>
      <c r="GKQ6"/>
      <c r="GKS6"/>
      <c r="GKU6"/>
      <c r="GKW6"/>
      <c r="GKY6"/>
      <c r="GLA6"/>
      <c r="GLC6"/>
      <c r="GLE6"/>
      <c r="GLG6"/>
      <c r="GLI6"/>
      <c r="GLK6"/>
      <c r="GLM6"/>
      <c r="GLO6"/>
      <c r="GLQ6"/>
      <c r="GLS6"/>
      <c r="GLU6"/>
      <c r="GLW6"/>
      <c r="GLY6"/>
      <c r="GMA6"/>
      <c r="GMC6"/>
      <c r="GME6"/>
      <c r="GMG6"/>
      <c r="GMI6"/>
      <c r="GMK6"/>
      <c r="GMM6"/>
      <c r="GMO6"/>
      <c r="GMQ6"/>
      <c r="GMS6"/>
      <c r="GMU6"/>
      <c r="GMW6"/>
      <c r="GMY6"/>
      <c r="GNA6"/>
      <c r="GNC6"/>
      <c r="GNE6"/>
      <c r="GNG6"/>
      <c r="GNI6"/>
      <c r="GNK6"/>
      <c r="GNM6"/>
      <c r="GNO6"/>
      <c r="GNQ6"/>
      <c r="GNS6"/>
      <c r="GNU6"/>
      <c r="GNW6"/>
      <c r="GNY6"/>
      <c r="GOA6"/>
      <c r="GOC6"/>
      <c r="GOE6"/>
      <c r="GOG6"/>
      <c r="GOI6"/>
      <c r="GOK6"/>
      <c r="GOM6"/>
      <c r="GOO6"/>
      <c r="GOQ6"/>
      <c r="GOS6"/>
      <c r="GOU6"/>
      <c r="GOW6"/>
      <c r="GOY6"/>
      <c r="GPA6"/>
      <c r="GPC6"/>
      <c r="GPE6"/>
      <c r="GPG6"/>
      <c r="GPI6"/>
      <c r="GPK6"/>
      <c r="GPM6"/>
      <c r="GPO6"/>
      <c r="GPQ6"/>
      <c r="GPS6"/>
      <c r="GPU6"/>
      <c r="GPW6"/>
      <c r="GPY6"/>
      <c r="GQA6"/>
      <c r="GQC6"/>
      <c r="GQE6"/>
      <c r="GQG6"/>
      <c r="GQI6"/>
      <c r="GQK6"/>
      <c r="GQM6"/>
      <c r="GQO6"/>
      <c r="GQQ6"/>
      <c r="GQS6"/>
      <c r="GQU6"/>
      <c r="GQW6"/>
      <c r="GQY6"/>
      <c r="GRA6"/>
      <c r="GRC6"/>
      <c r="GRE6"/>
      <c r="GRG6"/>
      <c r="GRI6"/>
      <c r="GRK6"/>
      <c r="GRM6"/>
      <c r="GRO6"/>
      <c r="GRQ6"/>
      <c r="GRS6"/>
      <c r="GRU6"/>
      <c r="GRW6"/>
      <c r="GRY6"/>
      <c r="GSA6"/>
      <c r="GSC6"/>
      <c r="GSE6"/>
      <c r="GSG6"/>
      <c r="GSI6"/>
      <c r="GSK6"/>
      <c r="GSM6"/>
      <c r="GSO6"/>
      <c r="GSQ6"/>
      <c r="GSS6"/>
      <c r="GSU6"/>
      <c r="GSW6"/>
      <c r="GSY6"/>
      <c r="GTA6"/>
      <c r="GTC6"/>
      <c r="GTE6"/>
      <c r="GTG6"/>
      <c r="GTI6"/>
      <c r="GTK6"/>
      <c r="GTM6"/>
      <c r="GTO6"/>
      <c r="GTQ6"/>
      <c r="GTS6"/>
      <c r="GTU6"/>
      <c r="GTW6"/>
      <c r="GTY6"/>
      <c r="GUA6"/>
      <c r="GUC6"/>
      <c r="GUE6"/>
      <c r="GUG6"/>
      <c r="GUI6"/>
      <c r="GUK6"/>
      <c r="GUM6"/>
      <c r="GUO6"/>
      <c r="GUQ6"/>
      <c r="GUS6"/>
      <c r="GUU6"/>
      <c r="GUW6"/>
      <c r="GUY6"/>
      <c r="GVA6"/>
      <c r="GVC6"/>
      <c r="GVE6"/>
      <c r="GVG6"/>
      <c r="GVI6"/>
      <c r="GVK6"/>
      <c r="GVM6"/>
      <c r="GVO6"/>
      <c r="GVQ6"/>
      <c r="GVS6"/>
      <c r="GVU6"/>
      <c r="GVW6"/>
      <c r="GVY6"/>
      <c r="GWA6"/>
      <c r="GWC6"/>
      <c r="GWE6"/>
      <c r="GWG6"/>
      <c r="GWI6"/>
      <c r="GWK6"/>
      <c r="GWM6"/>
      <c r="GWO6"/>
      <c r="GWQ6"/>
      <c r="GWS6"/>
      <c r="GWU6"/>
      <c r="GWW6"/>
      <c r="GWY6"/>
      <c r="GXA6"/>
      <c r="GXC6"/>
      <c r="GXE6"/>
      <c r="GXG6"/>
      <c r="GXI6"/>
      <c r="GXK6"/>
      <c r="GXM6"/>
      <c r="GXO6"/>
      <c r="GXQ6"/>
      <c r="GXS6"/>
      <c r="GXU6"/>
      <c r="GXW6"/>
      <c r="GXY6"/>
      <c r="GYA6"/>
      <c r="GYC6"/>
      <c r="GYE6"/>
      <c r="GYG6"/>
      <c r="GYI6"/>
      <c r="GYK6"/>
      <c r="GYM6"/>
      <c r="GYO6"/>
      <c r="GYQ6"/>
      <c r="GYS6"/>
      <c r="GYU6"/>
      <c r="GYW6"/>
      <c r="GYY6"/>
      <c r="GZA6"/>
      <c r="GZC6"/>
      <c r="GZE6"/>
      <c r="GZG6"/>
      <c r="GZI6"/>
      <c r="GZK6"/>
      <c r="GZM6"/>
      <c r="GZO6"/>
      <c r="GZQ6"/>
      <c r="GZS6"/>
      <c r="GZU6"/>
      <c r="GZW6"/>
      <c r="GZY6"/>
      <c r="HAA6"/>
      <c r="HAC6"/>
      <c r="HAE6"/>
      <c r="HAG6"/>
      <c r="HAI6"/>
      <c r="HAK6"/>
      <c r="HAM6"/>
      <c r="HAO6"/>
      <c r="HAQ6"/>
      <c r="HAS6"/>
      <c r="HAU6"/>
      <c r="HAW6"/>
      <c r="HAY6"/>
      <c r="HBA6"/>
      <c r="HBC6"/>
      <c r="HBE6"/>
      <c r="HBG6"/>
      <c r="HBI6"/>
      <c r="HBK6"/>
      <c r="HBM6"/>
      <c r="HBO6"/>
      <c r="HBQ6"/>
      <c r="HBS6"/>
      <c r="HBU6"/>
      <c r="HBW6"/>
      <c r="HBY6"/>
      <c r="HCA6"/>
      <c r="HCC6"/>
      <c r="HCE6"/>
      <c r="HCG6"/>
      <c r="HCI6"/>
      <c r="HCK6"/>
      <c r="HCM6"/>
      <c r="HCO6"/>
      <c r="HCQ6"/>
      <c r="HCS6"/>
      <c r="HCU6"/>
      <c r="HCW6"/>
      <c r="HCY6"/>
      <c r="HDA6"/>
      <c r="HDC6"/>
      <c r="HDE6"/>
      <c r="HDG6"/>
      <c r="HDI6"/>
      <c r="HDK6"/>
      <c r="HDM6"/>
      <c r="HDO6"/>
      <c r="HDQ6"/>
      <c r="HDS6"/>
      <c r="HDU6"/>
      <c r="HDW6"/>
      <c r="HDY6"/>
      <c r="HEA6"/>
      <c r="HEC6"/>
      <c r="HEE6"/>
      <c r="HEG6"/>
      <c r="HEI6"/>
      <c r="HEK6"/>
      <c r="HEM6"/>
      <c r="HEO6"/>
      <c r="HEQ6"/>
      <c r="HES6"/>
      <c r="HEU6"/>
      <c r="HEW6"/>
      <c r="HEY6"/>
      <c r="HFA6"/>
      <c r="HFC6"/>
      <c r="HFE6"/>
      <c r="HFG6"/>
      <c r="HFI6"/>
      <c r="HFK6"/>
      <c r="HFM6"/>
      <c r="HFO6"/>
      <c r="HFQ6"/>
      <c r="HFS6"/>
      <c r="HFU6"/>
      <c r="HFW6"/>
      <c r="HFY6"/>
      <c r="HGA6"/>
      <c r="HGC6"/>
      <c r="HGE6"/>
      <c r="HGG6"/>
      <c r="HGI6"/>
      <c r="HGK6"/>
      <c r="HGM6"/>
      <c r="HGO6"/>
      <c r="HGQ6"/>
      <c r="HGS6"/>
      <c r="HGU6"/>
      <c r="HGW6"/>
      <c r="HGY6"/>
      <c r="HHA6"/>
      <c r="HHC6"/>
      <c r="HHE6"/>
      <c r="HHG6"/>
      <c r="HHI6"/>
      <c r="HHK6"/>
      <c r="HHM6"/>
      <c r="HHO6"/>
      <c r="HHQ6"/>
      <c r="HHS6"/>
      <c r="HHU6"/>
      <c r="HHW6"/>
      <c r="HHY6"/>
      <c r="HIA6"/>
      <c r="HIC6"/>
      <c r="HIE6"/>
      <c r="HIG6"/>
      <c r="HII6"/>
      <c r="HIK6"/>
      <c r="HIM6"/>
      <c r="HIO6"/>
      <c r="HIQ6"/>
      <c r="HIS6"/>
      <c r="HIU6"/>
      <c r="HIW6"/>
      <c r="HIY6"/>
      <c r="HJA6"/>
      <c r="HJC6"/>
      <c r="HJE6"/>
      <c r="HJG6"/>
      <c r="HJI6"/>
      <c r="HJK6"/>
      <c r="HJM6"/>
      <c r="HJO6"/>
      <c r="HJQ6"/>
      <c r="HJS6"/>
      <c r="HJU6"/>
      <c r="HJW6"/>
      <c r="HJY6"/>
      <c r="HKA6"/>
      <c r="HKC6"/>
      <c r="HKE6"/>
      <c r="HKG6"/>
      <c r="HKI6"/>
      <c r="HKK6"/>
      <c r="HKM6"/>
      <c r="HKO6"/>
      <c r="HKQ6"/>
      <c r="HKS6"/>
      <c r="HKU6"/>
      <c r="HKW6"/>
      <c r="HKY6"/>
      <c r="HLA6"/>
      <c r="HLC6"/>
      <c r="HLE6"/>
      <c r="HLG6"/>
      <c r="HLI6"/>
      <c r="HLK6"/>
      <c r="HLM6"/>
      <c r="HLO6"/>
      <c r="HLQ6"/>
      <c r="HLS6"/>
      <c r="HLU6"/>
      <c r="HLW6"/>
      <c r="HLY6"/>
      <c r="HMA6"/>
      <c r="HMC6"/>
      <c r="HME6"/>
      <c r="HMG6"/>
      <c r="HMI6"/>
      <c r="HMK6"/>
      <c r="HMM6"/>
      <c r="HMO6"/>
      <c r="HMQ6"/>
      <c r="HMS6"/>
      <c r="HMU6"/>
      <c r="HMW6"/>
      <c r="HMY6"/>
      <c r="HNA6"/>
      <c r="HNC6"/>
      <c r="HNE6"/>
      <c r="HNG6"/>
      <c r="HNI6"/>
      <c r="HNK6"/>
      <c r="HNM6"/>
      <c r="HNO6"/>
      <c r="HNQ6"/>
      <c r="HNS6"/>
      <c r="HNU6"/>
      <c r="HNW6"/>
      <c r="HNY6"/>
      <c r="HOA6"/>
      <c r="HOC6"/>
      <c r="HOE6"/>
      <c r="HOG6"/>
      <c r="HOI6"/>
      <c r="HOK6"/>
      <c r="HOM6"/>
      <c r="HOO6"/>
      <c r="HOQ6"/>
      <c r="HOS6"/>
      <c r="HOU6"/>
      <c r="HOW6"/>
      <c r="HOY6"/>
      <c r="HPA6"/>
      <c r="HPC6"/>
      <c r="HPE6"/>
      <c r="HPG6"/>
      <c r="HPI6"/>
      <c r="HPK6"/>
      <c r="HPM6"/>
      <c r="HPO6"/>
      <c r="HPQ6"/>
      <c r="HPS6"/>
      <c r="HPU6"/>
      <c r="HPW6"/>
      <c r="HPY6"/>
      <c r="HQA6"/>
      <c r="HQC6"/>
      <c r="HQE6"/>
      <c r="HQG6"/>
      <c r="HQI6"/>
      <c r="HQK6"/>
      <c r="HQM6"/>
      <c r="HQO6"/>
      <c r="HQQ6"/>
      <c r="HQS6"/>
      <c r="HQU6"/>
      <c r="HQW6"/>
      <c r="HQY6"/>
      <c r="HRA6"/>
      <c r="HRC6"/>
      <c r="HRE6"/>
      <c r="HRG6"/>
      <c r="HRI6"/>
      <c r="HRK6"/>
      <c r="HRM6"/>
      <c r="HRO6"/>
      <c r="HRQ6"/>
      <c r="HRS6"/>
      <c r="HRU6"/>
      <c r="HRW6"/>
      <c r="HRY6"/>
      <c r="HSA6"/>
      <c r="HSC6"/>
      <c r="HSE6"/>
      <c r="HSG6"/>
      <c r="HSI6"/>
      <c r="HSK6"/>
      <c r="HSM6"/>
      <c r="HSO6"/>
      <c r="HSQ6"/>
      <c r="HSS6"/>
      <c r="HSU6"/>
      <c r="HSW6"/>
      <c r="HSY6"/>
      <c r="HTA6"/>
      <c r="HTC6"/>
      <c r="HTE6"/>
      <c r="HTG6"/>
      <c r="HTI6"/>
      <c r="HTK6"/>
      <c r="HTM6"/>
      <c r="HTO6"/>
      <c r="HTQ6"/>
      <c r="HTS6"/>
      <c r="HTU6"/>
      <c r="HTW6"/>
      <c r="HTY6"/>
      <c r="HUA6"/>
      <c r="HUC6"/>
      <c r="HUE6"/>
      <c r="HUG6"/>
      <c r="HUI6"/>
      <c r="HUK6"/>
      <c r="HUM6"/>
      <c r="HUO6"/>
      <c r="HUQ6"/>
      <c r="HUS6"/>
      <c r="HUU6"/>
      <c r="HUW6"/>
      <c r="HUY6"/>
      <c r="HVA6"/>
      <c r="HVC6"/>
      <c r="HVE6"/>
      <c r="HVG6"/>
      <c r="HVI6"/>
      <c r="HVK6"/>
      <c r="HVM6"/>
      <c r="HVO6"/>
      <c r="HVQ6"/>
      <c r="HVS6"/>
      <c r="HVU6"/>
      <c r="HVW6"/>
      <c r="HVY6"/>
      <c r="HWA6"/>
      <c r="HWC6"/>
      <c r="HWE6"/>
      <c r="HWG6"/>
      <c r="HWI6"/>
      <c r="HWK6"/>
      <c r="HWM6"/>
      <c r="HWO6"/>
      <c r="HWQ6"/>
      <c r="HWS6"/>
      <c r="HWU6"/>
      <c r="HWW6"/>
      <c r="HWY6"/>
      <c r="HXA6"/>
      <c r="HXC6"/>
      <c r="HXE6"/>
      <c r="HXG6"/>
      <c r="HXI6"/>
      <c r="HXK6"/>
      <c r="HXM6"/>
      <c r="HXO6"/>
      <c r="HXQ6"/>
      <c r="HXS6"/>
      <c r="HXU6"/>
      <c r="HXW6"/>
      <c r="HXY6"/>
      <c r="HYA6"/>
      <c r="HYC6"/>
      <c r="HYE6"/>
      <c r="HYG6"/>
      <c r="HYI6"/>
      <c r="HYK6"/>
      <c r="HYM6"/>
      <c r="HYO6"/>
      <c r="HYQ6"/>
      <c r="HYS6"/>
      <c r="HYU6"/>
      <c r="HYW6"/>
      <c r="HYY6"/>
      <c r="HZA6"/>
      <c r="HZC6"/>
      <c r="HZE6"/>
      <c r="HZG6"/>
      <c r="HZI6"/>
      <c r="HZK6"/>
      <c r="HZM6"/>
      <c r="HZO6"/>
      <c r="HZQ6"/>
      <c r="HZS6"/>
      <c r="HZU6"/>
      <c r="HZW6"/>
      <c r="HZY6"/>
      <c r="IAA6"/>
      <c r="IAC6"/>
      <c r="IAE6"/>
      <c r="IAG6"/>
      <c r="IAI6"/>
      <c r="IAK6"/>
      <c r="IAM6"/>
      <c r="IAO6"/>
      <c r="IAQ6"/>
      <c r="IAS6"/>
      <c r="IAU6"/>
      <c r="IAW6"/>
      <c r="IAY6"/>
      <c r="IBA6"/>
      <c r="IBC6"/>
      <c r="IBE6"/>
      <c r="IBG6"/>
      <c r="IBI6"/>
      <c r="IBK6"/>
      <c r="IBM6"/>
      <c r="IBO6"/>
      <c r="IBQ6"/>
      <c r="IBS6"/>
      <c r="IBU6"/>
      <c r="IBW6"/>
      <c r="IBY6"/>
      <c r="ICA6"/>
      <c r="ICC6"/>
      <c r="ICE6"/>
      <c r="ICG6"/>
      <c r="ICI6"/>
      <c r="ICK6"/>
      <c r="ICM6"/>
      <c r="ICO6"/>
      <c r="ICQ6"/>
      <c r="ICS6"/>
      <c r="ICU6"/>
      <c r="ICW6"/>
      <c r="ICY6"/>
      <c r="IDA6"/>
      <c r="IDC6"/>
      <c r="IDE6"/>
      <c r="IDG6"/>
      <c r="IDI6"/>
      <c r="IDK6"/>
      <c r="IDM6"/>
      <c r="IDO6"/>
      <c r="IDQ6"/>
      <c r="IDS6"/>
      <c r="IDU6"/>
      <c r="IDW6"/>
      <c r="IDY6"/>
      <c r="IEA6"/>
      <c r="IEC6"/>
      <c r="IEE6"/>
      <c r="IEG6"/>
      <c r="IEI6"/>
      <c r="IEK6"/>
      <c r="IEM6"/>
      <c r="IEO6"/>
      <c r="IEQ6"/>
      <c r="IES6"/>
      <c r="IEU6"/>
      <c r="IEW6"/>
      <c r="IEY6"/>
      <c r="IFA6"/>
      <c r="IFC6"/>
      <c r="IFE6"/>
      <c r="IFG6"/>
      <c r="IFI6"/>
      <c r="IFK6"/>
      <c r="IFM6"/>
      <c r="IFO6"/>
      <c r="IFQ6"/>
      <c r="IFS6"/>
      <c r="IFU6"/>
      <c r="IFW6"/>
      <c r="IFY6"/>
      <c r="IGA6"/>
      <c r="IGC6"/>
      <c r="IGE6"/>
      <c r="IGG6"/>
      <c r="IGI6"/>
      <c r="IGK6"/>
      <c r="IGM6"/>
      <c r="IGO6"/>
      <c r="IGQ6"/>
      <c r="IGS6"/>
      <c r="IGU6"/>
      <c r="IGW6"/>
      <c r="IGY6"/>
      <c r="IHA6"/>
      <c r="IHC6"/>
      <c r="IHE6"/>
      <c r="IHG6"/>
      <c r="IHI6"/>
      <c r="IHK6"/>
      <c r="IHM6"/>
      <c r="IHO6"/>
      <c r="IHQ6"/>
      <c r="IHS6"/>
      <c r="IHU6"/>
      <c r="IHW6"/>
      <c r="IHY6"/>
      <c r="IIA6"/>
      <c r="IIC6"/>
      <c r="IIE6"/>
      <c r="IIG6"/>
      <c r="III6"/>
      <c r="IIK6"/>
      <c r="IIM6"/>
      <c r="IIO6"/>
      <c r="IIQ6"/>
      <c r="IIS6"/>
      <c r="IIU6"/>
      <c r="IIW6"/>
      <c r="IIY6"/>
      <c r="IJA6"/>
      <c r="IJC6"/>
      <c r="IJE6"/>
      <c r="IJG6"/>
      <c r="IJI6"/>
      <c r="IJK6"/>
      <c r="IJM6"/>
      <c r="IJO6"/>
      <c r="IJQ6"/>
      <c r="IJS6"/>
      <c r="IJU6"/>
      <c r="IJW6"/>
      <c r="IJY6"/>
      <c r="IKA6"/>
      <c r="IKC6"/>
      <c r="IKE6"/>
      <c r="IKG6"/>
      <c r="IKI6"/>
      <c r="IKK6"/>
      <c r="IKM6"/>
      <c r="IKO6"/>
      <c r="IKQ6"/>
      <c r="IKS6"/>
      <c r="IKU6"/>
      <c r="IKW6"/>
      <c r="IKY6"/>
      <c r="ILA6"/>
      <c r="ILC6"/>
      <c r="ILE6"/>
      <c r="ILG6"/>
      <c r="ILI6"/>
      <c r="ILK6"/>
      <c r="ILM6"/>
      <c r="ILO6"/>
      <c r="ILQ6"/>
      <c r="ILS6"/>
      <c r="ILU6"/>
      <c r="ILW6"/>
      <c r="ILY6"/>
      <c r="IMA6"/>
      <c r="IMC6"/>
      <c r="IME6"/>
      <c r="IMG6"/>
      <c r="IMI6"/>
      <c r="IMK6"/>
      <c r="IMM6"/>
      <c r="IMO6"/>
      <c r="IMQ6"/>
      <c r="IMS6"/>
      <c r="IMU6"/>
      <c r="IMW6"/>
      <c r="IMY6"/>
      <c r="INA6"/>
      <c r="INC6"/>
      <c r="INE6"/>
      <c r="ING6"/>
      <c r="INI6"/>
      <c r="INK6"/>
      <c r="INM6"/>
      <c r="INO6"/>
      <c r="INQ6"/>
      <c r="INS6"/>
      <c r="INU6"/>
      <c r="INW6"/>
      <c r="INY6"/>
      <c r="IOA6"/>
      <c r="IOC6"/>
      <c r="IOE6"/>
      <c r="IOG6"/>
      <c r="IOI6"/>
      <c r="IOK6"/>
      <c r="IOM6"/>
      <c r="IOO6"/>
      <c r="IOQ6"/>
      <c r="IOS6"/>
      <c r="IOU6"/>
      <c r="IOW6"/>
      <c r="IOY6"/>
      <c r="IPA6"/>
      <c r="IPC6"/>
      <c r="IPE6"/>
      <c r="IPG6"/>
      <c r="IPI6"/>
      <c r="IPK6"/>
      <c r="IPM6"/>
      <c r="IPO6"/>
      <c r="IPQ6"/>
      <c r="IPS6"/>
      <c r="IPU6"/>
      <c r="IPW6"/>
      <c r="IPY6"/>
      <c r="IQA6"/>
      <c r="IQC6"/>
      <c r="IQE6"/>
      <c r="IQG6"/>
      <c r="IQI6"/>
      <c r="IQK6"/>
      <c r="IQM6"/>
      <c r="IQO6"/>
      <c r="IQQ6"/>
      <c r="IQS6"/>
      <c r="IQU6"/>
      <c r="IQW6"/>
      <c r="IQY6"/>
      <c r="IRA6"/>
      <c r="IRC6"/>
      <c r="IRE6"/>
      <c r="IRG6"/>
      <c r="IRI6"/>
      <c r="IRK6"/>
      <c r="IRM6"/>
      <c r="IRO6"/>
      <c r="IRQ6"/>
      <c r="IRS6"/>
      <c r="IRU6"/>
      <c r="IRW6"/>
      <c r="IRY6"/>
      <c r="ISA6"/>
      <c r="ISC6"/>
      <c r="ISE6"/>
      <c r="ISG6"/>
      <c r="ISI6"/>
      <c r="ISK6"/>
      <c r="ISM6"/>
      <c r="ISO6"/>
      <c r="ISQ6"/>
      <c r="ISS6"/>
      <c r="ISU6"/>
      <c r="ISW6"/>
      <c r="ISY6"/>
      <c r="ITA6"/>
      <c r="ITC6"/>
      <c r="ITE6"/>
      <c r="ITG6"/>
      <c r="ITI6"/>
      <c r="ITK6"/>
      <c r="ITM6"/>
      <c r="ITO6"/>
      <c r="ITQ6"/>
      <c r="ITS6"/>
      <c r="ITU6"/>
      <c r="ITW6"/>
      <c r="ITY6"/>
      <c r="IUA6"/>
      <c r="IUC6"/>
      <c r="IUE6"/>
      <c r="IUG6"/>
      <c r="IUI6"/>
      <c r="IUK6"/>
      <c r="IUM6"/>
      <c r="IUO6"/>
      <c r="IUQ6"/>
      <c r="IUS6"/>
      <c r="IUU6"/>
      <c r="IUW6"/>
      <c r="IUY6"/>
      <c r="IVA6"/>
      <c r="IVC6"/>
      <c r="IVE6"/>
      <c r="IVG6"/>
      <c r="IVI6"/>
      <c r="IVK6"/>
      <c r="IVM6"/>
      <c r="IVO6"/>
      <c r="IVQ6"/>
      <c r="IVS6"/>
      <c r="IVU6"/>
      <c r="IVW6"/>
      <c r="IVY6"/>
      <c r="IWA6"/>
      <c r="IWC6"/>
      <c r="IWE6"/>
      <c r="IWG6"/>
      <c r="IWI6"/>
      <c r="IWK6"/>
      <c r="IWM6"/>
      <c r="IWO6"/>
      <c r="IWQ6"/>
      <c r="IWS6"/>
      <c r="IWU6"/>
      <c r="IWW6"/>
      <c r="IWY6"/>
      <c r="IXA6"/>
      <c r="IXC6"/>
      <c r="IXE6"/>
      <c r="IXG6"/>
      <c r="IXI6"/>
      <c r="IXK6"/>
      <c r="IXM6"/>
      <c r="IXO6"/>
      <c r="IXQ6"/>
      <c r="IXS6"/>
      <c r="IXU6"/>
      <c r="IXW6"/>
      <c r="IXY6"/>
      <c r="IYA6"/>
      <c r="IYC6"/>
      <c r="IYE6"/>
      <c r="IYG6"/>
      <c r="IYI6"/>
      <c r="IYK6"/>
      <c r="IYM6"/>
      <c r="IYO6"/>
      <c r="IYQ6"/>
      <c r="IYS6"/>
      <c r="IYU6"/>
      <c r="IYW6"/>
      <c r="IYY6"/>
      <c r="IZA6"/>
      <c r="IZC6"/>
      <c r="IZE6"/>
      <c r="IZG6"/>
      <c r="IZI6"/>
      <c r="IZK6"/>
      <c r="IZM6"/>
      <c r="IZO6"/>
      <c r="IZQ6"/>
      <c r="IZS6"/>
      <c r="IZU6"/>
      <c r="IZW6"/>
      <c r="IZY6"/>
      <c r="JAA6"/>
      <c r="JAC6"/>
      <c r="JAE6"/>
      <c r="JAG6"/>
      <c r="JAI6"/>
      <c r="JAK6"/>
      <c r="JAM6"/>
      <c r="JAO6"/>
      <c r="JAQ6"/>
      <c r="JAS6"/>
      <c r="JAU6"/>
      <c r="JAW6"/>
      <c r="JAY6"/>
      <c r="JBA6"/>
      <c r="JBC6"/>
      <c r="JBE6"/>
      <c r="JBG6"/>
      <c r="JBI6"/>
      <c r="JBK6"/>
      <c r="JBM6"/>
      <c r="JBO6"/>
      <c r="JBQ6"/>
      <c r="JBS6"/>
      <c r="JBU6"/>
      <c r="JBW6"/>
      <c r="JBY6"/>
      <c r="JCA6"/>
      <c r="JCC6"/>
      <c r="JCE6"/>
      <c r="JCG6"/>
      <c r="JCI6"/>
      <c r="JCK6"/>
      <c r="JCM6"/>
      <c r="JCO6"/>
      <c r="JCQ6"/>
      <c r="JCS6"/>
      <c r="JCU6"/>
      <c r="JCW6"/>
      <c r="JCY6"/>
      <c r="JDA6"/>
      <c r="JDC6"/>
      <c r="JDE6"/>
      <c r="JDG6"/>
      <c r="JDI6"/>
      <c r="JDK6"/>
      <c r="JDM6"/>
      <c r="JDO6"/>
      <c r="JDQ6"/>
      <c r="JDS6"/>
      <c r="JDU6"/>
      <c r="JDW6"/>
      <c r="JDY6"/>
      <c r="JEA6"/>
      <c r="JEC6"/>
      <c r="JEE6"/>
      <c r="JEG6"/>
      <c r="JEI6"/>
      <c r="JEK6"/>
      <c r="JEM6"/>
      <c r="JEO6"/>
      <c r="JEQ6"/>
      <c r="JES6"/>
      <c r="JEU6"/>
      <c r="JEW6"/>
      <c r="JEY6"/>
      <c r="JFA6"/>
      <c r="JFC6"/>
      <c r="JFE6"/>
      <c r="JFG6"/>
      <c r="JFI6"/>
      <c r="JFK6"/>
      <c r="JFM6"/>
      <c r="JFO6"/>
      <c r="JFQ6"/>
      <c r="JFS6"/>
      <c r="JFU6"/>
      <c r="JFW6"/>
      <c r="JFY6"/>
      <c r="JGA6"/>
      <c r="JGC6"/>
      <c r="JGE6"/>
      <c r="JGG6"/>
      <c r="JGI6"/>
      <c r="JGK6"/>
      <c r="JGM6"/>
      <c r="JGO6"/>
      <c r="JGQ6"/>
      <c r="JGS6"/>
      <c r="JGU6"/>
      <c r="JGW6"/>
      <c r="JGY6"/>
      <c r="JHA6"/>
      <c r="JHC6"/>
      <c r="JHE6"/>
      <c r="JHG6"/>
      <c r="JHI6"/>
      <c r="JHK6"/>
      <c r="JHM6"/>
      <c r="JHO6"/>
      <c r="JHQ6"/>
      <c r="JHS6"/>
      <c r="JHU6"/>
      <c r="JHW6"/>
      <c r="JHY6"/>
      <c r="JIA6"/>
      <c r="JIC6"/>
      <c r="JIE6"/>
      <c r="JIG6"/>
      <c r="JII6"/>
      <c r="JIK6"/>
      <c r="JIM6"/>
      <c r="JIO6"/>
      <c r="JIQ6"/>
      <c r="JIS6"/>
      <c r="JIU6"/>
      <c r="JIW6"/>
      <c r="JIY6"/>
      <c r="JJA6"/>
      <c r="JJC6"/>
      <c r="JJE6"/>
      <c r="JJG6"/>
      <c r="JJI6"/>
      <c r="JJK6"/>
      <c r="JJM6"/>
      <c r="JJO6"/>
      <c r="JJQ6"/>
      <c r="JJS6"/>
      <c r="JJU6"/>
      <c r="JJW6"/>
      <c r="JJY6"/>
      <c r="JKA6"/>
      <c r="JKC6"/>
      <c r="JKE6"/>
      <c r="JKG6"/>
      <c r="JKI6"/>
      <c r="JKK6"/>
      <c r="JKM6"/>
      <c r="JKO6"/>
      <c r="JKQ6"/>
      <c r="JKS6"/>
      <c r="JKU6"/>
      <c r="JKW6"/>
      <c r="JKY6"/>
      <c r="JLA6"/>
      <c r="JLC6"/>
      <c r="JLE6"/>
      <c r="JLG6"/>
      <c r="JLI6"/>
      <c r="JLK6"/>
      <c r="JLM6"/>
      <c r="JLO6"/>
      <c r="JLQ6"/>
      <c r="JLS6"/>
      <c r="JLU6"/>
      <c r="JLW6"/>
      <c r="JLY6"/>
      <c r="JMA6"/>
      <c r="JMC6"/>
      <c r="JME6"/>
      <c r="JMG6"/>
      <c r="JMI6"/>
      <c r="JMK6"/>
      <c r="JMM6"/>
      <c r="JMO6"/>
      <c r="JMQ6"/>
      <c r="JMS6"/>
      <c r="JMU6"/>
      <c r="JMW6"/>
      <c r="JMY6"/>
      <c r="JNA6"/>
      <c r="JNC6"/>
      <c r="JNE6"/>
      <c r="JNG6"/>
      <c r="JNI6"/>
      <c r="JNK6"/>
      <c r="JNM6"/>
      <c r="JNO6"/>
      <c r="JNQ6"/>
      <c r="JNS6"/>
      <c r="JNU6"/>
      <c r="JNW6"/>
      <c r="JNY6"/>
      <c r="JOA6"/>
      <c r="JOC6"/>
      <c r="JOE6"/>
      <c r="JOG6"/>
      <c r="JOI6"/>
      <c r="JOK6"/>
      <c r="JOM6"/>
      <c r="JOO6"/>
      <c r="JOQ6"/>
      <c r="JOS6"/>
      <c r="JOU6"/>
      <c r="JOW6"/>
      <c r="JOY6"/>
      <c r="JPA6"/>
      <c r="JPC6"/>
      <c r="JPE6"/>
      <c r="JPG6"/>
      <c r="JPI6"/>
      <c r="JPK6"/>
      <c r="JPM6"/>
      <c r="JPO6"/>
      <c r="JPQ6"/>
      <c r="JPS6"/>
      <c r="JPU6"/>
      <c r="JPW6"/>
      <c r="JPY6"/>
      <c r="JQA6"/>
      <c r="JQC6"/>
      <c r="JQE6"/>
      <c r="JQG6"/>
      <c r="JQI6"/>
      <c r="JQK6"/>
      <c r="JQM6"/>
      <c r="JQO6"/>
      <c r="JQQ6"/>
      <c r="JQS6"/>
      <c r="JQU6"/>
      <c r="JQW6"/>
      <c r="JQY6"/>
      <c r="JRA6"/>
      <c r="JRC6"/>
      <c r="JRE6"/>
      <c r="JRG6"/>
      <c r="JRI6"/>
      <c r="JRK6"/>
      <c r="JRM6"/>
      <c r="JRO6"/>
      <c r="JRQ6"/>
      <c r="JRS6"/>
      <c r="JRU6"/>
      <c r="JRW6"/>
      <c r="JRY6"/>
      <c r="JSA6"/>
      <c r="JSC6"/>
      <c r="JSE6"/>
      <c r="JSG6"/>
      <c r="JSI6"/>
      <c r="JSK6"/>
      <c r="JSM6"/>
      <c r="JSO6"/>
      <c r="JSQ6"/>
      <c r="JSS6"/>
      <c r="JSU6"/>
      <c r="JSW6"/>
      <c r="JSY6"/>
      <c r="JTA6"/>
      <c r="JTC6"/>
      <c r="JTE6"/>
      <c r="JTG6"/>
      <c r="JTI6"/>
      <c r="JTK6"/>
      <c r="JTM6"/>
      <c r="JTO6"/>
      <c r="JTQ6"/>
      <c r="JTS6"/>
      <c r="JTU6"/>
      <c r="JTW6"/>
      <c r="JTY6"/>
      <c r="JUA6"/>
      <c r="JUC6"/>
      <c r="JUE6"/>
      <c r="JUG6"/>
      <c r="JUI6"/>
      <c r="JUK6"/>
      <c r="JUM6"/>
      <c r="JUO6"/>
      <c r="JUQ6"/>
      <c r="JUS6"/>
      <c r="JUU6"/>
      <c r="JUW6"/>
      <c r="JUY6"/>
      <c r="JVA6"/>
      <c r="JVC6"/>
      <c r="JVE6"/>
      <c r="JVG6"/>
      <c r="JVI6"/>
      <c r="JVK6"/>
      <c r="JVM6"/>
      <c r="JVO6"/>
      <c r="JVQ6"/>
      <c r="JVS6"/>
      <c r="JVU6"/>
      <c r="JVW6"/>
      <c r="JVY6"/>
      <c r="JWA6"/>
      <c r="JWC6"/>
      <c r="JWE6"/>
      <c r="JWG6"/>
      <c r="JWI6"/>
      <c r="JWK6"/>
      <c r="JWM6"/>
      <c r="JWO6"/>
      <c r="JWQ6"/>
      <c r="JWS6"/>
      <c r="JWU6"/>
      <c r="JWW6"/>
      <c r="JWY6"/>
      <c r="JXA6"/>
      <c r="JXC6"/>
      <c r="JXE6"/>
      <c r="JXG6"/>
      <c r="JXI6"/>
      <c r="JXK6"/>
      <c r="JXM6"/>
      <c r="JXO6"/>
      <c r="JXQ6"/>
      <c r="JXS6"/>
      <c r="JXU6"/>
      <c r="JXW6"/>
      <c r="JXY6"/>
      <c r="JYA6"/>
      <c r="JYC6"/>
      <c r="JYE6"/>
      <c r="JYG6"/>
      <c r="JYI6"/>
      <c r="JYK6"/>
      <c r="JYM6"/>
      <c r="JYO6"/>
      <c r="JYQ6"/>
      <c r="JYS6"/>
      <c r="JYU6"/>
      <c r="JYW6"/>
      <c r="JYY6"/>
      <c r="JZA6"/>
      <c r="JZC6"/>
      <c r="JZE6"/>
      <c r="JZG6"/>
      <c r="JZI6"/>
      <c r="JZK6"/>
      <c r="JZM6"/>
      <c r="JZO6"/>
      <c r="JZQ6"/>
      <c r="JZS6"/>
      <c r="JZU6"/>
      <c r="JZW6"/>
      <c r="JZY6"/>
      <c r="KAA6"/>
      <c r="KAC6"/>
      <c r="KAE6"/>
      <c r="KAG6"/>
      <c r="KAI6"/>
      <c r="KAK6"/>
      <c r="KAM6"/>
      <c r="KAO6"/>
      <c r="KAQ6"/>
      <c r="KAS6"/>
      <c r="KAU6"/>
      <c r="KAW6"/>
      <c r="KAY6"/>
      <c r="KBA6"/>
      <c r="KBC6"/>
      <c r="KBE6"/>
      <c r="KBG6"/>
      <c r="KBI6"/>
      <c r="KBK6"/>
      <c r="KBM6"/>
      <c r="KBO6"/>
      <c r="KBQ6"/>
      <c r="KBS6"/>
      <c r="KBU6"/>
      <c r="KBW6"/>
      <c r="KBY6"/>
      <c r="KCA6"/>
      <c r="KCC6"/>
      <c r="KCE6"/>
      <c r="KCG6"/>
      <c r="KCI6"/>
      <c r="KCK6"/>
      <c r="KCM6"/>
      <c r="KCO6"/>
      <c r="KCQ6"/>
      <c r="KCS6"/>
      <c r="KCU6"/>
      <c r="KCW6"/>
      <c r="KCY6"/>
      <c r="KDA6"/>
      <c r="KDC6"/>
      <c r="KDE6"/>
      <c r="KDG6"/>
      <c r="KDI6"/>
      <c r="KDK6"/>
      <c r="KDM6"/>
      <c r="KDO6"/>
      <c r="KDQ6"/>
      <c r="KDS6"/>
      <c r="KDU6"/>
      <c r="KDW6"/>
      <c r="KDY6"/>
      <c r="KEA6"/>
      <c r="KEC6"/>
      <c r="KEE6"/>
      <c r="KEG6"/>
      <c r="KEI6"/>
      <c r="KEK6"/>
      <c r="KEM6"/>
      <c r="KEO6"/>
      <c r="KEQ6"/>
      <c r="KES6"/>
      <c r="KEU6"/>
      <c r="KEW6"/>
      <c r="KEY6"/>
      <c r="KFA6"/>
      <c r="KFC6"/>
      <c r="KFE6"/>
      <c r="KFG6"/>
      <c r="KFI6"/>
      <c r="KFK6"/>
      <c r="KFM6"/>
      <c r="KFO6"/>
      <c r="KFQ6"/>
      <c r="KFS6"/>
      <c r="KFU6"/>
      <c r="KFW6"/>
      <c r="KFY6"/>
      <c r="KGA6"/>
      <c r="KGC6"/>
      <c r="KGE6"/>
      <c r="KGG6"/>
      <c r="KGI6"/>
      <c r="KGK6"/>
      <c r="KGM6"/>
      <c r="KGO6"/>
      <c r="KGQ6"/>
      <c r="KGS6"/>
      <c r="KGU6"/>
      <c r="KGW6"/>
      <c r="KGY6"/>
      <c r="KHA6"/>
      <c r="KHC6"/>
      <c r="KHE6"/>
      <c r="KHG6"/>
      <c r="KHI6"/>
      <c r="KHK6"/>
      <c r="KHM6"/>
      <c r="KHO6"/>
      <c r="KHQ6"/>
      <c r="KHS6"/>
      <c r="KHU6"/>
      <c r="KHW6"/>
      <c r="KHY6"/>
      <c r="KIA6"/>
      <c r="KIC6"/>
      <c r="KIE6"/>
      <c r="KIG6"/>
      <c r="KII6"/>
      <c r="KIK6"/>
      <c r="KIM6"/>
      <c r="KIO6"/>
      <c r="KIQ6"/>
      <c r="KIS6"/>
      <c r="KIU6"/>
      <c r="KIW6"/>
      <c r="KIY6"/>
      <c r="KJA6"/>
      <c r="KJC6"/>
      <c r="KJE6"/>
      <c r="KJG6"/>
      <c r="KJI6"/>
      <c r="KJK6"/>
      <c r="KJM6"/>
      <c r="KJO6"/>
      <c r="KJQ6"/>
      <c r="KJS6"/>
      <c r="KJU6"/>
      <c r="KJW6"/>
      <c r="KJY6"/>
      <c r="KKA6"/>
      <c r="KKC6"/>
      <c r="KKE6"/>
      <c r="KKG6"/>
      <c r="KKI6"/>
      <c r="KKK6"/>
      <c r="KKM6"/>
      <c r="KKO6"/>
      <c r="KKQ6"/>
      <c r="KKS6"/>
      <c r="KKU6"/>
      <c r="KKW6"/>
      <c r="KKY6"/>
      <c r="KLA6"/>
      <c r="KLC6"/>
      <c r="KLE6"/>
      <c r="KLG6"/>
      <c r="KLI6"/>
      <c r="KLK6"/>
      <c r="KLM6"/>
      <c r="KLO6"/>
      <c r="KLQ6"/>
      <c r="KLS6"/>
      <c r="KLU6"/>
      <c r="KLW6"/>
      <c r="KLY6"/>
      <c r="KMA6"/>
      <c r="KMC6"/>
      <c r="KME6"/>
      <c r="KMG6"/>
      <c r="KMI6"/>
      <c r="KMK6"/>
      <c r="KMM6"/>
      <c r="KMO6"/>
      <c r="KMQ6"/>
      <c r="KMS6"/>
      <c r="KMU6"/>
      <c r="KMW6"/>
      <c r="KMY6"/>
      <c r="KNA6"/>
      <c r="KNC6"/>
      <c r="KNE6"/>
      <c r="KNG6"/>
      <c r="KNI6"/>
      <c r="KNK6"/>
      <c r="KNM6"/>
      <c r="KNO6"/>
      <c r="KNQ6"/>
      <c r="KNS6"/>
      <c r="KNU6"/>
      <c r="KNW6"/>
      <c r="KNY6"/>
      <c r="KOA6"/>
      <c r="KOC6"/>
      <c r="KOE6"/>
      <c r="KOG6"/>
      <c r="KOI6"/>
      <c r="KOK6"/>
      <c r="KOM6"/>
      <c r="KOO6"/>
      <c r="KOQ6"/>
      <c r="KOS6"/>
      <c r="KOU6"/>
      <c r="KOW6"/>
      <c r="KOY6"/>
      <c r="KPA6"/>
      <c r="KPC6"/>
      <c r="KPE6"/>
      <c r="KPG6"/>
      <c r="KPI6"/>
      <c r="KPK6"/>
      <c r="KPM6"/>
      <c r="KPO6"/>
      <c r="KPQ6"/>
      <c r="KPS6"/>
      <c r="KPU6"/>
      <c r="KPW6"/>
      <c r="KPY6"/>
      <c r="KQA6"/>
      <c r="KQC6"/>
      <c r="KQE6"/>
      <c r="KQG6"/>
      <c r="KQI6"/>
      <c r="KQK6"/>
      <c r="KQM6"/>
      <c r="KQO6"/>
      <c r="KQQ6"/>
      <c r="KQS6"/>
      <c r="KQU6"/>
      <c r="KQW6"/>
      <c r="KQY6"/>
      <c r="KRA6"/>
      <c r="KRC6"/>
      <c r="KRE6"/>
      <c r="KRG6"/>
      <c r="KRI6"/>
      <c r="KRK6"/>
      <c r="KRM6"/>
      <c r="KRO6"/>
      <c r="KRQ6"/>
      <c r="KRS6"/>
      <c r="KRU6"/>
      <c r="KRW6"/>
      <c r="KRY6"/>
      <c r="KSA6"/>
      <c r="KSC6"/>
      <c r="KSE6"/>
      <c r="KSG6"/>
      <c r="KSI6"/>
      <c r="KSK6"/>
      <c r="KSM6"/>
      <c r="KSO6"/>
      <c r="KSQ6"/>
      <c r="KSS6"/>
      <c r="KSU6"/>
      <c r="KSW6"/>
      <c r="KSY6"/>
      <c r="KTA6"/>
      <c r="KTC6"/>
      <c r="KTE6"/>
      <c r="KTG6"/>
      <c r="KTI6"/>
      <c r="KTK6"/>
      <c r="KTM6"/>
      <c r="KTO6"/>
      <c r="KTQ6"/>
      <c r="KTS6"/>
      <c r="KTU6"/>
      <c r="KTW6"/>
      <c r="KTY6"/>
      <c r="KUA6"/>
      <c r="KUC6"/>
      <c r="KUE6"/>
      <c r="KUG6"/>
      <c r="KUI6"/>
      <c r="KUK6"/>
      <c r="KUM6"/>
      <c r="KUO6"/>
      <c r="KUQ6"/>
      <c r="KUS6"/>
      <c r="KUU6"/>
      <c r="KUW6"/>
      <c r="KUY6"/>
      <c r="KVA6"/>
      <c r="KVC6"/>
      <c r="KVE6"/>
      <c r="KVG6"/>
      <c r="KVI6"/>
      <c r="KVK6"/>
      <c r="KVM6"/>
      <c r="KVO6"/>
      <c r="KVQ6"/>
      <c r="KVS6"/>
      <c r="KVU6"/>
      <c r="KVW6"/>
      <c r="KVY6"/>
      <c r="KWA6"/>
      <c r="KWC6"/>
      <c r="KWE6"/>
      <c r="KWG6"/>
      <c r="KWI6"/>
      <c r="KWK6"/>
      <c r="KWM6"/>
      <c r="KWO6"/>
      <c r="KWQ6"/>
      <c r="KWS6"/>
      <c r="KWU6"/>
      <c r="KWW6"/>
      <c r="KWY6"/>
      <c r="KXA6"/>
      <c r="KXC6"/>
      <c r="KXE6"/>
      <c r="KXG6"/>
      <c r="KXI6"/>
      <c r="KXK6"/>
      <c r="KXM6"/>
      <c r="KXO6"/>
      <c r="KXQ6"/>
      <c r="KXS6"/>
      <c r="KXU6"/>
      <c r="KXW6"/>
      <c r="KXY6"/>
      <c r="KYA6"/>
      <c r="KYC6"/>
      <c r="KYE6"/>
      <c r="KYG6"/>
      <c r="KYI6"/>
      <c r="KYK6"/>
      <c r="KYM6"/>
      <c r="KYO6"/>
      <c r="KYQ6"/>
      <c r="KYS6"/>
      <c r="KYU6"/>
      <c r="KYW6"/>
      <c r="KYY6"/>
      <c r="KZA6"/>
      <c r="KZC6"/>
      <c r="KZE6"/>
      <c r="KZG6"/>
      <c r="KZI6"/>
      <c r="KZK6"/>
      <c r="KZM6"/>
      <c r="KZO6"/>
      <c r="KZQ6"/>
      <c r="KZS6"/>
      <c r="KZU6"/>
      <c r="KZW6"/>
      <c r="KZY6"/>
      <c r="LAA6"/>
      <c r="LAC6"/>
      <c r="LAE6"/>
      <c r="LAG6"/>
      <c r="LAI6"/>
      <c r="LAK6"/>
      <c r="LAM6"/>
      <c r="LAO6"/>
      <c r="LAQ6"/>
      <c r="LAS6"/>
      <c r="LAU6"/>
      <c r="LAW6"/>
      <c r="LAY6"/>
      <c r="LBA6"/>
      <c r="LBC6"/>
      <c r="LBE6"/>
      <c r="LBG6"/>
      <c r="LBI6"/>
      <c r="LBK6"/>
      <c r="LBM6"/>
      <c r="LBO6"/>
      <c r="LBQ6"/>
      <c r="LBS6"/>
      <c r="LBU6"/>
      <c r="LBW6"/>
      <c r="LBY6"/>
      <c r="LCA6"/>
      <c r="LCC6"/>
      <c r="LCE6"/>
      <c r="LCG6"/>
      <c r="LCI6"/>
      <c r="LCK6"/>
      <c r="LCM6"/>
      <c r="LCO6"/>
      <c r="LCQ6"/>
      <c r="LCS6"/>
      <c r="LCU6"/>
      <c r="LCW6"/>
      <c r="LCY6"/>
      <c r="LDA6"/>
      <c r="LDC6"/>
      <c r="LDE6"/>
      <c r="LDG6"/>
      <c r="LDI6"/>
      <c r="LDK6"/>
      <c r="LDM6"/>
      <c r="LDO6"/>
      <c r="LDQ6"/>
      <c r="LDS6"/>
      <c r="LDU6"/>
      <c r="LDW6"/>
      <c r="LDY6"/>
      <c r="LEA6"/>
      <c r="LEC6"/>
      <c r="LEE6"/>
      <c r="LEG6"/>
      <c r="LEI6"/>
      <c r="LEK6"/>
      <c r="LEM6"/>
      <c r="LEO6"/>
      <c r="LEQ6"/>
      <c r="LES6"/>
      <c r="LEU6"/>
      <c r="LEW6"/>
      <c r="LEY6"/>
      <c r="LFA6"/>
      <c r="LFC6"/>
      <c r="LFE6"/>
      <c r="LFG6"/>
      <c r="LFI6"/>
      <c r="LFK6"/>
      <c r="LFM6"/>
      <c r="LFO6"/>
      <c r="LFQ6"/>
      <c r="LFS6"/>
      <c r="LFU6"/>
      <c r="LFW6"/>
      <c r="LFY6"/>
      <c r="LGA6"/>
      <c r="LGC6"/>
      <c r="LGE6"/>
      <c r="LGG6"/>
      <c r="LGI6"/>
      <c r="LGK6"/>
      <c r="LGM6"/>
      <c r="LGO6"/>
      <c r="LGQ6"/>
      <c r="LGS6"/>
      <c r="LGU6"/>
      <c r="LGW6"/>
      <c r="LGY6"/>
      <c r="LHA6"/>
      <c r="LHC6"/>
      <c r="LHE6"/>
      <c r="LHG6"/>
      <c r="LHI6"/>
      <c r="LHK6"/>
      <c r="LHM6"/>
      <c r="LHO6"/>
      <c r="LHQ6"/>
      <c r="LHS6"/>
      <c r="LHU6"/>
      <c r="LHW6"/>
      <c r="LHY6"/>
      <c r="LIA6"/>
      <c r="LIC6"/>
      <c r="LIE6"/>
      <c r="LIG6"/>
      <c r="LII6"/>
      <c r="LIK6"/>
      <c r="LIM6"/>
      <c r="LIO6"/>
      <c r="LIQ6"/>
      <c r="LIS6"/>
      <c r="LIU6"/>
      <c r="LIW6"/>
      <c r="LIY6"/>
      <c r="LJA6"/>
      <c r="LJC6"/>
      <c r="LJE6"/>
      <c r="LJG6"/>
      <c r="LJI6"/>
      <c r="LJK6"/>
      <c r="LJM6"/>
      <c r="LJO6"/>
      <c r="LJQ6"/>
      <c r="LJS6"/>
      <c r="LJU6"/>
      <c r="LJW6"/>
      <c r="LJY6"/>
      <c r="LKA6"/>
      <c r="LKC6"/>
      <c r="LKE6"/>
      <c r="LKG6"/>
      <c r="LKI6"/>
      <c r="LKK6"/>
      <c r="LKM6"/>
      <c r="LKO6"/>
      <c r="LKQ6"/>
      <c r="LKS6"/>
      <c r="LKU6"/>
      <c r="LKW6"/>
      <c r="LKY6"/>
      <c r="LLA6"/>
      <c r="LLC6"/>
      <c r="LLE6"/>
      <c r="LLG6"/>
      <c r="LLI6"/>
      <c r="LLK6"/>
      <c r="LLM6"/>
      <c r="LLO6"/>
      <c r="LLQ6"/>
      <c r="LLS6"/>
      <c r="LLU6"/>
      <c r="LLW6"/>
      <c r="LLY6"/>
      <c r="LMA6"/>
      <c r="LMC6"/>
      <c r="LME6"/>
      <c r="LMG6"/>
      <c r="LMI6"/>
      <c r="LMK6"/>
      <c r="LMM6"/>
      <c r="LMO6"/>
      <c r="LMQ6"/>
      <c r="LMS6"/>
      <c r="LMU6"/>
      <c r="LMW6"/>
      <c r="LMY6"/>
      <c r="LNA6"/>
      <c r="LNC6"/>
      <c r="LNE6"/>
      <c r="LNG6"/>
      <c r="LNI6"/>
      <c r="LNK6"/>
      <c r="LNM6"/>
      <c r="LNO6"/>
      <c r="LNQ6"/>
      <c r="LNS6"/>
      <c r="LNU6"/>
      <c r="LNW6"/>
      <c r="LNY6"/>
      <c r="LOA6"/>
      <c r="LOC6"/>
      <c r="LOE6"/>
      <c r="LOG6"/>
      <c r="LOI6"/>
      <c r="LOK6"/>
      <c r="LOM6"/>
      <c r="LOO6"/>
      <c r="LOQ6"/>
      <c r="LOS6"/>
      <c r="LOU6"/>
      <c r="LOW6"/>
      <c r="LOY6"/>
      <c r="LPA6"/>
      <c r="LPC6"/>
      <c r="LPE6"/>
      <c r="LPG6"/>
      <c r="LPI6"/>
      <c r="LPK6"/>
      <c r="LPM6"/>
      <c r="LPO6"/>
      <c r="LPQ6"/>
      <c r="LPS6"/>
      <c r="LPU6"/>
      <c r="LPW6"/>
      <c r="LPY6"/>
      <c r="LQA6"/>
      <c r="LQC6"/>
      <c r="LQE6"/>
      <c r="LQG6"/>
      <c r="LQI6"/>
      <c r="LQK6"/>
      <c r="LQM6"/>
      <c r="LQO6"/>
      <c r="LQQ6"/>
      <c r="LQS6"/>
      <c r="LQU6"/>
      <c r="LQW6"/>
      <c r="LQY6"/>
      <c r="LRA6"/>
      <c r="LRC6"/>
      <c r="LRE6"/>
      <c r="LRG6"/>
      <c r="LRI6"/>
      <c r="LRK6"/>
      <c r="LRM6"/>
      <c r="LRO6"/>
      <c r="LRQ6"/>
      <c r="LRS6"/>
      <c r="LRU6"/>
      <c r="LRW6"/>
      <c r="LRY6"/>
      <c r="LSA6"/>
      <c r="LSC6"/>
      <c r="LSE6"/>
      <c r="LSG6"/>
      <c r="LSI6"/>
      <c r="LSK6"/>
      <c r="LSM6"/>
      <c r="LSO6"/>
      <c r="LSQ6"/>
      <c r="LSS6"/>
      <c r="LSU6"/>
      <c r="LSW6"/>
      <c r="LSY6"/>
      <c r="LTA6"/>
      <c r="LTC6"/>
      <c r="LTE6"/>
      <c r="LTG6"/>
      <c r="LTI6"/>
      <c r="LTK6"/>
      <c r="LTM6"/>
      <c r="LTO6"/>
      <c r="LTQ6"/>
      <c r="LTS6"/>
      <c r="LTU6"/>
      <c r="LTW6"/>
      <c r="LTY6"/>
      <c r="LUA6"/>
      <c r="LUC6"/>
      <c r="LUE6"/>
      <c r="LUG6"/>
      <c r="LUI6"/>
      <c r="LUK6"/>
      <c r="LUM6"/>
      <c r="LUO6"/>
      <c r="LUQ6"/>
      <c r="LUS6"/>
      <c r="LUU6"/>
      <c r="LUW6"/>
      <c r="LUY6"/>
      <c r="LVA6"/>
      <c r="LVC6"/>
      <c r="LVE6"/>
      <c r="LVG6"/>
      <c r="LVI6"/>
      <c r="LVK6"/>
      <c r="LVM6"/>
      <c r="LVO6"/>
      <c r="LVQ6"/>
      <c r="LVS6"/>
      <c r="LVU6"/>
      <c r="LVW6"/>
      <c r="LVY6"/>
      <c r="LWA6"/>
      <c r="LWC6"/>
      <c r="LWE6"/>
      <c r="LWG6"/>
      <c r="LWI6"/>
      <c r="LWK6"/>
      <c r="LWM6"/>
      <c r="LWO6"/>
      <c r="LWQ6"/>
      <c r="LWS6"/>
      <c r="LWU6"/>
      <c r="LWW6"/>
      <c r="LWY6"/>
      <c r="LXA6"/>
      <c r="LXC6"/>
      <c r="LXE6"/>
      <c r="LXG6"/>
      <c r="LXI6"/>
      <c r="LXK6"/>
      <c r="LXM6"/>
      <c r="LXO6"/>
      <c r="LXQ6"/>
      <c r="LXS6"/>
      <c r="LXU6"/>
      <c r="LXW6"/>
      <c r="LXY6"/>
      <c r="LYA6"/>
      <c r="LYC6"/>
      <c r="LYE6"/>
      <c r="LYG6"/>
      <c r="LYI6"/>
      <c r="LYK6"/>
      <c r="LYM6"/>
      <c r="LYO6"/>
      <c r="LYQ6"/>
      <c r="LYS6"/>
      <c r="LYU6"/>
      <c r="LYW6"/>
      <c r="LYY6"/>
      <c r="LZA6"/>
      <c r="LZC6"/>
      <c r="LZE6"/>
      <c r="LZG6"/>
      <c r="LZI6"/>
      <c r="LZK6"/>
      <c r="LZM6"/>
      <c r="LZO6"/>
      <c r="LZQ6"/>
      <c r="LZS6"/>
      <c r="LZU6"/>
      <c r="LZW6"/>
      <c r="LZY6"/>
      <c r="MAA6"/>
      <c r="MAC6"/>
      <c r="MAE6"/>
      <c r="MAG6"/>
      <c r="MAI6"/>
      <c r="MAK6"/>
      <c r="MAM6"/>
      <c r="MAO6"/>
      <c r="MAQ6"/>
      <c r="MAS6"/>
      <c r="MAU6"/>
      <c r="MAW6"/>
      <c r="MAY6"/>
      <c r="MBA6"/>
      <c r="MBC6"/>
      <c r="MBE6"/>
      <c r="MBG6"/>
      <c r="MBI6"/>
      <c r="MBK6"/>
      <c r="MBM6"/>
      <c r="MBO6"/>
      <c r="MBQ6"/>
      <c r="MBS6"/>
      <c r="MBU6"/>
      <c r="MBW6"/>
      <c r="MBY6"/>
      <c r="MCA6"/>
      <c r="MCC6"/>
      <c r="MCE6"/>
      <c r="MCG6"/>
      <c r="MCI6"/>
      <c r="MCK6"/>
      <c r="MCM6"/>
      <c r="MCO6"/>
      <c r="MCQ6"/>
      <c r="MCS6"/>
      <c r="MCU6"/>
      <c r="MCW6"/>
      <c r="MCY6"/>
      <c r="MDA6"/>
      <c r="MDC6"/>
      <c r="MDE6"/>
      <c r="MDG6"/>
      <c r="MDI6"/>
      <c r="MDK6"/>
      <c r="MDM6"/>
      <c r="MDO6"/>
      <c r="MDQ6"/>
      <c r="MDS6"/>
      <c r="MDU6"/>
      <c r="MDW6"/>
      <c r="MDY6"/>
      <c r="MEA6"/>
      <c r="MEC6"/>
      <c r="MEE6"/>
      <c r="MEG6"/>
      <c r="MEI6"/>
      <c r="MEK6"/>
      <c r="MEM6"/>
      <c r="MEO6"/>
      <c r="MEQ6"/>
      <c r="MES6"/>
      <c r="MEU6"/>
      <c r="MEW6"/>
      <c r="MEY6"/>
      <c r="MFA6"/>
      <c r="MFC6"/>
      <c r="MFE6"/>
      <c r="MFG6"/>
      <c r="MFI6"/>
      <c r="MFK6"/>
      <c r="MFM6"/>
      <c r="MFO6"/>
      <c r="MFQ6"/>
      <c r="MFS6"/>
      <c r="MFU6"/>
      <c r="MFW6"/>
      <c r="MFY6"/>
      <c r="MGA6"/>
      <c r="MGC6"/>
      <c r="MGE6"/>
      <c r="MGG6"/>
      <c r="MGI6"/>
      <c r="MGK6"/>
      <c r="MGM6"/>
      <c r="MGO6"/>
      <c r="MGQ6"/>
      <c r="MGS6"/>
      <c r="MGU6"/>
      <c r="MGW6"/>
      <c r="MGY6"/>
      <c r="MHA6"/>
      <c r="MHC6"/>
      <c r="MHE6"/>
      <c r="MHG6"/>
      <c r="MHI6"/>
      <c r="MHK6"/>
      <c r="MHM6"/>
      <c r="MHO6"/>
      <c r="MHQ6"/>
      <c r="MHS6"/>
      <c r="MHU6"/>
      <c r="MHW6"/>
      <c r="MHY6"/>
      <c r="MIA6"/>
      <c r="MIC6"/>
      <c r="MIE6"/>
      <c r="MIG6"/>
      <c r="MII6"/>
      <c r="MIK6"/>
      <c r="MIM6"/>
      <c r="MIO6"/>
      <c r="MIQ6"/>
      <c r="MIS6"/>
      <c r="MIU6"/>
      <c r="MIW6"/>
      <c r="MIY6"/>
      <c r="MJA6"/>
      <c r="MJC6"/>
      <c r="MJE6"/>
      <c r="MJG6"/>
      <c r="MJI6"/>
      <c r="MJK6"/>
      <c r="MJM6"/>
      <c r="MJO6"/>
      <c r="MJQ6"/>
      <c r="MJS6"/>
      <c r="MJU6"/>
      <c r="MJW6"/>
      <c r="MJY6"/>
      <c r="MKA6"/>
      <c r="MKC6"/>
      <c r="MKE6"/>
      <c r="MKG6"/>
      <c r="MKI6"/>
      <c r="MKK6"/>
      <c r="MKM6"/>
      <c r="MKO6"/>
      <c r="MKQ6"/>
      <c r="MKS6"/>
      <c r="MKU6"/>
      <c r="MKW6"/>
      <c r="MKY6"/>
      <c r="MLA6"/>
      <c r="MLC6"/>
      <c r="MLE6"/>
      <c r="MLG6"/>
      <c r="MLI6"/>
      <c r="MLK6"/>
      <c r="MLM6"/>
      <c r="MLO6"/>
      <c r="MLQ6"/>
      <c r="MLS6"/>
      <c r="MLU6"/>
      <c r="MLW6"/>
      <c r="MLY6"/>
      <c r="MMA6"/>
      <c r="MMC6"/>
      <c r="MME6"/>
      <c r="MMG6"/>
      <c r="MMI6"/>
      <c r="MMK6"/>
      <c r="MMM6"/>
      <c r="MMO6"/>
      <c r="MMQ6"/>
      <c r="MMS6"/>
      <c r="MMU6"/>
      <c r="MMW6"/>
      <c r="MMY6"/>
      <c r="MNA6"/>
      <c r="MNC6"/>
      <c r="MNE6"/>
      <c r="MNG6"/>
      <c r="MNI6"/>
      <c r="MNK6"/>
      <c r="MNM6"/>
      <c r="MNO6"/>
      <c r="MNQ6"/>
      <c r="MNS6"/>
      <c r="MNU6"/>
      <c r="MNW6"/>
      <c r="MNY6"/>
      <c r="MOA6"/>
      <c r="MOC6"/>
      <c r="MOE6"/>
      <c r="MOG6"/>
      <c r="MOI6"/>
      <c r="MOK6"/>
      <c r="MOM6"/>
      <c r="MOO6"/>
      <c r="MOQ6"/>
      <c r="MOS6"/>
      <c r="MOU6"/>
      <c r="MOW6"/>
      <c r="MOY6"/>
      <c r="MPA6"/>
      <c r="MPC6"/>
      <c r="MPE6"/>
      <c r="MPG6"/>
      <c r="MPI6"/>
      <c r="MPK6"/>
      <c r="MPM6"/>
      <c r="MPO6"/>
      <c r="MPQ6"/>
      <c r="MPS6"/>
      <c r="MPU6"/>
      <c r="MPW6"/>
      <c r="MPY6"/>
      <c r="MQA6"/>
      <c r="MQC6"/>
      <c r="MQE6"/>
      <c r="MQG6"/>
      <c r="MQI6"/>
      <c r="MQK6"/>
      <c r="MQM6"/>
      <c r="MQO6"/>
      <c r="MQQ6"/>
      <c r="MQS6"/>
      <c r="MQU6"/>
      <c r="MQW6"/>
      <c r="MQY6"/>
      <c r="MRA6"/>
      <c r="MRC6"/>
      <c r="MRE6"/>
      <c r="MRG6"/>
      <c r="MRI6"/>
      <c r="MRK6"/>
      <c r="MRM6"/>
      <c r="MRO6"/>
      <c r="MRQ6"/>
      <c r="MRS6"/>
      <c r="MRU6"/>
      <c r="MRW6"/>
      <c r="MRY6"/>
      <c r="MSA6"/>
      <c r="MSC6"/>
      <c r="MSE6"/>
      <c r="MSG6"/>
      <c r="MSI6"/>
      <c r="MSK6"/>
      <c r="MSM6"/>
      <c r="MSO6"/>
      <c r="MSQ6"/>
      <c r="MSS6"/>
      <c r="MSU6"/>
      <c r="MSW6"/>
      <c r="MSY6"/>
      <c r="MTA6"/>
      <c r="MTC6"/>
      <c r="MTE6"/>
      <c r="MTG6"/>
      <c r="MTI6"/>
      <c r="MTK6"/>
      <c r="MTM6"/>
      <c r="MTO6"/>
      <c r="MTQ6"/>
      <c r="MTS6"/>
      <c r="MTU6"/>
      <c r="MTW6"/>
      <c r="MTY6"/>
      <c r="MUA6"/>
      <c r="MUC6"/>
      <c r="MUE6"/>
      <c r="MUG6"/>
      <c r="MUI6"/>
      <c r="MUK6"/>
      <c r="MUM6"/>
      <c r="MUO6"/>
      <c r="MUQ6"/>
      <c r="MUS6"/>
      <c r="MUU6"/>
      <c r="MUW6"/>
      <c r="MUY6"/>
      <c r="MVA6"/>
      <c r="MVC6"/>
      <c r="MVE6"/>
      <c r="MVG6"/>
      <c r="MVI6"/>
      <c r="MVK6"/>
      <c r="MVM6"/>
      <c r="MVO6"/>
      <c r="MVQ6"/>
      <c r="MVS6"/>
      <c r="MVU6"/>
      <c r="MVW6"/>
      <c r="MVY6"/>
      <c r="MWA6"/>
      <c r="MWC6"/>
      <c r="MWE6"/>
      <c r="MWG6"/>
      <c r="MWI6"/>
      <c r="MWK6"/>
      <c r="MWM6"/>
      <c r="MWO6"/>
      <c r="MWQ6"/>
      <c r="MWS6"/>
      <c r="MWU6"/>
      <c r="MWW6"/>
      <c r="MWY6"/>
      <c r="MXA6"/>
      <c r="MXC6"/>
      <c r="MXE6"/>
      <c r="MXG6"/>
      <c r="MXI6"/>
      <c r="MXK6"/>
      <c r="MXM6"/>
      <c r="MXO6"/>
      <c r="MXQ6"/>
      <c r="MXS6"/>
      <c r="MXU6"/>
      <c r="MXW6"/>
      <c r="MXY6"/>
      <c r="MYA6"/>
      <c r="MYC6"/>
      <c r="MYE6"/>
      <c r="MYG6"/>
      <c r="MYI6"/>
      <c r="MYK6"/>
      <c r="MYM6"/>
      <c r="MYO6"/>
      <c r="MYQ6"/>
      <c r="MYS6"/>
      <c r="MYU6"/>
      <c r="MYW6"/>
      <c r="MYY6"/>
      <c r="MZA6"/>
      <c r="MZC6"/>
      <c r="MZE6"/>
      <c r="MZG6"/>
      <c r="MZI6"/>
      <c r="MZK6"/>
      <c r="MZM6"/>
      <c r="MZO6"/>
      <c r="MZQ6"/>
      <c r="MZS6"/>
      <c r="MZU6"/>
      <c r="MZW6"/>
      <c r="MZY6"/>
      <c r="NAA6"/>
      <c r="NAC6"/>
      <c r="NAE6"/>
      <c r="NAG6"/>
      <c r="NAI6"/>
      <c r="NAK6"/>
      <c r="NAM6"/>
      <c r="NAO6"/>
      <c r="NAQ6"/>
      <c r="NAS6"/>
      <c r="NAU6"/>
      <c r="NAW6"/>
      <c r="NAY6"/>
      <c r="NBA6"/>
      <c r="NBC6"/>
      <c r="NBE6"/>
      <c r="NBG6"/>
      <c r="NBI6"/>
      <c r="NBK6"/>
      <c r="NBM6"/>
      <c r="NBO6"/>
      <c r="NBQ6"/>
      <c r="NBS6"/>
      <c r="NBU6"/>
      <c r="NBW6"/>
      <c r="NBY6"/>
      <c r="NCA6"/>
      <c r="NCC6"/>
      <c r="NCE6"/>
      <c r="NCG6"/>
      <c r="NCI6"/>
      <c r="NCK6"/>
      <c r="NCM6"/>
      <c r="NCO6"/>
      <c r="NCQ6"/>
      <c r="NCS6"/>
      <c r="NCU6"/>
      <c r="NCW6"/>
      <c r="NCY6"/>
      <c r="NDA6"/>
      <c r="NDC6"/>
      <c r="NDE6"/>
      <c r="NDG6"/>
      <c r="NDI6"/>
      <c r="NDK6"/>
      <c r="NDM6"/>
      <c r="NDO6"/>
      <c r="NDQ6"/>
      <c r="NDS6"/>
      <c r="NDU6"/>
      <c r="NDW6"/>
      <c r="NDY6"/>
      <c r="NEA6"/>
      <c r="NEC6"/>
      <c r="NEE6"/>
      <c r="NEG6"/>
      <c r="NEI6"/>
      <c r="NEK6"/>
      <c r="NEM6"/>
      <c r="NEO6"/>
      <c r="NEQ6"/>
      <c r="NES6"/>
      <c r="NEU6"/>
      <c r="NEW6"/>
      <c r="NEY6"/>
      <c r="NFA6"/>
      <c r="NFC6"/>
      <c r="NFE6"/>
      <c r="NFG6"/>
      <c r="NFI6"/>
      <c r="NFK6"/>
      <c r="NFM6"/>
      <c r="NFO6"/>
      <c r="NFQ6"/>
      <c r="NFS6"/>
      <c r="NFU6"/>
      <c r="NFW6"/>
      <c r="NFY6"/>
      <c r="NGA6"/>
      <c r="NGC6"/>
      <c r="NGE6"/>
      <c r="NGG6"/>
      <c r="NGI6"/>
      <c r="NGK6"/>
      <c r="NGM6"/>
      <c r="NGO6"/>
      <c r="NGQ6"/>
      <c r="NGS6"/>
      <c r="NGU6"/>
      <c r="NGW6"/>
      <c r="NGY6"/>
      <c r="NHA6"/>
      <c r="NHC6"/>
      <c r="NHE6"/>
      <c r="NHG6"/>
      <c r="NHI6"/>
      <c r="NHK6"/>
      <c r="NHM6"/>
      <c r="NHO6"/>
      <c r="NHQ6"/>
      <c r="NHS6"/>
      <c r="NHU6"/>
      <c r="NHW6"/>
      <c r="NHY6"/>
      <c r="NIA6"/>
      <c r="NIC6"/>
      <c r="NIE6"/>
      <c r="NIG6"/>
      <c r="NII6"/>
      <c r="NIK6"/>
      <c r="NIM6"/>
      <c r="NIO6"/>
      <c r="NIQ6"/>
      <c r="NIS6"/>
      <c r="NIU6"/>
      <c r="NIW6"/>
      <c r="NIY6"/>
      <c r="NJA6"/>
      <c r="NJC6"/>
      <c r="NJE6"/>
      <c r="NJG6"/>
      <c r="NJI6"/>
      <c r="NJK6"/>
      <c r="NJM6"/>
      <c r="NJO6"/>
      <c r="NJQ6"/>
      <c r="NJS6"/>
      <c r="NJU6"/>
      <c r="NJW6"/>
      <c r="NJY6"/>
      <c r="NKA6"/>
      <c r="NKC6"/>
      <c r="NKE6"/>
      <c r="NKG6"/>
      <c r="NKI6"/>
      <c r="NKK6"/>
      <c r="NKM6"/>
      <c r="NKO6"/>
      <c r="NKQ6"/>
      <c r="NKS6"/>
      <c r="NKU6"/>
      <c r="NKW6"/>
      <c r="NKY6"/>
      <c r="NLA6"/>
      <c r="NLC6"/>
      <c r="NLE6"/>
      <c r="NLG6"/>
      <c r="NLI6"/>
      <c r="NLK6"/>
      <c r="NLM6"/>
      <c r="NLO6"/>
      <c r="NLQ6"/>
      <c r="NLS6"/>
      <c r="NLU6"/>
      <c r="NLW6"/>
      <c r="NLY6"/>
      <c r="NMA6"/>
      <c r="NMC6"/>
      <c r="NME6"/>
      <c r="NMG6"/>
      <c r="NMI6"/>
      <c r="NMK6"/>
      <c r="NMM6"/>
      <c r="NMO6"/>
      <c r="NMQ6"/>
      <c r="NMS6"/>
      <c r="NMU6"/>
      <c r="NMW6"/>
      <c r="NMY6"/>
      <c r="NNA6"/>
      <c r="NNC6"/>
      <c r="NNE6"/>
      <c r="NNG6"/>
      <c r="NNI6"/>
      <c r="NNK6"/>
      <c r="NNM6"/>
      <c r="NNO6"/>
      <c r="NNQ6"/>
      <c r="NNS6"/>
      <c r="NNU6"/>
      <c r="NNW6"/>
      <c r="NNY6"/>
      <c r="NOA6"/>
      <c r="NOC6"/>
      <c r="NOE6"/>
      <c r="NOG6"/>
      <c r="NOI6"/>
      <c r="NOK6"/>
      <c r="NOM6"/>
      <c r="NOO6"/>
      <c r="NOQ6"/>
      <c r="NOS6"/>
      <c r="NOU6"/>
      <c r="NOW6"/>
      <c r="NOY6"/>
      <c r="NPA6"/>
      <c r="NPC6"/>
      <c r="NPE6"/>
      <c r="NPG6"/>
      <c r="NPI6"/>
      <c r="NPK6"/>
      <c r="NPM6"/>
      <c r="NPO6"/>
      <c r="NPQ6"/>
      <c r="NPS6"/>
      <c r="NPU6"/>
      <c r="NPW6"/>
      <c r="NPY6"/>
      <c r="NQA6"/>
      <c r="NQC6"/>
      <c r="NQE6"/>
      <c r="NQG6"/>
      <c r="NQI6"/>
      <c r="NQK6"/>
      <c r="NQM6"/>
      <c r="NQO6"/>
      <c r="NQQ6"/>
      <c r="NQS6"/>
      <c r="NQU6"/>
      <c r="NQW6"/>
      <c r="NQY6"/>
      <c r="NRA6"/>
      <c r="NRC6"/>
      <c r="NRE6"/>
      <c r="NRG6"/>
      <c r="NRI6"/>
      <c r="NRK6"/>
      <c r="NRM6"/>
      <c r="NRO6"/>
      <c r="NRQ6"/>
      <c r="NRS6"/>
      <c r="NRU6"/>
      <c r="NRW6"/>
      <c r="NRY6"/>
      <c r="NSA6"/>
      <c r="NSC6"/>
      <c r="NSE6"/>
      <c r="NSG6"/>
      <c r="NSI6"/>
      <c r="NSK6"/>
      <c r="NSM6"/>
      <c r="NSO6"/>
      <c r="NSQ6"/>
      <c r="NSS6"/>
      <c r="NSU6"/>
      <c r="NSW6"/>
      <c r="NSY6"/>
      <c r="NTA6"/>
      <c r="NTC6"/>
      <c r="NTE6"/>
      <c r="NTG6"/>
      <c r="NTI6"/>
      <c r="NTK6"/>
      <c r="NTM6"/>
      <c r="NTO6"/>
      <c r="NTQ6"/>
      <c r="NTS6"/>
      <c r="NTU6"/>
      <c r="NTW6"/>
      <c r="NTY6"/>
      <c r="NUA6"/>
      <c r="NUC6"/>
      <c r="NUE6"/>
      <c r="NUG6"/>
      <c r="NUI6"/>
      <c r="NUK6"/>
      <c r="NUM6"/>
      <c r="NUO6"/>
      <c r="NUQ6"/>
      <c r="NUS6"/>
      <c r="NUU6"/>
      <c r="NUW6"/>
      <c r="NUY6"/>
      <c r="NVA6"/>
      <c r="NVC6"/>
      <c r="NVE6"/>
      <c r="NVG6"/>
      <c r="NVI6"/>
      <c r="NVK6"/>
      <c r="NVM6"/>
      <c r="NVO6"/>
      <c r="NVQ6"/>
      <c r="NVS6"/>
      <c r="NVU6"/>
      <c r="NVW6"/>
      <c r="NVY6"/>
      <c r="NWA6"/>
      <c r="NWC6"/>
      <c r="NWE6"/>
      <c r="NWG6"/>
      <c r="NWI6"/>
      <c r="NWK6"/>
      <c r="NWM6"/>
      <c r="NWO6"/>
      <c r="NWQ6"/>
      <c r="NWS6"/>
      <c r="NWU6"/>
      <c r="NWW6"/>
      <c r="NWY6"/>
      <c r="NXA6"/>
      <c r="NXC6"/>
      <c r="NXE6"/>
      <c r="NXG6"/>
      <c r="NXI6"/>
      <c r="NXK6"/>
      <c r="NXM6"/>
      <c r="NXO6"/>
      <c r="NXQ6"/>
      <c r="NXS6"/>
      <c r="NXU6"/>
      <c r="NXW6"/>
      <c r="NXY6"/>
      <c r="NYA6"/>
      <c r="NYC6"/>
      <c r="NYE6"/>
      <c r="NYG6"/>
      <c r="NYI6"/>
      <c r="NYK6"/>
      <c r="NYM6"/>
      <c r="NYO6"/>
      <c r="NYQ6"/>
      <c r="NYS6"/>
      <c r="NYU6"/>
      <c r="NYW6"/>
      <c r="NYY6"/>
      <c r="NZA6"/>
      <c r="NZC6"/>
      <c r="NZE6"/>
      <c r="NZG6"/>
      <c r="NZI6"/>
      <c r="NZK6"/>
      <c r="NZM6"/>
      <c r="NZO6"/>
      <c r="NZQ6"/>
      <c r="NZS6"/>
      <c r="NZU6"/>
      <c r="NZW6"/>
      <c r="NZY6"/>
      <c r="OAA6"/>
      <c r="OAC6"/>
      <c r="OAE6"/>
      <c r="OAG6"/>
      <c r="OAI6"/>
      <c r="OAK6"/>
      <c r="OAM6"/>
      <c r="OAO6"/>
      <c r="OAQ6"/>
      <c r="OAS6"/>
      <c r="OAU6"/>
      <c r="OAW6"/>
      <c r="OAY6"/>
      <c r="OBA6"/>
      <c r="OBC6"/>
      <c r="OBE6"/>
      <c r="OBG6"/>
      <c r="OBI6"/>
      <c r="OBK6"/>
      <c r="OBM6"/>
      <c r="OBO6"/>
      <c r="OBQ6"/>
      <c r="OBS6"/>
      <c r="OBU6"/>
      <c r="OBW6"/>
      <c r="OBY6"/>
      <c r="OCA6"/>
      <c r="OCC6"/>
      <c r="OCE6"/>
      <c r="OCG6"/>
      <c r="OCI6"/>
      <c r="OCK6"/>
      <c r="OCM6"/>
      <c r="OCO6"/>
      <c r="OCQ6"/>
      <c r="OCS6"/>
      <c r="OCU6"/>
      <c r="OCW6"/>
      <c r="OCY6"/>
      <c r="ODA6"/>
      <c r="ODC6"/>
      <c r="ODE6"/>
      <c r="ODG6"/>
      <c r="ODI6"/>
      <c r="ODK6"/>
      <c r="ODM6"/>
      <c r="ODO6"/>
      <c r="ODQ6"/>
      <c r="ODS6"/>
      <c r="ODU6"/>
      <c r="ODW6"/>
      <c r="ODY6"/>
      <c r="OEA6"/>
      <c r="OEC6"/>
      <c r="OEE6"/>
      <c r="OEG6"/>
      <c r="OEI6"/>
      <c r="OEK6"/>
      <c r="OEM6"/>
      <c r="OEO6"/>
      <c r="OEQ6"/>
      <c r="OES6"/>
      <c r="OEU6"/>
      <c r="OEW6"/>
      <c r="OEY6"/>
      <c r="OFA6"/>
      <c r="OFC6"/>
      <c r="OFE6"/>
      <c r="OFG6"/>
      <c r="OFI6"/>
      <c r="OFK6"/>
      <c r="OFM6"/>
      <c r="OFO6"/>
      <c r="OFQ6"/>
      <c r="OFS6"/>
      <c r="OFU6"/>
      <c r="OFW6"/>
      <c r="OFY6"/>
      <c r="OGA6"/>
      <c r="OGC6"/>
      <c r="OGE6"/>
      <c r="OGG6"/>
      <c r="OGI6"/>
      <c r="OGK6"/>
      <c r="OGM6"/>
      <c r="OGO6"/>
      <c r="OGQ6"/>
      <c r="OGS6"/>
      <c r="OGU6"/>
      <c r="OGW6"/>
      <c r="OGY6"/>
      <c r="OHA6"/>
      <c r="OHC6"/>
      <c r="OHE6"/>
      <c r="OHG6"/>
      <c r="OHI6"/>
      <c r="OHK6"/>
      <c r="OHM6"/>
      <c r="OHO6"/>
      <c r="OHQ6"/>
      <c r="OHS6"/>
      <c r="OHU6"/>
      <c r="OHW6"/>
      <c r="OHY6"/>
      <c r="OIA6"/>
      <c r="OIC6"/>
      <c r="OIE6"/>
      <c r="OIG6"/>
      <c r="OII6"/>
      <c r="OIK6"/>
      <c r="OIM6"/>
      <c r="OIO6"/>
      <c r="OIQ6"/>
      <c r="OIS6"/>
      <c r="OIU6"/>
      <c r="OIW6"/>
      <c r="OIY6"/>
      <c r="OJA6"/>
      <c r="OJC6"/>
      <c r="OJE6"/>
      <c r="OJG6"/>
      <c r="OJI6"/>
      <c r="OJK6"/>
      <c r="OJM6"/>
      <c r="OJO6"/>
      <c r="OJQ6"/>
      <c r="OJS6"/>
      <c r="OJU6"/>
      <c r="OJW6"/>
      <c r="OJY6"/>
      <c r="OKA6"/>
      <c r="OKC6"/>
      <c r="OKE6"/>
      <c r="OKG6"/>
      <c r="OKI6"/>
      <c r="OKK6"/>
      <c r="OKM6"/>
      <c r="OKO6"/>
      <c r="OKQ6"/>
      <c r="OKS6"/>
      <c r="OKU6"/>
      <c r="OKW6"/>
      <c r="OKY6"/>
      <c r="OLA6"/>
      <c r="OLC6"/>
      <c r="OLE6"/>
      <c r="OLG6"/>
      <c r="OLI6"/>
      <c r="OLK6"/>
      <c r="OLM6"/>
      <c r="OLO6"/>
      <c r="OLQ6"/>
      <c r="OLS6"/>
      <c r="OLU6"/>
      <c r="OLW6"/>
      <c r="OLY6"/>
      <c r="OMA6"/>
      <c r="OMC6"/>
      <c r="OME6"/>
      <c r="OMG6"/>
      <c r="OMI6"/>
      <c r="OMK6"/>
      <c r="OMM6"/>
      <c r="OMO6"/>
      <c r="OMQ6"/>
      <c r="OMS6"/>
      <c r="OMU6"/>
      <c r="OMW6"/>
      <c r="OMY6"/>
      <c r="ONA6"/>
      <c r="ONC6"/>
      <c r="ONE6"/>
      <c r="ONG6"/>
      <c r="ONI6"/>
      <c r="ONK6"/>
      <c r="ONM6"/>
      <c r="ONO6"/>
      <c r="ONQ6"/>
      <c r="ONS6"/>
      <c r="ONU6"/>
      <c r="ONW6"/>
      <c r="ONY6"/>
      <c r="OOA6"/>
      <c r="OOC6"/>
      <c r="OOE6"/>
      <c r="OOG6"/>
      <c r="OOI6"/>
      <c r="OOK6"/>
      <c r="OOM6"/>
      <c r="OOO6"/>
      <c r="OOQ6"/>
      <c r="OOS6"/>
      <c r="OOU6"/>
      <c r="OOW6"/>
      <c r="OOY6"/>
      <c r="OPA6"/>
      <c r="OPC6"/>
      <c r="OPE6"/>
      <c r="OPG6"/>
      <c r="OPI6"/>
      <c r="OPK6"/>
      <c r="OPM6"/>
      <c r="OPO6"/>
      <c r="OPQ6"/>
      <c r="OPS6"/>
      <c r="OPU6"/>
      <c r="OPW6"/>
      <c r="OPY6"/>
      <c r="OQA6"/>
      <c r="OQC6"/>
      <c r="OQE6"/>
      <c r="OQG6"/>
      <c r="OQI6"/>
      <c r="OQK6"/>
      <c r="OQM6"/>
      <c r="OQO6"/>
      <c r="OQQ6"/>
      <c r="OQS6"/>
      <c r="OQU6"/>
      <c r="OQW6"/>
      <c r="OQY6"/>
      <c r="ORA6"/>
      <c r="ORC6"/>
      <c r="ORE6"/>
      <c r="ORG6"/>
      <c r="ORI6"/>
      <c r="ORK6"/>
      <c r="ORM6"/>
      <c r="ORO6"/>
      <c r="ORQ6"/>
      <c r="ORS6"/>
      <c r="ORU6"/>
      <c r="ORW6"/>
      <c r="ORY6"/>
      <c r="OSA6"/>
      <c r="OSC6"/>
      <c r="OSE6"/>
      <c r="OSG6"/>
      <c r="OSI6"/>
      <c r="OSK6"/>
      <c r="OSM6"/>
      <c r="OSO6"/>
      <c r="OSQ6"/>
      <c r="OSS6"/>
      <c r="OSU6"/>
      <c r="OSW6"/>
      <c r="OSY6"/>
      <c r="OTA6"/>
      <c r="OTC6"/>
      <c r="OTE6"/>
      <c r="OTG6"/>
      <c r="OTI6"/>
      <c r="OTK6"/>
      <c r="OTM6"/>
      <c r="OTO6"/>
      <c r="OTQ6"/>
      <c r="OTS6"/>
      <c r="OTU6"/>
      <c r="OTW6"/>
      <c r="OTY6"/>
      <c r="OUA6"/>
      <c r="OUC6"/>
      <c r="OUE6"/>
      <c r="OUG6"/>
      <c r="OUI6"/>
      <c r="OUK6"/>
      <c r="OUM6"/>
      <c r="OUO6"/>
      <c r="OUQ6"/>
      <c r="OUS6"/>
      <c r="OUU6"/>
      <c r="OUW6"/>
      <c r="OUY6"/>
      <c r="OVA6"/>
      <c r="OVC6"/>
      <c r="OVE6"/>
      <c r="OVG6"/>
      <c r="OVI6"/>
      <c r="OVK6"/>
      <c r="OVM6"/>
      <c r="OVO6"/>
      <c r="OVQ6"/>
      <c r="OVS6"/>
      <c r="OVU6"/>
      <c r="OVW6"/>
      <c r="OVY6"/>
      <c r="OWA6"/>
      <c r="OWC6"/>
      <c r="OWE6"/>
      <c r="OWG6"/>
      <c r="OWI6"/>
      <c r="OWK6"/>
      <c r="OWM6"/>
      <c r="OWO6"/>
      <c r="OWQ6"/>
      <c r="OWS6"/>
      <c r="OWU6"/>
      <c r="OWW6"/>
      <c r="OWY6"/>
      <c r="OXA6"/>
      <c r="OXC6"/>
      <c r="OXE6"/>
      <c r="OXG6"/>
      <c r="OXI6"/>
      <c r="OXK6"/>
      <c r="OXM6"/>
      <c r="OXO6"/>
      <c r="OXQ6"/>
      <c r="OXS6"/>
      <c r="OXU6"/>
      <c r="OXW6"/>
      <c r="OXY6"/>
      <c r="OYA6"/>
      <c r="OYC6"/>
      <c r="OYE6"/>
      <c r="OYG6"/>
      <c r="OYI6"/>
      <c r="OYK6"/>
      <c r="OYM6"/>
      <c r="OYO6"/>
      <c r="OYQ6"/>
      <c r="OYS6"/>
      <c r="OYU6"/>
      <c r="OYW6"/>
      <c r="OYY6"/>
      <c r="OZA6"/>
      <c r="OZC6"/>
      <c r="OZE6"/>
      <c r="OZG6"/>
      <c r="OZI6"/>
      <c r="OZK6"/>
      <c r="OZM6"/>
      <c r="OZO6"/>
      <c r="OZQ6"/>
      <c r="OZS6"/>
      <c r="OZU6"/>
      <c r="OZW6"/>
      <c r="OZY6"/>
      <c r="PAA6"/>
      <c r="PAC6"/>
      <c r="PAE6"/>
      <c r="PAG6"/>
      <c r="PAI6"/>
      <c r="PAK6"/>
      <c r="PAM6"/>
      <c r="PAO6"/>
      <c r="PAQ6"/>
      <c r="PAS6"/>
      <c r="PAU6"/>
      <c r="PAW6"/>
      <c r="PAY6"/>
      <c r="PBA6"/>
      <c r="PBC6"/>
      <c r="PBE6"/>
      <c r="PBG6"/>
      <c r="PBI6"/>
      <c r="PBK6"/>
      <c r="PBM6"/>
      <c r="PBO6"/>
      <c r="PBQ6"/>
      <c r="PBS6"/>
      <c r="PBU6"/>
      <c r="PBW6"/>
      <c r="PBY6"/>
      <c r="PCA6"/>
      <c r="PCC6"/>
      <c r="PCE6"/>
      <c r="PCG6"/>
      <c r="PCI6"/>
      <c r="PCK6"/>
      <c r="PCM6"/>
      <c r="PCO6"/>
      <c r="PCQ6"/>
      <c r="PCS6"/>
      <c r="PCU6"/>
      <c r="PCW6"/>
      <c r="PCY6"/>
      <c r="PDA6"/>
      <c r="PDC6"/>
      <c r="PDE6"/>
      <c r="PDG6"/>
      <c r="PDI6"/>
      <c r="PDK6"/>
      <c r="PDM6"/>
      <c r="PDO6"/>
      <c r="PDQ6"/>
      <c r="PDS6"/>
      <c r="PDU6"/>
      <c r="PDW6"/>
      <c r="PDY6"/>
      <c r="PEA6"/>
      <c r="PEC6"/>
      <c r="PEE6"/>
      <c r="PEG6"/>
      <c r="PEI6"/>
      <c r="PEK6"/>
      <c r="PEM6"/>
      <c r="PEO6"/>
      <c r="PEQ6"/>
      <c r="PES6"/>
      <c r="PEU6"/>
      <c r="PEW6"/>
      <c r="PEY6"/>
      <c r="PFA6"/>
      <c r="PFC6"/>
      <c r="PFE6"/>
      <c r="PFG6"/>
      <c r="PFI6"/>
      <c r="PFK6"/>
      <c r="PFM6"/>
      <c r="PFO6"/>
      <c r="PFQ6"/>
      <c r="PFS6"/>
      <c r="PFU6"/>
      <c r="PFW6"/>
      <c r="PFY6"/>
      <c r="PGA6"/>
      <c r="PGC6"/>
      <c r="PGE6"/>
      <c r="PGG6"/>
      <c r="PGI6"/>
      <c r="PGK6"/>
      <c r="PGM6"/>
      <c r="PGO6"/>
      <c r="PGQ6"/>
      <c r="PGS6"/>
      <c r="PGU6"/>
      <c r="PGW6"/>
      <c r="PGY6"/>
      <c r="PHA6"/>
      <c r="PHC6"/>
      <c r="PHE6"/>
      <c r="PHG6"/>
      <c r="PHI6"/>
      <c r="PHK6"/>
      <c r="PHM6"/>
      <c r="PHO6"/>
      <c r="PHQ6"/>
      <c r="PHS6"/>
      <c r="PHU6"/>
      <c r="PHW6"/>
      <c r="PHY6"/>
      <c r="PIA6"/>
      <c r="PIC6"/>
      <c r="PIE6"/>
      <c r="PIG6"/>
      <c r="PII6"/>
      <c r="PIK6"/>
      <c r="PIM6"/>
      <c r="PIO6"/>
      <c r="PIQ6"/>
      <c r="PIS6"/>
      <c r="PIU6"/>
      <c r="PIW6"/>
      <c r="PIY6"/>
      <c r="PJA6"/>
      <c r="PJC6"/>
      <c r="PJE6"/>
      <c r="PJG6"/>
      <c r="PJI6"/>
      <c r="PJK6"/>
      <c r="PJM6"/>
      <c r="PJO6"/>
      <c r="PJQ6"/>
      <c r="PJS6"/>
      <c r="PJU6"/>
      <c r="PJW6"/>
      <c r="PJY6"/>
      <c r="PKA6"/>
      <c r="PKC6"/>
      <c r="PKE6"/>
      <c r="PKG6"/>
      <c r="PKI6"/>
      <c r="PKK6"/>
      <c r="PKM6"/>
      <c r="PKO6"/>
      <c r="PKQ6"/>
      <c r="PKS6"/>
      <c r="PKU6"/>
      <c r="PKW6"/>
      <c r="PKY6"/>
      <c r="PLA6"/>
      <c r="PLC6"/>
      <c r="PLE6"/>
      <c r="PLG6"/>
      <c r="PLI6"/>
      <c r="PLK6"/>
      <c r="PLM6"/>
      <c r="PLO6"/>
      <c r="PLQ6"/>
      <c r="PLS6"/>
      <c r="PLU6"/>
      <c r="PLW6"/>
      <c r="PLY6"/>
      <c r="PMA6"/>
      <c r="PMC6"/>
      <c r="PME6"/>
      <c r="PMG6"/>
      <c r="PMI6"/>
      <c r="PMK6"/>
      <c r="PMM6"/>
      <c r="PMO6"/>
      <c r="PMQ6"/>
      <c r="PMS6"/>
      <c r="PMU6"/>
      <c r="PMW6"/>
      <c r="PMY6"/>
      <c r="PNA6"/>
      <c r="PNC6"/>
      <c r="PNE6"/>
      <c r="PNG6"/>
      <c r="PNI6"/>
      <c r="PNK6"/>
      <c r="PNM6"/>
      <c r="PNO6"/>
      <c r="PNQ6"/>
      <c r="PNS6"/>
      <c r="PNU6"/>
      <c r="PNW6"/>
      <c r="PNY6"/>
      <c r="POA6"/>
      <c r="POC6"/>
      <c r="POE6"/>
      <c r="POG6"/>
      <c r="POI6"/>
      <c r="POK6"/>
      <c r="POM6"/>
      <c r="POO6"/>
      <c r="POQ6"/>
      <c r="POS6"/>
      <c r="POU6"/>
      <c r="POW6"/>
      <c r="POY6"/>
      <c r="PPA6"/>
      <c r="PPC6"/>
      <c r="PPE6"/>
      <c r="PPG6"/>
      <c r="PPI6"/>
      <c r="PPK6"/>
      <c r="PPM6"/>
      <c r="PPO6"/>
      <c r="PPQ6"/>
      <c r="PPS6"/>
      <c r="PPU6"/>
      <c r="PPW6"/>
      <c r="PPY6"/>
      <c r="PQA6"/>
      <c r="PQC6"/>
      <c r="PQE6"/>
      <c r="PQG6"/>
      <c r="PQI6"/>
      <c r="PQK6"/>
      <c r="PQM6"/>
      <c r="PQO6"/>
      <c r="PQQ6"/>
      <c r="PQS6"/>
      <c r="PQU6"/>
      <c r="PQW6"/>
      <c r="PQY6"/>
      <c r="PRA6"/>
      <c r="PRC6"/>
      <c r="PRE6"/>
      <c r="PRG6"/>
      <c r="PRI6"/>
      <c r="PRK6"/>
      <c r="PRM6"/>
      <c r="PRO6"/>
      <c r="PRQ6"/>
      <c r="PRS6"/>
      <c r="PRU6"/>
      <c r="PRW6"/>
      <c r="PRY6"/>
      <c r="PSA6"/>
      <c r="PSC6"/>
      <c r="PSE6"/>
      <c r="PSG6"/>
      <c r="PSI6"/>
      <c r="PSK6"/>
      <c r="PSM6"/>
      <c r="PSO6"/>
      <c r="PSQ6"/>
      <c r="PSS6"/>
      <c r="PSU6"/>
      <c r="PSW6"/>
      <c r="PSY6"/>
      <c r="PTA6"/>
      <c r="PTC6"/>
      <c r="PTE6"/>
      <c r="PTG6"/>
      <c r="PTI6"/>
      <c r="PTK6"/>
      <c r="PTM6"/>
      <c r="PTO6"/>
      <c r="PTQ6"/>
      <c r="PTS6"/>
      <c r="PTU6"/>
      <c r="PTW6"/>
      <c r="PTY6"/>
      <c r="PUA6"/>
      <c r="PUC6"/>
      <c r="PUE6"/>
      <c r="PUG6"/>
      <c r="PUI6"/>
      <c r="PUK6"/>
      <c r="PUM6"/>
      <c r="PUO6"/>
      <c r="PUQ6"/>
      <c r="PUS6"/>
      <c r="PUU6"/>
      <c r="PUW6"/>
      <c r="PUY6"/>
      <c r="PVA6"/>
      <c r="PVC6"/>
      <c r="PVE6"/>
      <c r="PVG6"/>
      <c r="PVI6"/>
      <c r="PVK6"/>
      <c r="PVM6"/>
      <c r="PVO6"/>
      <c r="PVQ6"/>
      <c r="PVS6"/>
      <c r="PVU6"/>
      <c r="PVW6"/>
      <c r="PVY6"/>
      <c r="PWA6"/>
      <c r="PWC6"/>
      <c r="PWE6"/>
      <c r="PWG6"/>
      <c r="PWI6"/>
      <c r="PWK6"/>
      <c r="PWM6"/>
      <c r="PWO6"/>
      <c r="PWQ6"/>
      <c r="PWS6"/>
      <c r="PWU6"/>
      <c r="PWW6"/>
      <c r="PWY6"/>
      <c r="PXA6"/>
      <c r="PXC6"/>
      <c r="PXE6"/>
      <c r="PXG6"/>
      <c r="PXI6"/>
      <c r="PXK6"/>
      <c r="PXM6"/>
      <c r="PXO6"/>
      <c r="PXQ6"/>
      <c r="PXS6"/>
      <c r="PXU6"/>
      <c r="PXW6"/>
      <c r="PXY6"/>
      <c r="PYA6"/>
      <c r="PYC6"/>
      <c r="PYE6"/>
      <c r="PYG6"/>
      <c r="PYI6"/>
      <c r="PYK6"/>
      <c r="PYM6"/>
      <c r="PYO6"/>
      <c r="PYQ6"/>
      <c r="PYS6"/>
      <c r="PYU6"/>
      <c r="PYW6"/>
      <c r="PYY6"/>
      <c r="PZA6"/>
      <c r="PZC6"/>
      <c r="PZE6"/>
      <c r="PZG6"/>
      <c r="PZI6"/>
      <c r="PZK6"/>
      <c r="PZM6"/>
      <c r="PZO6"/>
      <c r="PZQ6"/>
      <c r="PZS6"/>
      <c r="PZU6"/>
      <c r="PZW6"/>
      <c r="PZY6"/>
      <c r="QAA6"/>
      <c r="QAC6"/>
      <c r="QAE6"/>
      <c r="QAG6"/>
      <c r="QAI6"/>
      <c r="QAK6"/>
      <c r="QAM6"/>
      <c r="QAO6"/>
      <c r="QAQ6"/>
      <c r="QAS6"/>
      <c r="QAU6"/>
      <c r="QAW6"/>
      <c r="QAY6"/>
      <c r="QBA6"/>
      <c r="QBC6"/>
      <c r="QBE6"/>
      <c r="QBG6"/>
      <c r="QBI6"/>
      <c r="QBK6"/>
      <c r="QBM6"/>
      <c r="QBO6"/>
      <c r="QBQ6"/>
      <c r="QBS6"/>
      <c r="QBU6"/>
      <c r="QBW6"/>
      <c r="QBY6"/>
      <c r="QCA6"/>
      <c r="QCC6"/>
      <c r="QCE6"/>
      <c r="QCG6"/>
      <c r="QCI6"/>
      <c r="QCK6"/>
      <c r="QCM6"/>
      <c r="QCO6"/>
      <c r="QCQ6"/>
      <c r="QCS6"/>
      <c r="QCU6"/>
      <c r="QCW6"/>
      <c r="QCY6"/>
      <c r="QDA6"/>
      <c r="QDC6"/>
      <c r="QDE6"/>
      <c r="QDG6"/>
      <c r="QDI6"/>
      <c r="QDK6"/>
      <c r="QDM6"/>
      <c r="QDO6"/>
      <c r="QDQ6"/>
      <c r="QDS6"/>
      <c r="QDU6"/>
      <c r="QDW6"/>
      <c r="QDY6"/>
      <c r="QEA6"/>
      <c r="QEC6"/>
      <c r="QEE6"/>
      <c r="QEG6"/>
      <c r="QEI6"/>
      <c r="QEK6"/>
      <c r="QEM6"/>
      <c r="QEO6"/>
      <c r="QEQ6"/>
      <c r="QES6"/>
      <c r="QEU6"/>
      <c r="QEW6"/>
      <c r="QEY6"/>
      <c r="QFA6"/>
      <c r="QFC6"/>
      <c r="QFE6"/>
      <c r="QFG6"/>
      <c r="QFI6"/>
      <c r="QFK6"/>
      <c r="QFM6"/>
      <c r="QFO6"/>
      <c r="QFQ6"/>
      <c r="QFS6"/>
      <c r="QFU6"/>
      <c r="QFW6"/>
      <c r="QFY6"/>
      <c r="QGA6"/>
      <c r="QGC6"/>
      <c r="QGE6"/>
      <c r="QGG6"/>
      <c r="QGI6"/>
      <c r="QGK6"/>
      <c r="QGM6"/>
      <c r="QGO6"/>
      <c r="QGQ6"/>
      <c r="QGS6"/>
      <c r="QGU6"/>
      <c r="QGW6"/>
      <c r="QGY6"/>
      <c r="QHA6"/>
      <c r="QHC6"/>
      <c r="QHE6"/>
      <c r="QHG6"/>
      <c r="QHI6"/>
      <c r="QHK6"/>
      <c r="QHM6"/>
      <c r="QHO6"/>
      <c r="QHQ6"/>
      <c r="QHS6"/>
      <c r="QHU6"/>
      <c r="QHW6"/>
      <c r="QHY6"/>
      <c r="QIA6"/>
      <c r="QIC6"/>
      <c r="QIE6"/>
      <c r="QIG6"/>
      <c r="QII6"/>
      <c r="QIK6"/>
      <c r="QIM6"/>
      <c r="QIO6"/>
      <c r="QIQ6"/>
      <c r="QIS6"/>
      <c r="QIU6"/>
      <c r="QIW6"/>
      <c r="QIY6"/>
      <c r="QJA6"/>
      <c r="QJC6"/>
      <c r="QJE6"/>
      <c r="QJG6"/>
      <c r="QJI6"/>
      <c r="QJK6"/>
      <c r="QJM6"/>
      <c r="QJO6"/>
      <c r="QJQ6"/>
      <c r="QJS6"/>
      <c r="QJU6"/>
      <c r="QJW6"/>
      <c r="QJY6"/>
      <c r="QKA6"/>
      <c r="QKC6"/>
      <c r="QKE6"/>
      <c r="QKG6"/>
      <c r="QKI6"/>
      <c r="QKK6"/>
      <c r="QKM6"/>
      <c r="QKO6"/>
      <c r="QKQ6"/>
      <c r="QKS6"/>
      <c r="QKU6"/>
      <c r="QKW6"/>
      <c r="QKY6"/>
      <c r="QLA6"/>
      <c r="QLC6"/>
      <c r="QLE6"/>
      <c r="QLG6"/>
      <c r="QLI6"/>
      <c r="QLK6"/>
      <c r="QLM6"/>
      <c r="QLO6"/>
      <c r="QLQ6"/>
      <c r="QLS6"/>
      <c r="QLU6"/>
      <c r="QLW6"/>
      <c r="QLY6"/>
      <c r="QMA6"/>
      <c r="QMC6"/>
      <c r="QME6"/>
      <c r="QMG6"/>
      <c r="QMI6"/>
      <c r="QMK6"/>
      <c r="QMM6"/>
      <c r="QMO6"/>
      <c r="QMQ6"/>
      <c r="QMS6"/>
      <c r="QMU6"/>
      <c r="QMW6"/>
      <c r="QMY6"/>
      <c r="QNA6"/>
      <c r="QNC6"/>
      <c r="QNE6"/>
      <c r="QNG6"/>
      <c r="QNI6"/>
      <c r="QNK6"/>
      <c r="QNM6"/>
      <c r="QNO6"/>
      <c r="QNQ6"/>
      <c r="QNS6"/>
      <c r="QNU6"/>
      <c r="QNW6"/>
      <c r="QNY6"/>
      <c r="QOA6"/>
      <c r="QOC6"/>
      <c r="QOE6"/>
      <c r="QOG6"/>
      <c r="QOI6"/>
      <c r="QOK6"/>
      <c r="QOM6"/>
      <c r="QOO6"/>
      <c r="QOQ6"/>
      <c r="QOS6"/>
      <c r="QOU6"/>
      <c r="QOW6"/>
      <c r="QOY6"/>
      <c r="QPA6"/>
      <c r="QPC6"/>
      <c r="QPE6"/>
      <c r="QPG6"/>
      <c r="QPI6"/>
      <c r="QPK6"/>
      <c r="QPM6"/>
      <c r="QPO6"/>
      <c r="QPQ6"/>
      <c r="QPS6"/>
      <c r="QPU6"/>
      <c r="QPW6"/>
      <c r="QPY6"/>
      <c r="QQA6"/>
      <c r="QQC6"/>
      <c r="QQE6"/>
      <c r="QQG6"/>
      <c r="QQI6"/>
      <c r="QQK6"/>
      <c r="QQM6"/>
      <c r="QQO6"/>
      <c r="QQQ6"/>
      <c r="QQS6"/>
      <c r="QQU6"/>
      <c r="QQW6"/>
      <c r="QQY6"/>
      <c r="QRA6"/>
      <c r="QRC6"/>
      <c r="QRE6"/>
      <c r="QRG6"/>
      <c r="QRI6"/>
      <c r="QRK6"/>
      <c r="QRM6"/>
      <c r="QRO6"/>
      <c r="QRQ6"/>
      <c r="QRS6"/>
      <c r="QRU6"/>
      <c r="QRW6"/>
      <c r="QRY6"/>
      <c r="QSA6"/>
      <c r="QSC6"/>
      <c r="QSE6"/>
      <c r="QSG6"/>
      <c r="QSI6"/>
      <c r="QSK6"/>
      <c r="QSM6"/>
      <c r="QSO6"/>
      <c r="QSQ6"/>
      <c r="QSS6"/>
      <c r="QSU6"/>
      <c r="QSW6"/>
      <c r="QSY6"/>
      <c r="QTA6"/>
      <c r="QTC6"/>
      <c r="QTE6"/>
      <c r="QTG6"/>
      <c r="QTI6"/>
      <c r="QTK6"/>
      <c r="QTM6"/>
      <c r="QTO6"/>
      <c r="QTQ6"/>
      <c r="QTS6"/>
      <c r="QTU6"/>
      <c r="QTW6"/>
      <c r="QTY6"/>
      <c r="QUA6"/>
      <c r="QUC6"/>
      <c r="QUE6"/>
      <c r="QUG6"/>
      <c r="QUI6"/>
      <c r="QUK6"/>
      <c r="QUM6"/>
      <c r="QUO6"/>
      <c r="QUQ6"/>
      <c r="QUS6"/>
      <c r="QUU6"/>
      <c r="QUW6"/>
      <c r="QUY6"/>
      <c r="QVA6"/>
      <c r="QVC6"/>
      <c r="QVE6"/>
      <c r="QVG6"/>
      <c r="QVI6"/>
      <c r="QVK6"/>
      <c r="QVM6"/>
      <c r="QVO6"/>
      <c r="QVQ6"/>
      <c r="QVS6"/>
      <c r="QVU6"/>
      <c r="QVW6"/>
      <c r="QVY6"/>
      <c r="QWA6"/>
      <c r="QWC6"/>
      <c r="QWE6"/>
      <c r="QWG6"/>
      <c r="QWI6"/>
      <c r="QWK6"/>
      <c r="QWM6"/>
      <c r="QWO6"/>
      <c r="QWQ6"/>
      <c r="QWS6"/>
      <c r="QWU6"/>
      <c r="QWW6"/>
      <c r="QWY6"/>
      <c r="QXA6"/>
      <c r="QXC6"/>
      <c r="QXE6"/>
      <c r="QXG6"/>
      <c r="QXI6"/>
      <c r="QXK6"/>
      <c r="QXM6"/>
      <c r="QXO6"/>
      <c r="QXQ6"/>
      <c r="QXS6"/>
      <c r="QXU6"/>
      <c r="QXW6"/>
      <c r="QXY6"/>
      <c r="QYA6"/>
      <c r="QYC6"/>
      <c r="QYE6"/>
      <c r="QYG6"/>
      <c r="QYI6"/>
      <c r="QYK6"/>
      <c r="QYM6"/>
      <c r="QYO6"/>
      <c r="QYQ6"/>
      <c r="QYS6"/>
      <c r="QYU6"/>
      <c r="QYW6"/>
      <c r="QYY6"/>
      <c r="QZA6"/>
      <c r="QZC6"/>
      <c r="QZE6"/>
      <c r="QZG6"/>
      <c r="QZI6"/>
      <c r="QZK6"/>
      <c r="QZM6"/>
      <c r="QZO6"/>
      <c r="QZQ6"/>
      <c r="QZS6"/>
      <c r="QZU6"/>
      <c r="QZW6"/>
      <c r="QZY6"/>
      <c r="RAA6"/>
      <c r="RAC6"/>
      <c r="RAE6"/>
      <c r="RAG6"/>
      <c r="RAI6"/>
      <c r="RAK6"/>
      <c r="RAM6"/>
      <c r="RAO6"/>
      <c r="RAQ6"/>
      <c r="RAS6"/>
      <c r="RAU6"/>
      <c r="RAW6"/>
      <c r="RAY6"/>
      <c r="RBA6"/>
      <c r="RBC6"/>
      <c r="RBE6"/>
      <c r="RBG6"/>
      <c r="RBI6"/>
      <c r="RBK6"/>
      <c r="RBM6"/>
      <c r="RBO6"/>
      <c r="RBQ6"/>
      <c r="RBS6"/>
      <c r="RBU6"/>
      <c r="RBW6"/>
      <c r="RBY6"/>
      <c r="RCA6"/>
      <c r="RCC6"/>
      <c r="RCE6"/>
      <c r="RCG6"/>
      <c r="RCI6"/>
      <c r="RCK6"/>
      <c r="RCM6"/>
      <c r="RCO6"/>
      <c r="RCQ6"/>
      <c r="RCS6"/>
      <c r="RCU6"/>
      <c r="RCW6"/>
      <c r="RCY6"/>
      <c r="RDA6"/>
      <c r="RDC6"/>
      <c r="RDE6"/>
      <c r="RDG6"/>
      <c r="RDI6"/>
      <c r="RDK6"/>
      <c r="RDM6"/>
      <c r="RDO6"/>
      <c r="RDQ6"/>
      <c r="RDS6"/>
      <c r="RDU6"/>
      <c r="RDW6"/>
      <c r="RDY6"/>
      <c r="REA6"/>
      <c r="REC6"/>
      <c r="REE6"/>
      <c r="REG6"/>
      <c r="REI6"/>
      <c r="REK6"/>
      <c r="REM6"/>
      <c r="REO6"/>
      <c r="REQ6"/>
      <c r="RES6"/>
      <c r="REU6"/>
      <c r="REW6"/>
      <c r="REY6"/>
      <c r="RFA6"/>
      <c r="RFC6"/>
      <c r="RFE6"/>
      <c r="RFG6"/>
      <c r="RFI6"/>
      <c r="RFK6"/>
      <c r="RFM6"/>
      <c r="RFO6"/>
      <c r="RFQ6"/>
      <c r="RFS6"/>
      <c r="RFU6"/>
      <c r="RFW6"/>
      <c r="RFY6"/>
      <c r="RGA6"/>
      <c r="RGC6"/>
      <c r="RGE6"/>
      <c r="RGG6"/>
      <c r="RGI6"/>
      <c r="RGK6"/>
      <c r="RGM6"/>
      <c r="RGO6"/>
      <c r="RGQ6"/>
      <c r="RGS6"/>
      <c r="RGU6"/>
      <c r="RGW6"/>
      <c r="RGY6"/>
      <c r="RHA6"/>
      <c r="RHC6"/>
      <c r="RHE6"/>
      <c r="RHG6"/>
      <c r="RHI6"/>
      <c r="RHK6"/>
      <c r="RHM6"/>
      <c r="RHO6"/>
      <c r="RHQ6"/>
      <c r="RHS6"/>
      <c r="RHU6"/>
      <c r="RHW6"/>
      <c r="RHY6"/>
      <c r="RIA6"/>
      <c r="RIC6"/>
      <c r="RIE6"/>
      <c r="RIG6"/>
      <c r="RII6"/>
      <c r="RIK6"/>
      <c r="RIM6"/>
      <c r="RIO6"/>
      <c r="RIQ6"/>
      <c r="RIS6"/>
      <c r="RIU6"/>
      <c r="RIW6"/>
      <c r="RIY6"/>
      <c r="RJA6"/>
      <c r="RJC6"/>
      <c r="RJE6"/>
      <c r="RJG6"/>
      <c r="RJI6"/>
      <c r="RJK6"/>
      <c r="RJM6"/>
      <c r="RJO6"/>
      <c r="RJQ6"/>
      <c r="RJS6"/>
      <c r="RJU6"/>
      <c r="RJW6"/>
      <c r="RJY6"/>
      <c r="RKA6"/>
      <c r="RKC6"/>
      <c r="RKE6"/>
      <c r="RKG6"/>
      <c r="RKI6"/>
      <c r="RKK6"/>
      <c r="RKM6"/>
      <c r="RKO6"/>
      <c r="RKQ6"/>
      <c r="RKS6"/>
      <c r="RKU6"/>
      <c r="RKW6"/>
      <c r="RKY6"/>
      <c r="RLA6"/>
      <c r="RLC6"/>
      <c r="RLE6"/>
      <c r="RLG6"/>
      <c r="RLI6"/>
      <c r="RLK6"/>
      <c r="RLM6"/>
      <c r="RLO6"/>
      <c r="RLQ6"/>
      <c r="RLS6"/>
      <c r="RLU6"/>
      <c r="RLW6"/>
      <c r="RLY6"/>
      <c r="RMA6"/>
      <c r="RMC6"/>
      <c r="RME6"/>
      <c r="RMG6"/>
      <c r="RMI6"/>
      <c r="RMK6"/>
      <c r="RMM6"/>
      <c r="RMO6"/>
      <c r="RMQ6"/>
      <c r="RMS6"/>
      <c r="RMU6"/>
      <c r="RMW6"/>
      <c r="RMY6"/>
      <c r="RNA6"/>
      <c r="RNC6"/>
      <c r="RNE6"/>
      <c r="RNG6"/>
      <c r="RNI6"/>
      <c r="RNK6"/>
      <c r="RNM6"/>
      <c r="RNO6"/>
      <c r="RNQ6"/>
      <c r="RNS6"/>
      <c r="RNU6"/>
      <c r="RNW6"/>
      <c r="RNY6"/>
      <c r="ROA6"/>
      <c r="ROC6"/>
      <c r="ROE6"/>
      <c r="ROG6"/>
      <c r="ROI6"/>
      <c r="ROK6"/>
      <c r="ROM6"/>
      <c r="ROO6"/>
      <c r="ROQ6"/>
      <c r="ROS6"/>
      <c r="ROU6"/>
      <c r="ROW6"/>
      <c r="ROY6"/>
      <c r="RPA6"/>
      <c r="RPC6"/>
      <c r="RPE6"/>
      <c r="RPG6"/>
      <c r="RPI6"/>
      <c r="RPK6"/>
      <c r="RPM6"/>
      <c r="RPO6"/>
      <c r="RPQ6"/>
      <c r="RPS6"/>
      <c r="RPU6"/>
      <c r="RPW6"/>
      <c r="RPY6"/>
      <c r="RQA6"/>
      <c r="RQC6"/>
      <c r="RQE6"/>
      <c r="RQG6"/>
      <c r="RQI6"/>
      <c r="RQK6"/>
      <c r="RQM6"/>
      <c r="RQO6"/>
      <c r="RQQ6"/>
      <c r="RQS6"/>
      <c r="RQU6"/>
      <c r="RQW6"/>
      <c r="RQY6"/>
      <c r="RRA6"/>
      <c r="RRC6"/>
      <c r="RRE6"/>
      <c r="RRG6"/>
      <c r="RRI6"/>
      <c r="RRK6"/>
      <c r="RRM6"/>
      <c r="RRO6"/>
      <c r="RRQ6"/>
      <c r="RRS6"/>
      <c r="RRU6"/>
      <c r="RRW6"/>
      <c r="RRY6"/>
      <c r="RSA6"/>
      <c r="RSC6"/>
      <c r="RSE6"/>
      <c r="RSG6"/>
      <c r="RSI6"/>
      <c r="RSK6"/>
      <c r="RSM6"/>
      <c r="RSO6"/>
      <c r="RSQ6"/>
      <c r="RSS6"/>
      <c r="RSU6"/>
      <c r="RSW6"/>
      <c r="RSY6"/>
      <c r="RTA6"/>
      <c r="RTC6"/>
      <c r="RTE6"/>
      <c r="RTG6"/>
      <c r="RTI6"/>
      <c r="RTK6"/>
      <c r="RTM6"/>
      <c r="RTO6"/>
      <c r="RTQ6"/>
      <c r="RTS6"/>
      <c r="RTU6"/>
      <c r="RTW6"/>
      <c r="RTY6"/>
      <c r="RUA6"/>
      <c r="RUC6"/>
      <c r="RUE6"/>
      <c r="RUG6"/>
      <c r="RUI6"/>
      <c r="RUK6"/>
      <c r="RUM6"/>
      <c r="RUO6"/>
      <c r="RUQ6"/>
      <c r="RUS6"/>
      <c r="RUU6"/>
      <c r="RUW6"/>
      <c r="RUY6"/>
      <c r="RVA6"/>
      <c r="RVC6"/>
      <c r="RVE6"/>
      <c r="RVG6"/>
      <c r="RVI6"/>
      <c r="RVK6"/>
      <c r="RVM6"/>
      <c r="RVO6"/>
      <c r="RVQ6"/>
      <c r="RVS6"/>
      <c r="RVU6"/>
      <c r="RVW6"/>
      <c r="RVY6"/>
      <c r="RWA6"/>
      <c r="RWC6"/>
      <c r="RWE6"/>
      <c r="RWG6"/>
      <c r="RWI6"/>
      <c r="RWK6"/>
      <c r="RWM6"/>
      <c r="RWO6"/>
      <c r="RWQ6"/>
      <c r="RWS6"/>
      <c r="RWU6"/>
      <c r="RWW6"/>
      <c r="RWY6"/>
      <c r="RXA6"/>
      <c r="RXC6"/>
      <c r="RXE6"/>
      <c r="RXG6"/>
      <c r="RXI6"/>
      <c r="RXK6"/>
      <c r="RXM6"/>
      <c r="RXO6"/>
      <c r="RXQ6"/>
      <c r="RXS6"/>
      <c r="RXU6"/>
      <c r="RXW6"/>
      <c r="RXY6"/>
      <c r="RYA6"/>
      <c r="RYC6"/>
      <c r="RYE6"/>
      <c r="RYG6"/>
      <c r="RYI6"/>
      <c r="RYK6"/>
      <c r="RYM6"/>
      <c r="RYO6"/>
      <c r="RYQ6"/>
      <c r="RYS6"/>
      <c r="RYU6"/>
      <c r="RYW6"/>
      <c r="RYY6"/>
      <c r="RZA6"/>
      <c r="RZC6"/>
      <c r="RZE6"/>
      <c r="RZG6"/>
      <c r="RZI6"/>
      <c r="RZK6"/>
      <c r="RZM6"/>
      <c r="RZO6"/>
      <c r="RZQ6"/>
      <c r="RZS6"/>
      <c r="RZU6"/>
      <c r="RZW6"/>
      <c r="RZY6"/>
      <c r="SAA6"/>
      <c r="SAC6"/>
      <c r="SAE6"/>
      <c r="SAG6"/>
      <c r="SAI6"/>
      <c r="SAK6"/>
      <c r="SAM6"/>
      <c r="SAO6"/>
      <c r="SAQ6"/>
      <c r="SAS6"/>
      <c r="SAU6"/>
      <c r="SAW6"/>
      <c r="SAY6"/>
      <c r="SBA6"/>
      <c r="SBC6"/>
      <c r="SBE6"/>
      <c r="SBG6"/>
      <c r="SBI6"/>
      <c r="SBK6"/>
      <c r="SBM6"/>
      <c r="SBO6"/>
      <c r="SBQ6"/>
      <c r="SBS6"/>
      <c r="SBU6"/>
      <c r="SBW6"/>
      <c r="SBY6"/>
      <c r="SCA6"/>
      <c r="SCC6"/>
      <c r="SCE6"/>
      <c r="SCG6"/>
      <c r="SCI6"/>
      <c r="SCK6"/>
      <c r="SCM6"/>
      <c r="SCO6"/>
      <c r="SCQ6"/>
      <c r="SCS6"/>
      <c r="SCU6"/>
      <c r="SCW6"/>
      <c r="SCY6"/>
      <c r="SDA6"/>
      <c r="SDC6"/>
      <c r="SDE6"/>
      <c r="SDG6"/>
      <c r="SDI6"/>
      <c r="SDK6"/>
      <c r="SDM6"/>
      <c r="SDO6"/>
      <c r="SDQ6"/>
      <c r="SDS6"/>
      <c r="SDU6"/>
      <c r="SDW6"/>
      <c r="SDY6"/>
      <c r="SEA6"/>
      <c r="SEC6"/>
      <c r="SEE6"/>
      <c r="SEG6"/>
      <c r="SEI6"/>
      <c r="SEK6"/>
      <c r="SEM6"/>
      <c r="SEO6"/>
      <c r="SEQ6"/>
      <c r="SES6"/>
      <c r="SEU6"/>
      <c r="SEW6"/>
      <c r="SEY6"/>
      <c r="SFA6"/>
      <c r="SFC6"/>
      <c r="SFE6"/>
      <c r="SFG6"/>
      <c r="SFI6"/>
      <c r="SFK6"/>
      <c r="SFM6"/>
      <c r="SFO6"/>
      <c r="SFQ6"/>
      <c r="SFS6"/>
      <c r="SFU6"/>
      <c r="SFW6"/>
      <c r="SFY6"/>
      <c r="SGA6"/>
      <c r="SGC6"/>
      <c r="SGE6"/>
      <c r="SGG6"/>
      <c r="SGI6"/>
      <c r="SGK6"/>
      <c r="SGM6"/>
      <c r="SGO6"/>
      <c r="SGQ6"/>
      <c r="SGS6"/>
      <c r="SGU6"/>
      <c r="SGW6"/>
      <c r="SGY6"/>
      <c r="SHA6"/>
      <c r="SHC6"/>
      <c r="SHE6"/>
      <c r="SHG6"/>
      <c r="SHI6"/>
      <c r="SHK6"/>
      <c r="SHM6"/>
      <c r="SHO6"/>
      <c r="SHQ6"/>
      <c r="SHS6"/>
      <c r="SHU6"/>
      <c r="SHW6"/>
      <c r="SHY6"/>
      <c r="SIA6"/>
      <c r="SIC6"/>
      <c r="SIE6"/>
      <c r="SIG6"/>
      <c r="SII6"/>
      <c r="SIK6"/>
      <c r="SIM6"/>
      <c r="SIO6"/>
      <c r="SIQ6"/>
      <c r="SIS6"/>
      <c r="SIU6"/>
      <c r="SIW6"/>
      <c r="SIY6"/>
      <c r="SJA6"/>
      <c r="SJC6"/>
      <c r="SJE6"/>
      <c r="SJG6"/>
      <c r="SJI6"/>
      <c r="SJK6"/>
      <c r="SJM6"/>
      <c r="SJO6"/>
      <c r="SJQ6"/>
      <c r="SJS6"/>
      <c r="SJU6"/>
      <c r="SJW6"/>
      <c r="SJY6"/>
      <c r="SKA6"/>
      <c r="SKC6"/>
      <c r="SKE6"/>
      <c r="SKG6"/>
      <c r="SKI6"/>
      <c r="SKK6"/>
      <c r="SKM6"/>
      <c r="SKO6"/>
      <c r="SKQ6"/>
      <c r="SKS6"/>
      <c r="SKU6"/>
      <c r="SKW6"/>
      <c r="SKY6"/>
      <c r="SLA6"/>
      <c r="SLC6"/>
      <c r="SLE6"/>
      <c r="SLG6"/>
      <c r="SLI6"/>
      <c r="SLK6"/>
      <c r="SLM6"/>
      <c r="SLO6"/>
      <c r="SLQ6"/>
      <c r="SLS6"/>
      <c r="SLU6"/>
      <c r="SLW6"/>
      <c r="SLY6"/>
      <c r="SMA6"/>
      <c r="SMC6"/>
      <c r="SME6"/>
      <c r="SMG6"/>
      <c r="SMI6"/>
      <c r="SMK6"/>
      <c r="SMM6"/>
      <c r="SMO6"/>
      <c r="SMQ6"/>
      <c r="SMS6"/>
      <c r="SMU6"/>
      <c r="SMW6"/>
      <c r="SMY6"/>
      <c r="SNA6"/>
      <c r="SNC6"/>
      <c r="SNE6"/>
      <c r="SNG6"/>
      <c r="SNI6"/>
      <c r="SNK6"/>
      <c r="SNM6"/>
      <c r="SNO6"/>
      <c r="SNQ6"/>
      <c r="SNS6"/>
      <c r="SNU6"/>
      <c r="SNW6"/>
      <c r="SNY6"/>
      <c r="SOA6"/>
      <c r="SOC6"/>
      <c r="SOE6"/>
      <c r="SOG6"/>
      <c r="SOI6"/>
      <c r="SOK6"/>
      <c r="SOM6"/>
      <c r="SOO6"/>
      <c r="SOQ6"/>
      <c r="SOS6"/>
      <c r="SOU6"/>
      <c r="SOW6"/>
      <c r="SOY6"/>
      <c r="SPA6"/>
      <c r="SPC6"/>
      <c r="SPE6"/>
      <c r="SPG6"/>
      <c r="SPI6"/>
      <c r="SPK6"/>
      <c r="SPM6"/>
      <c r="SPO6"/>
      <c r="SPQ6"/>
      <c r="SPS6"/>
      <c r="SPU6"/>
      <c r="SPW6"/>
      <c r="SPY6"/>
      <c r="SQA6"/>
      <c r="SQC6"/>
      <c r="SQE6"/>
      <c r="SQG6"/>
      <c r="SQI6"/>
      <c r="SQK6"/>
      <c r="SQM6"/>
      <c r="SQO6"/>
      <c r="SQQ6"/>
      <c r="SQS6"/>
      <c r="SQU6"/>
      <c r="SQW6"/>
      <c r="SQY6"/>
      <c r="SRA6"/>
      <c r="SRC6"/>
      <c r="SRE6"/>
      <c r="SRG6"/>
      <c r="SRI6"/>
      <c r="SRK6"/>
      <c r="SRM6"/>
      <c r="SRO6"/>
      <c r="SRQ6"/>
      <c r="SRS6"/>
      <c r="SRU6"/>
      <c r="SRW6"/>
      <c r="SRY6"/>
      <c r="SSA6"/>
      <c r="SSC6"/>
      <c r="SSE6"/>
      <c r="SSG6"/>
      <c r="SSI6"/>
      <c r="SSK6"/>
      <c r="SSM6"/>
      <c r="SSO6"/>
      <c r="SSQ6"/>
      <c r="SSS6"/>
      <c r="SSU6"/>
      <c r="SSW6"/>
      <c r="SSY6"/>
      <c r="STA6"/>
      <c r="STC6"/>
      <c r="STE6"/>
      <c r="STG6"/>
      <c r="STI6"/>
      <c r="STK6"/>
      <c r="STM6"/>
      <c r="STO6"/>
      <c r="STQ6"/>
      <c r="STS6"/>
      <c r="STU6"/>
      <c r="STW6"/>
      <c r="STY6"/>
      <c r="SUA6"/>
      <c r="SUC6"/>
      <c r="SUE6"/>
      <c r="SUG6"/>
      <c r="SUI6"/>
      <c r="SUK6"/>
      <c r="SUM6"/>
      <c r="SUO6"/>
      <c r="SUQ6"/>
      <c r="SUS6"/>
      <c r="SUU6"/>
      <c r="SUW6"/>
      <c r="SUY6"/>
      <c r="SVA6"/>
      <c r="SVC6"/>
      <c r="SVE6"/>
      <c r="SVG6"/>
      <c r="SVI6"/>
      <c r="SVK6"/>
      <c r="SVM6"/>
      <c r="SVO6"/>
      <c r="SVQ6"/>
      <c r="SVS6"/>
      <c r="SVU6"/>
      <c r="SVW6"/>
      <c r="SVY6"/>
      <c r="SWA6"/>
      <c r="SWC6"/>
      <c r="SWE6"/>
      <c r="SWG6"/>
      <c r="SWI6"/>
      <c r="SWK6"/>
      <c r="SWM6"/>
      <c r="SWO6"/>
      <c r="SWQ6"/>
      <c r="SWS6"/>
      <c r="SWU6"/>
      <c r="SWW6"/>
      <c r="SWY6"/>
      <c r="SXA6"/>
      <c r="SXC6"/>
      <c r="SXE6"/>
      <c r="SXG6"/>
      <c r="SXI6"/>
      <c r="SXK6"/>
      <c r="SXM6"/>
      <c r="SXO6"/>
      <c r="SXQ6"/>
      <c r="SXS6"/>
      <c r="SXU6"/>
      <c r="SXW6"/>
      <c r="SXY6"/>
      <c r="SYA6"/>
      <c r="SYC6"/>
      <c r="SYE6"/>
      <c r="SYG6"/>
      <c r="SYI6"/>
      <c r="SYK6"/>
      <c r="SYM6"/>
      <c r="SYO6"/>
      <c r="SYQ6"/>
      <c r="SYS6"/>
      <c r="SYU6"/>
      <c r="SYW6"/>
      <c r="SYY6"/>
      <c r="SZA6"/>
      <c r="SZC6"/>
      <c r="SZE6"/>
      <c r="SZG6"/>
      <c r="SZI6"/>
      <c r="SZK6"/>
      <c r="SZM6"/>
      <c r="SZO6"/>
      <c r="SZQ6"/>
      <c r="SZS6"/>
      <c r="SZU6"/>
      <c r="SZW6"/>
      <c r="SZY6"/>
      <c r="TAA6"/>
      <c r="TAC6"/>
      <c r="TAE6"/>
      <c r="TAG6"/>
      <c r="TAI6"/>
      <c r="TAK6"/>
      <c r="TAM6"/>
      <c r="TAO6"/>
      <c r="TAQ6"/>
      <c r="TAS6"/>
      <c r="TAU6"/>
      <c r="TAW6"/>
      <c r="TAY6"/>
      <c r="TBA6"/>
      <c r="TBC6"/>
      <c r="TBE6"/>
      <c r="TBG6"/>
      <c r="TBI6"/>
      <c r="TBK6"/>
      <c r="TBM6"/>
      <c r="TBO6"/>
      <c r="TBQ6"/>
      <c r="TBS6"/>
      <c r="TBU6"/>
      <c r="TBW6"/>
      <c r="TBY6"/>
      <c r="TCA6"/>
      <c r="TCC6"/>
      <c r="TCE6"/>
      <c r="TCG6"/>
      <c r="TCI6"/>
      <c r="TCK6"/>
      <c r="TCM6"/>
      <c r="TCO6"/>
      <c r="TCQ6"/>
      <c r="TCS6"/>
      <c r="TCU6"/>
      <c r="TCW6"/>
      <c r="TCY6"/>
      <c r="TDA6"/>
      <c r="TDC6"/>
      <c r="TDE6"/>
      <c r="TDG6"/>
      <c r="TDI6"/>
      <c r="TDK6"/>
      <c r="TDM6"/>
      <c r="TDO6"/>
      <c r="TDQ6"/>
      <c r="TDS6"/>
      <c r="TDU6"/>
      <c r="TDW6"/>
      <c r="TDY6"/>
      <c r="TEA6"/>
      <c r="TEC6"/>
      <c r="TEE6"/>
      <c r="TEG6"/>
      <c r="TEI6"/>
      <c r="TEK6"/>
      <c r="TEM6"/>
      <c r="TEO6"/>
      <c r="TEQ6"/>
      <c r="TES6"/>
      <c r="TEU6"/>
      <c r="TEW6"/>
      <c r="TEY6"/>
      <c r="TFA6"/>
      <c r="TFC6"/>
      <c r="TFE6"/>
      <c r="TFG6"/>
      <c r="TFI6"/>
      <c r="TFK6"/>
      <c r="TFM6"/>
      <c r="TFO6"/>
      <c r="TFQ6"/>
      <c r="TFS6"/>
      <c r="TFU6"/>
      <c r="TFW6"/>
      <c r="TFY6"/>
      <c r="TGA6"/>
      <c r="TGC6"/>
      <c r="TGE6"/>
      <c r="TGG6"/>
      <c r="TGI6"/>
      <c r="TGK6"/>
      <c r="TGM6"/>
      <c r="TGO6"/>
      <c r="TGQ6"/>
      <c r="TGS6"/>
      <c r="TGU6"/>
      <c r="TGW6"/>
      <c r="TGY6"/>
      <c r="THA6"/>
      <c r="THC6"/>
      <c r="THE6"/>
      <c r="THG6"/>
      <c r="THI6"/>
      <c r="THK6"/>
      <c r="THM6"/>
      <c r="THO6"/>
      <c r="THQ6"/>
      <c r="THS6"/>
      <c r="THU6"/>
      <c r="THW6"/>
      <c r="THY6"/>
      <c r="TIA6"/>
      <c r="TIC6"/>
      <c r="TIE6"/>
      <c r="TIG6"/>
      <c r="TII6"/>
      <c r="TIK6"/>
      <c r="TIM6"/>
      <c r="TIO6"/>
      <c r="TIQ6"/>
      <c r="TIS6"/>
      <c r="TIU6"/>
      <c r="TIW6"/>
      <c r="TIY6"/>
      <c r="TJA6"/>
      <c r="TJC6"/>
      <c r="TJE6"/>
      <c r="TJG6"/>
      <c r="TJI6"/>
      <c r="TJK6"/>
      <c r="TJM6"/>
      <c r="TJO6"/>
      <c r="TJQ6"/>
      <c r="TJS6"/>
      <c r="TJU6"/>
      <c r="TJW6"/>
      <c r="TJY6"/>
      <c r="TKA6"/>
      <c r="TKC6"/>
      <c r="TKE6"/>
      <c r="TKG6"/>
      <c r="TKI6"/>
      <c r="TKK6"/>
      <c r="TKM6"/>
      <c r="TKO6"/>
      <c r="TKQ6"/>
      <c r="TKS6"/>
      <c r="TKU6"/>
      <c r="TKW6"/>
      <c r="TKY6"/>
      <c r="TLA6"/>
      <c r="TLC6"/>
      <c r="TLE6"/>
      <c r="TLG6"/>
      <c r="TLI6"/>
      <c r="TLK6"/>
      <c r="TLM6"/>
      <c r="TLO6"/>
      <c r="TLQ6"/>
      <c r="TLS6"/>
      <c r="TLU6"/>
      <c r="TLW6"/>
      <c r="TLY6"/>
      <c r="TMA6"/>
      <c r="TMC6"/>
      <c r="TME6"/>
      <c r="TMG6"/>
      <c r="TMI6"/>
      <c r="TMK6"/>
      <c r="TMM6"/>
      <c r="TMO6"/>
      <c r="TMQ6"/>
      <c r="TMS6"/>
      <c r="TMU6"/>
      <c r="TMW6"/>
      <c r="TMY6"/>
      <c r="TNA6"/>
      <c r="TNC6"/>
      <c r="TNE6"/>
      <c r="TNG6"/>
      <c r="TNI6"/>
      <c r="TNK6"/>
      <c r="TNM6"/>
      <c r="TNO6"/>
      <c r="TNQ6"/>
      <c r="TNS6"/>
      <c r="TNU6"/>
      <c r="TNW6"/>
      <c r="TNY6"/>
      <c r="TOA6"/>
      <c r="TOC6"/>
      <c r="TOE6"/>
      <c r="TOG6"/>
      <c r="TOI6"/>
      <c r="TOK6"/>
      <c r="TOM6"/>
      <c r="TOO6"/>
      <c r="TOQ6"/>
      <c r="TOS6"/>
      <c r="TOU6"/>
      <c r="TOW6"/>
      <c r="TOY6"/>
      <c r="TPA6"/>
      <c r="TPC6"/>
      <c r="TPE6"/>
      <c r="TPG6"/>
      <c r="TPI6"/>
      <c r="TPK6"/>
      <c r="TPM6"/>
      <c r="TPO6"/>
      <c r="TPQ6"/>
      <c r="TPS6"/>
      <c r="TPU6"/>
      <c r="TPW6"/>
      <c r="TPY6"/>
      <c r="TQA6"/>
      <c r="TQC6"/>
      <c r="TQE6"/>
      <c r="TQG6"/>
      <c r="TQI6"/>
      <c r="TQK6"/>
      <c r="TQM6"/>
      <c r="TQO6"/>
      <c r="TQQ6"/>
      <c r="TQS6"/>
      <c r="TQU6"/>
      <c r="TQW6"/>
      <c r="TQY6"/>
      <c r="TRA6"/>
      <c r="TRC6"/>
      <c r="TRE6"/>
      <c r="TRG6"/>
      <c r="TRI6"/>
      <c r="TRK6"/>
      <c r="TRM6"/>
      <c r="TRO6"/>
      <c r="TRQ6"/>
      <c r="TRS6"/>
      <c r="TRU6"/>
      <c r="TRW6"/>
      <c r="TRY6"/>
      <c r="TSA6"/>
      <c r="TSC6"/>
      <c r="TSE6"/>
      <c r="TSG6"/>
      <c r="TSI6"/>
      <c r="TSK6"/>
      <c r="TSM6"/>
      <c r="TSO6"/>
      <c r="TSQ6"/>
      <c r="TSS6"/>
      <c r="TSU6"/>
      <c r="TSW6"/>
      <c r="TSY6"/>
      <c r="TTA6"/>
      <c r="TTC6"/>
      <c r="TTE6"/>
      <c r="TTG6"/>
      <c r="TTI6"/>
      <c r="TTK6"/>
      <c r="TTM6"/>
      <c r="TTO6"/>
      <c r="TTQ6"/>
      <c r="TTS6"/>
      <c r="TTU6"/>
      <c r="TTW6"/>
      <c r="TTY6"/>
      <c r="TUA6"/>
      <c r="TUC6"/>
      <c r="TUE6"/>
      <c r="TUG6"/>
      <c r="TUI6"/>
      <c r="TUK6"/>
      <c r="TUM6"/>
      <c r="TUO6"/>
      <c r="TUQ6"/>
      <c r="TUS6"/>
      <c r="TUU6"/>
      <c r="TUW6"/>
      <c r="TUY6"/>
      <c r="TVA6"/>
      <c r="TVC6"/>
      <c r="TVE6"/>
      <c r="TVG6"/>
      <c r="TVI6"/>
      <c r="TVK6"/>
      <c r="TVM6"/>
      <c r="TVO6"/>
      <c r="TVQ6"/>
      <c r="TVS6"/>
      <c r="TVU6"/>
      <c r="TVW6"/>
      <c r="TVY6"/>
      <c r="TWA6"/>
      <c r="TWC6"/>
      <c r="TWE6"/>
      <c r="TWG6"/>
      <c r="TWI6"/>
      <c r="TWK6"/>
      <c r="TWM6"/>
      <c r="TWO6"/>
      <c r="TWQ6"/>
      <c r="TWS6"/>
      <c r="TWU6"/>
      <c r="TWW6"/>
      <c r="TWY6"/>
      <c r="TXA6"/>
      <c r="TXC6"/>
      <c r="TXE6"/>
      <c r="TXG6"/>
      <c r="TXI6"/>
      <c r="TXK6"/>
      <c r="TXM6"/>
      <c r="TXO6"/>
      <c r="TXQ6"/>
      <c r="TXS6"/>
      <c r="TXU6"/>
      <c r="TXW6"/>
      <c r="TXY6"/>
      <c r="TYA6"/>
      <c r="TYC6"/>
      <c r="TYE6"/>
      <c r="TYG6"/>
      <c r="TYI6"/>
      <c r="TYK6"/>
      <c r="TYM6"/>
      <c r="TYO6"/>
      <c r="TYQ6"/>
      <c r="TYS6"/>
      <c r="TYU6"/>
      <c r="TYW6"/>
      <c r="TYY6"/>
      <c r="TZA6"/>
      <c r="TZC6"/>
      <c r="TZE6"/>
      <c r="TZG6"/>
      <c r="TZI6"/>
      <c r="TZK6"/>
      <c r="TZM6"/>
      <c r="TZO6"/>
      <c r="TZQ6"/>
      <c r="TZS6"/>
      <c r="TZU6"/>
      <c r="TZW6"/>
      <c r="TZY6"/>
      <c r="UAA6"/>
      <c r="UAC6"/>
      <c r="UAE6"/>
      <c r="UAG6"/>
      <c r="UAI6"/>
      <c r="UAK6"/>
      <c r="UAM6"/>
      <c r="UAO6"/>
      <c r="UAQ6"/>
      <c r="UAS6"/>
      <c r="UAU6"/>
      <c r="UAW6"/>
      <c r="UAY6"/>
      <c r="UBA6"/>
      <c r="UBC6"/>
      <c r="UBE6"/>
      <c r="UBG6"/>
      <c r="UBI6"/>
      <c r="UBK6"/>
      <c r="UBM6"/>
      <c r="UBO6"/>
      <c r="UBQ6"/>
      <c r="UBS6"/>
      <c r="UBU6"/>
      <c r="UBW6"/>
      <c r="UBY6"/>
      <c r="UCA6"/>
      <c r="UCC6"/>
      <c r="UCE6"/>
      <c r="UCG6"/>
      <c r="UCI6"/>
      <c r="UCK6"/>
      <c r="UCM6"/>
      <c r="UCO6"/>
      <c r="UCQ6"/>
      <c r="UCS6"/>
      <c r="UCU6"/>
      <c r="UCW6"/>
      <c r="UCY6"/>
      <c r="UDA6"/>
      <c r="UDC6"/>
      <c r="UDE6"/>
      <c r="UDG6"/>
      <c r="UDI6"/>
      <c r="UDK6"/>
      <c r="UDM6"/>
      <c r="UDO6"/>
      <c r="UDQ6"/>
      <c r="UDS6"/>
      <c r="UDU6"/>
      <c r="UDW6"/>
      <c r="UDY6"/>
      <c r="UEA6"/>
      <c r="UEC6"/>
      <c r="UEE6"/>
      <c r="UEG6"/>
      <c r="UEI6"/>
      <c r="UEK6"/>
      <c r="UEM6"/>
      <c r="UEO6"/>
      <c r="UEQ6"/>
      <c r="UES6"/>
      <c r="UEU6"/>
      <c r="UEW6"/>
      <c r="UEY6"/>
      <c r="UFA6"/>
      <c r="UFC6"/>
      <c r="UFE6"/>
      <c r="UFG6"/>
      <c r="UFI6"/>
      <c r="UFK6"/>
      <c r="UFM6"/>
      <c r="UFO6"/>
      <c r="UFQ6"/>
      <c r="UFS6"/>
      <c r="UFU6"/>
      <c r="UFW6"/>
      <c r="UFY6"/>
      <c r="UGA6"/>
      <c r="UGC6"/>
      <c r="UGE6"/>
      <c r="UGG6"/>
      <c r="UGI6"/>
      <c r="UGK6"/>
      <c r="UGM6"/>
      <c r="UGO6"/>
      <c r="UGQ6"/>
      <c r="UGS6"/>
      <c r="UGU6"/>
      <c r="UGW6"/>
      <c r="UGY6"/>
      <c r="UHA6"/>
      <c r="UHC6"/>
      <c r="UHE6"/>
      <c r="UHG6"/>
      <c r="UHI6"/>
      <c r="UHK6"/>
      <c r="UHM6"/>
      <c r="UHO6"/>
      <c r="UHQ6"/>
      <c r="UHS6"/>
      <c r="UHU6"/>
      <c r="UHW6"/>
      <c r="UHY6"/>
      <c r="UIA6"/>
      <c r="UIC6"/>
      <c r="UIE6"/>
      <c r="UIG6"/>
      <c r="UII6"/>
      <c r="UIK6"/>
      <c r="UIM6"/>
      <c r="UIO6"/>
      <c r="UIQ6"/>
      <c r="UIS6"/>
      <c r="UIU6"/>
      <c r="UIW6"/>
      <c r="UIY6"/>
      <c r="UJA6"/>
      <c r="UJC6"/>
      <c r="UJE6"/>
      <c r="UJG6"/>
      <c r="UJI6"/>
      <c r="UJK6"/>
      <c r="UJM6"/>
      <c r="UJO6"/>
      <c r="UJQ6"/>
      <c r="UJS6"/>
      <c r="UJU6"/>
      <c r="UJW6"/>
      <c r="UJY6"/>
      <c r="UKA6"/>
      <c r="UKC6"/>
      <c r="UKE6"/>
      <c r="UKG6"/>
      <c r="UKI6"/>
      <c r="UKK6"/>
      <c r="UKM6"/>
      <c r="UKO6"/>
      <c r="UKQ6"/>
      <c r="UKS6"/>
      <c r="UKU6"/>
      <c r="UKW6"/>
      <c r="UKY6"/>
      <c r="ULA6"/>
      <c r="ULC6"/>
      <c r="ULE6"/>
      <c r="ULG6"/>
      <c r="ULI6"/>
      <c r="ULK6"/>
      <c r="ULM6"/>
      <c r="ULO6"/>
      <c r="ULQ6"/>
      <c r="ULS6"/>
      <c r="ULU6"/>
      <c r="ULW6"/>
      <c r="ULY6"/>
      <c r="UMA6"/>
      <c r="UMC6"/>
      <c r="UME6"/>
      <c r="UMG6"/>
      <c r="UMI6"/>
      <c r="UMK6"/>
      <c r="UMM6"/>
      <c r="UMO6"/>
      <c r="UMQ6"/>
      <c r="UMS6"/>
      <c r="UMU6"/>
      <c r="UMW6"/>
      <c r="UMY6"/>
      <c r="UNA6"/>
      <c r="UNC6"/>
      <c r="UNE6"/>
      <c r="UNG6"/>
      <c r="UNI6"/>
      <c r="UNK6"/>
      <c r="UNM6"/>
      <c r="UNO6"/>
      <c r="UNQ6"/>
      <c r="UNS6"/>
      <c r="UNU6"/>
      <c r="UNW6"/>
      <c r="UNY6"/>
      <c r="UOA6"/>
      <c r="UOC6"/>
      <c r="UOE6"/>
      <c r="UOG6"/>
      <c r="UOI6"/>
      <c r="UOK6"/>
      <c r="UOM6"/>
      <c r="UOO6"/>
      <c r="UOQ6"/>
      <c r="UOS6"/>
      <c r="UOU6"/>
      <c r="UOW6"/>
      <c r="UOY6"/>
      <c r="UPA6"/>
      <c r="UPC6"/>
      <c r="UPE6"/>
      <c r="UPG6"/>
      <c r="UPI6"/>
      <c r="UPK6"/>
      <c r="UPM6"/>
      <c r="UPO6"/>
      <c r="UPQ6"/>
      <c r="UPS6"/>
      <c r="UPU6"/>
      <c r="UPW6"/>
      <c r="UPY6"/>
      <c r="UQA6"/>
      <c r="UQC6"/>
      <c r="UQE6"/>
      <c r="UQG6"/>
      <c r="UQI6"/>
      <c r="UQK6"/>
      <c r="UQM6"/>
      <c r="UQO6"/>
      <c r="UQQ6"/>
      <c r="UQS6"/>
      <c r="UQU6"/>
      <c r="UQW6"/>
      <c r="UQY6"/>
      <c r="URA6"/>
      <c r="URC6"/>
      <c r="URE6"/>
      <c r="URG6"/>
      <c r="URI6"/>
      <c r="URK6"/>
      <c r="URM6"/>
      <c r="URO6"/>
      <c r="URQ6"/>
      <c r="URS6"/>
      <c r="URU6"/>
      <c r="URW6"/>
      <c r="URY6"/>
      <c r="USA6"/>
      <c r="USC6"/>
      <c r="USE6"/>
      <c r="USG6"/>
      <c r="USI6"/>
      <c r="USK6"/>
      <c r="USM6"/>
      <c r="USO6"/>
      <c r="USQ6"/>
      <c r="USS6"/>
      <c r="USU6"/>
      <c r="USW6"/>
      <c r="USY6"/>
      <c r="UTA6"/>
      <c r="UTC6"/>
      <c r="UTE6"/>
      <c r="UTG6"/>
      <c r="UTI6"/>
      <c r="UTK6"/>
      <c r="UTM6"/>
      <c r="UTO6"/>
      <c r="UTQ6"/>
      <c r="UTS6"/>
      <c r="UTU6"/>
      <c r="UTW6"/>
      <c r="UTY6"/>
      <c r="UUA6"/>
      <c r="UUC6"/>
      <c r="UUE6"/>
      <c r="UUG6"/>
      <c r="UUI6"/>
      <c r="UUK6"/>
      <c r="UUM6"/>
      <c r="UUO6"/>
      <c r="UUQ6"/>
      <c r="UUS6"/>
      <c r="UUU6"/>
      <c r="UUW6"/>
      <c r="UUY6"/>
      <c r="UVA6"/>
      <c r="UVC6"/>
      <c r="UVE6"/>
      <c r="UVG6"/>
      <c r="UVI6"/>
      <c r="UVK6"/>
      <c r="UVM6"/>
      <c r="UVO6"/>
      <c r="UVQ6"/>
      <c r="UVS6"/>
      <c r="UVU6"/>
      <c r="UVW6"/>
      <c r="UVY6"/>
      <c r="UWA6"/>
      <c r="UWC6"/>
      <c r="UWE6"/>
      <c r="UWG6"/>
      <c r="UWI6"/>
      <c r="UWK6"/>
      <c r="UWM6"/>
      <c r="UWO6"/>
      <c r="UWQ6"/>
      <c r="UWS6"/>
      <c r="UWU6"/>
      <c r="UWW6"/>
      <c r="UWY6"/>
      <c r="UXA6"/>
      <c r="UXC6"/>
      <c r="UXE6"/>
      <c r="UXG6"/>
      <c r="UXI6"/>
      <c r="UXK6"/>
      <c r="UXM6"/>
      <c r="UXO6"/>
      <c r="UXQ6"/>
      <c r="UXS6"/>
      <c r="UXU6"/>
      <c r="UXW6"/>
      <c r="UXY6"/>
      <c r="UYA6"/>
      <c r="UYC6"/>
      <c r="UYE6"/>
      <c r="UYG6"/>
      <c r="UYI6"/>
      <c r="UYK6"/>
      <c r="UYM6"/>
      <c r="UYO6"/>
      <c r="UYQ6"/>
      <c r="UYS6"/>
      <c r="UYU6"/>
      <c r="UYW6"/>
      <c r="UYY6"/>
      <c r="UZA6"/>
      <c r="UZC6"/>
      <c r="UZE6"/>
      <c r="UZG6"/>
      <c r="UZI6"/>
      <c r="UZK6"/>
      <c r="UZM6"/>
      <c r="UZO6"/>
      <c r="UZQ6"/>
      <c r="UZS6"/>
      <c r="UZU6"/>
      <c r="UZW6"/>
      <c r="UZY6"/>
      <c r="VAA6"/>
      <c r="VAC6"/>
      <c r="VAE6"/>
      <c r="VAG6"/>
      <c r="VAI6"/>
      <c r="VAK6"/>
      <c r="VAM6"/>
      <c r="VAO6"/>
      <c r="VAQ6"/>
      <c r="VAS6"/>
      <c r="VAU6"/>
      <c r="VAW6"/>
      <c r="VAY6"/>
      <c r="VBA6"/>
      <c r="VBC6"/>
      <c r="VBE6"/>
      <c r="VBG6"/>
      <c r="VBI6"/>
      <c r="VBK6"/>
      <c r="VBM6"/>
      <c r="VBO6"/>
      <c r="VBQ6"/>
      <c r="VBS6"/>
      <c r="VBU6"/>
      <c r="VBW6"/>
      <c r="VBY6"/>
      <c r="VCA6"/>
      <c r="VCC6"/>
      <c r="VCE6"/>
      <c r="VCG6"/>
      <c r="VCI6"/>
      <c r="VCK6"/>
      <c r="VCM6"/>
      <c r="VCO6"/>
      <c r="VCQ6"/>
      <c r="VCS6"/>
      <c r="VCU6"/>
      <c r="VCW6"/>
      <c r="VCY6"/>
      <c r="VDA6"/>
      <c r="VDC6"/>
      <c r="VDE6"/>
      <c r="VDG6"/>
      <c r="VDI6"/>
      <c r="VDK6"/>
      <c r="VDM6"/>
      <c r="VDO6"/>
      <c r="VDQ6"/>
      <c r="VDS6"/>
      <c r="VDU6"/>
      <c r="VDW6"/>
      <c r="VDY6"/>
      <c r="VEA6"/>
      <c r="VEC6"/>
      <c r="VEE6"/>
      <c r="VEG6"/>
      <c r="VEI6"/>
      <c r="VEK6"/>
      <c r="VEM6"/>
      <c r="VEO6"/>
      <c r="VEQ6"/>
      <c r="VES6"/>
      <c r="VEU6"/>
      <c r="VEW6"/>
      <c r="VEY6"/>
      <c r="VFA6"/>
      <c r="VFC6"/>
      <c r="VFE6"/>
      <c r="VFG6"/>
      <c r="VFI6"/>
      <c r="VFK6"/>
      <c r="VFM6"/>
      <c r="VFO6"/>
      <c r="VFQ6"/>
      <c r="VFS6"/>
      <c r="VFU6"/>
      <c r="VFW6"/>
      <c r="VFY6"/>
      <c r="VGA6"/>
      <c r="VGC6"/>
      <c r="VGE6"/>
      <c r="VGG6"/>
      <c r="VGI6"/>
      <c r="VGK6"/>
      <c r="VGM6"/>
      <c r="VGO6"/>
      <c r="VGQ6"/>
      <c r="VGS6"/>
      <c r="VGU6"/>
      <c r="VGW6"/>
      <c r="VGY6"/>
      <c r="VHA6"/>
      <c r="VHC6"/>
      <c r="VHE6"/>
      <c r="VHG6"/>
      <c r="VHI6"/>
      <c r="VHK6"/>
      <c r="VHM6"/>
      <c r="VHO6"/>
      <c r="VHQ6"/>
      <c r="VHS6"/>
      <c r="VHU6"/>
      <c r="VHW6"/>
      <c r="VHY6"/>
      <c r="VIA6"/>
      <c r="VIC6"/>
      <c r="VIE6"/>
      <c r="VIG6"/>
      <c r="VII6"/>
      <c r="VIK6"/>
      <c r="VIM6"/>
      <c r="VIO6"/>
      <c r="VIQ6"/>
      <c r="VIS6"/>
      <c r="VIU6"/>
      <c r="VIW6"/>
      <c r="VIY6"/>
      <c r="VJA6"/>
      <c r="VJC6"/>
      <c r="VJE6"/>
      <c r="VJG6"/>
      <c r="VJI6"/>
      <c r="VJK6"/>
      <c r="VJM6"/>
      <c r="VJO6"/>
      <c r="VJQ6"/>
      <c r="VJS6"/>
      <c r="VJU6"/>
      <c r="VJW6"/>
      <c r="VJY6"/>
      <c r="VKA6"/>
      <c r="VKC6"/>
      <c r="VKE6"/>
      <c r="VKG6"/>
      <c r="VKI6"/>
      <c r="VKK6"/>
      <c r="VKM6"/>
      <c r="VKO6"/>
      <c r="VKQ6"/>
      <c r="VKS6"/>
      <c r="VKU6"/>
      <c r="VKW6"/>
      <c r="VKY6"/>
      <c r="VLA6"/>
      <c r="VLC6"/>
      <c r="VLE6"/>
      <c r="VLG6"/>
      <c r="VLI6"/>
      <c r="VLK6"/>
      <c r="VLM6"/>
      <c r="VLO6"/>
      <c r="VLQ6"/>
      <c r="VLS6"/>
      <c r="VLU6"/>
      <c r="VLW6"/>
      <c r="VLY6"/>
      <c r="VMA6"/>
      <c r="VMC6"/>
      <c r="VME6"/>
      <c r="VMG6"/>
      <c r="VMI6"/>
      <c r="VMK6"/>
      <c r="VMM6"/>
      <c r="VMO6"/>
      <c r="VMQ6"/>
      <c r="VMS6"/>
      <c r="VMU6"/>
      <c r="VMW6"/>
      <c r="VMY6"/>
      <c r="VNA6"/>
      <c r="VNC6"/>
      <c r="VNE6"/>
      <c r="VNG6"/>
      <c r="VNI6"/>
      <c r="VNK6"/>
      <c r="VNM6"/>
      <c r="VNO6"/>
      <c r="VNQ6"/>
      <c r="VNS6"/>
      <c r="VNU6"/>
      <c r="VNW6"/>
      <c r="VNY6"/>
      <c r="VOA6"/>
      <c r="VOC6"/>
      <c r="VOE6"/>
      <c r="VOG6"/>
      <c r="VOI6"/>
      <c r="VOK6"/>
      <c r="VOM6"/>
      <c r="VOO6"/>
      <c r="VOQ6"/>
      <c r="VOS6"/>
      <c r="VOU6"/>
      <c r="VOW6"/>
      <c r="VOY6"/>
      <c r="VPA6"/>
      <c r="VPC6"/>
      <c r="VPE6"/>
      <c r="VPG6"/>
      <c r="VPI6"/>
      <c r="VPK6"/>
      <c r="VPM6"/>
      <c r="VPO6"/>
      <c r="VPQ6"/>
      <c r="VPS6"/>
      <c r="VPU6"/>
      <c r="VPW6"/>
      <c r="VPY6"/>
      <c r="VQA6"/>
      <c r="VQC6"/>
      <c r="VQE6"/>
      <c r="VQG6"/>
      <c r="VQI6"/>
      <c r="VQK6"/>
      <c r="VQM6"/>
      <c r="VQO6"/>
      <c r="VQQ6"/>
      <c r="VQS6"/>
      <c r="VQU6"/>
      <c r="VQW6"/>
      <c r="VQY6"/>
      <c r="VRA6"/>
      <c r="VRC6"/>
      <c r="VRE6"/>
      <c r="VRG6"/>
      <c r="VRI6"/>
      <c r="VRK6"/>
      <c r="VRM6"/>
      <c r="VRO6"/>
      <c r="VRQ6"/>
      <c r="VRS6"/>
      <c r="VRU6"/>
      <c r="VRW6"/>
      <c r="VRY6"/>
      <c r="VSA6"/>
      <c r="VSC6"/>
      <c r="VSE6"/>
      <c r="VSG6"/>
      <c r="VSI6"/>
      <c r="VSK6"/>
      <c r="VSM6"/>
      <c r="VSO6"/>
      <c r="VSQ6"/>
      <c r="VSS6"/>
      <c r="VSU6"/>
      <c r="VSW6"/>
      <c r="VSY6"/>
      <c r="VTA6"/>
      <c r="VTC6"/>
      <c r="VTE6"/>
      <c r="VTG6"/>
      <c r="VTI6"/>
      <c r="VTK6"/>
      <c r="VTM6"/>
      <c r="VTO6"/>
      <c r="VTQ6"/>
      <c r="VTS6"/>
      <c r="VTU6"/>
      <c r="VTW6"/>
      <c r="VTY6"/>
      <c r="VUA6"/>
      <c r="VUC6"/>
      <c r="VUE6"/>
      <c r="VUG6"/>
      <c r="VUI6"/>
      <c r="VUK6"/>
      <c r="VUM6"/>
      <c r="VUO6"/>
      <c r="VUQ6"/>
      <c r="VUS6"/>
      <c r="VUU6"/>
      <c r="VUW6"/>
      <c r="VUY6"/>
      <c r="VVA6"/>
      <c r="VVC6"/>
      <c r="VVE6"/>
      <c r="VVG6"/>
      <c r="VVI6"/>
      <c r="VVK6"/>
      <c r="VVM6"/>
      <c r="VVO6"/>
      <c r="VVQ6"/>
      <c r="VVS6"/>
      <c r="VVU6"/>
      <c r="VVW6"/>
      <c r="VVY6"/>
      <c r="VWA6"/>
      <c r="VWC6"/>
      <c r="VWE6"/>
      <c r="VWG6"/>
      <c r="VWI6"/>
      <c r="VWK6"/>
      <c r="VWM6"/>
      <c r="VWO6"/>
      <c r="VWQ6"/>
      <c r="VWS6"/>
      <c r="VWU6"/>
      <c r="VWW6"/>
      <c r="VWY6"/>
      <c r="VXA6"/>
      <c r="VXC6"/>
      <c r="VXE6"/>
      <c r="VXG6"/>
      <c r="VXI6"/>
      <c r="VXK6"/>
      <c r="VXM6"/>
      <c r="VXO6"/>
      <c r="VXQ6"/>
      <c r="VXS6"/>
      <c r="VXU6"/>
      <c r="VXW6"/>
      <c r="VXY6"/>
      <c r="VYA6"/>
      <c r="VYC6"/>
      <c r="VYE6"/>
      <c r="VYG6"/>
      <c r="VYI6"/>
      <c r="VYK6"/>
      <c r="VYM6"/>
      <c r="VYO6"/>
      <c r="VYQ6"/>
      <c r="VYS6"/>
      <c r="VYU6"/>
      <c r="VYW6"/>
      <c r="VYY6"/>
      <c r="VZA6"/>
      <c r="VZC6"/>
      <c r="VZE6"/>
      <c r="VZG6"/>
      <c r="VZI6"/>
      <c r="VZK6"/>
      <c r="VZM6"/>
      <c r="VZO6"/>
      <c r="VZQ6"/>
      <c r="VZS6"/>
      <c r="VZU6"/>
      <c r="VZW6"/>
      <c r="VZY6"/>
      <c r="WAA6"/>
      <c r="WAC6"/>
      <c r="WAE6"/>
      <c r="WAG6"/>
      <c r="WAI6"/>
      <c r="WAK6"/>
      <c r="WAM6"/>
      <c r="WAO6"/>
      <c r="WAQ6"/>
      <c r="WAS6"/>
      <c r="WAU6"/>
      <c r="WAW6"/>
      <c r="WAY6"/>
      <c r="WBA6"/>
      <c r="WBC6"/>
      <c r="WBE6"/>
      <c r="WBG6"/>
      <c r="WBI6"/>
      <c r="WBK6"/>
      <c r="WBM6"/>
      <c r="WBO6"/>
      <c r="WBQ6"/>
      <c r="WBS6"/>
      <c r="WBU6"/>
      <c r="WBW6"/>
      <c r="WBY6"/>
      <c r="WCA6"/>
      <c r="WCC6"/>
      <c r="WCE6"/>
      <c r="WCG6"/>
      <c r="WCI6"/>
      <c r="WCK6"/>
      <c r="WCM6"/>
      <c r="WCO6"/>
      <c r="WCQ6"/>
      <c r="WCS6"/>
      <c r="WCU6"/>
      <c r="WCW6"/>
      <c r="WCY6"/>
      <c r="WDA6"/>
      <c r="WDC6"/>
      <c r="WDE6"/>
      <c r="WDG6"/>
      <c r="WDI6"/>
      <c r="WDK6"/>
      <c r="WDM6"/>
      <c r="WDO6"/>
      <c r="WDQ6"/>
      <c r="WDS6"/>
      <c r="WDU6"/>
      <c r="WDW6"/>
      <c r="WDY6"/>
      <c r="WEA6"/>
      <c r="WEC6"/>
      <c r="WEE6"/>
      <c r="WEG6"/>
      <c r="WEI6"/>
      <c r="WEK6"/>
      <c r="WEM6"/>
      <c r="WEO6"/>
      <c r="WEQ6"/>
      <c r="WES6"/>
      <c r="WEU6"/>
      <c r="WEW6"/>
      <c r="WEY6"/>
      <c r="WFA6"/>
      <c r="WFC6"/>
      <c r="WFE6"/>
      <c r="WFG6"/>
      <c r="WFI6"/>
      <c r="WFK6"/>
      <c r="WFM6"/>
      <c r="WFO6"/>
      <c r="WFQ6"/>
      <c r="WFS6"/>
      <c r="WFU6"/>
      <c r="WFW6"/>
      <c r="WFY6"/>
      <c r="WGA6"/>
      <c r="WGC6"/>
      <c r="WGE6"/>
      <c r="WGG6"/>
      <c r="WGI6"/>
      <c r="WGK6"/>
      <c r="WGM6"/>
      <c r="WGO6"/>
      <c r="WGQ6"/>
      <c r="WGS6"/>
      <c r="WGU6"/>
      <c r="WGW6"/>
      <c r="WGY6"/>
      <c r="WHA6"/>
      <c r="WHC6"/>
      <c r="WHE6"/>
      <c r="WHG6"/>
      <c r="WHI6"/>
      <c r="WHK6"/>
      <c r="WHM6"/>
      <c r="WHO6"/>
      <c r="WHQ6"/>
      <c r="WHS6"/>
      <c r="WHU6"/>
      <c r="WHW6"/>
      <c r="WHY6"/>
      <c r="WIA6"/>
      <c r="WIC6"/>
      <c r="WIE6"/>
      <c r="WIG6"/>
      <c r="WII6"/>
      <c r="WIK6"/>
      <c r="WIM6"/>
      <c r="WIO6"/>
      <c r="WIQ6"/>
      <c r="WIS6"/>
      <c r="WIU6"/>
      <c r="WIW6"/>
      <c r="WIY6"/>
      <c r="WJA6"/>
      <c r="WJC6"/>
      <c r="WJE6"/>
      <c r="WJG6"/>
      <c r="WJI6"/>
      <c r="WJK6"/>
      <c r="WJM6"/>
      <c r="WJO6"/>
      <c r="WJQ6"/>
      <c r="WJS6"/>
      <c r="WJU6"/>
      <c r="WJW6"/>
      <c r="WJY6"/>
      <c r="WKA6"/>
      <c r="WKC6"/>
      <c r="WKE6"/>
      <c r="WKG6"/>
      <c r="WKI6"/>
      <c r="WKK6"/>
      <c r="WKM6"/>
      <c r="WKO6"/>
      <c r="WKQ6"/>
      <c r="WKS6"/>
      <c r="WKU6"/>
      <c r="WKW6"/>
      <c r="WKY6"/>
      <c r="WLA6"/>
      <c r="WLC6"/>
      <c r="WLE6"/>
      <c r="WLG6"/>
      <c r="WLI6"/>
      <c r="WLK6"/>
      <c r="WLM6"/>
      <c r="WLO6"/>
      <c r="WLQ6"/>
      <c r="WLS6"/>
      <c r="WLU6"/>
      <c r="WLW6"/>
      <c r="WLY6"/>
      <c r="WMA6"/>
      <c r="WMC6"/>
      <c r="WME6"/>
      <c r="WMG6"/>
      <c r="WMI6"/>
      <c r="WMK6"/>
      <c r="WMM6"/>
      <c r="WMO6"/>
      <c r="WMQ6"/>
      <c r="WMS6"/>
      <c r="WMU6"/>
      <c r="WMW6"/>
      <c r="WMY6"/>
      <c r="WNA6"/>
      <c r="WNC6"/>
      <c r="WNE6"/>
      <c r="WNG6"/>
      <c r="WNI6"/>
      <c r="WNK6"/>
      <c r="WNM6"/>
      <c r="WNO6"/>
      <c r="WNQ6"/>
      <c r="WNS6"/>
      <c r="WNU6"/>
      <c r="WNW6"/>
      <c r="WNY6"/>
      <c r="WOA6"/>
      <c r="WOC6"/>
      <c r="WOE6"/>
      <c r="WOG6"/>
      <c r="WOI6"/>
      <c r="WOK6"/>
      <c r="WOM6"/>
      <c r="WOO6"/>
      <c r="WOQ6"/>
      <c r="WOS6"/>
      <c r="WOU6"/>
      <c r="WOW6"/>
      <c r="WOY6"/>
      <c r="WPA6"/>
      <c r="WPC6"/>
      <c r="WPE6"/>
      <c r="WPG6"/>
      <c r="WPI6"/>
      <c r="WPK6"/>
      <c r="WPM6"/>
      <c r="WPO6"/>
      <c r="WPQ6"/>
      <c r="WPS6"/>
      <c r="WPU6"/>
      <c r="WPW6"/>
      <c r="WPY6"/>
      <c r="WQA6"/>
      <c r="WQC6"/>
      <c r="WQE6"/>
      <c r="WQG6"/>
      <c r="WQI6"/>
      <c r="WQK6"/>
      <c r="WQM6"/>
      <c r="WQO6"/>
      <c r="WQQ6"/>
      <c r="WQS6"/>
      <c r="WQU6"/>
      <c r="WQW6"/>
      <c r="WQY6"/>
      <c r="WRA6"/>
      <c r="WRC6"/>
      <c r="WRE6"/>
      <c r="WRG6"/>
      <c r="WRI6"/>
      <c r="WRK6"/>
      <c r="WRM6"/>
      <c r="WRO6"/>
      <c r="WRQ6"/>
      <c r="WRS6"/>
      <c r="WRU6"/>
      <c r="WRW6"/>
      <c r="WRY6"/>
      <c r="WSA6"/>
      <c r="WSC6"/>
      <c r="WSE6"/>
      <c r="WSG6"/>
      <c r="WSI6"/>
      <c r="WSK6"/>
      <c r="WSM6"/>
      <c r="WSO6"/>
      <c r="WSQ6"/>
      <c r="WSS6"/>
      <c r="WSU6"/>
      <c r="WSW6"/>
      <c r="WSY6"/>
      <c r="WTA6"/>
      <c r="WTC6"/>
      <c r="WTE6"/>
      <c r="WTG6"/>
      <c r="WTI6"/>
      <c r="WTK6"/>
      <c r="WTM6"/>
      <c r="WTO6"/>
      <c r="WTQ6"/>
      <c r="WTS6"/>
      <c r="WTU6"/>
      <c r="WTW6"/>
      <c r="WTY6"/>
      <c r="WUA6"/>
      <c r="WUC6"/>
      <c r="WUE6"/>
      <c r="WUG6"/>
      <c r="WUI6"/>
      <c r="WUK6"/>
      <c r="WUM6"/>
      <c r="WUO6"/>
      <c r="WUQ6"/>
      <c r="WUS6"/>
      <c r="WUU6"/>
      <c r="WUW6"/>
      <c r="WUY6"/>
      <c r="WVA6"/>
      <c r="WVC6"/>
      <c r="WVE6"/>
      <c r="WVG6"/>
      <c r="WVI6"/>
      <c r="WVK6"/>
      <c r="WVM6"/>
      <c r="WVO6"/>
      <c r="WVQ6"/>
      <c r="WVS6"/>
      <c r="WVU6"/>
      <c r="WVW6"/>
      <c r="WVY6"/>
      <c r="WWA6"/>
      <c r="WWC6"/>
      <c r="WWE6"/>
      <c r="WWG6"/>
      <c r="WWI6"/>
      <c r="WWK6"/>
      <c r="WWM6"/>
      <c r="WWO6"/>
      <c r="WWQ6"/>
      <c r="WWS6"/>
      <c r="WWU6"/>
      <c r="WWW6"/>
      <c r="WWY6"/>
      <c r="WXA6"/>
      <c r="WXC6"/>
      <c r="WXE6"/>
      <c r="WXG6"/>
      <c r="WXI6"/>
      <c r="WXK6"/>
      <c r="WXM6"/>
      <c r="WXO6"/>
      <c r="WXQ6"/>
      <c r="WXS6"/>
      <c r="WXU6"/>
      <c r="WXW6"/>
      <c r="WXY6"/>
      <c r="WYA6"/>
      <c r="WYC6"/>
      <c r="WYE6"/>
      <c r="WYG6"/>
      <c r="WYI6"/>
      <c r="WYK6"/>
      <c r="WYM6"/>
      <c r="WYO6"/>
      <c r="WYQ6"/>
      <c r="WYS6"/>
      <c r="WYU6"/>
      <c r="WYW6"/>
      <c r="WYY6"/>
      <c r="WZA6"/>
      <c r="WZC6"/>
      <c r="WZE6"/>
      <c r="WZG6"/>
      <c r="WZI6"/>
      <c r="WZK6"/>
      <c r="WZM6"/>
      <c r="WZO6"/>
      <c r="WZQ6"/>
      <c r="WZS6"/>
      <c r="WZU6"/>
      <c r="WZW6"/>
      <c r="WZY6"/>
      <c r="XAA6"/>
      <c r="XAC6"/>
      <c r="XAE6"/>
      <c r="XAG6"/>
      <c r="XAI6"/>
      <c r="XAK6"/>
      <c r="XAM6"/>
      <c r="XAO6"/>
      <c r="XAQ6"/>
      <c r="XAS6"/>
      <c r="XAU6"/>
      <c r="XAW6"/>
      <c r="XAY6"/>
      <c r="XBA6"/>
      <c r="XBC6"/>
      <c r="XBE6"/>
      <c r="XBG6"/>
      <c r="XBI6"/>
      <c r="XBK6"/>
      <c r="XBM6"/>
      <c r="XBO6"/>
      <c r="XBQ6"/>
      <c r="XBS6"/>
      <c r="XBU6"/>
      <c r="XBW6"/>
      <c r="XBY6"/>
      <c r="XCA6"/>
      <c r="XCC6"/>
      <c r="XCE6"/>
      <c r="XCG6"/>
      <c r="XCI6"/>
      <c r="XCK6"/>
      <c r="XCM6"/>
      <c r="XCO6"/>
      <c r="XCQ6"/>
      <c r="XCS6"/>
      <c r="XCU6"/>
      <c r="XCW6"/>
      <c r="XCY6"/>
      <c r="XDA6"/>
      <c r="XDC6"/>
      <c r="XDE6"/>
      <c r="XDG6"/>
      <c r="XDI6"/>
      <c r="XDK6"/>
      <c r="XDM6"/>
      <c r="XDO6"/>
      <c r="XDQ6"/>
      <c r="XDS6"/>
      <c r="XDU6"/>
      <c r="XDW6"/>
      <c r="XDY6"/>
      <c r="XEA6"/>
      <c r="XEC6"/>
      <c r="XEE6"/>
      <c r="XEG6"/>
      <c r="XEI6"/>
      <c r="XEK6"/>
      <c r="XEM6"/>
      <c r="XEO6"/>
      <c r="XEQ6"/>
      <c r="XES6"/>
      <c r="XEU6"/>
      <c r="XEW6"/>
      <c r="XEY6"/>
      <c r="XFA6"/>
      <c r="XFC6"/>
    </row>
    <row r="7" spans="1:1023 1025:2047 2049:3071 3073:4095 4097:5119 5121:6143 6145:7167 7169:8191 8193:9215 9217:10239 10241:11263 11265:12287 12289:13311 13313:14335 14337:15359 15361:16383" s="74" customFormat="1" ht="15">
      <c r="A7" s="16"/>
      <c r="B7" s="16"/>
      <c r="C7" s="16"/>
      <c r="D7" s="16"/>
      <c r="E7" s="14" t="s">
        <v>3865</v>
      </c>
      <c r="F7" t="s">
        <v>3814</v>
      </c>
      <c r="G7" s="14" t="str">
        <f>"{{ ref_intext_"&amp;F7&amp;" }}"</f>
        <v>{{ ref_intext_codling_et_al_2008 }}</v>
      </c>
      <c r="H7" s="14" t="str">
        <f>"{{ ref_bib_"&amp;F7&amp;" }}"</f>
        <v>{{ ref_bib_codling_et_al_2008 }}</v>
      </c>
      <c r="I7" s="74" t="s">
        <v>3848</v>
      </c>
      <c r="J7" t="s">
        <v>3849</v>
      </c>
      <c r="K7" s="74" t="s">
        <v>3829</v>
      </c>
      <c r="L7" s="14"/>
      <c r="M7" s="16"/>
      <c r="N7" s="14" t="str">
        <f>"    ref_intext_"&amp;F7&amp;": "&amp;""""&amp;I7&amp;""""</f>
        <v xml:space="preserve">    ref_intext_codling_et_al_2008: "Codling et al., 2008"</v>
      </c>
      <c r="O7" s="14" t="str">
        <f>"    ref_bib_"&amp;F7&amp;": "&amp;""""&amp;K7&amp;""""</f>
        <v xml:space="preserve">    ref_bib_codling_et_al_2008: "Codling, E. A., Plank, M. J., &amp; Benhamou, S. (2008). Random walk models in biology. *Journal of The Royal Society Interface, 5*(25), 813–834. &lt;https://doi.org/10.1098/rsif.2008.0014&gt;"</v>
      </c>
      <c r="Q7"/>
      <c r="S7"/>
      <c r="U7"/>
      <c r="W7"/>
      <c r="Y7"/>
      <c r="AA7"/>
      <c r="AC7"/>
      <c r="AE7"/>
      <c r="AG7"/>
      <c r="AI7"/>
      <c r="AK7"/>
      <c r="AM7"/>
      <c r="AO7"/>
      <c r="AQ7"/>
      <c r="AS7"/>
      <c r="AU7"/>
      <c r="AW7"/>
      <c r="AY7"/>
      <c r="BA7"/>
      <c r="BC7"/>
      <c r="BE7"/>
      <c r="BG7"/>
      <c r="BI7"/>
      <c r="BK7"/>
      <c r="BM7"/>
      <c r="BO7"/>
      <c r="BQ7"/>
      <c r="BS7"/>
      <c r="BU7"/>
      <c r="BW7"/>
      <c r="BY7"/>
      <c r="CA7"/>
      <c r="CC7"/>
      <c r="CE7"/>
      <c r="CG7"/>
      <c r="CI7"/>
      <c r="CK7"/>
      <c r="CM7"/>
      <c r="CO7"/>
      <c r="CQ7"/>
      <c r="CS7"/>
      <c r="CU7"/>
      <c r="CW7"/>
      <c r="CY7"/>
      <c r="DA7"/>
      <c r="DC7"/>
      <c r="DE7"/>
      <c r="DG7"/>
      <c r="DI7"/>
      <c r="DK7"/>
      <c r="DM7"/>
      <c r="DO7"/>
      <c r="DQ7"/>
      <c r="DS7"/>
      <c r="DU7"/>
      <c r="DW7"/>
      <c r="DY7"/>
      <c r="EA7"/>
      <c r="EC7"/>
      <c r="EE7"/>
      <c r="EG7"/>
      <c r="EI7"/>
      <c r="EK7"/>
      <c r="EM7"/>
      <c r="EO7"/>
      <c r="EQ7"/>
      <c r="ES7"/>
      <c r="EU7"/>
      <c r="EW7"/>
      <c r="EY7"/>
      <c r="FA7"/>
      <c r="FC7"/>
      <c r="FE7"/>
      <c r="FG7"/>
      <c r="FI7"/>
      <c r="FK7"/>
      <c r="FM7"/>
      <c r="FO7"/>
      <c r="FQ7"/>
      <c r="FS7"/>
      <c r="FU7"/>
      <c r="FW7"/>
      <c r="FY7"/>
      <c r="GA7"/>
      <c r="GC7"/>
      <c r="GE7"/>
      <c r="GG7"/>
      <c r="GI7"/>
      <c r="GK7"/>
      <c r="GM7"/>
      <c r="GO7"/>
      <c r="GQ7"/>
      <c r="GS7"/>
      <c r="GU7"/>
      <c r="GW7"/>
      <c r="GY7"/>
      <c r="HA7"/>
      <c r="HC7"/>
      <c r="HE7"/>
      <c r="HG7"/>
      <c r="HI7"/>
      <c r="HK7"/>
      <c r="HM7"/>
      <c r="HO7"/>
      <c r="HQ7"/>
      <c r="HS7"/>
      <c r="HU7"/>
      <c r="HW7"/>
      <c r="HY7"/>
      <c r="IA7"/>
      <c r="IC7"/>
      <c r="IE7"/>
      <c r="IG7"/>
      <c r="II7"/>
      <c r="IK7"/>
      <c r="IM7"/>
      <c r="IO7"/>
      <c r="IQ7"/>
      <c r="IS7"/>
      <c r="IU7"/>
      <c r="IW7"/>
      <c r="IY7"/>
      <c r="JA7"/>
      <c r="JC7"/>
      <c r="JE7"/>
      <c r="JG7"/>
      <c r="JI7"/>
      <c r="JK7"/>
      <c r="JM7"/>
      <c r="JO7"/>
      <c r="JQ7"/>
      <c r="JS7"/>
      <c r="JU7"/>
      <c r="JW7"/>
      <c r="JY7"/>
      <c r="KA7"/>
      <c r="KC7"/>
      <c r="KE7"/>
      <c r="KG7"/>
      <c r="KI7"/>
      <c r="KK7"/>
      <c r="KM7"/>
      <c r="KO7"/>
      <c r="KQ7"/>
      <c r="KS7"/>
      <c r="KU7"/>
      <c r="KW7"/>
      <c r="KY7"/>
      <c r="LA7"/>
      <c r="LC7"/>
      <c r="LE7"/>
      <c r="LG7"/>
      <c r="LI7"/>
      <c r="LK7"/>
      <c r="LM7"/>
      <c r="LO7"/>
      <c r="LQ7"/>
      <c r="LS7"/>
      <c r="LU7"/>
      <c r="LW7"/>
      <c r="LY7"/>
      <c r="MA7"/>
      <c r="MC7"/>
      <c r="ME7"/>
      <c r="MG7"/>
      <c r="MI7"/>
      <c r="MK7"/>
      <c r="MM7"/>
      <c r="MO7"/>
      <c r="MQ7"/>
      <c r="MS7"/>
      <c r="MU7"/>
      <c r="MW7"/>
      <c r="MY7"/>
      <c r="NA7"/>
      <c r="NC7"/>
      <c r="NE7"/>
      <c r="NG7"/>
      <c r="NI7"/>
      <c r="NK7"/>
      <c r="NM7"/>
      <c r="NO7"/>
      <c r="NQ7"/>
      <c r="NS7"/>
      <c r="NU7"/>
      <c r="NW7"/>
      <c r="NY7"/>
      <c r="OA7"/>
      <c r="OC7"/>
      <c r="OE7"/>
      <c r="OG7"/>
      <c r="OI7"/>
      <c r="OK7"/>
      <c r="OM7"/>
      <c r="OO7"/>
      <c r="OQ7"/>
      <c r="OS7"/>
      <c r="OU7"/>
      <c r="OW7"/>
      <c r="OY7"/>
      <c r="PA7"/>
      <c r="PC7"/>
      <c r="PE7"/>
      <c r="PG7"/>
      <c r="PI7"/>
      <c r="PK7"/>
      <c r="PM7"/>
      <c r="PO7"/>
      <c r="PQ7"/>
      <c r="PS7"/>
      <c r="PU7"/>
      <c r="PW7"/>
      <c r="PY7"/>
      <c r="QA7"/>
      <c r="QC7"/>
      <c r="QE7"/>
      <c r="QG7"/>
      <c r="QI7"/>
      <c r="QK7"/>
      <c r="QM7"/>
      <c r="QO7"/>
      <c r="QQ7"/>
      <c r="QS7"/>
      <c r="QU7"/>
      <c r="QW7"/>
      <c r="QY7"/>
      <c r="RA7"/>
      <c r="RC7"/>
      <c r="RE7"/>
      <c r="RG7"/>
      <c r="RI7"/>
      <c r="RK7"/>
      <c r="RM7"/>
      <c r="RO7"/>
      <c r="RQ7"/>
      <c r="RS7"/>
      <c r="RU7"/>
      <c r="RW7"/>
      <c r="RY7"/>
      <c r="SA7"/>
      <c r="SC7"/>
      <c r="SE7"/>
      <c r="SG7"/>
      <c r="SI7"/>
      <c r="SK7"/>
      <c r="SM7"/>
      <c r="SO7"/>
      <c r="SQ7"/>
      <c r="SS7"/>
      <c r="SU7"/>
      <c r="SW7"/>
      <c r="SY7"/>
      <c r="TA7"/>
      <c r="TC7"/>
      <c r="TE7"/>
      <c r="TG7"/>
      <c r="TI7"/>
      <c r="TK7"/>
      <c r="TM7"/>
      <c r="TO7"/>
      <c r="TQ7"/>
      <c r="TS7"/>
      <c r="TU7"/>
      <c r="TW7"/>
      <c r="TY7"/>
      <c r="UA7"/>
      <c r="UC7"/>
      <c r="UE7"/>
      <c r="UG7"/>
      <c r="UI7"/>
      <c r="UK7"/>
      <c r="UM7"/>
      <c r="UO7"/>
      <c r="UQ7"/>
      <c r="US7"/>
      <c r="UU7"/>
      <c r="UW7"/>
      <c r="UY7"/>
      <c r="VA7"/>
      <c r="VC7"/>
      <c r="VE7"/>
      <c r="VG7"/>
      <c r="VI7"/>
      <c r="VK7"/>
      <c r="VM7"/>
      <c r="VO7"/>
      <c r="VQ7"/>
      <c r="VS7"/>
      <c r="VU7"/>
      <c r="VW7"/>
      <c r="VY7"/>
      <c r="WA7"/>
      <c r="WC7"/>
      <c r="WE7"/>
      <c r="WG7"/>
      <c r="WI7"/>
      <c r="WK7"/>
      <c r="WM7"/>
      <c r="WO7"/>
      <c r="WQ7"/>
      <c r="WS7"/>
      <c r="WU7"/>
      <c r="WW7"/>
      <c r="WY7"/>
      <c r="XA7"/>
      <c r="XC7"/>
      <c r="XE7"/>
      <c r="XG7"/>
      <c r="XI7"/>
      <c r="XK7"/>
      <c r="XM7"/>
      <c r="XO7"/>
      <c r="XQ7"/>
      <c r="XS7"/>
      <c r="XU7"/>
      <c r="XW7"/>
      <c r="XY7"/>
      <c r="YA7"/>
      <c r="YC7"/>
      <c r="YE7"/>
      <c r="YG7"/>
      <c r="YI7"/>
      <c r="YK7"/>
      <c r="YM7"/>
      <c r="YO7"/>
      <c r="YQ7"/>
      <c r="YS7"/>
      <c r="YU7"/>
      <c r="YW7"/>
      <c r="YY7"/>
      <c r="ZA7"/>
      <c r="ZC7"/>
      <c r="ZE7"/>
      <c r="ZG7"/>
      <c r="ZI7"/>
      <c r="ZK7"/>
      <c r="ZM7"/>
      <c r="ZO7"/>
      <c r="ZQ7"/>
      <c r="ZS7"/>
      <c r="ZU7"/>
      <c r="ZW7"/>
      <c r="ZY7"/>
      <c r="AAA7"/>
      <c r="AAC7"/>
      <c r="AAE7"/>
      <c r="AAG7"/>
      <c r="AAI7"/>
      <c r="AAK7"/>
      <c r="AAM7"/>
      <c r="AAO7"/>
      <c r="AAQ7"/>
      <c r="AAS7"/>
      <c r="AAU7"/>
      <c r="AAW7"/>
      <c r="AAY7"/>
      <c r="ABA7"/>
      <c r="ABC7"/>
      <c r="ABE7"/>
      <c r="ABG7"/>
      <c r="ABI7"/>
      <c r="ABK7"/>
      <c r="ABM7"/>
      <c r="ABO7"/>
      <c r="ABQ7"/>
      <c r="ABS7"/>
      <c r="ABU7"/>
      <c r="ABW7"/>
      <c r="ABY7"/>
      <c r="ACA7"/>
      <c r="ACC7"/>
      <c r="ACE7"/>
      <c r="ACG7"/>
      <c r="ACI7"/>
      <c r="ACK7"/>
      <c r="ACM7"/>
      <c r="ACO7"/>
      <c r="ACQ7"/>
      <c r="ACS7"/>
      <c r="ACU7"/>
      <c r="ACW7"/>
      <c r="ACY7"/>
      <c r="ADA7"/>
      <c r="ADC7"/>
      <c r="ADE7"/>
      <c r="ADG7"/>
      <c r="ADI7"/>
      <c r="ADK7"/>
      <c r="ADM7"/>
      <c r="ADO7"/>
      <c r="ADQ7"/>
      <c r="ADS7"/>
      <c r="ADU7"/>
      <c r="ADW7"/>
      <c r="ADY7"/>
      <c r="AEA7"/>
      <c r="AEC7"/>
      <c r="AEE7"/>
      <c r="AEG7"/>
      <c r="AEI7"/>
      <c r="AEK7"/>
      <c r="AEM7"/>
      <c r="AEO7"/>
      <c r="AEQ7"/>
      <c r="AES7"/>
      <c r="AEU7"/>
      <c r="AEW7"/>
      <c r="AEY7"/>
      <c r="AFA7"/>
      <c r="AFC7"/>
      <c r="AFE7"/>
      <c r="AFG7"/>
      <c r="AFI7"/>
      <c r="AFK7"/>
      <c r="AFM7"/>
      <c r="AFO7"/>
      <c r="AFQ7"/>
      <c r="AFS7"/>
      <c r="AFU7"/>
      <c r="AFW7"/>
      <c r="AFY7"/>
      <c r="AGA7"/>
      <c r="AGC7"/>
      <c r="AGE7"/>
      <c r="AGG7"/>
      <c r="AGI7"/>
      <c r="AGK7"/>
      <c r="AGM7"/>
      <c r="AGO7"/>
      <c r="AGQ7"/>
      <c r="AGS7"/>
      <c r="AGU7"/>
      <c r="AGW7"/>
      <c r="AGY7"/>
      <c r="AHA7"/>
      <c r="AHC7"/>
      <c r="AHE7"/>
      <c r="AHG7"/>
      <c r="AHI7"/>
      <c r="AHK7"/>
      <c r="AHM7"/>
      <c r="AHO7"/>
      <c r="AHQ7"/>
      <c r="AHS7"/>
      <c r="AHU7"/>
      <c r="AHW7"/>
      <c r="AHY7"/>
      <c r="AIA7"/>
      <c r="AIC7"/>
      <c r="AIE7"/>
      <c r="AIG7"/>
      <c r="AII7"/>
      <c r="AIK7"/>
      <c r="AIM7"/>
      <c r="AIO7"/>
      <c r="AIQ7"/>
      <c r="AIS7"/>
      <c r="AIU7"/>
      <c r="AIW7"/>
      <c r="AIY7"/>
      <c r="AJA7"/>
      <c r="AJC7"/>
      <c r="AJE7"/>
      <c r="AJG7"/>
      <c r="AJI7"/>
      <c r="AJK7"/>
      <c r="AJM7"/>
      <c r="AJO7"/>
      <c r="AJQ7"/>
      <c r="AJS7"/>
      <c r="AJU7"/>
      <c r="AJW7"/>
      <c r="AJY7"/>
      <c r="AKA7"/>
      <c r="AKC7"/>
      <c r="AKE7"/>
      <c r="AKG7"/>
      <c r="AKI7"/>
      <c r="AKK7"/>
      <c r="AKM7"/>
      <c r="AKO7"/>
      <c r="AKQ7"/>
      <c r="AKS7"/>
      <c r="AKU7"/>
      <c r="AKW7"/>
      <c r="AKY7"/>
      <c r="ALA7"/>
      <c r="ALC7"/>
      <c r="ALE7"/>
      <c r="ALG7"/>
      <c r="ALI7"/>
      <c r="ALK7"/>
      <c r="ALM7"/>
      <c r="ALO7"/>
      <c r="ALQ7"/>
      <c r="ALS7"/>
      <c r="ALU7"/>
      <c r="ALW7"/>
      <c r="ALY7"/>
      <c r="AMA7"/>
      <c r="AMC7"/>
      <c r="AME7"/>
      <c r="AMG7"/>
      <c r="AMI7"/>
      <c r="AMK7"/>
      <c r="AMM7"/>
      <c r="AMO7"/>
      <c r="AMQ7"/>
      <c r="AMS7"/>
      <c r="AMU7"/>
      <c r="AMW7"/>
      <c r="AMY7"/>
      <c r="ANA7"/>
      <c r="ANC7"/>
      <c r="ANE7"/>
      <c r="ANG7"/>
      <c r="ANI7"/>
      <c r="ANK7"/>
      <c r="ANM7"/>
      <c r="ANO7"/>
      <c r="ANQ7"/>
      <c r="ANS7"/>
      <c r="ANU7"/>
      <c r="ANW7"/>
      <c r="ANY7"/>
      <c r="AOA7"/>
      <c r="AOC7"/>
      <c r="AOE7"/>
      <c r="AOG7"/>
      <c r="AOI7"/>
      <c r="AOK7"/>
      <c r="AOM7"/>
      <c r="AOO7"/>
      <c r="AOQ7"/>
      <c r="AOS7"/>
      <c r="AOU7"/>
      <c r="AOW7"/>
      <c r="AOY7"/>
      <c r="APA7"/>
      <c r="APC7"/>
      <c r="APE7"/>
      <c r="APG7"/>
      <c r="API7"/>
      <c r="APK7"/>
      <c r="APM7"/>
      <c r="APO7"/>
      <c r="APQ7"/>
      <c r="APS7"/>
      <c r="APU7"/>
      <c r="APW7"/>
      <c r="APY7"/>
      <c r="AQA7"/>
      <c r="AQC7"/>
      <c r="AQE7"/>
      <c r="AQG7"/>
      <c r="AQI7"/>
      <c r="AQK7"/>
      <c r="AQM7"/>
      <c r="AQO7"/>
      <c r="AQQ7"/>
      <c r="AQS7"/>
      <c r="AQU7"/>
      <c r="AQW7"/>
      <c r="AQY7"/>
      <c r="ARA7"/>
      <c r="ARC7"/>
      <c r="ARE7"/>
      <c r="ARG7"/>
      <c r="ARI7"/>
      <c r="ARK7"/>
      <c r="ARM7"/>
      <c r="ARO7"/>
      <c r="ARQ7"/>
      <c r="ARS7"/>
      <c r="ARU7"/>
      <c r="ARW7"/>
      <c r="ARY7"/>
      <c r="ASA7"/>
      <c r="ASC7"/>
      <c r="ASE7"/>
      <c r="ASG7"/>
      <c r="ASI7"/>
      <c r="ASK7"/>
      <c r="ASM7"/>
      <c r="ASO7"/>
      <c r="ASQ7"/>
      <c r="ASS7"/>
      <c r="ASU7"/>
      <c r="ASW7"/>
      <c r="ASY7"/>
      <c r="ATA7"/>
      <c r="ATC7"/>
      <c r="ATE7"/>
      <c r="ATG7"/>
      <c r="ATI7"/>
      <c r="ATK7"/>
      <c r="ATM7"/>
      <c r="ATO7"/>
      <c r="ATQ7"/>
      <c r="ATS7"/>
      <c r="ATU7"/>
      <c r="ATW7"/>
      <c r="ATY7"/>
      <c r="AUA7"/>
      <c r="AUC7"/>
      <c r="AUE7"/>
      <c r="AUG7"/>
      <c r="AUI7"/>
      <c r="AUK7"/>
      <c r="AUM7"/>
      <c r="AUO7"/>
      <c r="AUQ7"/>
      <c r="AUS7"/>
      <c r="AUU7"/>
      <c r="AUW7"/>
      <c r="AUY7"/>
      <c r="AVA7"/>
      <c r="AVC7"/>
      <c r="AVE7"/>
      <c r="AVG7"/>
      <c r="AVI7"/>
      <c r="AVK7"/>
      <c r="AVM7"/>
      <c r="AVO7"/>
      <c r="AVQ7"/>
      <c r="AVS7"/>
      <c r="AVU7"/>
      <c r="AVW7"/>
      <c r="AVY7"/>
      <c r="AWA7"/>
      <c r="AWC7"/>
      <c r="AWE7"/>
      <c r="AWG7"/>
      <c r="AWI7"/>
      <c r="AWK7"/>
      <c r="AWM7"/>
      <c r="AWO7"/>
      <c r="AWQ7"/>
      <c r="AWS7"/>
      <c r="AWU7"/>
      <c r="AWW7"/>
      <c r="AWY7"/>
      <c r="AXA7"/>
      <c r="AXC7"/>
      <c r="AXE7"/>
      <c r="AXG7"/>
      <c r="AXI7"/>
      <c r="AXK7"/>
      <c r="AXM7"/>
      <c r="AXO7"/>
      <c r="AXQ7"/>
      <c r="AXS7"/>
      <c r="AXU7"/>
      <c r="AXW7"/>
      <c r="AXY7"/>
      <c r="AYA7"/>
      <c r="AYC7"/>
      <c r="AYE7"/>
      <c r="AYG7"/>
      <c r="AYI7"/>
      <c r="AYK7"/>
      <c r="AYM7"/>
      <c r="AYO7"/>
      <c r="AYQ7"/>
      <c r="AYS7"/>
      <c r="AYU7"/>
      <c r="AYW7"/>
      <c r="AYY7"/>
      <c r="AZA7"/>
      <c r="AZC7"/>
      <c r="AZE7"/>
      <c r="AZG7"/>
      <c r="AZI7"/>
      <c r="AZK7"/>
      <c r="AZM7"/>
      <c r="AZO7"/>
      <c r="AZQ7"/>
      <c r="AZS7"/>
      <c r="AZU7"/>
      <c r="AZW7"/>
      <c r="AZY7"/>
      <c r="BAA7"/>
      <c r="BAC7"/>
      <c r="BAE7"/>
      <c r="BAG7"/>
      <c r="BAI7"/>
      <c r="BAK7"/>
      <c r="BAM7"/>
      <c r="BAO7"/>
      <c r="BAQ7"/>
      <c r="BAS7"/>
      <c r="BAU7"/>
      <c r="BAW7"/>
      <c r="BAY7"/>
      <c r="BBA7"/>
      <c r="BBC7"/>
      <c r="BBE7"/>
      <c r="BBG7"/>
      <c r="BBI7"/>
      <c r="BBK7"/>
      <c r="BBM7"/>
      <c r="BBO7"/>
      <c r="BBQ7"/>
      <c r="BBS7"/>
      <c r="BBU7"/>
      <c r="BBW7"/>
      <c r="BBY7"/>
      <c r="BCA7"/>
      <c r="BCC7"/>
      <c r="BCE7"/>
      <c r="BCG7"/>
      <c r="BCI7"/>
      <c r="BCK7"/>
      <c r="BCM7"/>
      <c r="BCO7"/>
      <c r="BCQ7"/>
      <c r="BCS7"/>
      <c r="BCU7"/>
      <c r="BCW7"/>
      <c r="BCY7"/>
      <c r="BDA7"/>
      <c r="BDC7"/>
      <c r="BDE7"/>
      <c r="BDG7"/>
      <c r="BDI7"/>
      <c r="BDK7"/>
      <c r="BDM7"/>
      <c r="BDO7"/>
      <c r="BDQ7"/>
      <c r="BDS7"/>
      <c r="BDU7"/>
      <c r="BDW7"/>
      <c r="BDY7"/>
      <c r="BEA7"/>
      <c r="BEC7"/>
      <c r="BEE7"/>
      <c r="BEG7"/>
      <c r="BEI7"/>
      <c r="BEK7"/>
      <c r="BEM7"/>
      <c r="BEO7"/>
      <c r="BEQ7"/>
      <c r="BES7"/>
      <c r="BEU7"/>
      <c r="BEW7"/>
      <c r="BEY7"/>
      <c r="BFA7"/>
      <c r="BFC7"/>
      <c r="BFE7"/>
      <c r="BFG7"/>
      <c r="BFI7"/>
      <c r="BFK7"/>
      <c r="BFM7"/>
      <c r="BFO7"/>
      <c r="BFQ7"/>
      <c r="BFS7"/>
      <c r="BFU7"/>
      <c r="BFW7"/>
      <c r="BFY7"/>
      <c r="BGA7"/>
      <c r="BGC7"/>
      <c r="BGE7"/>
      <c r="BGG7"/>
      <c r="BGI7"/>
      <c r="BGK7"/>
      <c r="BGM7"/>
      <c r="BGO7"/>
      <c r="BGQ7"/>
      <c r="BGS7"/>
      <c r="BGU7"/>
      <c r="BGW7"/>
      <c r="BGY7"/>
      <c r="BHA7"/>
      <c r="BHC7"/>
      <c r="BHE7"/>
      <c r="BHG7"/>
      <c r="BHI7"/>
      <c r="BHK7"/>
      <c r="BHM7"/>
      <c r="BHO7"/>
      <c r="BHQ7"/>
      <c r="BHS7"/>
      <c r="BHU7"/>
      <c r="BHW7"/>
      <c r="BHY7"/>
      <c r="BIA7"/>
      <c r="BIC7"/>
      <c r="BIE7"/>
      <c r="BIG7"/>
      <c r="BII7"/>
      <c r="BIK7"/>
      <c r="BIM7"/>
      <c r="BIO7"/>
      <c r="BIQ7"/>
      <c r="BIS7"/>
      <c r="BIU7"/>
      <c r="BIW7"/>
      <c r="BIY7"/>
      <c r="BJA7"/>
      <c r="BJC7"/>
      <c r="BJE7"/>
      <c r="BJG7"/>
      <c r="BJI7"/>
      <c r="BJK7"/>
      <c r="BJM7"/>
      <c r="BJO7"/>
      <c r="BJQ7"/>
      <c r="BJS7"/>
      <c r="BJU7"/>
      <c r="BJW7"/>
      <c r="BJY7"/>
      <c r="BKA7"/>
      <c r="BKC7"/>
      <c r="BKE7"/>
      <c r="BKG7"/>
      <c r="BKI7"/>
      <c r="BKK7"/>
      <c r="BKM7"/>
      <c r="BKO7"/>
      <c r="BKQ7"/>
      <c r="BKS7"/>
      <c r="BKU7"/>
      <c r="BKW7"/>
      <c r="BKY7"/>
      <c r="BLA7"/>
      <c r="BLC7"/>
      <c r="BLE7"/>
      <c r="BLG7"/>
      <c r="BLI7"/>
      <c r="BLK7"/>
      <c r="BLM7"/>
      <c r="BLO7"/>
      <c r="BLQ7"/>
      <c r="BLS7"/>
      <c r="BLU7"/>
      <c r="BLW7"/>
      <c r="BLY7"/>
      <c r="BMA7"/>
      <c r="BMC7"/>
      <c r="BME7"/>
      <c r="BMG7"/>
      <c r="BMI7"/>
      <c r="BMK7"/>
      <c r="BMM7"/>
      <c r="BMO7"/>
      <c r="BMQ7"/>
      <c r="BMS7"/>
      <c r="BMU7"/>
      <c r="BMW7"/>
      <c r="BMY7"/>
      <c r="BNA7"/>
      <c r="BNC7"/>
      <c r="BNE7"/>
      <c r="BNG7"/>
      <c r="BNI7"/>
      <c r="BNK7"/>
      <c r="BNM7"/>
      <c r="BNO7"/>
      <c r="BNQ7"/>
      <c r="BNS7"/>
      <c r="BNU7"/>
      <c r="BNW7"/>
      <c r="BNY7"/>
      <c r="BOA7"/>
      <c r="BOC7"/>
      <c r="BOE7"/>
      <c r="BOG7"/>
      <c r="BOI7"/>
      <c r="BOK7"/>
      <c r="BOM7"/>
      <c r="BOO7"/>
      <c r="BOQ7"/>
      <c r="BOS7"/>
      <c r="BOU7"/>
      <c r="BOW7"/>
      <c r="BOY7"/>
      <c r="BPA7"/>
      <c r="BPC7"/>
      <c r="BPE7"/>
      <c r="BPG7"/>
      <c r="BPI7"/>
      <c r="BPK7"/>
      <c r="BPM7"/>
      <c r="BPO7"/>
      <c r="BPQ7"/>
      <c r="BPS7"/>
      <c r="BPU7"/>
      <c r="BPW7"/>
      <c r="BPY7"/>
      <c r="BQA7"/>
      <c r="BQC7"/>
      <c r="BQE7"/>
      <c r="BQG7"/>
      <c r="BQI7"/>
      <c r="BQK7"/>
      <c r="BQM7"/>
      <c r="BQO7"/>
      <c r="BQQ7"/>
      <c r="BQS7"/>
      <c r="BQU7"/>
      <c r="BQW7"/>
      <c r="BQY7"/>
      <c r="BRA7"/>
      <c r="BRC7"/>
      <c r="BRE7"/>
      <c r="BRG7"/>
      <c r="BRI7"/>
      <c r="BRK7"/>
      <c r="BRM7"/>
      <c r="BRO7"/>
      <c r="BRQ7"/>
      <c r="BRS7"/>
      <c r="BRU7"/>
      <c r="BRW7"/>
      <c r="BRY7"/>
      <c r="BSA7"/>
      <c r="BSC7"/>
      <c r="BSE7"/>
      <c r="BSG7"/>
      <c r="BSI7"/>
      <c r="BSK7"/>
      <c r="BSM7"/>
      <c r="BSO7"/>
      <c r="BSQ7"/>
      <c r="BSS7"/>
      <c r="BSU7"/>
      <c r="BSW7"/>
      <c r="BSY7"/>
      <c r="BTA7"/>
      <c r="BTC7"/>
      <c r="BTE7"/>
      <c r="BTG7"/>
      <c r="BTI7"/>
      <c r="BTK7"/>
      <c r="BTM7"/>
      <c r="BTO7"/>
      <c r="BTQ7"/>
      <c r="BTS7"/>
      <c r="BTU7"/>
      <c r="BTW7"/>
      <c r="BTY7"/>
      <c r="BUA7"/>
      <c r="BUC7"/>
      <c r="BUE7"/>
      <c r="BUG7"/>
      <c r="BUI7"/>
      <c r="BUK7"/>
      <c r="BUM7"/>
      <c r="BUO7"/>
      <c r="BUQ7"/>
      <c r="BUS7"/>
      <c r="BUU7"/>
      <c r="BUW7"/>
      <c r="BUY7"/>
      <c r="BVA7"/>
      <c r="BVC7"/>
      <c r="BVE7"/>
      <c r="BVG7"/>
      <c r="BVI7"/>
      <c r="BVK7"/>
      <c r="BVM7"/>
      <c r="BVO7"/>
      <c r="BVQ7"/>
      <c r="BVS7"/>
      <c r="BVU7"/>
      <c r="BVW7"/>
      <c r="BVY7"/>
      <c r="BWA7"/>
      <c r="BWC7"/>
      <c r="BWE7"/>
      <c r="BWG7"/>
      <c r="BWI7"/>
      <c r="BWK7"/>
      <c r="BWM7"/>
      <c r="BWO7"/>
      <c r="BWQ7"/>
      <c r="BWS7"/>
      <c r="BWU7"/>
      <c r="BWW7"/>
      <c r="BWY7"/>
      <c r="BXA7"/>
      <c r="BXC7"/>
      <c r="BXE7"/>
      <c r="BXG7"/>
      <c r="BXI7"/>
      <c r="BXK7"/>
      <c r="BXM7"/>
      <c r="BXO7"/>
      <c r="BXQ7"/>
      <c r="BXS7"/>
      <c r="BXU7"/>
      <c r="BXW7"/>
      <c r="BXY7"/>
      <c r="BYA7"/>
      <c r="BYC7"/>
      <c r="BYE7"/>
      <c r="BYG7"/>
      <c r="BYI7"/>
      <c r="BYK7"/>
      <c r="BYM7"/>
      <c r="BYO7"/>
      <c r="BYQ7"/>
      <c r="BYS7"/>
      <c r="BYU7"/>
      <c r="BYW7"/>
      <c r="BYY7"/>
      <c r="BZA7"/>
      <c r="BZC7"/>
      <c r="BZE7"/>
      <c r="BZG7"/>
      <c r="BZI7"/>
      <c r="BZK7"/>
      <c r="BZM7"/>
      <c r="BZO7"/>
      <c r="BZQ7"/>
      <c r="BZS7"/>
      <c r="BZU7"/>
      <c r="BZW7"/>
      <c r="BZY7"/>
      <c r="CAA7"/>
      <c r="CAC7"/>
      <c r="CAE7"/>
      <c r="CAG7"/>
      <c r="CAI7"/>
      <c r="CAK7"/>
      <c r="CAM7"/>
      <c r="CAO7"/>
      <c r="CAQ7"/>
      <c r="CAS7"/>
      <c r="CAU7"/>
      <c r="CAW7"/>
      <c r="CAY7"/>
      <c r="CBA7"/>
      <c r="CBC7"/>
      <c r="CBE7"/>
      <c r="CBG7"/>
      <c r="CBI7"/>
      <c r="CBK7"/>
      <c r="CBM7"/>
      <c r="CBO7"/>
      <c r="CBQ7"/>
      <c r="CBS7"/>
      <c r="CBU7"/>
      <c r="CBW7"/>
      <c r="CBY7"/>
      <c r="CCA7"/>
      <c r="CCC7"/>
      <c r="CCE7"/>
      <c r="CCG7"/>
      <c r="CCI7"/>
      <c r="CCK7"/>
      <c r="CCM7"/>
      <c r="CCO7"/>
      <c r="CCQ7"/>
      <c r="CCS7"/>
      <c r="CCU7"/>
      <c r="CCW7"/>
      <c r="CCY7"/>
      <c r="CDA7"/>
      <c r="CDC7"/>
      <c r="CDE7"/>
      <c r="CDG7"/>
      <c r="CDI7"/>
      <c r="CDK7"/>
      <c r="CDM7"/>
      <c r="CDO7"/>
      <c r="CDQ7"/>
      <c r="CDS7"/>
      <c r="CDU7"/>
      <c r="CDW7"/>
      <c r="CDY7"/>
      <c r="CEA7"/>
      <c r="CEC7"/>
      <c r="CEE7"/>
      <c r="CEG7"/>
      <c r="CEI7"/>
      <c r="CEK7"/>
      <c r="CEM7"/>
      <c r="CEO7"/>
      <c r="CEQ7"/>
      <c r="CES7"/>
      <c r="CEU7"/>
      <c r="CEW7"/>
      <c r="CEY7"/>
      <c r="CFA7"/>
      <c r="CFC7"/>
      <c r="CFE7"/>
      <c r="CFG7"/>
      <c r="CFI7"/>
      <c r="CFK7"/>
      <c r="CFM7"/>
      <c r="CFO7"/>
      <c r="CFQ7"/>
      <c r="CFS7"/>
      <c r="CFU7"/>
      <c r="CFW7"/>
      <c r="CFY7"/>
      <c r="CGA7"/>
      <c r="CGC7"/>
      <c r="CGE7"/>
      <c r="CGG7"/>
      <c r="CGI7"/>
      <c r="CGK7"/>
      <c r="CGM7"/>
      <c r="CGO7"/>
      <c r="CGQ7"/>
      <c r="CGS7"/>
      <c r="CGU7"/>
      <c r="CGW7"/>
      <c r="CGY7"/>
      <c r="CHA7"/>
      <c r="CHC7"/>
      <c r="CHE7"/>
      <c r="CHG7"/>
      <c r="CHI7"/>
      <c r="CHK7"/>
      <c r="CHM7"/>
      <c r="CHO7"/>
      <c r="CHQ7"/>
      <c r="CHS7"/>
      <c r="CHU7"/>
      <c r="CHW7"/>
      <c r="CHY7"/>
      <c r="CIA7"/>
      <c r="CIC7"/>
      <c r="CIE7"/>
      <c r="CIG7"/>
      <c r="CII7"/>
      <c r="CIK7"/>
      <c r="CIM7"/>
      <c r="CIO7"/>
      <c r="CIQ7"/>
      <c r="CIS7"/>
      <c r="CIU7"/>
      <c r="CIW7"/>
      <c r="CIY7"/>
      <c r="CJA7"/>
      <c r="CJC7"/>
      <c r="CJE7"/>
      <c r="CJG7"/>
      <c r="CJI7"/>
      <c r="CJK7"/>
      <c r="CJM7"/>
      <c r="CJO7"/>
      <c r="CJQ7"/>
      <c r="CJS7"/>
      <c r="CJU7"/>
      <c r="CJW7"/>
      <c r="CJY7"/>
      <c r="CKA7"/>
      <c r="CKC7"/>
      <c r="CKE7"/>
      <c r="CKG7"/>
      <c r="CKI7"/>
      <c r="CKK7"/>
      <c r="CKM7"/>
      <c r="CKO7"/>
      <c r="CKQ7"/>
      <c r="CKS7"/>
      <c r="CKU7"/>
      <c r="CKW7"/>
      <c r="CKY7"/>
      <c r="CLA7"/>
      <c r="CLC7"/>
      <c r="CLE7"/>
      <c r="CLG7"/>
      <c r="CLI7"/>
      <c r="CLK7"/>
      <c r="CLM7"/>
      <c r="CLO7"/>
      <c r="CLQ7"/>
      <c r="CLS7"/>
      <c r="CLU7"/>
      <c r="CLW7"/>
      <c r="CLY7"/>
      <c r="CMA7"/>
      <c r="CMC7"/>
      <c r="CME7"/>
      <c r="CMG7"/>
      <c r="CMI7"/>
      <c r="CMK7"/>
      <c r="CMM7"/>
      <c r="CMO7"/>
      <c r="CMQ7"/>
      <c r="CMS7"/>
      <c r="CMU7"/>
      <c r="CMW7"/>
      <c r="CMY7"/>
      <c r="CNA7"/>
      <c r="CNC7"/>
      <c r="CNE7"/>
      <c r="CNG7"/>
      <c r="CNI7"/>
      <c r="CNK7"/>
      <c r="CNM7"/>
      <c r="CNO7"/>
      <c r="CNQ7"/>
      <c r="CNS7"/>
      <c r="CNU7"/>
      <c r="CNW7"/>
      <c r="CNY7"/>
      <c r="COA7"/>
      <c r="COC7"/>
      <c r="COE7"/>
      <c r="COG7"/>
      <c r="COI7"/>
      <c r="COK7"/>
      <c r="COM7"/>
      <c r="COO7"/>
      <c r="COQ7"/>
      <c r="COS7"/>
      <c r="COU7"/>
      <c r="COW7"/>
      <c r="COY7"/>
      <c r="CPA7"/>
      <c r="CPC7"/>
      <c r="CPE7"/>
      <c r="CPG7"/>
      <c r="CPI7"/>
      <c r="CPK7"/>
      <c r="CPM7"/>
      <c r="CPO7"/>
      <c r="CPQ7"/>
      <c r="CPS7"/>
      <c r="CPU7"/>
      <c r="CPW7"/>
      <c r="CPY7"/>
      <c r="CQA7"/>
      <c r="CQC7"/>
      <c r="CQE7"/>
      <c r="CQG7"/>
      <c r="CQI7"/>
      <c r="CQK7"/>
      <c r="CQM7"/>
      <c r="CQO7"/>
      <c r="CQQ7"/>
      <c r="CQS7"/>
      <c r="CQU7"/>
      <c r="CQW7"/>
      <c r="CQY7"/>
      <c r="CRA7"/>
      <c r="CRC7"/>
      <c r="CRE7"/>
      <c r="CRG7"/>
      <c r="CRI7"/>
      <c r="CRK7"/>
      <c r="CRM7"/>
      <c r="CRO7"/>
      <c r="CRQ7"/>
      <c r="CRS7"/>
      <c r="CRU7"/>
      <c r="CRW7"/>
      <c r="CRY7"/>
      <c r="CSA7"/>
      <c r="CSC7"/>
      <c r="CSE7"/>
      <c r="CSG7"/>
      <c r="CSI7"/>
      <c r="CSK7"/>
      <c r="CSM7"/>
      <c r="CSO7"/>
      <c r="CSQ7"/>
      <c r="CSS7"/>
      <c r="CSU7"/>
      <c r="CSW7"/>
      <c r="CSY7"/>
      <c r="CTA7"/>
      <c r="CTC7"/>
      <c r="CTE7"/>
      <c r="CTG7"/>
      <c r="CTI7"/>
      <c r="CTK7"/>
      <c r="CTM7"/>
      <c r="CTO7"/>
      <c r="CTQ7"/>
      <c r="CTS7"/>
      <c r="CTU7"/>
      <c r="CTW7"/>
      <c r="CTY7"/>
      <c r="CUA7"/>
      <c r="CUC7"/>
      <c r="CUE7"/>
      <c r="CUG7"/>
      <c r="CUI7"/>
      <c r="CUK7"/>
      <c r="CUM7"/>
      <c r="CUO7"/>
      <c r="CUQ7"/>
      <c r="CUS7"/>
      <c r="CUU7"/>
      <c r="CUW7"/>
      <c r="CUY7"/>
      <c r="CVA7"/>
      <c r="CVC7"/>
      <c r="CVE7"/>
      <c r="CVG7"/>
      <c r="CVI7"/>
      <c r="CVK7"/>
      <c r="CVM7"/>
      <c r="CVO7"/>
      <c r="CVQ7"/>
      <c r="CVS7"/>
      <c r="CVU7"/>
      <c r="CVW7"/>
      <c r="CVY7"/>
      <c r="CWA7"/>
      <c r="CWC7"/>
      <c r="CWE7"/>
      <c r="CWG7"/>
      <c r="CWI7"/>
      <c r="CWK7"/>
      <c r="CWM7"/>
      <c r="CWO7"/>
      <c r="CWQ7"/>
      <c r="CWS7"/>
      <c r="CWU7"/>
      <c r="CWW7"/>
      <c r="CWY7"/>
      <c r="CXA7"/>
      <c r="CXC7"/>
      <c r="CXE7"/>
      <c r="CXG7"/>
      <c r="CXI7"/>
      <c r="CXK7"/>
      <c r="CXM7"/>
      <c r="CXO7"/>
      <c r="CXQ7"/>
      <c r="CXS7"/>
      <c r="CXU7"/>
      <c r="CXW7"/>
      <c r="CXY7"/>
      <c r="CYA7"/>
      <c r="CYC7"/>
      <c r="CYE7"/>
      <c r="CYG7"/>
      <c r="CYI7"/>
      <c r="CYK7"/>
      <c r="CYM7"/>
      <c r="CYO7"/>
      <c r="CYQ7"/>
      <c r="CYS7"/>
      <c r="CYU7"/>
      <c r="CYW7"/>
      <c r="CYY7"/>
      <c r="CZA7"/>
      <c r="CZC7"/>
      <c r="CZE7"/>
      <c r="CZG7"/>
      <c r="CZI7"/>
      <c r="CZK7"/>
      <c r="CZM7"/>
      <c r="CZO7"/>
      <c r="CZQ7"/>
      <c r="CZS7"/>
      <c r="CZU7"/>
      <c r="CZW7"/>
      <c r="CZY7"/>
      <c r="DAA7"/>
      <c r="DAC7"/>
      <c r="DAE7"/>
      <c r="DAG7"/>
      <c r="DAI7"/>
      <c r="DAK7"/>
      <c r="DAM7"/>
      <c r="DAO7"/>
      <c r="DAQ7"/>
      <c r="DAS7"/>
      <c r="DAU7"/>
      <c r="DAW7"/>
      <c r="DAY7"/>
      <c r="DBA7"/>
      <c r="DBC7"/>
      <c r="DBE7"/>
      <c r="DBG7"/>
      <c r="DBI7"/>
      <c r="DBK7"/>
      <c r="DBM7"/>
      <c r="DBO7"/>
      <c r="DBQ7"/>
      <c r="DBS7"/>
      <c r="DBU7"/>
      <c r="DBW7"/>
      <c r="DBY7"/>
      <c r="DCA7"/>
      <c r="DCC7"/>
      <c r="DCE7"/>
      <c r="DCG7"/>
      <c r="DCI7"/>
      <c r="DCK7"/>
      <c r="DCM7"/>
      <c r="DCO7"/>
      <c r="DCQ7"/>
      <c r="DCS7"/>
      <c r="DCU7"/>
      <c r="DCW7"/>
      <c r="DCY7"/>
      <c r="DDA7"/>
      <c r="DDC7"/>
      <c r="DDE7"/>
      <c r="DDG7"/>
      <c r="DDI7"/>
      <c r="DDK7"/>
      <c r="DDM7"/>
      <c r="DDO7"/>
      <c r="DDQ7"/>
      <c r="DDS7"/>
      <c r="DDU7"/>
      <c r="DDW7"/>
      <c r="DDY7"/>
      <c r="DEA7"/>
      <c r="DEC7"/>
      <c r="DEE7"/>
      <c r="DEG7"/>
      <c r="DEI7"/>
      <c r="DEK7"/>
      <c r="DEM7"/>
      <c r="DEO7"/>
      <c r="DEQ7"/>
      <c r="DES7"/>
      <c r="DEU7"/>
      <c r="DEW7"/>
      <c r="DEY7"/>
      <c r="DFA7"/>
      <c r="DFC7"/>
      <c r="DFE7"/>
      <c r="DFG7"/>
      <c r="DFI7"/>
      <c r="DFK7"/>
      <c r="DFM7"/>
      <c r="DFO7"/>
      <c r="DFQ7"/>
      <c r="DFS7"/>
      <c r="DFU7"/>
      <c r="DFW7"/>
      <c r="DFY7"/>
      <c r="DGA7"/>
      <c r="DGC7"/>
      <c r="DGE7"/>
      <c r="DGG7"/>
      <c r="DGI7"/>
      <c r="DGK7"/>
      <c r="DGM7"/>
      <c r="DGO7"/>
      <c r="DGQ7"/>
      <c r="DGS7"/>
      <c r="DGU7"/>
      <c r="DGW7"/>
      <c r="DGY7"/>
      <c r="DHA7"/>
      <c r="DHC7"/>
      <c r="DHE7"/>
      <c r="DHG7"/>
      <c r="DHI7"/>
      <c r="DHK7"/>
      <c r="DHM7"/>
      <c r="DHO7"/>
      <c r="DHQ7"/>
      <c r="DHS7"/>
      <c r="DHU7"/>
      <c r="DHW7"/>
      <c r="DHY7"/>
      <c r="DIA7"/>
      <c r="DIC7"/>
      <c r="DIE7"/>
      <c r="DIG7"/>
      <c r="DII7"/>
      <c r="DIK7"/>
      <c r="DIM7"/>
      <c r="DIO7"/>
      <c r="DIQ7"/>
      <c r="DIS7"/>
      <c r="DIU7"/>
      <c r="DIW7"/>
      <c r="DIY7"/>
      <c r="DJA7"/>
      <c r="DJC7"/>
      <c r="DJE7"/>
      <c r="DJG7"/>
      <c r="DJI7"/>
      <c r="DJK7"/>
      <c r="DJM7"/>
      <c r="DJO7"/>
      <c r="DJQ7"/>
      <c r="DJS7"/>
      <c r="DJU7"/>
      <c r="DJW7"/>
      <c r="DJY7"/>
      <c r="DKA7"/>
      <c r="DKC7"/>
      <c r="DKE7"/>
      <c r="DKG7"/>
      <c r="DKI7"/>
      <c r="DKK7"/>
      <c r="DKM7"/>
      <c r="DKO7"/>
      <c r="DKQ7"/>
      <c r="DKS7"/>
      <c r="DKU7"/>
      <c r="DKW7"/>
      <c r="DKY7"/>
      <c r="DLA7"/>
      <c r="DLC7"/>
      <c r="DLE7"/>
      <c r="DLG7"/>
      <c r="DLI7"/>
      <c r="DLK7"/>
      <c r="DLM7"/>
      <c r="DLO7"/>
      <c r="DLQ7"/>
      <c r="DLS7"/>
      <c r="DLU7"/>
      <c r="DLW7"/>
      <c r="DLY7"/>
      <c r="DMA7"/>
      <c r="DMC7"/>
      <c r="DME7"/>
      <c r="DMG7"/>
      <c r="DMI7"/>
      <c r="DMK7"/>
      <c r="DMM7"/>
      <c r="DMO7"/>
      <c r="DMQ7"/>
      <c r="DMS7"/>
      <c r="DMU7"/>
      <c r="DMW7"/>
      <c r="DMY7"/>
      <c r="DNA7"/>
      <c r="DNC7"/>
      <c r="DNE7"/>
      <c r="DNG7"/>
      <c r="DNI7"/>
      <c r="DNK7"/>
      <c r="DNM7"/>
      <c r="DNO7"/>
      <c r="DNQ7"/>
      <c r="DNS7"/>
      <c r="DNU7"/>
      <c r="DNW7"/>
      <c r="DNY7"/>
      <c r="DOA7"/>
      <c r="DOC7"/>
      <c r="DOE7"/>
      <c r="DOG7"/>
      <c r="DOI7"/>
      <c r="DOK7"/>
      <c r="DOM7"/>
      <c r="DOO7"/>
      <c r="DOQ7"/>
      <c r="DOS7"/>
      <c r="DOU7"/>
      <c r="DOW7"/>
      <c r="DOY7"/>
      <c r="DPA7"/>
      <c r="DPC7"/>
      <c r="DPE7"/>
      <c r="DPG7"/>
      <c r="DPI7"/>
      <c r="DPK7"/>
      <c r="DPM7"/>
      <c r="DPO7"/>
      <c r="DPQ7"/>
      <c r="DPS7"/>
      <c r="DPU7"/>
      <c r="DPW7"/>
      <c r="DPY7"/>
      <c r="DQA7"/>
      <c r="DQC7"/>
      <c r="DQE7"/>
      <c r="DQG7"/>
      <c r="DQI7"/>
      <c r="DQK7"/>
      <c r="DQM7"/>
      <c r="DQO7"/>
      <c r="DQQ7"/>
      <c r="DQS7"/>
      <c r="DQU7"/>
      <c r="DQW7"/>
      <c r="DQY7"/>
      <c r="DRA7"/>
      <c r="DRC7"/>
      <c r="DRE7"/>
      <c r="DRG7"/>
      <c r="DRI7"/>
      <c r="DRK7"/>
      <c r="DRM7"/>
      <c r="DRO7"/>
      <c r="DRQ7"/>
      <c r="DRS7"/>
      <c r="DRU7"/>
      <c r="DRW7"/>
      <c r="DRY7"/>
      <c r="DSA7"/>
      <c r="DSC7"/>
      <c r="DSE7"/>
      <c r="DSG7"/>
      <c r="DSI7"/>
      <c r="DSK7"/>
      <c r="DSM7"/>
      <c r="DSO7"/>
      <c r="DSQ7"/>
      <c r="DSS7"/>
      <c r="DSU7"/>
      <c r="DSW7"/>
      <c r="DSY7"/>
      <c r="DTA7"/>
      <c r="DTC7"/>
      <c r="DTE7"/>
      <c r="DTG7"/>
      <c r="DTI7"/>
      <c r="DTK7"/>
      <c r="DTM7"/>
      <c r="DTO7"/>
      <c r="DTQ7"/>
      <c r="DTS7"/>
      <c r="DTU7"/>
      <c r="DTW7"/>
      <c r="DTY7"/>
      <c r="DUA7"/>
      <c r="DUC7"/>
      <c r="DUE7"/>
      <c r="DUG7"/>
      <c r="DUI7"/>
      <c r="DUK7"/>
      <c r="DUM7"/>
      <c r="DUO7"/>
      <c r="DUQ7"/>
      <c r="DUS7"/>
      <c r="DUU7"/>
      <c r="DUW7"/>
      <c r="DUY7"/>
      <c r="DVA7"/>
      <c r="DVC7"/>
      <c r="DVE7"/>
      <c r="DVG7"/>
      <c r="DVI7"/>
      <c r="DVK7"/>
      <c r="DVM7"/>
      <c r="DVO7"/>
      <c r="DVQ7"/>
      <c r="DVS7"/>
      <c r="DVU7"/>
      <c r="DVW7"/>
      <c r="DVY7"/>
      <c r="DWA7"/>
      <c r="DWC7"/>
      <c r="DWE7"/>
      <c r="DWG7"/>
      <c r="DWI7"/>
      <c r="DWK7"/>
      <c r="DWM7"/>
      <c r="DWO7"/>
      <c r="DWQ7"/>
      <c r="DWS7"/>
      <c r="DWU7"/>
      <c r="DWW7"/>
      <c r="DWY7"/>
      <c r="DXA7"/>
      <c r="DXC7"/>
      <c r="DXE7"/>
      <c r="DXG7"/>
      <c r="DXI7"/>
      <c r="DXK7"/>
      <c r="DXM7"/>
      <c r="DXO7"/>
      <c r="DXQ7"/>
      <c r="DXS7"/>
      <c r="DXU7"/>
      <c r="DXW7"/>
      <c r="DXY7"/>
      <c r="DYA7"/>
      <c r="DYC7"/>
      <c r="DYE7"/>
      <c r="DYG7"/>
      <c r="DYI7"/>
      <c r="DYK7"/>
      <c r="DYM7"/>
      <c r="DYO7"/>
      <c r="DYQ7"/>
      <c r="DYS7"/>
      <c r="DYU7"/>
      <c r="DYW7"/>
      <c r="DYY7"/>
      <c r="DZA7"/>
      <c r="DZC7"/>
      <c r="DZE7"/>
      <c r="DZG7"/>
      <c r="DZI7"/>
      <c r="DZK7"/>
      <c r="DZM7"/>
      <c r="DZO7"/>
      <c r="DZQ7"/>
      <c r="DZS7"/>
      <c r="DZU7"/>
      <c r="DZW7"/>
      <c r="DZY7"/>
      <c r="EAA7"/>
      <c r="EAC7"/>
      <c r="EAE7"/>
      <c r="EAG7"/>
      <c r="EAI7"/>
      <c r="EAK7"/>
      <c r="EAM7"/>
      <c r="EAO7"/>
      <c r="EAQ7"/>
      <c r="EAS7"/>
      <c r="EAU7"/>
      <c r="EAW7"/>
      <c r="EAY7"/>
      <c r="EBA7"/>
      <c r="EBC7"/>
      <c r="EBE7"/>
      <c r="EBG7"/>
      <c r="EBI7"/>
      <c r="EBK7"/>
      <c r="EBM7"/>
      <c r="EBO7"/>
      <c r="EBQ7"/>
      <c r="EBS7"/>
      <c r="EBU7"/>
      <c r="EBW7"/>
      <c r="EBY7"/>
      <c r="ECA7"/>
      <c r="ECC7"/>
      <c r="ECE7"/>
      <c r="ECG7"/>
      <c r="ECI7"/>
      <c r="ECK7"/>
      <c r="ECM7"/>
      <c r="ECO7"/>
      <c r="ECQ7"/>
      <c r="ECS7"/>
      <c r="ECU7"/>
      <c r="ECW7"/>
      <c r="ECY7"/>
      <c r="EDA7"/>
      <c r="EDC7"/>
      <c r="EDE7"/>
      <c r="EDG7"/>
      <c r="EDI7"/>
      <c r="EDK7"/>
      <c r="EDM7"/>
      <c r="EDO7"/>
      <c r="EDQ7"/>
      <c r="EDS7"/>
      <c r="EDU7"/>
      <c r="EDW7"/>
      <c r="EDY7"/>
      <c r="EEA7"/>
      <c r="EEC7"/>
      <c r="EEE7"/>
      <c r="EEG7"/>
      <c r="EEI7"/>
      <c r="EEK7"/>
      <c r="EEM7"/>
      <c r="EEO7"/>
      <c r="EEQ7"/>
      <c r="EES7"/>
      <c r="EEU7"/>
      <c r="EEW7"/>
      <c r="EEY7"/>
      <c r="EFA7"/>
      <c r="EFC7"/>
      <c r="EFE7"/>
      <c r="EFG7"/>
      <c r="EFI7"/>
      <c r="EFK7"/>
      <c r="EFM7"/>
      <c r="EFO7"/>
      <c r="EFQ7"/>
      <c r="EFS7"/>
      <c r="EFU7"/>
      <c r="EFW7"/>
      <c r="EFY7"/>
      <c r="EGA7"/>
      <c r="EGC7"/>
      <c r="EGE7"/>
      <c r="EGG7"/>
      <c r="EGI7"/>
      <c r="EGK7"/>
      <c r="EGM7"/>
      <c r="EGO7"/>
      <c r="EGQ7"/>
      <c r="EGS7"/>
      <c r="EGU7"/>
      <c r="EGW7"/>
      <c r="EGY7"/>
      <c r="EHA7"/>
      <c r="EHC7"/>
      <c r="EHE7"/>
      <c r="EHG7"/>
      <c r="EHI7"/>
      <c r="EHK7"/>
      <c r="EHM7"/>
      <c r="EHO7"/>
      <c r="EHQ7"/>
      <c r="EHS7"/>
      <c r="EHU7"/>
      <c r="EHW7"/>
      <c r="EHY7"/>
      <c r="EIA7"/>
      <c r="EIC7"/>
      <c r="EIE7"/>
      <c r="EIG7"/>
      <c r="EII7"/>
      <c r="EIK7"/>
      <c r="EIM7"/>
      <c r="EIO7"/>
      <c r="EIQ7"/>
      <c r="EIS7"/>
      <c r="EIU7"/>
      <c r="EIW7"/>
      <c r="EIY7"/>
      <c r="EJA7"/>
      <c r="EJC7"/>
      <c r="EJE7"/>
      <c r="EJG7"/>
      <c r="EJI7"/>
      <c r="EJK7"/>
      <c r="EJM7"/>
      <c r="EJO7"/>
      <c r="EJQ7"/>
      <c r="EJS7"/>
      <c r="EJU7"/>
      <c r="EJW7"/>
      <c r="EJY7"/>
      <c r="EKA7"/>
      <c r="EKC7"/>
      <c r="EKE7"/>
      <c r="EKG7"/>
      <c r="EKI7"/>
      <c r="EKK7"/>
      <c r="EKM7"/>
      <c r="EKO7"/>
      <c r="EKQ7"/>
      <c r="EKS7"/>
      <c r="EKU7"/>
      <c r="EKW7"/>
      <c r="EKY7"/>
      <c r="ELA7"/>
      <c r="ELC7"/>
      <c r="ELE7"/>
      <c r="ELG7"/>
      <c r="ELI7"/>
      <c r="ELK7"/>
      <c r="ELM7"/>
      <c r="ELO7"/>
      <c r="ELQ7"/>
      <c r="ELS7"/>
      <c r="ELU7"/>
      <c r="ELW7"/>
      <c r="ELY7"/>
      <c r="EMA7"/>
      <c r="EMC7"/>
      <c r="EME7"/>
      <c r="EMG7"/>
      <c r="EMI7"/>
      <c r="EMK7"/>
      <c r="EMM7"/>
      <c r="EMO7"/>
      <c r="EMQ7"/>
      <c r="EMS7"/>
      <c r="EMU7"/>
      <c r="EMW7"/>
      <c r="EMY7"/>
      <c r="ENA7"/>
      <c r="ENC7"/>
      <c r="ENE7"/>
      <c r="ENG7"/>
      <c r="ENI7"/>
      <c r="ENK7"/>
      <c r="ENM7"/>
      <c r="ENO7"/>
      <c r="ENQ7"/>
      <c r="ENS7"/>
      <c r="ENU7"/>
      <c r="ENW7"/>
      <c r="ENY7"/>
      <c r="EOA7"/>
      <c r="EOC7"/>
      <c r="EOE7"/>
      <c r="EOG7"/>
      <c r="EOI7"/>
      <c r="EOK7"/>
      <c r="EOM7"/>
      <c r="EOO7"/>
      <c r="EOQ7"/>
      <c r="EOS7"/>
      <c r="EOU7"/>
      <c r="EOW7"/>
      <c r="EOY7"/>
      <c r="EPA7"/>
      <c r="EPC7"/>
      <c r="EPE7"/>
      <c r="EPG7"/>
      <c r="EPI7"/>
      <c r="EPK7"/>
      <c r="EPM7"/>
      <c r="EPO7"/>
      <c r="EPQ7"/>
      <c r="EPS7"/>
      <c r="EPU7"/>
      <c r="EPW7"/>
      <c r="EPY7"/>
      <c r="EQA7"/>
      <c r="EQC7"/>
      <c r="EQE7"/>
      <c r="EQG7"/>
      <c r="EQI7"/>
      <c r="EQK7"/>
      <c r="EQM7"/>
      <c r="EQO7"/>
      <c r="EQQ7"/>
      <c r="EQS7"/>
      <c r="EQU7"/>
      <c r="EQW7"/>
      <c r="EQY7"/>
      <c r="ERA7"/>
      <c r="ERC7"/>
      <c r="ERE7"/>
      <c r="ERG7"/>
      <c r="ERI7"/>
      <c r="ERK7"/>
      <c r="ERM7"/>
      <c r="ERO7"/>
      <c r="ERQ7"/>
      <c r="ERS7"/>
      <c r="ERU7"/>
      <c r="ERW7"/>
      <c r="ERY7"/>
      <c r="ESA7"/>
      <c r="ESC7"/>
      <c r="ESE7"/>
      <c r="ESG7"/>
      <c r="ESI7"/>
      <c r="ESK7"/>
      <c r="ESM7"/>
      <c r="ESO7"/>
      <c r="ESQ7"/>
      <c r="ESS7"/>
      <c r="ESU7"/>
      <c r="ESW7"/>
      <c r="ESY7"/>
      <c r="ETA7"/>
      <c r="ETC7"/>
      <c r="ETE7"/>
      <c r="ETG7"/>
      <c r="ETI7"/>
      <c r="ETK7"/>
      <c r="ETM7"/>
      <c r="ETO7"/>
      <c r="ETQ7"/>
      <c r="ETS7"/>
      <c r="ETU7"/>
      <c r="ETW7"/>
      <c r="ETY7"/>
      <c r="EUA7"/>
      <c r="EUC7"/>
      <c r="EUE7"/>
      <c r="EUG7"/>
      <c r="EUI7"/>
      <c r="EUK7"/>
      <c r="EUM7"/>
      <c r="EUO7"/>
      <c r="EUQ7"/>
      <c r="EUS7"/>
      <c r="EUU7"/>
      <c r="EUW7"/>
      <c r="EUY7"/>
      <c r="EVA7"/>
      <c r="EVC7"/>
      <c r="EVE7"/>
      <c r="EVG7"/>
      <c r="EVI7"/>
      <c r="EVK7"/>
      <c r="EVM7"/>
      <c r="EVO7"/>
      <c r="EVQ7"/>
      <c r="EVS7"/>
      <c r="EVU7"/>
      <c r="EVW7"/>
      <c r="EVY7"/>
      <c r="EWA7"/>
      <c r="EWC7"/>
      <c r="EWE7"/>
      <c r="EWG7"/>
      <c r="EWI7"/>
      <c r="EWK7"/>
      <c r="EWM7"/>
      <c r="EWO7"/>
      <c r="EWQ7"/>
      <c r="EWS7"/>
      <c r="EWU7"/>
      <c r="EWW7"/>
      <c r="EWY7"/>
      <c r="EXA7"/>
      <c r="EXC7"/>
      <c r="EXE7"/>
      <c r="EXG7"/>
      <c r="EXI7"/>
      <c r="EXK7"/>
      <c r="EXM7"/>
      <c r="EXO7"/>
      <c r="EXQ7"/>
      <c r="EXS7"/>
      <c r="EXU7"/>
      <c r="EXW7"/>
      <c r="EXY7"/>
      <c r="EYA7"/>
      <c r="EYC7"/>
      <c r="EYE7"/>
      <c r="EYG7"/>
      <c r="EYI7"/>
      <c r="EYK7"/>
      <c r="EYM7"/>
      <c r="EYO7"/>
      <c r="EYQ7"/>
      <c r="EYS7"/>
      <c r="EYU7"/>
      <c r="EYW7"/>
      <c r="EYY7"/>
      <c r="EZA7"/>
      <c r="EZC7"/>
      <c r="EZE7"/>
      <c r="EZG7"/>
      <c r="EZI7"/>
      <c r="EZK7"/>
      <c r="EZM7"/>
      <c r="EZO7"/>
      <c r="EZQ7"/>
      <c r="EZS7"/>
      <c r="EZU7"/>
      <c r="EZW7"/>
      <c r="EZY7"/>
      <c r="FAA7"/>
      <c r="FAC7"/>
      <c r="FAE7"/>
      <c r="FAG7"/>
      <c r="FAI7"/>
      <c r="FAK7"/>
      <c r="FAM7"/>
      <c r="FAO7"/>
      <c r="FAQ7"/>
      <c r="FAS7"/>
      <c r="FAU7"/>
      <c r="FAW7"/>
      <c r="FAY7"/>
      <c r="FBA7"/>
      <c r="FBC7"/>
      <c r="FBE7"/>
      <c r="FBG7"/>
      <c r="FBI7"/>
      <c r="FBK7"/>
      <c r="FBM7"/>
      <c r="FBO7"/>
      <c r="FBQ7"/>
      <c r="FBS7"/>
      <c r="FBU7"/>
      <c r="FBW7"/>
      <c r="FBY7"/>
      <c r="FCA7"/>
      <c r="FCC7"/>
      <c r="FCE7"/>
      <c r="FCG7"/>
      <c r="FCI7"/>
      <c r="FCK7"/>
      <c r="FCM7"/>
      <c r="FCO7"/>
      <c r="FCQ7"/>
      <c r="FCS7"/>
      <c r="FCU7"/>
      <c r="FCW7"/>
      <c r="FCY7"/>
      <c r="FDA7"/>
      <c r="FDC7"/>
      <c r="FDE7"/>
      <c r="FDG7"/>
      <c r="FDI7"/>
      <c r="FDK7"/>
      <c r="FDM7"/>
      <c r="FDO7"/>
      <c r="FDQ7"/>
      <c r="FDS7"/>
      <c r="FDU7"/>
      <c r="FDW7"/>
      <c r="FDY7"/>
      <c r="FEA7"/>
      <c r="FEC7"/>
      <c r="FEE7"/>
      <c r="FEG7"/>
      <c r="FEI7"/>
      <c r="FEK7"/>
      <c r="FEM7"/>
      <c r="FEO7"/>
      <c r="FEQ7"/>
      <c r="FES7"/>
      <c r="FEU7"/>
      <c r="FEW7"/>
      <c r="FEY7"/>
      <c r="FFA7"/>
      <c r="FFC7"/>
      <c r="FFE7"/>
      <c r="FFG7"/>
      <c r="FFI7"/>
      <c r="FFK7"/>
      <c r="FFM7"/>
      <c r="FFO7"/>
      <c r="FFQ7"/>
      <c r="FFS7"/>
      <c r="FFU7"/>
      <c r="FFW7"/>
      <c r="FFY7"/>
      <c r="FGA7"/>
      <c r="FGC7"/>
      <c r="FGE7"/>
      <c r="FGG7"/>
      <c r="FGI7"/>
      <c r="FGK7"/>
      <c r="FGM7"/>
      <c r="FGO7"/>
      <c r="FGQ7"/>
      <c r="FGS7"/>
      <c r="FGU7"/>
      <c r="FGW7"/>
      <c r="FGY7"/>
      <c r="FHA7"/>
      <c r="FHC7"/>
      <c r="FHE7"/>
      <c r="FHG7"/>
      <c r="FHI7"/>
      <c r="FHK7"/>
      <c r="FHM7"/>
      <c r="FHO7"/>
      <c r="FHQ7"/>
      <c r="FHS7"/>
      <c r="FHU7"/>
      <c r="FHW7"/>
      <c r="FHY7"/>
      <c r="FIA7"/>
      <c r="FIC7"/>
      <c r="FIE7"/>
      <c r="FIG7"/>
      <c r="FII7"/>
      <c r="FIK7"/>
      <c r="FIM7"/>
      <c r="FIO7"/>
      <c r="FIQ7"/>
      <c r="FIS7"/>
      <c r="FIU7"/>
      <c r="FIW7"/>
      <c r="FIY7"/>
      <c r="FJA7"/>
      <c r="FJC7"/>
      <c r="FJE7"/>
      <c r="FJG7"/>
      <c r="FJI7"/>
      <c r="FJK7"/>
      <c r="FJM7"/>
      <c r="FJO7"/>
      <c r="FJQ7"/>
      <c r="FJS7"/>
      <c r="FJU7"/>
      <c r="FJW7"/>
      <c r="FJY7"/>
      <c r="FKA7"/>
      <c r="FKC7"/>
      <c r="FKE7"/>
      <c r="FKG7"/>
      <c r="FKI7"/>
      <c r="FKK7"/>
      <c r="FKM7"/>
      <c r="FKO7"/>
      <c r="FKQ7"/>
      <c r="FKS7"/>
      <c r="FKU7"/>
      <c r="FKW7"/>
      <c r="FKY7"/>
      <c r="FLA7"/>
      <c r="FLC7"/>
      <c r="FLE7"/>
      <c r="FLG7"/>
      <c r="FLI7"/>
      <c r="FLK7"/>
      <c r="FLM7"/>
      <c r="FLO7"/>
      <c r="FLQ7"/>
      <c r="FLS7"/>
      <c r="FLU7"/>
      <c r="FLW7"/>
      <c r="FLY7"/>
      <c r="FMA7"/>
      <c r="FMC7"/>
      <c r="FME7"/>
      <c r="FMG7"/>
      <c r="FMI7"/>
      <c r="FMK7"/>
      <c r="FMM7"/>
      <c r="FMO7"/>
      <c r="FMQ7"/>
      <c r="FMS7"/>
      <c r="FMU7"/>
      <c r="FMW7"/>
      <c r="FMY7"/>
      <c r="FNA7"/>
      <c r="FNC7"/>
      <c r="FNE7"/>
      <c r="FNG7"/>
      <c r="FNI7"/>
      <c r="FNK7"/>
      <c r="FNM7"/>
      <c r="FNO7"/>
      <c r="FNQ7"/>
      <c r="FNS7"/>
      <c r="FNU7"/>
      <c r="FNW7"/>
      <c r="FNY7"/>
      <c r="FOA7"/>
      <c r="FOC7"/>
      <c r="FOE7"/>
      <c r="FOG7"/>
      <c r="FOI7"/>
      <c r="FOK7"/>
      <c r="FOM7"/>
      <c r="FOO7"/>
      <c r="FOQ7"/>
      <c r="FOS7"/>
      <c r="FOU7"/>
      <c r="FOW7"/>
      <c r="FOY7"/>
      <c r="FPA7"/>
      <c r="FPC7"/>
      <c r="FPE7"/>
      <c r="FPG7"/>
      <c r="FPI7"/>
      <c r="FPK7"/>
      <c r="FPM7"/>
      <c r="FPO7"/>
      <c r="FPQ7"/>
      <c r="FPS7"/>
      <c r="FPU7"/>
      <c r="FPW7"/>
      <c r="FPY7"/>
      <c r="FQA7"/>
      <c r="FQC7"/>
      <c r="FQE7"/>
      <c r="FQG7"/>
      <c r="FQI7"/>
      <c r="FQK7"/>
      <c r="FQM7"/>
      <c r="FQO7"/>
      <c r="FQQ7"/>
      <c r="FQS7"/>
      <c r="FQU7"/>
      <c r="FQW7"/>
      <c r="FQY7"/>
      <c r="FRA7"/>
      <c r="FRC7"/>
      <c r="FRE7"/>
      <c r="FRG7"/>
      <c r="FRI7"/>
      <c r="FRK7"/>
      <c r="FRM7"/>
      <c r="FRO7"/>
      <c r="FRQ7"/>
      <c r="FRS7"/>
      <c r="FRU7"/>
      <c r="FRW7"/>
      <c r="FRY7"/>
      <c r="FSA7"/>
      <c r="FSC7"/>
      <c r="FSE7"/>
      <c r="FSG7"/>
      <c r="FSI7"/>
      <c r="FSK7"/>
      <c r="FSM7"/>
      <c r="FSO7"/>
      <c r="FSQ7"/>
      <c r="FSS7"/>
      <c r="FSU7"/>
      <c r="FSW7"/>
      <c r="FSY7"/>
      <c r="FTA7"/>
      <c r="FTC7"/>
      <c r="FTE7"/>
      <c r="FTG7"/>
      <c r="FTI7"/>
      <c r="FTK7"/>
      <c r="FTM7"/>
      <c r="FTO7"/>
      <c r="FTQ7"/>
      <c r="FTS7"/>
      <c r="FTU7"/>
      <c r="FTW7"/>
      <c r="FTY7"/>
      <c r="FUA7"/>
      <c r="FUC7"/>
      <c r="FUE7"/>
      <c r="FUG7"/>
      <c r="FUI7"/>
      <c r="FUK7"/>
      <c r="FUM7"/>
      <c r="FUO7"/>
      <c r="FUQ7"/>
      <c r="FUS7"/>
      <c r="FUU7"/>
      <c r="FUW7"/>
      <c r="FUY7"/>
      <c r="FVA7"/>
      <c r="FVC7"/>
      <c r="FVE7"/>
      <c r="FVG7"/>
      <c r="FVI7"/>
      <c r="FVK7"/>
      <c r="FVM7"/>
      <c r="FVO7"/>
      <c r="FVQ7"/>
      <c r="FVS7"/>
      <c r="FVU7"/>
      <c r="FVW7"/>
      <c r="FVY7"/>
      <c r="FWA7"/>
      <c r="FWC7"/>
      <c r="FWE7"/>
      <c r="FWG7"/>
      <c r="FWI7"/>
      <c r="FWK7"/>
      <c r="FWM7"/>
      <c r="FWO7"/>
      <c r="FWQ7"/>
      <c r="FWS7"/>
      <c r="FWU7"/>
      <c r="FWW7"/>
      <c r="FWY7"/>
      <c r="FXA7"/>
      <c r="FXC7"/>
      <c r="FXE7"/>
      <c r="FXG7"/>
      <c r="FXI7"/>
      <c r="FXK7"/>
      <c r="FXM7"/>
      <c r="FXO7"/>
      <c r="FXQ7"/>
      <c r="FXS7"/>
      <c r="FXU7"/>
      <c r="FXW7"/>
      <c r="FXY7"/>
      <c r="FYA7"/>
      <c r="FYC7"/>
      <c r="FYE7"/>
      <c r="FYG7"/>
      <c r="FYI7"/>
      <c r="FYK7"/>
      <c r="FYM7"/>
      <c r="FYO7"/>
      <c r="FYQ7"/>
      <c r="FYS7"/>
      <c r="FYU7"/>
      <c r="FYW7"/>
      <c r="FYY7"/>
      <c r="FZA7"/>
      <c r="FZC7"/>
      <c r="FZE7"/>
      <c r="FZG7"/>
      <c r="FZI7"/>
      <c r="FZK7"/>
      <c r="FZM7"/>
      <c r="FZO7"/>
      <c r="FZQ7"/>
      <c r="FZS7"/>
      <c r="FZU7"/>
      <c r="FZW7"/>
      <c r="FZY7"/>
      <c r="GAA7"/>
      <c r="GAC7"/>
      <c r="GAE7"/>
      <c r="GAG7"/>
      <c r="GAI7"/>
      <c r="GAK7"/>
      <c r="GAM7"/>
      <c r="GAO7"/>
      <c r="GAQ7"/>
      <c r="GAS7"/>
      <c r="GAU7"/>
      <c r="GAW7"/>
      <c r="GAY7"/>
      <c r="GBA7"/>
      <c r="GBC7"/>
      <c r="GBE7"/>
      <c r="GBG7"/>
      <c r="GBI7"/>
      <c r="GBK7"/>
      <c r="GBM7"/>
      <c r="GBO7"/>
      <c r="GBQ7"/>
      <c r="GBS7"/>
      <c r="GBU7"/>
      <c r="GBW7"/>
      <c r="GBY7"/>
      <c r="GCA7"/>
      <c r="GCC7"/>
      <c r="GCE7"/>
      <c r="GCG7"/>
      <c r="GCI7"/>
      <c r="GCK7"/>
      <c r="GCM7"/>
      <c r="GCO7"/>
      <c r="GCQ7"/>
      <c r="GCS7"/>
      <c r="GCU7"/>
      <c r="GCW7"/>
      <c r="GCY7"/>
      <c r="GDA7"/>
      <c r="GDC7"/>
      <c r="GDE7"/>
      <c r="GDG7"/>
      <c r="GDI7"/>
      <c r="GDK7"/>
      <c r="GDM7"/>
      <c r="GDO7"/>
      <c r="GDQ7"/>
      <c r="GDS7"/>
      <c r="GDU7"/>
      <c r="GDW7"/>
      <c r="GDY7"/>
      <c r="GEA7"/>
      <c r="GEC7"/>
      <c r="GEE7"/>
      <c r="GEG7"/>
      <c r="GEI7"/>
      <c r="GEK7"/>
      <c r="GEM7"/>
      <c r="GEO7"/>
      <c r="GEQ7"/>
      <c r="GES7"/>
      <c r="GEU7"/>
      <c r="GEW7"/>
      <c r="GEY7"/>
      <c r="GFA7"/>
      <c r="GFC7"/>
      <c r="GFE7"/>
      <c r="GFG7"/>
      <c r="GFI7"/>
      <c r="GFK7"/>
      <c r="GFM7"/>
      <c r="GFO7"/>
      <c r="GFQ7"/>
      <c r="GFS7"/>
      <c r="GFU7"/>
      <c r="GFW7"/>
      <c r="GFY7"/>
      <c r="GGA7"/>
      <c r="GGC7"/>
      <c r="GGE7"/>
      <c r="GGG7"/>
      <c r="GGI7"/>
      <c r="GGK7"/>
      <c r="GGM7"/>
      <c r="GGO7"/>
      <c r="GGQ7"/>
      <c r="GGS7"/>
      <c r="GGU7"/>
      <c r="GGW7"/>
      <c r="GGY7"/>
      <c r="GHA7"/>
      <c r="GHC7"/>
      <c r="GHE7"/>
      <c r="GHG7"/>
      <c r="GHI7"/>
      <c r="GHK7"/>
      <c r="GHM7"/>
      <c r="GHO7"/>
      <c r="GHQ7"/>
      <c r="GHS7"/>
      <c r="GHU7"/>
      <c r="GHW7"/>
      <c r="GHY7"/>
      <c r="GIA7"/>
      <c r="GIC7"/>
      <c r="GIE7"/>
      <c r="GIG7"/>
      <c r="GII7"/>
      <c r="GIK7"/>
      <c r="GIM7"/>
      <c r="GIO7"/>
      <c r="GIQ7"/>
      <c r="GIS7"/>
      <c r="GIU7"/>
      <c r="GIW7"/>
      <c r="GIY7"/>
      <c r="GJA7"/>
      <c r="GJC7"/>
      <c r="GJE7"/>
      <c r="GJG7"/>
      <c r="GJI7"/>
      <c r="GJK7"/>
      <c r="GJM7"/>
      <c r="GJO7"/>
      <c r="GJQ7"/>
      <c r="GJS7"/>
      <c r="GJU7"/>
      <c r="GJW7"/>
      <c r="GJY7"/>
      <c r="GKA7"/>
      <c r="GKC7"/>
      <c r="GKE7"/>
      <c r="GKG7"/>
      <c r="GKI7"/>
      <c r="GKK7"/>
      <c r="GKM7"/>
      <c r="GKO7"/>
      <c r="GKQ7"/>
      <c r="GKS7"/>
      <c r="GKU7"/>
      <c r="GKW7"/>
      <c r="GKY7"/>
      <c r="GLA7"/>
      <c r="GLC7"/>
      <c r="GLE7"/>
      <c r="GLG7"/>
      <c r="GLI7"/>
      <c r="GLK7"/>
      <c r="GLM7"/>
      <c r="GLO7"/>
      <c r="GLQ7"/>
      <c r="GLS7"/>
      <c r="GLU7"/>
      <c r="GLW7"/>
      <c r="GLY7"/>
      <c r="GMA7"/>
      <c r="GMC7"/>
      <c r="GME7"/>
      <c r="GMG7"/>
      <c r="GMI7"/>
      <c r="GMK7"/>
      <c r="GMM7"/>
      <c r="GMO7"/>
      <c r="GMQ7"/>
      <c r="GMS7"/>
      <c r="GMU7"/>
      <c r="GMW7"/>
      <c r="GMY7"/>
      <c r="GNA7"/>
      <c r="GNC7"/>
      <c r="GNE7"/>
      <c r="GNG7"/>
      <c r="GNI7"/>
      <c r="GNK7"/>
      <c r="GNM7"/>
      <c r="GNO7"/>
      <c r="GNQ7"/>
      <c r="GNS7"/>
      <c r="GNU7"/>
      <c r="GNW7"/>
      <c r="GNY7"/>
      <c r="GOA7"/>
      <c r="GOC7"/>
      <c r="GOE7"/>
      <c r="GOG7"/>
      <c r="GOI7"/>
      <c r="GOK7"/>
      <c r="GOM7"/>
      <c r="GOO7"/>
      <c r="GOQ7"/>
      <c r="GOS7"/>
      <c r="GOU7"/>
      <c r="GOW7"/>
      <c r="GOY7"/>
      <c r="GPA7"/>
      <c r="GPC7"/>
      <c r="GPE7"/>
      <c r="GPG7"/>
      <c r="GPI7"/>
      <c r="GPK7"/>
      <c r="GPM7"/>
      <c r="GPO7"/>
      <c r="GPQ7"/>
      <c r="GPS7"/>
      <c r="GPU7"/>
      <c r="GPW7"/>
      <c r="GPY7"/>
      <c r="GQA7"/>
      <c r="GQC7"/>
      <c r="GQE7"/>
      <c r="GQG7"/>
      <c r="GQI7"/>
      <c r="GQK7"/>
      <c r="GQM7"/>
      <c r="GQO7"/>
      <c r="GQQ7"/>
      <c r="GQS7"/>
      <c r="GQU7"/>
      <c r="GQW7"/>
      <c r="GQY7"/>
      <c r="GRA7"/>
      <c r="GRC7"/>
      <c r="GRE7"/>
      <c r="GRG7"/>
      <c r="GRI7"/>
      <c r="GRK7"/>
      <c r="GRM7"/>
      <c r="GRO7"/>
      <c r="GRQ7"/>
      <c r="GRS7"/>
      <c r="GRU7"/>
      <c r="GRW7"/>
      <c r="GRY7"/>
      <c r="GSA7"/>
      <c r="GSC7"/>
      <c r="GSE7"/>
      <c r="GSG7"/>
      <c r="GSI7"/>
      <c r="GSK7"/>
      <c r="GSM7"/>
      <c r="GSO7"/>
      <c r="GSQ7"/>
      <c r="GSS7"/>
      <c r="GSU7"/>
      <c r="GSW7"/>
      <c r="GSY7"/>
      <c r="GTA7"/>
      <c r="GTC7"/>
      <c r="GTE7"/>
      <c r="GTG7"/>
      <c r="GTI7"/>
      <c r="GTK7"/>
      <c r="GTM7"/>
      <c r="GTO7"/>
      <c r="GTQ7"/>
      <c r="GTS7"/>
      <c r="GTU7"/>
      <c r="GTW7"/>
      <c r="GTY7"/>
      <c r="GUA7"/>
      <c r="GUC7"/>
      <c r="GUE7"/>
      <c r="GUG7"/>
      <c r="GUI7"/>
      <c r="GUK7"/>
      <c r="GUM7"/>
      <c r="GUO7"/>
      <c r="GUQ7"/>
      <c r="GUS7"/>
      <c r="GUU7"/>
      <c r="GUW7"/>
      <c r="GUY7"/>
      <c r="GVA7"/>
      <c r="GVC7"/>
      <c r="GVE7"/>
      <c r="GVG7"/>
      <c r="GVI7"/>
      <c r="GVK7"/>
      <c r="GVM7"/>
      <c r="GVO7"/>
      <c r="GVQ7"/>
      <c r="GVS7"/>
      <c r="GVU7"/>
      <c r="GVW7"/>
      <c r="GVY7"/>
      <c r="GWA7"/>
      <c r="GWC7"/>
      <c r="GWE7"/>
      <c r="GWG7"/>
      <c r="GWI7"/>
      <c r="GWK7"/>
      <c r="GWM7"/>
      <c r="GWO7"/>
      <c r="GWQ7"/>
      <c r="GWS7"/>
      <c r="GWU7"/>
      <c r="GWW7"/>
      <c r="GWY7"/>
      <c r="GXA7"/>
      <c r="GXC7"/>
      <c r="GXE7"/>
      <c r="GXG7"/>
      <c r="GXI7"/>
      <c r="GXK7"/>
      <c r="GXM7"/>
      <c r="GXO7"/>
      <c r="GXQ7"/>
      <c r="GXS7"/>
      <c r="GXU7"/>
      <c r="GXW7"/>
      <c r="GXY7"/>
      <c r="GYA7"/>
      <c r="GYC7"/>
      <c r="GYE7"/>
      <c r="GYG7"/>
      <c r="GYI7"/>
      <c r="GYK7"/>
      <c r="GYM7"/>
      <c r="GYO7"/>
      <c r="GYQ7"/>
      <c r="GYS7"/>
      <c r="GYU7"/>
      <c r="GYW7"/>
      <c r="GYY7"/>
      <c r="GZA7"/>
      <c r="GZC7"/>
      <c r="GZE7"/>
      <c r="GZG7"/>
      <c r="GZI7"/>
      <c r="GZK7"/>
      <c r="GZM7"/>
      <c r="GZO7"/>
      <c r="GZQ7"/>
      <c r="GZS7"/>
      <c r="GZU7"/>
      <c r="GZW7"/>
      <c r="GZY7"/>
      <c r="HAA7"/>
      <c r="HAC7"/>
      <c r="HAE7"/>
      <c r="HAG7"/>
      <c r="HAI7"/>
      <c r="HAK7"/>
      <c r="HAM7"/>
      <c r="HAO7"/>
      <c r="HAQ7"/>
      <c r="HAS7"/>
      <c r="HAU7"/>
      <c r="HAW7"/>
      <c r="HAY7"/>
      <c r="HBA7"/>
      <c r="HBC7"/>
      <c r="HBE7"/>
      <c r="HBG7"/>
      <c r="HBI7"/>
      <c r="HBK7"/>
      <c r="HBM7"/>
      <c r="HBO7"/>
      <c r="HBQ7"/>
      <c r="HBS7"/>
      <c r="HBU7"/>
      <c r="HBW7"/>
      <c r="HBY7"/>
      <c r="HCA7"/>
      <c r="HCC7"/>
      <c r="HCE7"/>
      <c r="HCG7"/>
      <c r="HCI7"/>
      <c r="HCK7"/>
      <c r="HCM7"/>
      <c r="HCO7"/>
      <c r="HCQ7"/>
      <c r="HCS7"/>
      <c r="HCU7"/>
      <c r="HCW7"/>
      <c r="HCY7"/>
      <c r="HDA7"/>
      <c r="HDC7"/>
      <c r="HDE7"/>
      <c r="HDG7"/>
      <c r="HDI7"/>
      <c r="HDK7"/>
      <c r="HDM7"/>
      <c r="HDO7"/>
      <c r="HDQ7"/>
      <c r="HDS7"/>
      <c r="HDU7"/>
      <c r="HDW7"/>
      <c r="HDY7"/>
      <c r="HEA7"/>
      <c r="HEC7"/>
      <c r="HEE7"/>
      <c r="HEG7"/>
      <c r="HEI7"/>
      <c r="HEK7"/>
      <c r="HEM7"/>
      <c r="HEO7"/>
      <c r="HEQ7"/>
      <c r="HES7"/>
      <c r="HEU7"/>
      <c r="HEW7"/>
      <c r="HEY7"/>
      <c r="HFA7"/>
      <c r="HFC7"/>
      <c r="HFE7"/>
      <c r="HFG7"/>
      <c r="HFI7"/>
      <c r="HFK7"/>
      <c r="HFM7"/>
      <c r="HFO7"/>
      <c r="HFQ7"/>
      <c r="HFS7"/>
      <c r="HFU7"/>
      <c r="HFW7"/>
      <c r="HFY7"/>
      <c r="HGA7"/>
      <c r="HGC7"/>
      <c r="HGE7"/>
      <c r="HGG7"/>
      <c r="HGI7"/>
      <c r="HGK7"/>
      <c r="HGM7"/>
      <c r="HGO7"/>
      <c r="HGQ7"/>
      <c r="HGS7"/>
      <c r="HGU7"/>
      <c r="HGW7"/>
      <c r="HGY7"/>
      <c r="HHA7"/>
      <c r="HHC7"/>
      <c r="HHE7"/>
      <c r="HHG7"/>
      <c r="HHI7"/>
      <c r="HHK7"/>
      <c r="HHM7"/>
      <c r="HHO7"/>
      <c r="HHQ7"/>
      <c r="HHS7"/>
      <c r="HHU7"/>
      <c r="HHW7"/>
      <c r="HHY7"/>
      <c r="HIA7"/>
      <c r="HIC7"/>
      <c r="HIE7"/>
      <c r="HIG7"/>
      <c r="HII7"/>
      <c r="HIK7"/>
      <c r="HIM7"/>
      <c r="HIO7"/>
      <c r="HIQ7"/>
      <c r="HIS7"/>
      <c r="HIU7"/>
      <c r="HIW7"/>
      <c r="HIY7"/>
      <c r="HJA7"/>
      <c r="HJC7"/>
      <c r="HJE7"/>
      <c r="HJG7"/>
      <c r="HJI7"/>
      <c r="HJK7"/>
      <c r="HJM7"/>
      <c r="HJO7"/>
      <c r="HJQ7"/>
      <c r="HJS7"/>
      <c r="HJU7"/>
      <c r="HJW7"/>
      <c r="HJY7"/>
      <c r="HKA7"/>
      <c r="HKC7"/>
      <c r="HKE7"/>
      <c r="HKG7"/>
      <c r="HKI7"/>
      <c r="HKK7"/>
      <c r="HKM7"/>
      <c r="HKO7"/>
      <c r="HKQ7"/>
      <c r="HKS7"/>
      <c r="HKU7"/>
      <c r="HKW7"/>
      <c r="HKY7"/>
      <c r="HLA7"/>
      <c r="HLC7"/>
      <c r="HLE7"/>
      <c r="HLG7"/>
      <c r="HLI7"/>
      <c r="HLK7"/>
      <c r="HLM7"/>
      <c r="HLO7"/>
      <c r="HLQ7"/>
      <c r="HLS7"/>
      <c r="HLU7"/>
      <c r="HLW7"/>
      <c r="HLY7"/>
      <c r="HMA7"/>
      <c r="HMC7"/>
      <c r="HME7"/>
      <c r="HMG7"/>
      <c r="HMI7"/>
      <c r="HMK7"/>
      <c r="HMM7"/>
      <c r="HMO7"/>
      <c r="HMQ7"/>
      <c r="HMS7"/>
      <c r="HMU7"/>
      <c r="HMW7"/>
      <c r="HMY7"/>
      <c r="HNA7"/>
      <c r="HNC7"/>
      <c r="HNE7"/>
      <c r="HNG7"/>
      <c r="HNI7"/>
      <c r="HNK7"/>
      <c r="HNM7"/>
      <c r="HNO7"/>
      <c r="HNQ7"/>
      <c r="HNS7"/>
      <c r="HNU7"/>
      <c r="HNW7"/>
      <c r="HNY7"/>
      <c r="HOA7"/>
      <c r="HOC7"/>
      <c r="HOE7"/>
      <c r="HOG7"/>
      <c r="HOI7"/>
      <c r="HOK7"/>
      <c r="HOM7"/>
      <c r="HOO7"/>
      <c r="HOQ7"/>
      <c r="HOS7"/>
      <c r="HOU7"/>
      <c r="HOW7"/>
      <c r="HOY7"/>
      <c r="HPA7"/>
      <c r="HPC7"/>
      <c r="HPE7"/>
      <c r="HPG7"/>
      <c r="HPI7"/>
      <c r="HPK7"/>
      <c r="HPM7"/>
      <c r="HPO7"/>
      <c r="HPQ7"/>
      <c r="HPS7"/>
      <c r="HPU7"/>
      <c r="HPW7"/>
      <c r="HPY7"/>
      <c r="HQA7"/>
      <c r="HQC7"/>
      <c r="HQE7"/>
      <c r="HQG7"/>
      <c r="HQI7"/>
      <c r="HQK7"/>
      <c r="HQM7"/>
      <c r="HQO7"/>
      <c r="HQQ7"/>
      <c r="HQS7"/>
      <c r="HQU7"/>
      <c r="HQW7"/>
      <c r="HQY7"/>
      <c r="HRA7"/>
      <c r="HRC7"/>
      <c r="HRE7"/>
      <c r="HRG7"/>
      <c r="HRI7"/>
      <c r="HRK7"/>
      <c r="HRM7"/>
      <c r="HRO7"/>
      <c r="HRQ7"/>
      <c r="HRS7"/>
      <c r="HRU7"/>
      <c r="HRW7"/>
      <c r="HRY7"/>
      <c r="HSA7"/>
      <c r="HSC7"/>
      <c r="HSE7"/>
      <c r="HSG7"/>
      <c r="HSI7"/>
      <c r="HSK7"/>
      <c r="HSM7"/>
      <c r="HSO7"/>
      <c r="HSQ7"/>
      <c r="HSS7"/>
      <c r="HSU7"/>
      <c r="HSW7"/>
      <c r="HSY7"/>
      <c r="HTA7"/>
      <c r="HTC7"/>
      <c r="HTE7"/>
      <c r="HTG7"/>
      <c r="HTI7"/>
      <c r="HTK7"/>
      <c r="HTM7"/>
      <c r="HTO7"/>
      <c r="HTQ7"/>
      <c r="HTS7"/>
      <c r="HTU7"/>
      <c r="HTW7"/>
      <c r="HTY7"/>
      <c r="HUA7"/>
      <c r="HUC7"/>
      <c r="HUE7"/>
      <c r="HUG7"/>
      <c r="HUI7"/>
      <c r="HUK7"/>
      <c r="HUM7"/>
      <c r="HUO7"/>
      <c r="HUQ7"/>
      <c r="HUS7"/>
      <c r="HUU7"/>
      <c r="HUW7"/>
      <c r="HUY7"/>
      <c r="HVA7"/>
      <c r="HVC7"/>
      <c r="HVE7"/>
      <c r="HVG7"/>
      <c r="HVI7"/>
      <c r="HVK7"/>
      <c r="HVM7"/>
      <c r="HVO7"/>
      <c r="HVQ7"/>
      <c r="HVS7"/>
      <c r="HVU7"/>
      <c r="HVW7"/>
      <c r="HVY7"/>
      <c r="HWA7"/>
      <c r="HWC7"/>
      <c r="HWE7"/>
      <c r="HWG7"/>
      <c r="HWI7"/>
      <c r="HWK7"/>
      <c r="HWM7"/>
      <c r="HWO7"/>
      <c r="HWQ7"/>
      <c r="HWS7"/>
      <c r="HWU7"/>
      <c r="HWW7"/>
      <c r="HWY7"/>
      <c r="HXA7"/>
      <c r="HXC7"/>
      <c r="HXE7"/>
      <c r="HXG7"/>
      <c r="HXI7"/>
      <c r="HXK7"/>
      <c r="HXM7"/>
      <c r="HXO7"/>
      <c r="HXQ7"/>
      <c r="HXS7"/>
      <c r="HXU7"/>
      <c r="HXW7"/>
      <c r="HXY7"/>
      <c r="HYA7"/>
      <c r="HYC7"/>
      <c r="HYE7"/>
      <c r="HYG7"/>
      <c r="HYI7"/>
      <c r="HYK7"/>
      <c r="HYM7"/>
      <c r="HYO7"/>
      <c r="HYQ7"/>
      <c r="HYS7"/>
      <c r="HYU7"/>
      <c r="HYW7"/>
      <c r="HYY7"/>
      <c r="HZA7"/>
      <c r="HZC7"/>
      <c r="HZE7"/>
      <c r="HZG7"/>
      <c r="HZI7"/>
      <c r="HZK7"/>
      <c r="HZM7"/>
      <c r="HZO7"/>
      <c r="HZQ7"/>
      <c r="HZS7"/>
      <c r="HZU7"/>
      <c r="HZW7"/>
      <c r="HZY7"/>
      <c r="IAA7"/>
      <c r="IAC7"/>
      <c r="IAE7"/>
      <c r="IAG7"/>
      <c r="IAI7"/>
      <c r="IAK7"/>
      <c r="IAM7"/>
      <c r="IAO7"/>
      <c r="IAQ7"/>
      <c r="IAS7"/>
      <c r="IAU7"/>
      <c r="IAW7"/>
      <c r="IAY7"/>
      <c r="IBA7"/>
      <c r="IBC7"/>
      <c r="IBE7"/>
      <c r="IBG7"/>
      <c r="IBI7"/>
      <c r="IBK7"/>
      <c r="IBM7"/>
      <c r="IBO7"/>
      <c r="IBQ7"/>
      <c r="IBS7"/>
      <c r="IBU7"/>
      <c r="IBW7"/>
      <c r="IBY7"/>
      <c r="ICA7"/>
      <c r="ICC7"/>
      <c r="ICE7"/>
      <c r="ICG7"/>
      <c r="ICI7"/>
      <c r="ICK7"/>
      <c r="ICM7"/>
      <c r="ICO7"/>
      <c r="ICQ7"/>
      <c r="ICS7"/>
      <c r="ICU7"/>
      <c r="ICW7"/>
      <c r="ICY7"/>
      <c r="IDA7"/>
      <c r="IDC7"/>
      <c r="IDE7"/>
      <c r="IDG7"/>
      <c r="IDI7"/>
      <c r="IDK7"/>
      <c r="IDM7"/>
      <c r="IDO7"/>
      <c r="IDQ7"/>
      <c r="IDS7"/>
      <c r="IDU7"/>
      <c r="IDW7"/>
      <c r="IDY7"/>
      <c r="IEA7"/>
      <c r="IEC7"/>
      <c r="IEE7"/>
      <c r="IEG7"/>
      <c r="IEI7"/>
      <c r="IEK7"/>
      <c r="IEM7"/>
      <c r="IEO7"/>
      <c r="IEQ7"/>
      <c r="IES7"/>
      <c r="IEU7"/>
      <c r="IEW7"/>
      <c r="IEY7"/>
      <c r="IFA7"/>
      <c r="IFC7"/>
      <c r="IFE7"/>
      <c r="IFG7"/>
      <c r="IFI7"/>
      <c r="IFK7"/>
      <c r="IFM7"/>
      <c r="IFO7"/>
      <c r="IFQ7"/>
      <c r="IFS7"/>
      <c r="IFU7"/>
      <c r="IFW7"/>
      <c r="IFY7"/>
      <c r="IGA7"/>
      <c r="IGC7"/>
      <c r="IGE7"/>
      <c r="IGG7"/>
      <c r="IGI7"/>
      <c r="IGK7"/>
      <c r="IGM7"/>
      <c r="IGO7"/>
      <c r="IGQ7"/>
      <c r="IGS7"/>
      <c r="IGU7"/>
      <c r="IGW7"/>
      <c r="IGY7"/>
      <c r="IHA7"/>
      <c r="IHC7"/>
      <c r="IHE7"/>
      <c r="IHG7"/>
      <c r="IHI7"/>
      <c r="IHK7"/>
      <c r="IHM7"/>
      <c r="IHO7"/>
      <c r="IHQ7"/>
      <c r="IHS7"/>
      <c r="IHU7"/>
      <c r="IHW7"/>
      <c r="IHY7"/>
      <c r="IIA7"/>
      <c r="IIC7"/>
      <c r="IIE7"/>
      <c r="IIG7"/>
      <c r="III7"/>
      <c r="IIK7"/>
      <c r="IIM7"/>
      <c r="IIO7"/>
      <c r="IIQ7"/>
      <c r="IIS7"/>
      <c r="IIU7"/>
      <c r="IIW7"/>
      <c r="IIY7"/>
      <c r="IJA7"/>
      <c r="IJC7"/>
      <c r="IJE7"/>
      <c r="IJG7"/>
      <c r="IJI7"/>
      <c r="IJK7"/>
      <c r="IJM7"/>
      <c r="IJO7"/>
      <c r="IJQ7"/>
      <c r="IJS7"/>
      <c r="IJU7"/>
      <c r="IJW7"/>
      <c r="IJY7"/>
      <c r="IKA7"/>
      <c r="IKC7"/>
      <c r="IKE7"/>
      <c r="IKG7"/>
      <c r="IKI7"/>
      <c r="IKK7"/>
      <c r="IKM7"/>
      <c r="IKO7"/>
      <c r="IKQ7"/>
      <c r="IKS7"/>
      <c r="IKU7"/>
      <c r="IKW7"/>
      <c r="IKY7"/>
      <c r="ILA7"/>
      <c r="ILC7"/>
      <c r="ILE7"/>
      <c r="ILG7"/>
      <c r="ILI7"/>
      <c r="ILK7"/>
      <c r="ILM7"/>
      <c r="ILO7"/>
      <c r="ILQ7"/>
      <c r="ILS7"/>
      <c r="ILU7"/>
      <c r="ILW7"/>
      <c r="ILY7"/>
      <c r="IMA7"/>
      <c r="IMC7"/>
      <c r="IME7"/>
      <c r="IMG7"/>
      <c r="IMI7"/>
      <c r="IMK7"/>
      <c r="IMM7"/>
      <c r="IMO7"/>
      <c r="IMQ7"/>
      <c r="IMS7"/>
      <c r="IMU7"/>
      <c r="IMW7"/>
      <c r="IMY7"/>
      <c r="INA7"/>
      <c r="INC7"/>
      <c r="INE7"/>
      <c r="ING7"/>
      <c r="INI7"/>
      <c r="INK7"/>
      <c r="INM7"/>
      <c r="INO7"/>
      <c r="INQ7"/>
      <c r="INS7"/>
      <c r="INU7"/>
      <c r="INW7"/>
      <c r="INY7"/>
      <c r="IOA7"/>
      <c r="IOC7"/>
      <c r="IOE7"/>
      <c r="IOG7"/>
      <c r="IOI7"/>
      <c r="IOK7"/>
      <c r="IOM7"/>
      <c r="IOO7"/>
      <c r="IOQ7"/>
      <c r="IOS7"/>
      <c r="IOU7"/>
      <c r="IOW7"/>
      <c r="IOY7"/>
      <c r="IPA7"/>
      <c r="IPC7"/>
      <c r="IPE7"/>
      <c r="IPG7"/>
      <c r="IPI7"/>
      <c r="IPK7"/>
      <c r="IPM7"/>
      <c r="IPO7"/>
      <c r="IPQ7"/>
      <c r="IPS7"/>
      <c r="IPU7"/>
      <c r="IPW7"/>
      <c r="IPY7"/>
      <c r="IQA7"/>
      <c r="IQC7"/>
      <c r="IQE7"/>
      <c r="IQG7"/>
      <c r="IQI7"/>
      <c r="IQK7"/>
      <c r="IQM7"/>
      <c r="IQO7"/>
      <c r="IQQ7"/>
      <c r="IQS7"/>
      <c r="IQU7"/>
      <c r="IQW7"/>
      <c r="IQY7"/>
      <c r="IRA7"/>
      <c r="IRC7"/>
      <c r="IRE7"/>
      <c r="IRG7"/>
      <c r="IRI7"/>
      <c r="IRK7"/>
      <c r="IRM7"/>
      <c r="IRO7"/>
      <c r="IRQ7"/>
      <c r="IRS7"/>
      <c r="IRU7"/>
      <c r="IRW7"/>
      <c r="IRY7"/>
      <c r="ISA7"/>
      <c r="ISC7"/>
      <c r="ISE7"/>
      <c r="ISG7"/>
      <c r="ISI7"/>
      <c r="ISK7"/>
      <c r="ISM7"/>
      <c r="ISO7"/>
      <c r="ISQ7"/>
      <c r="ISS7"/>
      <c r="ISU7"/>
      <c r="ISW7"/>
      <c r="ISY7"/>
      <c r="ITA7"/>
      <c r="ITC7"/>
      <c r="ITE7"/>
      <c r="ITG7"/>
      <c r="ITI7"/>
      <c r="ITK7"/>
      <c r="ITM7"/>
      <c r="ITO7"/>
      <c r="ITQ7"/>
      <c r="ITS7"/>
      <c r="ITU7"/>
      <c r="ITW7"/>
      <c r="ITY7"/>
      <c r="IUA7"/>
      <c r="IUC7"/>
      <c r="IUE7"/>
      <c r="IUG7"/>
      <c r="IUI7"/>
      <c r="IUK7"/>
      <c r="IUM7"/>
      <c r="IUO7"/>
      <c r="IUQ7"/>
      <c r="IUS7"/>
      <c r="IUU7"/>
      <c r="IUW7"/>
      <c r="IUY7"/>
      <c r="IVA7"/>
      <c r="IVC7"/>
      <c r="IVE7"/>
      <c r="IVG7"/>
      <c r="IVI7"/>
      <c r="IVK7"/>
      <c r="IVM7"/>
      <c r="IVO7"/>
      <c r="IVQ7"/>
      <c r="IVS7"/>
      <c r="IVU7"/>
      <c r="IVW7"/>
      <c r="IVY7"/>
      <c r="IWA7"/>
      <c r="IWC7"/>
      <c r="IWE7"/>
      <c r="IWG7"/>
      <c r="IWI7"/>
      <c r="IWK7"/>
      <c r="IWM7"/>
      <c r="IWO7"/>
      <c r="IWQ7"/>
      <c r="IWS7"/>
      <c r="IWU7"/>
      <c r="IWW7"/>
      <c r="IWY7"/>
      <c r="IXA7"/>
      <c r="IXC7"/>
      <c r="IXE7"/>
      <c r="IXG7"/>
      <c r="IXI7"/>
      <c r="IXK7"/>
      <c r="IXM7"/>
      <c r="IXO7"/>
      <c r="IXQ7"/>
      <c r="IXS7"/>
      <c r="IXU7"/>
      <c r="IXW7"/>
      <c r="IXY7"/>
      <c r="IYA7"/>
      <c r="IYC7"/>
      <c r="IYE7"/>
      <c r="IYG7"/>
      <c r="IYI7"/>
      <c r="IYK7"/>
      <c r="IYM7"/>
      <c r="IYO7"/>
      <c r="IYQ7"/>
      <c r="IYS7"/>
      <c r="IYU7"/>
      <c r="IYW7"/>
      <c r="IYY7"/>
      <c r="IZA7"/>
      <c r="IZC7"/>
      <c r="IZE7"/>
      <c r="IZG7"/>
      <c r="IZI7"/>
      <c r="IZK7"/>
      <c r="IZM7"/>
      <c r="IZO7"/>
      <c r="IZQ7"/>
      <c r="IZS7"/>
      <c r="IZU7"/>
      <c r="IZW7"/>
      <c r="IZY7"/>
      <c r="JAA7"/>
      <c r="JAC7"/>
      <c r="JAE7"/>
      <c r="JAG7"/>
      <c r="JAI7"/>
      <c r="JAK7"/>
      <c r="JAM7"/>
      <c r="JAO7"/>
      <c r="JAQ7"/>
      <c r="JAS7"/>
      <c r="JAU7"/>
      <c r="JAW7"/>
      <c r="JAY7"/>
      <c r="JBA7"/>
      <c r="JBC7"/>
      <c r="JBE7"/>
      <c r="JBG7"/>
      <c r="JBI7"/>
      <c r="JBK7"/>
      <c r="JBM7"/>
      <c r="JBO7"/>
      <c r="JBQ7"/>
      <c r="JBS7"/>
      <c r="JBU7"/>
      <c r="JBW7"/>
      <c r="JBY7"/>
      <c r="JCA7"/>
      <c r="JCC7"/>
      <c r="JCE7"/>
      <c r="JCG7"/>
      <c r="JCI7"/>
      <c r="JCK7"/>
      <c r="JCM7"/>
      <c r="JCO7"/>
      <c r="JCQ7"/>
      <c r="JCS7"/>
      <c r="JCU7"/>
      <c r="JCW7"/>
      <c r="JCY7"/>
      <c r="JDA7"/>
      <c r="JDC7"/>
      <c r="JDE7"/>
      <c r="JDG7"/>
      <c r="JDI7"/>
      <c r="JDK7"/>
      <c r="JDM7"/>
      <c r="JDO7"/>
      <c r="JDQ7"/>
      <c r="JDS7"/>
      <c r="JDU7"/>
      <c r="JDW7"/>
      <c r="JDY7"/>
      <c r="JEA7"/>
      <c r="JEC7"/>
      <c r="JEE7"/>
      <c r="JEG7"/>
      <c r="JEI7"/>
      <c r="JEK7"/>
      <c r="JEM7"/>
      <c r="JEO7"/>
      <c r="JEQ7"/>
      <c r="JES7"/>
      <c r="JEU7"/>
      <c r="JEW7"/>
      <c r="JEY7"/>
      <c r="JFA7"/>
      <c r="JFC7"/>
      <c r="JFE7"/>
      <c r="JFG7"/>
      <c r="JFI7"/>
      <c r="JFK7"/>
      <c r="JFM7"/>
      <c r="JFO7"/>
      <c r="JFQ7"/>
      <c r="JFS7"/>
      <c r="JFU7"/>
      <c r="JFW7"/>
      <c r="JFY7"/>
      <c r="JGA7"/>
      <c r="JGC7"/>
      <c r="JGE7"/>
      <c r="JGG7"/>
      <c r="JGI7"/>
      <c r="JGK7"/>
      <c r="JGM7"/>
      <c r="JGO7"/>
      <c r="JGQ7"/>
      <c r="JGS7"/>
      <c r="JGU7"/>
      <c r="JGW7"/>
      <c r="JGY7"/>
      <c r="JHA7"/>
      <c r="JHC7"/>
      <c r="JHE7"/>
      <c r="JHG7"/>
      <c r="JHI7"/>
      <c r="JHK7"/>
      <c r="JHM7"/>
      <c r="JHO7"/>
      <c r="JHQ7"/>
      <c r="JHS7"/>
      <c r="JHU7"/>
      <c r="JHW7"/>
      <c r="JHY7"/>
      <c r="JIA7"/>
      <c r="JIC7"/>
      <c r="JIE7"/>
      <c r="JIG7"/>
      <c r="JII7"/>
      <c r="JIK7"/>
      <c r="JIM7"/>
      <c r="JIO7"/>
      <c r="JIQ7"/>
      <c r="JIS7"/>
      <c r="JIU7"/>
      <c r="JIW7"/>
      <c r="JIY7"/>
      <c r="JJA7"/>
      <c r="JJC7"/>
      <c r="JJE7"/>
      <c r="JJG7"/>
      <c r="JJI7"/>
      <c r="JJK7"/>
      <c r="JJM7"/>
      <c r="JJO7"/>
      <c r="JJQ7"/>
      <c r="JJS7"/>
      <c r="JJU7"/>
      <c r="JJW7"/>
      <c r="JJY7"/>
      <c r="JKA7"/>
      <c r="JKC7"/>
      <c r="JKE7"/>
      <c r="JKG7"/>
      <c r="JKI7"/>
      <c r="JKK7"/>
      <c r="JKM7"/>
      <c r="JKO7"/>
      <c r="JKQ7"/>
      <c r="JKS7"/>
      <c r="JKU7"/>
      <c r="JKW7"/>
      <c r="JKY7"/>
      <c r="JLA7"/>
      <c r="JLC7"/>
      <c r="JLE7"/>
      <c r="JLG7"/>
      <c r="JLI7"/>
      <c r="JLK7"/>
      <c r="JLM7"/>
      <c r="JLO7"/>
      <c r="JLQ7"/>
      <c r="JLS7"/>
      <c r="JLU7"/>
      <c r="JLW7"/>
      <c r="JLY7"/>
      <c r="JMA7"/>
      <c r="JMC7"/>
      <c r="JME7"/>
      <c r="JMG7"/>
      <c r="JMI7"/>
      <c r="JMK7"/>
      <c r="JMM7"/>
      <c r="JMO7"/>
      <c r="JMQ7"/>
      <c r="JMS7"/>
      <c r="JMU7"/>
      <c r="JMW7"/>
      <c r="JMY7"/>
      <c r="JNA7"/>
      <c r="JNC7"/>
      <c r="JNE7"/>
      <c r="JNG7"/>
      <c r="JNI7"/>
      <c r="JNK7"/>
      <c r="JNM7"/>
      <c r="JNO7"/>
      <c r="JNQ7"/>
      <c r="JNS7"/>
      <c r="JNU7"/>
      <c r="JNW7"/>
      <c r="JNY7"/>
      <c r="JOA7"/>
      <c r="JOC7"/>
      <c r="JOE7"/>
      <c r="JOG7"/>
      <c r="JOI7"/>
      <c r="JOK7"/>
      <c r="JOM7"/>
      <c r="JOO7"/>
      <c r="JOQ7"/>
      <c r="JOS7"/>
      <c r="JOU7"/>
      <c r="JOW7"/>
      <c r="JOY7"/>
      <c r="JPA7"/>
      <c r="JPC7"/>
      <c r="JPE7"/>
      <c r="JPG7"/>
      <c r="JPI7"/>
      <c r="JPK7"/>
      <c r="JPM7"/>
      <c r="JPO7"/>
      <c r="JPQ7"/>
      <c r="JPS7"/>
      <c r="JPU7"/>
      <c r="JPW7"/>
      <c r="JPY7"/>
      <c r="JQA7"/>
      <c r="JQC7"/>
      <c r="JQE7"/>
      <c r="JQG7"/>
      <c r="JQI7"/>
      <c r="JQK7"/>
      <c r="JQM7"/>
      <c r="JQO7"/>
      <c r="JQQ7"/>
      <c r="JQS7"/>
      <c r="JQU7"/>
      <c r="JQW7"/>
      <c r="JQY7"/>
      <c r="JRA7"/>
      <c r="JRC7"/>
      <c r="JRE7"/>
      <c r="JRG7"/>
      <c r="JRI7"/>
      <c r="JRK7"/>
      <c r="JRM7"/>
      <c r="JRO7"/>
      <c r="JRQ7"/>
      <c r="JRS7"/>
      <c r="JRU7"/>
      <c r="JRW7"/>
      <c r="JRY7"/>
      <c r="JSA7"/>
      <c r="JSC7"/>
      <c r="JSE7"/>
      <c r="JSG7"/>
      <c r="JSI7"/>
      <c r="JSK7"/>
      <c r="JSM7"/>
      <c r="JSO7"/>
      <c r="JSQ7"/>
      <c r="JSS7"/>
      <c r="JSU7"/>
      <c r="JSW7"/>
      <c r="JSY7"/>
      <c r="JTA7"/>
      <c r="JTC7"/>
      <c r="JTE7"/>
      <c r="JTG7"/>
      <c r="JTI7"/>
      <c r="JTK7"/>
      <c r="JTM7"/>
      <c r="JTO7"/>
      <c r="JTQ7"/>
      <c r="JTS7"/>
      <c r="JTU7"/>
      <c r="JTW7"/>
      <c r="JTY7"/>
      <c r="JUA7"/>
      <c r="JUC7"/>
      <c r="JUE7"/>
      <c r="JUG7"/>
      <c r="JUI7"/>
      <c r="JUK7"/>
      <c r="JUM7"/>
      <c r="JUO7"/>
      <c r="JUQ7"/>
      <c r="JUS7"/>
      <c r="JUU7"/>
      <c r="JUW7"/>
      <c r="JUY7"/>
      <c r="JVA7"/>
      <c r="JVC7"/>
      <c r="JVE7"/>
      <c r="JVG7"/>
      <c r="JVI7"/>
      <c r="JVK7"/>
      <c r="JVM7"/>
      <c r="JVO7"/>
      <c r="JVQ7"/>
      <c r="JVS7"/>
      <c r="JVU7"/>
      <c r="JVW7"/>
      <c r="JVY7"/>
      <c r="JWA7"/>
      <c r="JWC7"/>
      <c r="JWE7"/>
      <c r="JWG7"/>
      <c r="JWI7"/>
      <c r="JWK7"/>
      <c r="JWM7"/>
      <c r="JWO7"/>
      <c r="JWQ7"/>
      <c r="JWS7"/>
      <c r="JWU7"/>
      <c r="JWW7"/>
      <c r="JWY7"/>
      <c r="JXA7"/>
      <c r="JXC7"/>
      <c r="JXE7"/>
      <c r="JXG7"/>
      <c r="JXI7"/>
      <c r="JXK7"/>
      <c r="JXM7"/>
      <c r="JXO7"/>
      <c r="JXQ7"/>
      <c r="JXS7"/>
      <c r="JXU7"/>
      <c r="JXW7"/>
      <c r="JXY7"/>
      <c r="JYA7"/>
      <c r="JYC7"/>
      <c r="JYE7"/>
      <c r="JYG7"/>
      <c r="JYI7"/>
      <c r="JYK7"/>
      <c r="JYM7"/>
      <c r="JYO7"/>
      <c r="JYQ7"/>
      <c r="JYS7"/>
      <c r="JYU7"/>
      <c r="JYW7"/>
      <c r="JYY7"/>
      <c r="JZA7"/>
      <c r="JZC7"/>
      <c r="JZE7"/>
      <c r="JZG7"/>
      <c r="JZI7"/>
      <c r="JZK7"/>
      <c r="JZM7"/>
      <c r="JZO7"/>
      <c r="JZQ7"/>
      <c r="JZS7"/>
      <c r="JZU7"/>
      <c r="JZW7"/>
      <c r="JZY7"/>
      <c r="KAA7"/>
      <c r="KAC7"/>
      <c r="KAE7"/>
      <c r="KAG7"/>
      <c r="KAI7"/>
      <c r="KAK7"/>
      <c r="KAM7"/>
      <c r="KAO7"/>
      <c r="KAQ7"/>
      <c r="KAS7"/>
      <c r="KAU7"/>
      <c r="KAW7"/>
      <c r="KAY7"/>
      <c r="KBA7"/>
      <c r="KBC7"/>
      <c r="KBE7"/>
      <c r="KBG7"/>
      <c r="KBI7"/>
      <c r="KBK7"/>
      <c r="KBM7"/>
      <c r="KBO7"/>
      <c r="KBQ7"/>
      <c r="KBS7"/>
      <c r="KBU7"/>
      <c r="KBW7"/>
      <c r="KBY7"/>
      <c r="KCA7"/>
      <c r="KCC7"/>
      <c r="KCE7"/>
      <c r="KCG7"/>
      <c r="KCI7"/>
      <c r="KCK7"/>
      <c r="KCM7"/>
      <c r="KCO7"/>
      <c r="KCQ7"/>
      <c r="KCS7"/>
      <c r="KCU7"/>
      <c r="KCW7"/>
      <c r="KCY7"/>
      <c r="KDA7"/>
      <c r="KDC7"/>
      <c r="KDE7"/>
      <c r="KDG7"/>
      <c r="KDI7"/>
      <c r="KDK7"/>
      <c r="KDM7"/>
      <c r="KDO7"/>
      <c r="KDQ7"/>
      <c r="KDS7"/>
      <c r="KDU7"/>
      <c r="KDW7"/>
      <c r="KDY7"/>
      <c r="KEA7"/>
      <c r="KEC7"/>
      <c r="KEE7"/>
      <c r="KEG7"/>
      <c r="KEI7"/>
      <c r="KEK7"/>
      <c r="KEM7"/>
      <c r="KEO7"/>
      <c r="KEQ7"/>
      <c r="KES7"/>
      <c r="KEU7"/>
      <c r="KEW7"/>
      <c r="KEY7"/>
      <c r="KFA7"/>
      <c r="KFC7"/>
      <c r="KFE7"/>
      <c r="KFG7"/>
      <c r="KFI7"/>
      <c r="KFK7"/>
      <c r="KFM7"/>
      <c r="KFO7"/>
      <c r="KFQ7"/>
      <c r="KFS7"/>
      <c r="KFU7"/>
      <c r="KFW7"/>
      <c r="KFY7"/>
      <c r="KGA7"/>
      <c r="KGC7"/>
      <c r="KGE7"/>
      <c r="KGG7"/>
      <c r="KGI7"/>
      <c r="KGK7"/>
      <c r="KGM7"/>
      <c r="KGO7"/>
      <c r="KGQ7"/>
      <c r="KGS7"/>
      <c r="KGU7"/>
      <c r="KGW7"/>
      <c r="KGY7"/>
      <c r="KHA7"/>
      <c r="KHC7"/>
      <c r="KHE7"/>
      <c r="KHG7"/>
      <c r="KHI7"/>
      <c r="KHK7"/>
      <c r="KHM7"/>
      <c r="KHO7"/>
      <c r="KHQ7"/>
      <c r="KHS7"/>
      <c r="KHU7"/>
      <c r="KHW7"/>
      <c r="KHY7"/>
      <c r="KIA7"/>
      <c r="KIC7"/>
      <c r="KIE7"/>
      <c r="KIG7"/>
      <c r="KII7"/>
      <c r="KIK7"/>
      <c r="KIM7"/>
      <c r="KIO7"/>
      <c r="KIQ7"/>
      <c r="KIS7"/>
      <c r="KIU7"/>
      <c r="KIW7"/>
      <c r="KIY7"/>
      <c r="KJA7"/>
      <c r="KJC7"/>
      <c r="KJE7"/>
      <c r="KJG7"/>
      <c r="KJI7"/>
      <c r="KJK7"/>
      <c r="KJM7"/>
      <c r="KJO7"/>
      <c r="KJQ7"/>
      <c r="KJS7"/>
      <c r="KJU7"/>
      <c r="KJW7"/>
      <c r="KJY7"/>
      <c r="KKA7"/>
      <c r="KKC7"/>
      <c r="KKE7"/>
      <c r="KKG7"/>
      <c r="KKI7"/>
      <c r="KKK7"/>
      <c r="KKM7"/>
      <c r="KKO7"/>
      <c r="KKQ7"/>
      <c r="KKS7"/>
      <c r="KKU7"/>
      <c r="KKW7"/>
      <c r="KKY7"/>
      <c r="KLA7"/>
      <c r="KLC7"/>
      <c r="KLE7"/>
      <c r="KLG7"/>
      <c r="KLI7"/>
      <c r="KLK7"/>
      <c r="KLM7"/>
      <c r="KLO7"/>
      <c r="KLQ7"/>
      <c r="KLS7"/>
      <c r="KLU7"/>
      <c r="KLW7"/>
      <c r="KLY7"/>
      <c r="KMA7"/>
      <c r="KMC7"/>
      <c r="KME7"/>
      <c r="KMG7"/>
      <c r="KMI7"/>
      <c r="KMK7"/>
      <c r="KMM7"/>
      <c r="KMO7"/>
      <c r="KMQ7"/>
      <c r="KMS7"/>
      <c r="KMU7"/>
      <c r="KMW7"/>
      <c r="KMY7"/>
      <c r="KNA7"/>
      <c r="KNC7"/>
      <c r="KNE7"/>
      <c r="KNG7"/>
      <c r="KNI7"/>
      <c r="KNK7"/>
      <c r="KNM7"/>
      <c r="KNO7"/>
      <c r="KNQ7"/>
      <c r="KNS7"/>
      <c r="KNU7"/>
      <c r="KNW7"/>
      <c r="KNY7"/>
      <c r="KOA7"/>
      <c r="KOC7"/>
      <c r="KOE7"/>
      <c r="KOG7"/>
      <c r="KOI7"/>
      <c r="KOK7"/>
      <c r="KOM7"/>
      <c r="KOO7"/>
      <c r="KOQ7"/>
      <c r="KOS7"/>
      <c r="KOU7"/>
      <c r="KOW7"/>
      <c r="KOY7"/>
      <c r="KPA7"/>
      <c r="KPC7"/>
      <c r="KPE7"/>
      <c r="KPG7"/>
      <c r="KPI7"/>
      <c r="KPK7"/>
      <c r="KPM7"/>
      <c r="KPO7"/>
      <c r="KPQ7"/>
      <c r="KPS7"/>
      <c r="KPU7"/>
      <c r="KPW7"/>
      <c r="KPY7"/>
      <c r="KQA7"/>
      <c r="KQC7"/>
      <c r="KQE7"/>
      <c r="KQG7"/>
      <c r="KQI7"/>
      <c r="KQK7"/>
      <c r="KQM7"/>
      <c r="KQO7"/>
      <c r="KQQ7"/>
      <c r="KQS7"/>
      <c r="KQU7"/>
      <c r="KQW7"/>
      <c r="KQY7"/>
      <c r="KRA7"/>
      <c r="KRC7"/>
      <c r="KRE7"/>
      <c r="KRG7"/>
      <c r="KRI7"/>
      <c r="KRK7"/>
      <c r="KRM7"/>
      <c r="KRO7"/>
      <c r="KRQ7"/>
      <c r="KRS7"/>
      <c r="KRU7"/>
      <c r="KRW7"/>
      <c r="KRY7"/>
      <c r="KSA7"/>
      <c r="KSC7"/>
      <c r="KSE7"/>
      <c r="KSG7"/>
      <c r="KSI7"/>
      <c r="KSK7"/>
      <c r="KSM7"/>
      <c r="KSO7"/>
      <c r="KSQ7"/>
      <c r="KSS7"/>
      <c r="KSU7"/>
      <c r="KSW7"/>
      <c r="KSY7"/>
      <c r="KTA7"/>
      <c r="KTC7"/>
      <c r="KTE7"/>
      <c r="KTG7"/>
      <c r="KTI7"/>
      <c r="KTK7"/>
      <c r="KTM7"/>
      <c r="KTO7"/>
      <c r="KTQ7"/>
      <c r="KTS7"/>
      <c r="KTU7"/>
      <c r="KTW7"/>
      <c r="KTY7"/>
      <c r="KUA7"/>
      <c r="KUC7"/>
      <c r="KUE7"/>
      <c r="KUG7"/>
      <c r="KUI7"/>
      <c r="KUK7"/>
      <c r="KUM7"/>
      <c r="KUO7"/>
      <c r="KUQ7"/>
      <c r="KUS7"/>
      <c r="KUU7"/>
      <c r="KUW7"/>
      <c r="KUY7"/>
      <c r="KVA7"/>
      <c r="KVC7"/>
      <c r="KVE7"/>
      <c r="KVG7"/>
      <c r="KVI7"/>
      <c r="KVK7"/>
      <c r="KVM7"/>
      <c r="KVO7"/>
      <c r="KVQ7"/>
      <c r="KVS7"/>
      <c r="KVU7"/>
      <c r="KVW7"/>
      <c r="KVY7"/>
      <c r="KWA7"/>
      <c r="KWC7"/>
      <c r="KWE7"/>
      <c r="KWG7"/>
      <c r="KWI7"/>
      <c r="KWK7"/>
      <c r="KWM7"/>
      <c r="KWO7"/>
      <c r="KWQ7"/>
      <c r="KWS7"/>
      <c r="KWU7"/>
      <c r="KWW7"/>
      <c r="KWY7"/>
      <c r="KXA7"/>
      <c r="KXC7"/>
      <c r="KXE7"/>
      <c r="KXG7"/>
      <c r="KXI7"/>
      <c r="KXK7"/>
      <c r="KXM7"/>
      <c r="KXO7"/>
      <c r="KXQ7"/>
      <c r="KXS7"/>
      <c r="KXU7"/>
      <c r="KXW7"/>
      <c r="KXY7"/>
      <c r="KYA7"/>
      <c r="KYC7"/>
      <c r="KYE7"/>
      <c r="KYG7"/>
      <c r="KYI7"/>
      <c r="KYK7"/>
      <c r="KYM7"/>
      <c r="KYO7"/>
      <c r="KYQ7"/>
      <c r="KYS7"/>
      <c r="KYU7"/>
      <c r="KYW7"/>
      <c r="KYY7"/>
      <c r="KZA7"/>
      <c r="KZC7"/>
      <c r="KZE7"/>
      <c r="KZG7"/>
      <c r="KZI7"/>
      <c r="KZK7"/>
      <c r="KZM7"/>
      <c r="KZO7"/>
      <c r="KZQ7"/>
      <c r="KZS7"/>
      <c r="KZU7"/>
      <c r="KZW7"/>
      <c r="KZY7"/>
      <c r="LAA7"/>
      <c r="LAC7"/>
      <c r="LAE7"/>
      <c r="LAG7"/>
      <c r="LAI7"/>
      <c r="LAK7"/>
      <c r="LAM7"/>
      <c r="LAO7"/>
      <c r="LAQ7"/>
      <c r="LAS7"/>
      <c r="LAU7"/>
      <c r="LAW7"/>
      <c r="LAY7"/>
      <c r="LBA7"/>
      <c r="LBC7"/>
      <c r="LBE7"/>
      <c r="LBG7"/>
      <c r="LBI7"/>
      <c r="LBK7"/>
      <c r="LBM7"/>
      <c r="LBO7"/>
      <c r="LBQ7"/>
      <c r="LBS7"/>
      <c r="LBU7"/>
      <c r="LBW7"/>
      <c r="LBY7"/>
      <c r="LCA7"/>
      <c r="LCC7"/>
      <c r="LCE7"/>
      <c r="LCG7"/>
      <c r="LCI7"/>
      <c r="LCK7"/>
      <c r="LCM7"/>
      <c r="LCO7"/>
      <c r="LCQ7"/>
      <c r="LCS7"/>
      <c r="LCU7"/>
      <c r="LCW7"/>
      <c r="LCY7"/>
      <c r="LDA7"/>
      <c r="LDC7"/>
      <c r="LDE7"/>
      <c r="LDG7"/>
      <c r="LDI7"/>
      <c r="LDK7"/>
      <c r="LDM7"/>
      <c r="LDO7"/>
      <c r="LDQ7"/>
      <c r="LDS7"/>
      <c r="LDU7"/>
      <c r="LDW7"/>
      <c r="LDY7"/>
      <c r="LEA7"/>
      <c r="LEC7"/>
      <c r="LEE7"/>
      <c r="LEG7"/>
      <c r="LEI7"/>
      <c r="LEK7"/>
      <c r="LEM7"/>
      <c r="LEO7"/>
      <c r="LEQ7"/>
      <c r="LES7"/>
      <c r="LEU7"/>
      <c r="LEW7"/>
      <c r="LEY7"/>
      <c r="LFA7"/>
      <c r="LFC7"/>
      <c r="LFE7"/>
      <c r="LFG7"/>
      <c r="LFI7"/>
      <c r="LFK7"/>
      <c r="LFM7"/>
      <c r="LFO7"/>
      <c r="LFQ7"/>
      <c r="LFS7"/>
      <c r="LFU7"/>
      <c r="LFW7"/>
      <c r="LFY7"/>
      <c r="LGA7"/>
      <c r="LGC7"/>
      <c r="LGE7"/>
      <c r="LGG7"/>
      <c r="LGI7"/>
      <c r="LGK7"/>
      <c r="LGM7"/>
      <c r="LGO7"/>
      <c r="LGQ7"/>
      <c r="LGS7"/>
      <c r="LGU7"/>
      <c r="LGW7"/>
      <c r="LGY7"/>
      <c r="LHA7"/>
      <c r="LHC7"/>
      <c r="LHE7"/>
      <c r="LHG7"/>
      <c r="LHI7"/>
      <c r="LHK7"/>
      <c r="LHM7"/>
      <c r="LHO7"/>
      <c r="LHQ7"/>
      <c r="LHS7"/>
      <c r="LHU7"/>
      <c r="LHW7"/>
      <c r="LHY7"/>
      <c r="LIA7"/>
      <c r="LIC7"/>
      <c r="LIE7"/>
      <c r="LIG7"/>
      <c r="LII7"/>
      <c r="LIK7"/>
      <c r="LIM7"/>
      <c r="LIO7"/>
      <c r="LIQ7"/>
      <c r="LIS7"/>
      <c r="LIU7"/>
      <c r="LIW7"/>
      <c r="LIY7"/>
      <c r="LJA7"/>
      <c r="LJC7"/>
      <c r="LJE7"/>
      <c r="LJG7"/>
      <c r="LJI7"/>
      <c r="LJK7"/>
      <c r="LJM7"/>
      <c r="LJO7"/>
      <c r="LJQ7"/>
      <c r="LJS7"/>
      <c r="LJU7"/>
      <c r="LJW7"/>
      <c r="LJY7"/>
      <c r="LKA7"/>
      <c r="LKC7"/>
      <c r="LKE7"/>
      <c r="LKG7"/>
      <c r="LKI7"/>
      <c r="LKK7"/>
      <c r="LKM7"/>
      <c r="LKO7"/>
      <c r="LKQ7"/>
      <c r="LKS7"/>
      <c r="LKU7"/>
      <c r="LKW7"/>
      <c r="LKY7"/>
      <c r="LLA7"/>
      <c r="LLC7"/>
      <c r="LLE7"/>
      <c r="LLG7"/>
      <c r="LLI7"/>
      <c r="LLK7"/>
      <c r="LLM7"/>
      <c r="LLO7"/>
      <c r="LLQ7"/>
      <c r="LLS7"/>
      <c r="LLU7"/>
      <c r="LLW7"/>
      <c r="LLY7"/>
      <c r="LMA7"/>
      <c r="LMC7"/>
      <c r="LME7"/>
      <c r="LMG7"/>
      <c r="LMI7"/>
      <c r="LMK7"/>
      <c r="LMM7"/>
      <c r="LMO7"/>
      <c r="LMQ7"/>
      <c r="LMS7"/>
      <c r="LMU7"/>
      <c r="LMW7"/>
      <c r="LMY7"/>
      <c r="LNA7"/>
      <c r="LNC7"/>
      <c r="LNE7"/>
      <c r="LNG7"/>
      <c r="LNI7"/>
      <c r="LNK7"/>
      <c r="LNM7"/>
      <c r="LNO7"/>
      <c r="LNQ7"/>
      <c r="LNS7"/>
      <c r="LNU7"/>
      <c r="LNW7"/>
      <c r="LNY7"/>
      <c r="LOA7"/>
      <c r="LOC7"/>
      <c r="LOE7"/>
      <c r="LOG7"/>
      <c r="LOI7"/>
      <c r="LOK7"/>
      <c r="LOM7"/>
      <c r="LOO7"/>
      <c r="LOQ7"/>
      <c r="LOS7"/>
      <c r="LOU7"/>
      <c r="LOW7"/>
      <c r="LOY7"/>
      <c r="LPA7"/>
      <c r="LPC7"/>
      <c r="LPE7"/>
      <c r="LPG7"/>
      <c r="LPI7"/>
      <c r="LPK7"/>
      <c r="LPM7"/>
      <c r="LPO7"/>
      <c r="LPQ7"/>
      <c r="LPS7"/>
      <c r="LPU7"/>
      <c r="LPW7"/>
      <c r="LPY7"/>
      <c r="LQA7"/>
      <c r="LQC7"/>
      <c r="LQE7"/>
      <c r="LQG7"/>
      <c r="LQI7"/>
      <c r="LQK7"/>
      <c r="LQM7"/>
      <c r="LQO7"/>
      <c r="LQQ7"/>
      <c r="LQS7"/>
      <c r="LQU7"/>
      <c r="LQW7"/>
      <c r="LQY7"/>
      <c r="LRA7"/>
      <c r="LRC7"/>
      <c r="LRE7"/>
      <c r="LRG7"/>
      <c r="LRI7"/>
      <c r="LRK7"/>
      <c r="LRM7"/>
      <c r="LRO7"/>
      <c r="LRQ7"/>
      <c r="LRS7"/>
      <c r="LRU7"/>
      <c r="LRW7"/>
      <c r="LRY7"/>
      <c r="LSA7"/>
      <c r="LSC7"/>
      <c r="LSE7"/>
      <c r="LSG7"/>
      <c r="LSI7"/>
      <c r="LSK7"/>
      <c r="LSM7"/>
      <c r="LSO7"/>
      <c r="LSQ7"/>
      <c r="LSS7"/>
      <c r="LSU7"/>
      <c r="LSW7"/>
      <c r="LSY7"/>
      <c r="LTA7"/>
      <c r="LTC7"/>
      <c r="LTE7"/>
      <c r="LTG7"/>
      <c r="LTI7"/>
      <c r="LTK7"/>
      <c r="LTM7"/>
      <c r="LTO7"/>
      <c r="LTQ7"/>
      <c r="LTS7"/>
      <c r="LTU7"/>
      <c r="LTW7"/>
      <c r="LTY7"/>
      <c r="LUA7"/>
      <c r="LUC7"/>
      <c r="LUE7"/>
      <c r="LUG7"/>
      <c r="LUI7"/>
      <c r="LUK7"/>
      <c r="LUM7"/>
      <c r="LUO7"/>
      <c r="LUQ7"/>
      <c r="LUS7"/>
      <c r="LUU7"/>
      <c r="LUW7"/>
      <c r="LUY7"/>
      <c r="LVA7"/>
      <c r="LVC7"/>
      <c r="LVE7"/>
      <c r="LVG7"/>
      <c r="LVI7"/>
      <c r="LVK7"/>
      <c r="LVM7"/>
      <c r="LVO7"/>
      <c r="LVQ7"/>
      <c r="LVS7"/>
      <c r="LVU7"/>
      <c r="LVW7"/>
      <c r="LVY7"/>
      <c r="LWA7"/>
      <c r="LWC7"/>
      <c r="LWE7"/>
      <c r="LWG7"/>
      <c r="LWI7"/>
      <c r="LWK7"/>
      <c r="LWM7"/>
      <c r="LWO7"/>
      <c r="LWQ7"/>
      <c r="LWS7"/>
      <c r="LWU7"/>
      <c r="LWW7"/>
      <c r="LWY7"/>
      <c r="LXA7"/>
      <c r="LXC7"/>
      <c r="LXE7"/>
      <c r="LXG7"/>
      <c r="LXI7"/>
      <c r="LXK7"/>
      <c r="LXM7"/>
      <c r="LXO7"/>
      <c r="LXQ7"/>
      <c r="LXS7"/>
      <c r="LXU7"/>
      <c r="LXW7"/>
      <c r="LXY7"/>
      <c r="LYA7"/>
      <c r="LYC7"/>
      <c r="LYE7"/>
      <c r="LYG7"/>
      <c r="LYI7"/>
      <c r="LYK7"/>
      <c r="LYM7"/>
      <c r="LYO7"/>
      <c r="LYQ7"/>
      <c r="LYS7"/>
      <c r="LYU7"/>
      <c r="LYW7"/>
      <c r="LYY7"/>
      <c r="LZA7"/>
      <c r="LZC7"/>
      <c r="LZE7"/>
      <c r="LZG7"/>
      <c r="LZI7"/>
      <c r="LZK7"/>
      <c r="LZM7"/>
      <c r="LZO7"/>
      <c r="LZQ7"/>
      <c r="LZS7"/>
      <c r="LZU7"/>
      <c r="LZW7"/>
      <c r="LZY7"/>
      <c r="MAA7"/>
      <c r="MAC7"/>
      <c r="MAE7"/>
      <c r="MAG7"/>
      <c r="MAI7"/>
      <c r="MAK7"/>
      <c r="MAM7"/>
      <c r="MAO7"/>
      <c r="MAQ7"/>
      <c r="MAS7"/>
      <c r="MAU7"/>
      <c r="MAW7"/>
      <c r="MAY7"/>
      <c r="MBA7"/>
      <c r="MBC7"/>
      <c r="MBE7"/>
      <c r="MBG7"/>
      <c r="MBI7"/>
      <c r="MBK7"/>
      <c r="MBM7"/>
      <c r="MBO7"/>
      <c r="MBQ7"/>
      <c r="MBS7"/>
      <c r="MBU7"/>
      <c r="MBW7"/>
      <c r="MBY7"/>
      <c r="MCA7"/>
      <c r="MCC7"/>
      <c r="MCE7"/>
      <c r="MCG7"/>
      <c r="MCI7"/>
      <c r="MCK7"/>
      <c r="MCM7"/>
      <c r="MCO7"/>
      <c r="MCQ7"/>
      <c r="MCS7"/>
      <c r="MCU7"/>
      <c r="MCW7"/>
      <c r="MCY7"/>
      <c r="MDA7"/>
      <c r="MDC7"/>
      <c r="MDE7"/>
      <c r="MDG7"/>
      <c r="MDI7"/>
      <c r="MDK7"/>
      <c r="MDM7"/>
      <c r="MDO7"/>
      <c r="MDQ7"/>
      <c r="MDS7"/>
      <c r="MDU7"/>
      <c r="MDW7"/>
      <c r="MDY7"/>
      <c r="MEA7"/>
      <c r="MEC7"/>
      <c r="MEE7"/>
      <c r="MEG7"/>
      <c r="MEI7"/>
      <c r="MEK7"/>
      <c r="MEM7"/>
      <c r="MEO7"/>
      <c r="MEQ7"/>
      <c r="MES7"/>
      <c r="MEU7"/>
      <c r="MEW7"/>
      <c r="MEY7"/>
      <c r="MFA7"/>
      <c r="MFC7"/>
      <c r="MFE7"/>
      <c r="MFG7"/>
      <c r="MFI7"/>
      <c r="MFK7"/>
      <c r="MFM7"/>
      <c r="MFO7"/>
      <c r="MFQ7"/>
      <c r="MFS7"/>
      <c r="MFU7"/>
      <c r="MFW7"/>
      <c r="MFY7"/>
      <c r="MGA7"/>
      <c r="MGC7"/>
      <c r="MGE7"/>
      <c r="MGG7"/>
      <c r="MGI7"/>
      <c r="MGK7"/>
      <c r="MGM7"/>
      <c r="MGO7"/>
      <c r="MGQ7"/>
      <c r="MGS7"/>
      <c r="MGU7"/>
      <c r="MGW7"/>
      <c r="MGY7"/>
      <c r="MHA7"/>
      <c r="MHC7"/>
      <c r="MHE7"/>
      <c r="MHG7"/>
      <c r="MHI7"/>
      <c r="MHK7"/>
      <c r="MHM7"/>
      <c r="MHO7"/>
      <c r="MHQ7"/>
      <c r="MHS7"/>
      <c r="MHU7"/>
      <c r="MHW7"/>
      <c r="MHY7"/>
      <c r="MIA7"/>
      <c r="MIC7"/>
      <c r="MIE7"/>
      <c r="MIG7"/>
      <c r="MII7"/>
      <c r="MIK7"/>
      <c r="MIM7"/>
      <c r="MIO7"/>
      <c r="MIQ7"/>
      <c r="MIS7"/>
      <c r="MIU7"/>
      <c r="MIW7"/>
      <c r="MIY7"/>
      <c r="MJA7"/>
      <c r="MJC7"/>
      <c r="MJE7"/>
      <c r="MJG7"/>
      <c r="MJI7"/>
      <c r="MJK7"/>
      <c r="MJM7"/>
      <c r="MJO7"/>
      <c r="MJQ7"/>
      <c r="MJS7"/>
      <c r="MJU7"/>
      <c r="MJW7"/>
      <c r="MJY7"/>
      <c r="MKA7"/>
      <c r="MKC7"/>
      <c r="MKE7"/>
      <c r="MKG7"/>
      <c r="MKI7"/>
      <c r="MKK7"/>
      <c r="MKM7"/>
      <c r="MKO7"/>
      <c r="MKQ7"/>
      <c r="MKS7"/>
      <c r="MKU7"/>
      <c r="MKW7"/>
      <c r="MKY7"/>
      <c r="MLA7"/>
      <c r="MLC7"/>
      <c r="MLE7"/>
      <c r="MLG7"/>
      <c r="MLI7"/>
      <c r="MLK7"/>
      <c r="MLM7"/>
      <c r="MLO7"/>
      <c r="MLQ7"/>
      <c r="MLS7"/>
      <c r="MLU7"/>
      <c r="MLW7"/>
      <c r="MLY7"/>
      <c r="MMA7"/>
      <c r="MMC7"/>
      <c r="MME7"/>
      <c r="MMG7"/>
      <c r="MMI7"/>
      <c r="MMK7"/>
      <c r="MMM7"/>
      <c r="MMO7"/>
      <c r="MMQ7"/>
      <c r="MMS7"/>
      <c r="MMU7"/>
      <c r="MMW7"/>
      <c r="MMY7"/>
      <c r="MNA7"/>
      <c r="MNC7"/>
      <c r="MNE7"/>
      <c r="MNG7"/>
      <c r="MNI7"/>
      <c r="MNK7"/>
      <c r="MNM7"/>
      <c r="MNO7"/>
      <c r="MNQ7"/>
      <c r="MNS7"/>
      <c r="MNU7"/>
      <c r="MNW7"/>
      <c r="MNY7"/>
      <c r="MOA7"/>
      <c r="MOC7"/>
      <c r="MOE7"/>
      <c r="MOG7"/>
      <c r="MOI7"/>
      <c r="MOK7"/>
      <c r="MOM7"/>
      <c r="MOO7"/>
      <c r="MOQ7"/>
      <c r="MOS7"/>
      <c r="MOU7"/>
      <c r="MOW7"/>
      <c r="MOY7"/>
      <c r="MPA7"/>
      <c r="MPC7"/>
      <c r="MPE7"/>
      <c r="MPG7"/>
      <c r="MPI7"/>
      <c r="MPK7"/>
      <c r="MPM7"/>
      <c r="MPO7"/>
      <c r="MPQ7"/>
      <c r="MPS7"/>
      <c r="MPU7"/>
      <c r="MPW7"/>
      <c r="MPY7"/>
      <c r="MQA7"/>
      <c r="MQC7"/>
      <c r="MQE7"/>
      <c r="MQG7"/>
      <c r="MQI7"/>
      <c r="MQK7"/>
      <c r="MQM7"/>
      <c r="MQO7"/>
      <c r="MQQ7"/>
      <c r="MQS7"/>
      <c r="MQU7"/>
      <c r="MQW7"/>
      <c r="MQY7"/>
      <c r="MRA7"/>
      <c r="MRC7"/>
      <c r="MRE7"/>
      <c r="MRG7"/>
      <c r="MRI7"/>
      <c r="MRK7"/>
      <c r="MRM7"/>
      <c r="MRO7"/>
      <c r="MRQ7"/>
      <c r="MRS7"/>
      <c r="MRU7"/>
      <c r="MRW7"/>
      <c r="MRY7"/>
      <c r="MSA7"/>
      <c r="MSC7"/>
      <c r="MSE7"/>
      <c r="MSG7"/>
      <c r="MSI7"/>
      <c r="MSK7"/>
      <c r="MSM7"/>
      <c r="MSO7"/>
      <c r="MSQ7"/>
      <c r="MSS7"/>
      <c r="MSU7"/>
      <c r="MSW7"/>
      <c r="MSY7"/>
      <c r="MTA7"/>
      <c r="MTC7"/>
      <c r="MTE7"/>
      <c r="MTG7"/>
      <c r="MTI7"/>
      <c r="MTK7"/>
      <c r="MTM7"/>
      <c r="MTO7"/>
      <c r="MTQ7"/>
      <c r="MTS7"/>
      <c r="MTU7"/>
      <c r="MTW7"/>
      <c r="MTY7"/>
      <c r="MUA7"/>
      <c r="MUC7"/>
      <c r="MUE7"/>
      <c r="MUG7"/>
      <c r="MUI7"/>
      <c r="MUK7"/>
      <c r="MUM7"/>
      <c r="MUO7"/>
      <c r="MUQ7"/>
      <c r="MUS7"/>
      <c r="MUU7"/>
      <c r="MUW7"/>
      <c r="MUY7"/>
      <c r="MVA7"/>
      <c r="MVC7"/>
      <c r="MVE7"/>
      <c r="MVG7"/>
      <c r="MVI7"/>
      <c r="MVK7"/>
      <c r="MVM7"/>
      <c r="MVO7"/>
      <c r="MVQ7"/>
      <c r="MVS7"/>
      <c r="MVU7"/>
      <c r="MVW7"/>
      <c r="MVY7"/>
      <c r="MWA7"/>
      <c r="MWC7"/>
      <c r="MWE7"/>
      <c r="MWG7"/>
      <c r="MWI7"/>
      <c r="MWK7"/>
      <c r="MWM7"/>
      <c r="MWO7"/>
      <c r="MWQ7"/>
      <c r="MWS7"/>
      <c r="MWU7"/>
      <c r="MWW7"/>
      <c r="MWY7"/>
      <c r="MXA7"/>
      <c r="MXC7"/>
      <c r="MXE7"/>
      <c r="MXG7"/>
      <c r="MXI7"/>
      <c r="MXK7"/>
      <c r="MXM7"/>
      <c r="MXO7"/>
      <c r="MXQ7"/>
      <c r="MXS7"/>
      <c r="MXU7"/>
      <c r="MXW7"/>
      <c r="MXY7"/>
      <c r="MYA7"/>
      <c r="MYC7"/>
      <c r="MYE7"/>
      <c r="MYG7"/>
      <c r="MYI7"/>
      <c r="MYK7"/>
      <c r="MYM7"/>
      <c r="MYO7"/>
      <c r="MYQ7"/>
      <c r="MYS7"/>
      <c r="MYU7"/>
      <c r="MYW7"/>
      <c r="MYY7"/>
      <c r="MZA7"/>
      <c r="MZC7"/>
      <c r="MZE7"/>
      <c r="MZG7"/>
      <c r="MZI7"/>
      <c r="MZK7"/>
      <c r="MZM7"/>
      <c r="MZO7"/>
      <c r="MZQ7"/>
      <c r="MZS7"/>
      <c r="MZU7"/>
      <c r="MZW7"/>
      <c r="MZY7"/>
      <c r="NAA7"/>
      <c r="NAC7"/>
      <c r="NAE7"/>
      <c r="NAG7"/>
      <c r="NAI7"/>
      <c r="NAK7"/>
      <c r="NAM7"/>
      <c r="NAO7"/>
      <c r="NAQ7"/>
      <c r="NAS7"/>
      <c r="NAU7"/>
      <c r="NAW7"/>
      <c r="NAY7"/>
      <c r="NBA7"/>
      <c r="NBC7"/>
      <c r="NBE7"/>
      <c r="NBG7"/>
      <c r="NBI7"/>
      <c r="NBK7"/>
      <c r="NBM7"/>
      <c r="NBO7"/>
      <c r="NBQ7"/>
      <c r="NBS7"/>
      <c r="NBU7"/>
      <c r="NBW7"/>
      <c r="NBY7"/>
      <c r="NCA7"/>
      <c r="NCC7"/>
      <c r="NCE7"/>
      <c r="NCG7"/>
      <c r="NCI7"/>
      <c r="NCK7"/>
      <c r="NCM7"/>
      <c r="NCO7"/>
      <c r="NCQ7"/>
      <c r="NCS7"/>
      <c r="NCU7"/>
      <c r="NCW7"/>
      <c r="NCY7"/>
      <c r="NDA7"/>
      <c r="NDC7"/>
      <c r="NDE7"/>
      <c r="NDG7"/>
      <c r="NDI7"/>
      <c r="NDK7"/>
      <c r="NDM7"/>
      <c r="NDO7"/>
      <c r="NDQ7"/>
      <c r="NDS7"/>
      <c r="NDU7"/>
      <c r="NDW7"/>
      <c r="NDY7"/>
      <c r="NEA7"/>
      <c r="NEC7"/>
      <c r="NEE7"/>
      <c r="NEG7"/>
      <c r="NEI7"/>
      <c r="NEK7"/>
      <c r="NEM7"/>
      <c r="NEO7"/>
      <c r="NEQ7"/>
      <c r="NES7"/>
      <c r="NEU7"/>
      <c r="NEW7"/>
      <c r="NEY7"/>
      <c r="NFA7"/>
      <c r="NFC7"/>
      <c r="NFE7"/>
      <c r="NFG7"/>
      <c r="NFI7"/>
      <c r="NFK7"/>
      <c r="NFM7"/>
      <c r="NFO7"/>
      <c r="NFQ7"/>
      <c r="NFS7"/>
      <c r="NFU7"/>
      <c r="NFW7"/>
      <c r="NFY7"/>
      <c r="NGA7"/>
      <c r="NGC7"/>
      <c r="NGE7"/>
      <c r="NGG7"/>
      <c r="NGI7"/>
      <c r="NGK7"/>
      <c r="NGM7"/>
      <c r="NGO7"/>
      <c r="NGQ7"/>
      <c r="NGS7"/>
      <c r="NGU7"/>
      <c r="NGW7"/>
      <c r="NGY7"/>
      <c r="NHA7"/>
      <c r="NHC7"/>
      <c r="NHE7"/>
      <c r="NHG7"/>
      <c r="NHI7"/>
      <c r="NHK7"/>
      <c r="NHM7"/>
      <c r="NHO7"/>
      <c r="NHQ7"/>
      <c r="NHS7"/>
      <c r="NHU7"/>
      <c r="NHW7"/>
      <c r="NHY7"/>
      <c r="NIA7"/>
      <c r="NIC7"/>
      <c r="NIE7"/>
      <c r="NIG7"/>
      <c r="NII7"/>
      <c r="NIK7"/>
      <c r="NIM7"/>
      <c r="NIO7"/>
      <c r="NIQ7"/>
      <c r="NIS7"/>
      <c r="NIU7"/>
      <c r="NIW7"/>
      <c r="NIY7"/>
      <c r="NJA7"/>
      <c r="NJC7"/>
      <c r="NJE7"/>
      <c r="NJG7"/>
      <c r="NJI7"/>
      <c r="NJK7"/>
      <c r="NJM7"/>
      <c r="NJO7"/>
      <c r="NJQ7"/>
      <c r="NJS7"/>
      <c r="NJU7"/>
      <c r="NJW7"/>
      <c r="NJY7"/>
      <c r="NKA7"/>
      <c r="NKC7"/>
      <c r="NKE7"/>
      <c r="NKG7"/>
      <c r="NKI7"/>
      <c r="NKK7"/>
      <c r="NKM7"/>
      <c r="NKO7"/>
      <c r="NKQ7"/>
      <c r="NKS7"/>
      <c r="NKU7"/>
      <c r="NKW7"/>
      <c r="NKY7"/>
      <c r="NLA7"/>
      <c r="NLC7"/>
      <c r="NLE7"/>
      <c r="NLG7"/>
      <c r="NLI7"/>
      <c r="NLK7"/>
      <c r="NLM7"/>
      <c r="NLO7"/>
      <c r="NLQ7"/>
      <c r="NLS7"/>
      <c r="NLU7"/>
      <c r="NLW7"/>
      <c r="NLY7"/>
      <c r="NMA7"/>
      <c r="NMC7"/>
      <c r="NME7"/>
      <c r="NMG7"/>
      <c r="NMI7"/>
      <c r="NMK7"/>
      <c r="NMM7"/>
      <c r="NMO7"/>
      <c r="NMQ7"/>
      <c r="NMS7"/>
      <c r="NMU7"/>
      <c r="NMW7"/>
      <c r="NMY7"/>
      <c r="NNA7"/>
      <c r="NNC7"/>
      <c r="NNE7"/>
      <c r="NNG7"/>
      <c r="NNI7"/>
      <c r="NNK7"/>
      <c r="NNM7"/>
      <c r="NNO7"/>
      <c r="NNQ7"/>
      <c r="NNS7"/>
      <c r="NNU7"/>
      <c r="NNW7"/>
      <c r="NNY7"/>
      <c r="NOA7"/>
      <c r="NOC7"/>
      <c r="NOE7"/>
      <c r="NOG7"/>
      <c r="NOI7"/>
      <c r="NOK7"/>
      <c r="NOM7"/>
      <c r="NOO7"/>
      <c r="NOQ7"/>
      <c r="NOS7"/>
      <c r="NOU7"/>
      <c r="NOW7"/>
      <c r="NOY7"/>
      <c r="NPA7"/>
      <c r="NPC7"/>
      <c r="NPE7"/>
      <c r="NPG7"/>
      <c r="NPI7"/>
      <c r="NPK7"/>
      <c r="NPM7"/>
      <c r="NPO7"/>
      <c r="NPQ7"/>
      <c r="NPS7"/>
      <c r="NPU7"/>
      <c r="NPW7"/>
      <c r="NPY7"/>
      <c r="NQA7"/>
      <c r="NQC7"/>
      <c r="NQE7"/>
      <c r="NQG7"/>
      <c r="NQI7"/>
      <c r="NQK7"/>
      <c r="NQM7"/>
      <c r="NQO7"/>
      <c r="NQQ7"/>
      <c r="NQS7"/>
      <c r="NQU7"/>
      <c r="NQW7"/>
      <c r="NQY7"/>
      <c r="NRA7"/>
      <c r="NRC7"/>
      <c r="NRE7"/>
      <c r="NRG7"/>
      <c r="NRI7"/>
      <c r="NRK7"/>
      <c r="NRM7"/>
      <c r="NRO7"/>
      <c r="NRQ7"/>
      <c r="NRS7"/>
      <c r="NRU7"/>
      <c r="NRW7"/>
      <c r="NRY7"/>
      <c r="NSA7"/>
      <c r="NSC7"/>
      <c r="NSE7"/>
      <c r="NSG7"/>
      <c r="NSI7"/>
      <c r="NSK7"/>
      <c r="NSM7"/>
      <c r="NSO7"/>
      <c r="NSQ7"/>
      <c r="NSS7"/>
      <c r="NSU7"/>
      <c r="NSW7"/>
      <c r="NSY7"/>
      <c r="NTA7"/>
      <c r="NTC7"/>
      <c r="NTE7"/>
      <c r="NTG7"/>
      <c r="NTI7"/>
      <c r="NTK7"/>
      <c r="NTM7"/>
      <c r="NTO7"/>
      <c r="NTQ7"/>
      <c r="NTS7"/>
      <c r="NTU7"/>
      <c r="NTW7"/>
      <c r="NTY7"/>
      <c r="NUA7"/>
      <c r="NUC7"/>
      <c r="NUE7"/>
      <c r="NUG7"/>
      <c r="NUI7"/>
      <c r="NUK7"/>
      <c r="NUM7"/>
      <c r="NUO7"/>
      <c r="NUQ7"/>
      <c r="NUS7"/>
      <c r="NUU7"/>
      <c r="NUW7"/>
      <c r="NUY7"/>
      <c r="NVA7"/>
      <c r="NVC7"/>
      <c r="NVE7"/>
      <c r="NVG7"/>
      <c r="NVI7"/>
      <c r="NVK7"/>
      <c r="NVM7"/>
      <c r="NVO7"/>
      <c r="NVQ7"/>
      <c r="NVS7"/>
      <c r="NVU7"/>
      <c r="NVW7"/>
      <c r="NVY7"/>
      <c r="NWA7"/>
      <c r="NWC7"/>
      <c r="NWE7"/>
      <c r="NWG7"/>
      <c r="NWI7"/>
      <c r="NWK7"/>
      <c r="NWM7"/>
      <c r="NWO7"/>
      <c r="NWQ7"/>
      <c r="NWS7"/>
      <c r="NWU7"/>
      <c r="NWW7"/>
      <c r="NWY7"/>
      <c r="NXA7"/>
      <c r="NXC7"/>
      <c r="NXE7"/>
      <c r="NXG7"/>
      <c r="NXI7"/>
      <c r="NXK7"/>
      <c r="NXM7"/>
      <c r="NXO7"/>
      <c r="NXQ7"/>
      <c r="NXS7"/>
      <c r="NXU7"/>
      <c r="NXW7"/>
      <c r="NXY7"/>
      <c r="NYA7"/>
      <c r="NYC7"/>
      <c r="NYE7"/>
      <c r="NYG7"/>
      <c r="NYI7"/>
      <c r="NYK7"/>
      <c r="NYM7"/>
      <c r="NYO7"/>
      <c r="NYQ7"/>
      <c r="NYS7"/>
      <c r="NYU7"/>
      <c r="NYW7"/>
      <c r="NYY7"/>
      <c r="NZA7"/>
      <c r="NZC7"/>
      <c r="NZE7"/>
      <c r="NZG7"/>
      <c r="NZI7"/>
      <c r="NZK7"/>
      <c r="NZM7"/>
      <c r="NZO7"/>
      <c r="NZQ7"/>
      <c r="NZS7"/>
      <c r="NZU7"/>
      <c r="NZW7"/>
      <c r="NZY7"/>
      <c r="OAA7"/>
      <c r="OAC7"/>
      <c r="OAE7"/>
      <c r="OAG7"/>
      <c r="OAI7"/>
      <c r="OAK7"/>
      <c r="OAM7"/>
      <c r="OAO7"/>
      <c r="OAQ7"/>
      <c r="OAS7"/>
      <c r="OAU7"/>
      <c r="OAW7"/>
      <c r="OAY7"/>
      <c r="OBA7"/>
      <c r="OBC7"/>
      <c r="OBE7"/>
      <c r="OBG7"/>
      <c r="OBI7"/>
      <c r="OBK7"/>
      <c r="OBM7"/>
      <c r="OBO7"/>
      <c r="OBQ7"/>
      <c r="OBS7"/>
      <c r="OBU7"/>
      <c r="OBW7"/>
      <c r="OBY7"/>
      <c r="OCA7"/>
      <c r="OCC7"/>
      <c r="OCE7"/>
      <c r="OCG7"/>
      <c r="OCI7"/>
      <c r="OCK7"/>
      <c r="OCM7"/>
      <c r="OCO7"/>
      <c r="OCQ7"/>
      <c r="OCS7"/>
      <c r="OCU7"/>
      <c r="OCW7"/>
      <c r="OCY7"/>
      <c r="ODA7"/>
      <c r="ODC7"/>
      <c r="ODE7"/>
      <c r="ODG7"/>
      <c r="ODI7"/>
      <c r="ODK7"/>
      <c r="ODM7"/>
      <c r="ODO7"/>
      <c r="ODQ7"/>
      <c r="ODS7"/>
      <c r="ODU7"/>
      <c r="ODW7"/>
      <c r="ODY7"/>
      <c r="OEA7"/>
      <c r="OEC7"/>
      <c r="OEE7"/>
      <c r="OEG7"/>
      <c r="OEI7"/>
      <c r="OEK7"/>
      <c r="OEM7"/>
      <c r="OEO7"/>
      <c r="OEQ7"/>
      <c r="OES7"/>
      <c r="OEU7"/>
      <c r="OEW7"/>
      <c r="OEY7"/>
      <c r="OFA7"/>
      <c r="OFC7"/>
      <c r="OFE7"/>
      <c r="OFG7"/>
      <c r="OFI7"/>
      <c r="OFK7"/>
      <c r="OFM7"/>
      <c r="OFO7"/>
      <c r="OFQ7"/>
      <c r="OFS7"/>
      <c r="OFU7"/>
      <c r="OFW7"/>
      <c r="OFY7"/>
      <c r="OGA7"/>
      <c r="OGC7"/>
      <c r="OGE7"/>
      <c r="OGG7"/>
      <c r="OGI7"/>
      <c r="OGK7"/>
      <c r="OGM7"/>
      <c r="OGO7"/>
      <c r="OGQ7"/>
      <c r="OGS7"/>
      <c r="OGU7"/>
      <c r="OGW7"/>
      <c r="OGY7"/>
      <c r="OHA7"/>
      <c r="OHC7"/>
      <c r="OHE7"/>
      <c r="OHG7"/>
      <c r="OHI7"/>
      <c r="OHK7"/>
      <c r="OHM7"/>
      <c r="OHO7"/>
      <c r="OHQ7"/>
      <c r="OHS7"/>
      <c r="OHU7"/>
      <c r="OHW7"/>
      <c r="OHY7"/>
      <c r="OIA7"/>
      <c r="OIC7"/>
      <c r="OIE7"/>
      <c r="OIG7"/>
      <c r="OII7"/>
      <c r="OIK7"/>
      <c r="OIM7"/>
      <c r="OIO7"/>
      <c r="OIQ7"/>
      <c r="OIS7"/>
      <c r="OIU7"/>
      <c r="OIW7"/>
      <c r="OIY7"/>
      <c r="OJA7"/>
      <c r="OJC7"/>
      <c r="OJE7"/>
      <c r="OJG7"/>
      <c r="OJI7"/>
      <c r="OJK7"/>
      <c r="OJM7"/>
      <c r="OJO7"/>
      <c r="OJQ7"/>
      <c r="OJS7"/>
      <c r="OJU7"/>
      <c r="OJW7"/>
      <c r="OJY7"/>
      <c r="OKA7"/>
      <c r="OKC7"/>
      <c r="OKE7"/>
      <c r="OKG7"/>
      <c r="OKI7"/>
      <c r="OKK7"/>
      <c r="OKM7"/>
      <c r="OKO7"/>
      <c r="OKQ7"/>
      <c r="OKS7"/>
      <c r="OKU7"/>
      <c r="OKW7"/>
      <c r="OKY7"/>
      <c r="OLA7"/>
      <c r="OLC7"/>
      <c r="OLE7"/>
      <c r="OLG7"/>
      <c r="OLI7"/>
      <c r="OLK7"/>
      <c r="OLM7"/>
      <c r="OLO7"/>
      <c r="OLQ7"/>
      <c r="OLS7"/>
      <c r="OLU7"/>
      <c r="OLW7"/>
      <c r="OLY7"/>
      <c r="OMA7"/>
      <c r="OMC7"/>
      <c r="OME7"/>
      <c r="OMG7"/>
      <c r="OMI7"/>
      <c r="OMK7"/>
      <c r="OMM7"/>
      <c r="OMO7"/>
      <c r="OMQ7"/>
      <c r="OMS7"/>
      <c r="OMU7"/>
      <c r="OMW7"/>
      <c r="OMY7"/>
      <c r="ONA7"/>
      <c r="ONC7"/>
      <c r="ONE7"/>
      <c r="ONG7"/>
      <c r="ONI7"/>
      <c r="ONK7"/>
      <c r="ONM7"/>
      <c r="ONO7"/>
      <c r="ONQ7"/>
      <c r="ONS7"/>
      <c r="ONU7"/>
      <c r="ONW7"/>
      <c r="ONY7"/>
      <c r="OOA7"/>
      <c r="OOC7"/>
      <c r="OOE7"/>
      <c r="OOG7"/>
      <c r="OOI7"/>
      <c r="OOK7"/>
      <c r="OOM7"/>
      <c r="OOO7"/>
      <c r="OOQ7"/>
      <c r="OOS7"/>
      <c r="OOU7"/>
      <c r="OOW7"/>
      <c r="OOY7"/>
      <c r="OPA7"/>
      <c r="OPC7"/>
      <c r="OPE7"/>
      <c r="OPG7"/>
      <c r="OPI7"/>
      <c r="OPK7"/>
      <c r="OPM7"/>
      <c r="OPO7"/>
      <c r="OPQ7"/>
      <c r="OPS7"/>
      <c r="OPU7"/>
      <c r="OPW7"/>
      <c r="OPY7"/>
      <c r="OQA7"/>
      <c r="OQC7"/>
      <c r="OQE7"/>
      <c r="OQG7"/>
      <c r="OQI7"/>
      <c r="OQK7"/>
      <c r="OQM7"/>
      <c r="OQO7"/>
      <c r="OQQ7"/>
      <c r="OQS7"/>
      <c r="OQU7"/>
      <c r="OQW7"/>
      <c r="OQY7"/>
      <c r="ORA7"/>
      <c r="ORC7"/>
      <c r="ORE7"/>
      <c r="ORG7"/>
      <c r="ORI7"/>
      <c r="ORK7"/>
      <c r="ORM7"/>
      <c r="ORO7"/>
      <c r="ORQ7"/>
      <c r="ORS7"/>
      <c r="ORU7"/>
      <c r="ORW7"/>
      <c r="ORY7"/>
      <c r="OSA7"/>
      <c r="OSC7"/>
      <c r="OSE7"/>
      <c r="OSG7"/>
      <c r="OSI7"/>
      <c r="OSK7"/>
      <c r="OSM7"/>
      <c r="OSO7"/>
      <c r="OSQ7"/>
      <c r="OSS7"/>
      <c r="OSU7"/>
      <c r="OSW7"/>
      <c r="OSY7"/>
      <c r="OTA7"/>
      <c r="OTC7"/>
      <c r="OTE7"/>
      <c r="OTG7"/>
      <c r="OTI7"/>
      <c r="OTK7"/>
      <c r="OTM7"/>
      <c r="OTO7"/>
      <c r="OTQ7"/>
      <c r="OTS7"/>
      <c r="OTU7"/>
      <c r="OTW7"/>
      <c r="OTY7"/>
      <c r="OUA7"/>
      <c r="OUC7"/>
      <c r="OUE7"/>
      <c r="OUG7"/>
      <c r="OUI7"/>
      <c r="OUK7"/>
      <c r="OUM7"/>
      <c r="OUO7"/>
      <c r="OUQ7"/>
      <c r="OUS7"/>
      <c r="OUU7"/>
      <c r="OUW7"/>
      <c r="OUY7"/>
      <c r="OVA7"/>
      <c r="OVC7"/>
      <c r="OVE7"/>
      <c r="OVG7"/>
      <c r="OVI7"/>
      <c r="OVK7"/>
      <c r="OVM7"/>
      <c r="OVO7"/>
      <c r="OVQ7"/>
      <c r="OVS7"/>
      <c r="OVU7"/>
      <c r="OVW7"/>
      <c r="OVY7"/>
      <c r="OWA7"/>
      <c r="OWC7"/>
      <c r="OWE7"/>
      <c r="OWG7"/>
      <c r="OWI7"/>
      <c r="OWK7"/>
      <c r="OWM7"/>
      <c r="OWO7"/>
      <c r="OWQ7"/>
      <c r="OWS7"/>
      <c r="OWU7"/>
      <c r="OWW7"/>
      <c r="OWY7"/>
      <c r="OXA7"/>
      <c r="OXC7"/>
      <c r="OXE7"/>
      <c r="OXG7"/>
      <c r="OXI7"/>
      <c r="OXK7"/>
      <c r="OXM7"/>
      <c r="OXO7"/>
      <c r="OXQ7"/>
      <c r="OXS7"/>
      <c r="OXU7"/>
      <c r="OXW7"/>
      <c r="OXY7"/>
      <c r="OYA7"/>
      <c r="OYC7"/>
      <c r="OYE7"/>
      <c r="OYG7"/>
      <c r="OYI7"/>
      <c r="OYK7"/>
      <c r="OYM7"/>
      <c r="OYO7"/>
      <c r="OYQ7"/>
      <c r="OYS7"/>
      <c r="OYU7"/>
      <c r="OYW7"/>
      <c r="OYY7"/>
      <c r="OZA7"/>
      <c r="OZC7"/>
      <c r="OZE7"/>
      <c r="OZG7"/>
      <c r="OZI7"/>
      <c r="OZK7"/>
      <c r="OZM7"/>
      <c r="OZO7"/>
      <c r="OZQ7"/>
      <c r="OZS7"/>
      <c r="OZU7"/>
      <c r="OZW7"/>
      <c r="OZY7"/>
      <c r="PAA7"/>
      <c r="PAC7"/>
      <c r="PAE7"/>
      <c r="PAG7"/>
      <c r="PAI7"/>
      <c r="PAK7"/>
      <c r="PAM7"/>
      <c r="PAO7"/>
      <c r="PAQ7"/>
      <c r="PAS7"/>
      <c r="PAU7"/>
      <c r="PAW7"/>
      <c r="PAY7"/>
      <c r="PBA7"/>
      <c r="PBC7"/>
      <c r="PBE7"/>
      <c r="PBG7"/>
      <c r="PBI7"/>
      <c r="PBK7"/>
      <c r="PBM7"/>
      <c r="PBO7"/>
      <c r="PBQ7"/>
      <c r="PBS7"/>
      <c r="PBU7"/>
      <c r="PBW7"/>
      <c r="PBY7"/>
      <c r="PCA7"/>
      <c r="PCC7"/>
      <c r="PCE7"/>
      <c r="PCG7"/>
      <c r="PCI7"/>
      <c r="PCK7"/>
      <c r="PCM7"/>
      <c r="PCO7"/>
      <c r="PCQ7"/>
      <c r="PCS7"/>
      <c r="PCU7"/>
      <c r="PCW7"/>
      <c r="PCY7"/>
      <c r="PDA7"/>
      <c r="PDC7"/>
      <c r="PDE7"/>
      <c r="PDG7"/>
      <c r="PDI7"/>
      <c r="PDK7"/>
      <c r="PDM7"/>
      <c r="PDO7"/>
      <c r="PDQ7"/>
      <c r="PDS7"/>
      <c r="PDU7"/>
      <c r="PDW7"/>
      <c r="PDY7"/>
      <c r="PEA7"/>
      <c r="PEC7"/>
      <c r="PEE7"/>
      <c r="PEG7"/>
      <c r="PEI7"/>
      <c r="PEK7"/>
      <c r="PEM7"/>
      <c r="PEO7"/>
      <c r="PEQ7"/>
      <c r="PES7"/>
      <c r="PEU7"/>
      <c r="PEW7"/>
      <c r="PEY7"/>
      <c r="PFA7"/>
      <c r="PFC7"/>
      <c r="PFE7"/>
      <c r="PFG7"/>
      <c r="PFI7"/>
      <c r="PFK7"/>
      <c r="PFM7"/>
      <c r="PFO7"/>
      <c r="PFQ7"/>
      <c r="PFS7"/>
      <c r="PFU7"/>
      <c r="PFW7"/>
      <c r="PFY7"/>
      <c r="PGA7"/>
      <c r="PGC7"/>
      <c r="PGE7"/>
      <c r="PGG7"/>
      <c r="PGI7"/>
      <c r="PGK7"/>
      <c r="PGM7"/>
      <c r="PGO7"/>
      <c r="PGQ7"/>
      <c r="PGS7"/>
      <c r="PGU7"/>
      <c r="PGW7"/>
      <c r="PGY7"/>
      <c r="PHA7"/>
      <c r="PHC7"/>
      <c r="PHE7"/>
      <c r="PHG7"/>
      <c r="PHI7"/>
      <c r="PHK7"/>
      <c r="PHM7"/>
      <c r="PHO7"/>
      <c r="PHQ7"/>
      <c r="PHS7"/>
      <c r="PHU7"/>
      <c r="PHW7"/>
      <c r="PHY7"/>
      <c r="PIA7"/>
      <c r="PIC7"/>
      <c r="PIE7"/>
      <c r="PIG7"/>
      <c r="PII7"/>
      <c r="PIK7"/>
      <c r="PIM7"/>
      <c r="PIO7"/>
      <c r="PIQ7"/>
      <c r="PIS7"/>
      <c r="PIU7"/>
      <c r="PIW7"/>
      <c r="PIY7"/>
      <c r="PJA7"/>
      <c r="PJC7"/>
      <c r="PJE7"/>
      <c r="PJG7"/>
      <c r="PJI7"/>
      <c r="PJK7"/>
      <c r="PJM7"/>
      <c r="PJO7"/>
      <c r="PJQ7"/>
      <c r="PJS7"/>
      <c r="PJU7"/>
      <c r="PJW7"/>
      <c r="PJY7"/>
      <c r="PKA7"/>
      <c r="PKC7"/>
      <c r="PKE7"/>
      <c r="PKG7"/>
      <c r="PKI7"/>
      <c r="PKK7"/>
      <c r="PKM7"/>
      <c r="PKO7"/>
      <c r="PKQ7"/>
      <c r="PKS7"/>
      <c r="PKU7"/>
      <c r="PKW7"/>
      <c r="PKY7"/>
      <c r="PLA7"/>
      <c r="PLC7"/>
      <c r="PLE7"/>
      <c r="PLG7"/>
      <c r="PLI7"/>
      <c r="PLK7"/>
      <c r="PLM7"/>
      <c r="PLO7"/>
      <c r="PLQ7"/>
      <c r="PLS7"/>
      <c r="PLU7"/>
      <c r="PLW7"/>
      <c r="PLY7"/>
      <c r="PMA7"/>
      <c r="PMC7"/>
      <c r="PME7"/>
      <c r="PMG7"/>
      <c r="PMI7"/>
      <c r="PMK7"/>
      <c r="PMM7"/>
      <c r="PMO7"/>
      <c r="PMQ7"/>
      <c r="PMS7"/>
      <c r="PMU7"/>
      <c r="PMW7"/>
      <c r="PMY7"/>
      <c r="PNA7"/>
      <c r="PNC7"/>
      <c r="PNE7"/>
      <c r="PNG7"/>
      <c r="PNI7"/>
      <c r="PNK7"/>
      <c r="PNM7"/>
      <c r="PNO7"/>
      <c r="PNQ7"/>
      <c r="PNS7"/>
      <c r="PNU7"/>
      <c r="PNW7"/>
      <c r="PNY7"/>
      <c r="POA7"/>
      <c r="POC7"/>
      <c r="POE7"/>
      <c r="POG7"/>
      <c r="POI7"/>
      <c r="POK7"/>
      <c r="POM7"/>
      <c r="POO7"/>
      <c r="POQ7"/>
      <c r="POS7"/>
      <c r="POU7"/>
      <c r="POW7"/>
      <c r="POY7"/>
      <c r="PPA7"/>
      <c r="PPC7"/>
      <c r="PPE7"/>
      <c r="PPG7"/>
      <c r="PPI7"/>
      <c r="PPK7"/>
      <c r="PPM7"/>
      <c r="PPO7"/>
      <c r="PPQ7"/>
      <c r="PPS7"/>
      <c r="PPU7"/>
      <c r="PPW7"/>
      <c r="PPY7"/>
      <c r="PQA7"/>
      <c r="PQC7"/>
      <c r="PQE7"/>
      <c r="PQG7"/>
      <c r="PQI7"/>
      <c r="PQK7"/>
      <c r="PQM7"/>
      <c r="PQO7"/>
      <c r="PQQ7"/>
      <c r="PQS7"/>
      <c r="PQU7"/>
      <c r="PQW7"/>
      <c r="PQY7"/>
      <c r="PRA7"/>
      <c r="PRC7"/>
      <c r="PRE7"/>
      <c r="PRG7"/>
      <c r="PRI7"/>
      <c r="PRK7"/>
      <c r="PRM7"/>
      <c r="PRO7"/>
      <c r="PRQ7"/>
      <c r="PRS7"/>
      <c r="PRU7"/>
      <c r="PRW7"/>
      <c r="PRY7"/>
      <c r="PSA7"/>
      <c r="PSC7"/>
      <c r="PSE7"/>
      <c r="PSG7"/>
      <c r="PSI7"/>
      <c r="PSK7"/>
      <c r="PSM7"/>
      <c r="PSO7"/>
      <c r="PSQ7"/>
      <c r="PSS7"/>
      <c r="PSU7"/>
      <c r="PSW7"/>
      <c r="PSY7"/>
      <c r="PTA7"/>
      <c r="PTC7"/>
      <c r="PTE7"/>
      <c r="PTG7"/>
      <c r="PTI7"/>
      <c r="PTK7"/>
      <c r="PTM7"/>
      <c r="PTO7"/>
      <c r="PTQ7"/>
      <c r="PTS7"/>
      <c r="PTU7"/>
      <c r="PTW7"/>
      <c r="PTY7"/>
      <c r="PUA7"/>
      <c r="PUC7"/>
      <c r="PUE7"/>
      <c r="PUG7"/>
      <c r="PUI7"/>
      <c r="PUK7"/>
      <c r="PUM7"/>
      <c r="PUO7"/>
      <c r="PUQ7"/>
      <c r="PUS7"/>
      <c r="PUU7"/>
      <c r="PUW7"/>
      <c r="PUY7"/>
      <c r="PVA7"/>
      <c r="PVC7"/>
      <c r="PVE7"/>
      <c r="PVG7"/>
      <c r="PVI7"/>
      <c r="PVK7"/>
      <c r="PVM7"/>
      <c r="PVO7"/>
      <c r="PVQ7"/>
      <c r="PVS7"/>
      <c r="PVU7"/>
      <c r="PVW7"/>
      <c r="PVY7"/>
      <c r="PWA7"/>
      <c r="PWC7"/>
      <c r="PWE7"/>
      <c r="PWG7"/>
      <c r="PWI7"/>
      <c r="PWK7"/>
      <c r="PWM7"/>
      <c r="PWO7"/>
      <c r="PWQ7"/>
      <c r="PWS7"/>
      <c r="PWU7"/>
      <c r="PWW7"/>
      <c r="PWY7"/>
      <c r="PXA7"/>
      <c r="PXC7"/>
      <c r="PXE7"/>
      <c r="PXG7"/>
      <c r="PXI7"/>
      <c r="PXK7"/>
      <c r="PXM7"/>
      <c r="PXO7"/>
      <c r="PXQ7"/>
      <c r="PXS7"/>
      <c r="PXU7"/>
      <c r="PXW7"/>
      <c r="PXY7"/>
      <c r="PYA7"/>
      <c r="PYC7"/>
      <c r="PYE7"/>
      <c r="PYG7"/>
      <c r="PYI7"/>
      <c r="PYK7"/>
      <c r="PYM7"/>
      <c r="PYO7"/>
      <c r="PYQ7"/>
      <c r="PYS7"/>
      <c r="PYU7"/>
      <c r="PYW7"/>
      <c r="PYY7"/>
      <c r="PZA7"/>
      <c r="PZC7"/>
      <c r="PZE7"/>
      <c r="PZG7"/>
      <c r="PZI7"/>
      <c r="PZK7"/>
      <c r="PZM7"/>
      <c r="PZO7"/>
      <c r="PZQ7"/>
      <c r="PZS7"/>
      <c r="PZU7"/>
      <c r="PZW7"/>
      <c r="PZY7"/>
      <c r="QAA7"/>
      <c r="QAC7"/>
      <c r="QAE7"/>
      <c r="QAG7"/>
      <c r="QAI7"/>
      <c r="QAK7"/>
      <c r="QAM7"/>
      <c r="QAO7"/>
      <c r="QAQ7"/>
      <c r="QAS7"/>
      <c r="QAU7"/>
      <c r="QAW7"/>
      <c r="QAY7"/>
      <c r="QBA7"/>
      <c r="QBC7"/>
      <c r="QBE7"/>
      <c r="QBG7"/>
      <c r="QBI7"/>
      <c r="QBK7"/>
      <c r="QBM7"/>
      <c r="QBO7"/>
      <c r="QBQ7"/>
      <c r="QBS7"/>
      <c r="QBU7"/>
      <c r="QBW7"/>
      <c r="QBY7"/>
      <c r="QCA7"/>
      <c r="QCC7"/>
      <c r="QCE7"/>
      <c r="QCG7"/>
      <c r="QCI7"/>
      <c r="QCK7"/>
      <c r="QCM7"/>
      <c r="QCO7"/>
      <c r="QCQ7"/>
      <c r="QCS7"/>
      <c r="QCU7"/>
      <c r="QCW7"/>
      <c r="QCY7"/>
      <c r="QDA7"/>
      <c r="QDC7"/>
      <c r="QDE7"/>
      <c r="QDG7"/>
      <c r="QDI7"/>
      <c r="QDK7"/>
      <c r="QDM7"/>
      <c r="QDO7"/>
      <c r="QDQ7"/>
      <c r="QDS7"/>
      <c r="QDU7"/>
      <c r="QDW7"/>
      <c r="QDY7"/>
      <c r="QEA7"/>
      <c r="QEC7"/>
      <c r="QEE7"/>
      <c r="QEG7"/>
      <c r="QEI7"/>
      <c r="QEK7"/>
      <c r="QEM7"/>
      <c r="QEO7"/>
      <c r="QEQ7"/>
      <c r="QES7"/>
      <c r="QEU7"/>
      <c r="QEW7"/>
      <c r="QEY7"/>
      <c r="QFA7"/>
      <c r="QFC7"/>
      <c r="QFE7"/>
      <c r="QFG7"/>
      <c r="QFI7"/>
      <c r="QFK7"/>
      <c r="QFM7"/>
      <c r="QFO7"/>
      <c r="QFQ7"/>
      <c r="QFS7"/>
      <c r="QFU7"/>
      <c r="QFW7"/>
      <c r="QFY7"/>
      <c r="QGA7"/>
      <c r="QGC7"/>
      <c r="QGE7"/>
      <c r="QGG7"/>
      <c r="QGI7"/>
      <c r="QGK7"/>
      <c r="QGM7"/>
      <c r="QGO7"/>
      <c r="QGQ7"/>
      <c r="QGS7"/>
      <c r="QGU7"/>
      <c r="QGW7"/>
      <c r="QGY7"/>
      <c r="QHA7"/>
      <c r="QHC7"/>
      <c r="QHE7"/>
      <c r="QHG7"/>
      <c r="QHI7"/>
      <c r="QHK7"/>
      <c r="QHM7"/>
      <c r="QHO7"/>
      <c r="QHQ7"/>
      <c r="QHS7"/>
      <c r="QHU7"/>
      <c r="QHW7"/>
      <c r="QHY7"/>
      <c r="QIA7"/>
      <c r="QIC7"/>
      <c r="QIE7"/>
      <c r="QIG7"/>
      <c r="QII7"/>
      <c r="QIK7"/>
      <c r="QIM7"/>
      <c r="QIO7"/>
      <c r="QIQ7"/>
      <c r="QIS7"/>
      <c r="QIU7"/>
      <c r="QIW7"/>
      <c r="QIY7"/>
      <c r="QJA7"/>
      <c r="QJC7"/>
      <c r="QJE7"/>
      <c r="QJG7"/>
      <c r="QJI7"/>
      <c r="QJK7"/>
      <c r="QJM7"/>
      <c r="QJO7"/>
      <c r="QJQ7"/>
      <c r="QJS7"/>
      <c r="QJU7"/>
      <c r="QJW7"/>
      <c r="QJY7"/>
      <c r="QKA7"/>
      <c r="QKC7"/>
      <c r="QKE7"/>
      <c r="QKG7"/>
      <c r="QKI7"/>
      <c r="QKK7"/>
      <c r="QKM7"/>
      <c r="QKO7"/>
      <c r="QKQ7"/>
      <c r="QKS7"/>
      <c r="QKU7"/>
      <c r="QKW7"/>
      <c r="QKY7"/>
      <c r="QLA7"/>
      <c r="QLC7"/>
      <c r="QLE7"/>
      <c r="QLG7"/>
      <c r="QLI7"/>
      <c r="QLK7"/>
      <c r="QLM7"/>
      <c r="QLO7"/>
      <c r="QLQ7"/>
      <c r="QLS7"/>
      <c r="QLU7"/>
      <c r="QLW7"/>
      <c r="QLY7"/>
      <c r="QMA7"/>
      <c r="QMC7"/>
      <c r="QME7"/>
      <c r="QMG7"/>
      <c r="QMI7"/>
      <c r="QMK7"/>
      <c r="QMM7"/>
      <c r="QMO7"/>
      <c r="QMQ7"/>
      <c r="QMS7"/>
      <c r="QMU7"/>
      <c r="QMW7"/>
      <c r="QMY7"/>
      <c r="QNA7"/>
      <c r="QNC7"/>
      <c r="QNE7"/>
      <c r="QNG7"/>
      <c r="QNI7"/>
      <c r="QNK7"/>
      <c r="QNM7"/>
      <c r="QNO7"/>
      <c r="QNQ7"/>
      <c r="QNS7"/>
      <c r="QNU7"/>
      <c r="QNW7"/>
      <c r="QNY7"/>
      <c r="QOA7"/>
      <c r="QOC7"/>
      <c r="QOE7"/>
      <c r="QOG7"/>
      <c r="QOI7"/>
      <c r="QOK7"/>
      <c r="QOM7"/>
      <c r="QOO7"/>
      <c r="QOQ7"/>
      <c r="QOS7"/>
      <c r="QOU7"/>
      <c r="QOW7"/>
      <c r="QOY7"/>
      <c r="QPA7"/>
      <c r="QPC7"/>
      <c r="QPE7"/>
      <c r="QPG7"/>
      <c r="QPI7"/>
      <c r="QPK7"/>
      <c r="QPM7"/>
      <c r="QPO7"/>
      <c r="QPQ7"/>
      <c r="QPS7"/>
      <c r="QPU7"/>
      <c r="QPW7"/>
      <c r="QPY7"/>
      <c r="QQA7"/>
      <c r="QQC7"/>
      <c r="QQE7"/>
      <c r="QQG7"/>
      <c r="QQI7"/>
      <c r="QQK7"/>
      <c r="QQM7"/>
      <c r="QQO7"/>
      <c r="QQQ7"/>
      <c r="QQS7"/>
      <c r="QQU7"/>
      <c r="QQW7"/>
      <c r="QQY7"/>
      <c r="QRA7"/>
      <c r="QRC7"/>
      <c r="QRE7"/>
      <c r="QRG7"/>
      <c r="QRI7"/>
      <c r="QRK7"/>
      <c r="QRM7"/>
      <c r="QRO7"/>
      <c r="QRQ7"/>
      <c r="QRS7"/>
      <c r="QRU7"/>
      <c r="QRW7"/>
      <c r="QRY7"/>
      <c r="QSA7"/>
      <c r="QSC7"/>
      <c r="QSE7"/>
      <c r="QSG7"/>
      <c r="QSI7"/>
      <c r="QSK7"/>
      <c r="QSM7"/>
      <c r="QSO7"/>
      <c r="QSQ7"/>
      <c r="QSS7"/>
      <c r="QSU7"/>
      <c r="QSW7"/>
      <c r="QSY7"/>
      <c r="QTA7"/>
      <c r="QTC7"/>
      <c r="QTE7"/>
      <c r="QTG7"/>
      <c r="QTI7"/>
      <c r="QTK7"/>
      <c r="QTM7"/>
      <c r="QTO7"/>
      <c r="QTQ7"/>
      <c r="QTS7"/>
      <c r="QTU7"/>
      <c r="QTW7"/>
      <c r="QTY7"/>
      <c r="QUA7"/>
      <c r="QUC7"/>
      <c r="QUE7"/>
      <c r="QUG7"/>
      <c r="QUI7"/>
      <c r="QUK7"/>
      <c r="QUM7"/>
      <c r="QUO7"/>
      <c r="QUQ7"/>
      <c r="QUS7"/>
      <c r="QUU7"/>
      <c r="QUW7"/>
      <c r="QUY7"/>
      <c r="QVA7"/>
      <c r="QVC7"/>
      <c r="QVE7"/>
      <c r="QVG7"/>
      <c r="QVI7"/>
      <c r="QVK7"/>
      <c r="QVM7"/>
      <c r="QVO7"/>
      <c r="QVQ7"/>
      <c r="QVS7"/>
      <c r="QVU7"/>
      <c r="QVW7"/>
      <c r="QVY7"/>
      <c r="QWA7"/>
      <c r="QWC7"/>
      <c r="QWE7"/>
      <c r="QWG7"/>
      <c r="QWI7"/>
      <c r="QWK7"/>
      <c r="QWM7"/>
      <c r="QWO7"/>
      <c r="QWQ7"/>
      <c r="QWS7"/>
      <c r="QWU7"/>
      <c r="QWW7"/>
      <c r="QWY7"/>
      <c r="QXA7"/>
      <c r="QXC7"/>
      <c r="QXE7"/>
      <c r="QXG7"/>
      <c r="QXI7"/>
      <c r="QXK7"/>
      <c r="QXM7"/>
      <c r="QXO7"/>
      <c r="QXQ7"/>
      <c r="QXS7"/>
      <c r="QXU7"/>
      <c r="QXW7"/>
      <c r="QXY7"/>
      <c r="QYA7"/>
      <c r="QYC7"/>
      <c r="QYE7"/>
      <c r="QYG7"/>
      <c r="QYI7"/>
      <c r="QYK7"/>
      <c r="QYM7"/>
      <c r="QYO7"/>
      <c r="QYQ7"/>
      <c r="QYS7"/>
      <c r="QYU7"/>
      <c r="QYW7"/>
      <c r="QYY7"/>
      <c r="QZA7"/>
      <c r="QZC7"/>
      <c r="QZE7"/>
      <c r="QZG7"/>
      <c r="QZI7"/>
      <c r="QZK7"/>
      <c r="QZM7"/>
      <c r="QZO7"/>
      <c r="QZQ7"/>
      <c r="QZS7"/>
      <c r="QZU7"/>
      <c r="QZW7"/>
      <c r="QZY7"/>
      <c r="RAA7"/>
      <c r="RAC7"/>
      <c r="RAE7"/>
      <c r="RAG7"/>
      <c r="RAI7"/>
      <c r="RAK7"/>
      <c r="RAM7"/>
      <c r="RAO7"/>
      <c r="RAQ7"/>
      <c r="RAS7"/>
      <c r="RAU7"/>
      <c r="RAW7"/>
      <c r="RAY7"/>
      <c r="RBA7"/>
      <c r="RBC7"/>
      <c r="RBE7"/>
      <c r="RBG7"/>
      <c r="RBI7"/>
      <c r="RBK7"/>
      <c r="RBM7"/>
      <c r="RBO7"/>
      <c r="RBQ7"/>
      <c r="RBS7"/>
      <c r="RBU7"/>
      <c r="RBW7"/>
      <c r="RBY7"/>
      <c r="RCA7"/>
      <c r="RCC7"/>
      <c r="RCE7"/>
      <c r="RCG7"/>
      <c r="RCI7"/>
      <c r="RCK7"/>
      <c r="RCM7"/>
      <c r="RCO7"/>
      <c r="RCQ7"/>
      <c r="RCS7"/>
      <c r="RCU7"/>
      <c r="RCW7"/>
      <c r="RCY7"/>
      <c r="RDA7"/>
      <c r="RDC7"/>
      <c r="RDE7"/>
      <c r="RDG7"/>
      <c r="RDI7"/>
      <c r="RDK7"/>
      <c r="RDM7"/>
      <c r="RDO7"/>
      <c r="RDQ7"/>
      <c r="RDS7"/>
      <c r="RDU7"/>
      <c r="RDW7"/>
      <c r="RDY7"/>
      <c r="REA7"/>
      <c r="REC7"/>
      <c r="REE7"/>
      <c r="REG7"/>
      <c r="REI7"/>
      <c r="REK7"/>
      <c r="REM7"/>
      <c r="REO7"/>
      <c r="REQ7"/>
      <c r="RES7"/>
      <c r="REU7"/>
      <c r="REW7"/>
      <c r="REY7"/>
      <c r="RFA7"/>
      <c r="RFC7"/>
      <c r="RFE7"/>
      <c r="RFG7"/>
      <c r="RFI7"/>
      <c r="RFK7"/>
      <c r="RFM7"/>
      <c r="RFO7"/>
      <c r="RFQ7"/>
      <c r="RFS7"/>
      <c r="RFU7"/>
      <c r="RFW7"/>
      <c r="RFY7"/>
      <c r="RGA7"/>
      <c r="RGC7"/>
      <c r="RGE7"/>
      <c r="RGG7"/>
      <c r="RGI7"/>
      <c r="RGK7"/>
      <c r="RGM7"/>
      <c r="RGO7"/>
      <c r="RGQ7"/>
      <c r="RGS7"/>
      <c r="RGU7"/>
      <c r="RGW7"/>
      <c r="RGY7"/>
      <c r="RHA7"/>
      <c r="RHC7"/>
      <c r="RHE7"/>
      <c r="RHG7"/>
      <c r="RHI7"/>
      <c r="RHK7"/>
      <c r="RHM7"/>
      <c r="RHO7"/>
      <c r="RHQ7"/>
      <c r="RHS7"/>
      <c r="RHU7"/>
      <c r="RHW7"/>
      <c r="RHY7"/>
      <c r="RIA7"/>
      <c r="RIC7"/>
      <c r="RIE7"/>
      <c r="RIG7"/>
      <c r="RII7"/>
      <c r="RIK7"/>
      <c r="RIM7"/>
      <c r="RIO7"/>
      <c r="RIQ7"/>
      <c r="RIS7"/>
      <c r="RIU7"/>
      <c r="RIW7"/>
      <c r="RIY7"/>
      <c r="RJA7"/>
      <c r="RJC7"/>
      <c r="RJE7"/>
      <c r="RJG7"/>
      <c r="RJI7"/>
      <c r="RJK7"/>
      <c r="RJM7"/>
      <c r="RJO7"/>
      <c r="RJQ7"/>
      <c r="RJS7"/>
      <c r="RJU7"/>
      <c r="RJW7"/>
      <c r="RJY7"/>
      <c r="RKA7"/>
      <c r="RKC7"/>
      <c r="RKE7"/>
      <c r="RKG7"/>
      <c r="RKI7"/>
      <c r="RKK7"/>
      <c r="RKM7"/>
      <c r="RKO7"/>
      <c r="RKQ7"/>
      <c r="RKS7"/>
      <c r="RKU7"/>
      <c r="RKW7"/>
      <c r="RKY7"/>
      <c r="RLA7"/>
      <c r="RLC7"/>
      <c r="RLE7"/>
      <c r="RLG7"/>
      <c r="RLI7"/>
      <c r="RLK7"/>
      <c r="RLM7"/>
      <c r="RLO7"/>
      <c r="RLQ7"/>
      <c r="RLS7"/>
      <c r="RLU7"/>
      <c r="RLW7"/>
      <c r="RLY7"/>
      <c r="RMA7"/>
      <c r="RMC7"/>
      <c r="RME7"/>
      <c r="RMG7"/>
      <c r="RMI7"/>
      <c r="RMK7"/>
      <c r="RMM7"/>
      <c r="RMO7"/>
      <c r="RMQ7"/>
      <c r="RMS7"/>
      <c r="RMU7"/>
      <c r="RMW7"/>
      <c r="RMY7"/>
      <c r="RNA7"/>
      <c r="RNC7"/>
      <c r="RNE7"/>
      <c r="RNG7"/>
      <c r="RNI7"/>
      <c r="RNK7"/>
      <c r="RNM7"/>
      <c r="RNO7"/>
      <c r="RNQ7"/>
      <c r="RNS7"/>
      <c r="RNU7"/>
      <c r="RNW7"/>
      <c r="RNY7"/>
      <c r="ROA7"/>
      <c r="ROC7"/>
      <c r="ROE7"/>
      <c r="ROG7"/>
      <c r="ROI7"/>
      <c r="ROK7"/>
      <c r="ROM7"/>
      <c r="ROO7"/>
      <c r="ROQ7"/>
      <c r="ROS7"/>
      <c r="ROU7"/>
      <c r="ROW7"/>
      <c r="ROY7"/>
      <c r="RPA7"/>
      <c r="RPC7"/>
      <c r="RPE7"/>
      <c r="RPG7"/>
      <c r="RPI7"/>
      <c r="RPK7"/>
      <c r="RPM7"/>
      <c r="RPO7"/>
      <c r="RPQ7"/>
      <c r="RPS7"/>
      <c r="RPU7"/>
      <c r="RPW7"/>
      <c r="RPY7"/>
      <c r="RQA7"/>
      <c r="RQC7"/>
      <c r="RQE7"/>
      <c r="RQG7"/>
      <c r="RQI7"/>
      <c r="RQK7"/>
      <c r="RQM7"/>
      <c r="RQO7"/>
      <c r="RQQ7"/>
      <c r="RQS7"/>
      <c r="RQU7"/>
      <c r="RQW7"/>
      <c r="RQY7"/>
      <c r="RRA7"/>
      <c r="RRC7"/>
      <c r="RRE7"/>
      <c r="RRG7"/>
      <c r="RRI7"/>
      <c r="RRK7"/>
      <c r="RRM7"/>
      <c r="RRO7"/>
      <c r="RRQ7"/>
      <c r="RRS7"/>
      <c r="RRU7"/>
      <c r="RRW7"/>
      <c r="RRY7"/>
      <c r="RSA7"/>
      <c r="RSC7"/>
      <c r="RSE7"/>
      <c r="RSG7"/>
      <c r="RSI7"/>
      <c r="RSK7"/>
      <c r="RSM7"/>
      <c r="RSO7"/>
      <c r="RSQ7"/>
      <c r="RSS7"/>
      <c r="RSU7"/>
      <c r="RSW7"/>
      <c r="RSY7"/>
      <c r="RTA7"/>
      <c r="RTC7"/>
      <c r="RTE7"/>
      <c r="RTG7"/>
      <c r="RTI7"/>
      <c r="RTK7"/>
      <c r="RTM7"/>
      <c r="RTO7"/>
      <c r="RTQ7"/>
      <c r="RTS7"/>
      <c r="RTU7"/>
      <c r="RTW7"/>
      <c r="RTY7"/>
      <c r="RUA7"/>
      <c r="RUC7"/>
      <c r="RUE7"/>
      <c r="RUG7"/>
      <c r="RUI7"/>
      <c r="RUK7"/>
      <c r="RUM7"/>
      <c r="RUO7"/>
      <c r="RUQ7"/>
      <c r="RUS7"/>
      <c r="RUU7"/>
      <c r="RUW7"/>
      <c r="RUY7"/>
      <c r="RVA7"/>
      <c r="RVC7"/>
      <c r="RVE7"/>
      <c r="RVG7"/>
      <c r="RVI7"/>
      <c r="RVK7"/>
      <c r="RVM7"/>
      <c r="RVO7"/>
      <c r="RVQ7"/>
      <c r="RVS7"/>
      <c r="RVU7"/>
      <c r="RVW7"/>
      <c r="RVY7"/>
      <c r="RWA7"/>
      <c r="RWC7"/>
      <c r="RWE7"/>
      <c r="RWG7"/>
      <c r="RWI7"/>
      <c r="RWK7"/>
      <c r="RWM7"/>
      <c r="RWO7"/>
      <c r="RWQ7"/>
      <c r="RWS7"/>
      <c r="RWU7"/>
      <c r="RWW7"/>
      <c r="RWY7"/>
      <c r="RXA7"/>
      <c r="RXC7"/>
      <c r="RXE7"/>
      <c r="RXG7"/>
      <c r="RXI7"/>
      <c r="RXK7"/>
      <c r="RXM7"/>
      <c r="RXO7"/>
      <c r="RXQ7"/>
      <c r="RXS7"/>
      <c r="RXU7"/>
      <c r="RXW7"/>
      <c r="RXY7"/>
      <c r="RYA7"/>
      <c r="RYC7"/>
      <c r="RYE7"/>
      <c r="RYG7"/>
      <c r="RYI7"/>
      <c r="RYK7"/>
      <c r="RYM7"/>
      <c r="RYO7"/>
      <c r="RYQ7"/>
      <c r="RYS7"/>
      <c r="RYU7"/>
      <c r="RYW7"/>
      <c r="RYY7"/>
      <c r="RZA7"/>
      <c r="RZC7"/>
      <c r="RZE7"/>
      <c r="RZG7"/>
      <c r="RZI7"/>
      <c r="RZK7"/>
      <c r="RZM7"/>
      <c r="RZO7"/>
      <c r="RZQ7"/>
      <c r="RZS7"/>
      <c r="RZU7"/>
      <c r="RZW7"/>
      <c r="RZY7"/>
      <c r="SAA7"/>
      <c r="SAC7"/>
      <c r="SAE7"/>
      <c r="SAG7"/>
      <c r="SAI7"/>
      <c r="SAK7"/>
      <c r="SAM7"/>
      <c r="SAO7"/>
      <c r="SAQ7"/>
      <c r="SAS7"/>
      <c r="SAU7"/>
      <c r="SAW7"/>
      <c r="SAY7"/>
      <c r="SBA7"/>
      <c r="SBC7"/>
      <c r="SBE7"/>
      <c r="SBG7"/>
      <c r="SBI7"/>
      <c r="SBK7"/>
      <c r="SBM7"/>
      <c r="SBO7"/>
      <c r="SBQ7"/>
      <c r="SBS7"/>
      <c r="SBU7"/>
      <c r="SBW7"/>
      <c r="SBY7"/>
      <c r="SCA7"/>
      <c r="SCC7"/>
      <c r="SCE7"/>
      <c r="SCG7"/>
      <c r="SCI7"/>
      <c r="SCK7"/>
      <c r="SCM7"/>
      <c r="SCO7"/>
      <c r="SCQ7"/>
      <c r="SCS7"/>
      <c r="SCU7"/>
      <c r="SCW7"/>
      <c r="SCY7"/>
      <c r="SDA7"/>
      <c r="SDC7"/>
      <c r="SDE7"/>
      <c r="SDG7"/>
      <c r="SDI7"/>
      <c r="SDK7"/>
      <c r="SDM7"/>
      <c r="SDO7"/>
      <c r="SDQ7"/>
      <c r="SDS7"/>
      <c r="SDU7"/>
      <c r="SDW7"/>
      <c r="SDY7"/>
      <c r="SEA7"/>
      <c r="SEC7"/>
      <c r="SEE7"/>
      <c r="SEG7"/>
      <c r="SEI7"/>
      <c r="SEK7"/>
      <c r="SEM7"/>
      <c r="SEO7"/>
      <c r="SEQ7"/>
      <c r="SES7"/>
      <c r="SEU7"/>
      <c r="SEW7"/>
      <c r="SEY7"/>
      <c r="SFA7"/>
      <c r="SFC7"/>
      <c r="SFE7"/>
      <c r="SFG7"/>
      <c r="SFI7"/>
      <c r="SFK7"/>
      <c r="SFM7"/>
      <c r="SFO7"/>
      <c r="SFQ7"/>
      <c r="SFS7"/>
      <c r="SFU7"/>
      <c r="SFW7"/>
      <c r="SFY7"/>
      <c r="SGA7"/>
      <c r="SGC7"/>
      <c r="SGE7"/>
      <c r="SGG7"/>
      <c r="SGI7"/>
      <c r="SGK7"/>
      <c r="SGM7"/>
      <c r="SGO7"/>
      <c r="SGQ7"/>
      <c r="SGS7"/>
      <c r="SGU7"/>
      <c r="SGW7"/>
      <c r="SGY7"/>
      <c r="SHA7"/>
      <c r="SHC7"/>
      <c r="SHE7"/>
      <c r="SHG7"/>
      <c r="SHI7"/>
      <c r="SHK7"/>
      <c r="SHM7"/>
      <c r="SHO7"/>
      <c r="SHQ7"/>
      <c r="SHS7"/>
      <c r="SHU7"/>
      <c r="SHW7"/>
      <c r="SHY7"/>
      <c r="SIA7"/>
      <c r="SIC7"/>
      <c r="SIE7"/>
      <c r="SIG7"/>
      <c r="SII7"/>
      <c r="SIK7"/>
      <c r="SIM7"/>
      <c r="SIO7"/>
      <c r="SIQ7"/>
      <c r="SIS7"/>
      <c r="SIU7"/>
      <c r="SIW7"/>
      <c r="SIY7"/>
      <c r="SJA7"/>
      <c r="SJC7"/>
      <c r="SJE7"/>
      <c r="SJG7"/>
      <c r="SJI7"/>
      <c r="SJK7"/>
      <c r="SJM7"/>
      <c r="SJO7"/>
      <c r="SJQ7"/>
      <c r="SJS7"/>
      <c r="SJU7"/>
      <c r="SJW7"/>
      <c r="SJY7"/>
      <c r="SKA7"/>
      <c r="SKC7"/>
      <c r="SKE7"/>
      <c r="SKG7"/>
      <c r="SKI7"/>
      <c r="SKK7"/>
      <c r="SKM7"/>
      <c r="SKO7"/>
      <c r="SKQ7"/>
      <c r="SKS7"/>
      <c r="SKU7"/>
      <c r="SKW7"/>
      <c r="SKY7"/>
      <c r="SLA7"/>
      <c r="SLC7"/>
      <c r="SLE7"/>
      <c r="SLG7"/>
      <c r="SLI7"/>
      <c r="SLK7"/>
      <c r="SLM7"/>
      <c r="SLO7"/>
      <c r="SLQ7"/>
      <c r="SLS7"/>
      <c r="SLU7"/>
      <c r="SLW7"/>
      <c r="SLY7"/>
      <c r="SMA7"/>
      <c r="SMC7"/>
      <c r="SME7"/>
      <c r="SMG7"/>
      <c r="SMI7"/>
      <c r="SMK7"/>
      <c r="SMM7"/>
      <c r="SMO7"/>
      <c r="SMQ7"/>
      <c r="SMS7"/>
      <c r="SMU7"/>
      <c r="SMW7"/>
      <c r="SMY7"/>
      <c r="SNA7"/>
      <c r="SNC7"/>
      <c r="SNE7"/>
      <c r="SNG7"/>
      <c r="SNI7"/>
      <c r="SNK7"/>
      <c r="SNM7"/>
      <c r="SNO7"/>
      <c r="SNQ7"/>
      <c r="SNS7"/>
      <c r="SNU7"/>
      <c r="SNW7"/>
      <c r="SNY7"/>
      <c r="SOA7"/>
      <c r="SOC7"/>
      <c r="SOE7"/>
      <c r="SOG7"/>
      <c r="SOI7"/>
      <c r="SOK7"/>
      <c r="SOM7"/>
      <c r="SOO7"/>
      <c r="SOQ7"/>
      <c r="SOS7"/>
      <c r="SOU7"/>
      <c r="SOW7"/>
      <c r="SOY7"/>
      <c r="SPA7"/>
      <c r="SPC7"/>
      <c r="SPE7"/>
      <c r="SPG7"/>
      <c r="SPI7"/>
      <c r="SPK7"/>
      <c r="SPM7"/>
      <c r="SPO7"/>
      <c r="SPQ7"/>
      <c r="SPS7"/>
      <c r="SPU7"/>
      <c r="SPW7"/>
      <c r="SPY7"/>
      <c r="SQA7"/>
      <c r="SQC7"/>
      <c r="SQE7"/>
      <c r="SQG7"/>
      <c r="SQI7"/>
      <c r="SQK7"/>
      <c r="SQM7"/>
      <c r="SQO7"/>
      <c r="SQQ7"/>
      <c r="SQS7"/>
      <c r="SQU7"/>
      <c r="SQW7"/>
      <c r="SQY7"/>
      <c r="SRA7"/>
      <c r="SRC7"/>
      <c r="SRE7"/>
      <c r="SRG7"/>
      <c r="SRI7"/>
      <c r="SRK7"/>
      <c r="SRM7"/>
      <c r="SRO7"/>
      <c r="SRQ7"/>
      <c r="SRS7"/>
      <c r="SRU7"/>
      <c r="SRW7"/>
      <c r="SRY7"/>
      <c r="SSA7"/>
      <c r="SSC7"/>
      <c r="SSE7"/>
      <c r="SSG7"/>
      <c r="SSI7"/>
      <c r="SSK7"/>
      <c r="SSM7"/>
      <c r="SSO7"/>
      <c r="SSQ7"/>
      <c r="SSS7"/>
      <c r="SSU7"/>
      <c r="SSW7"/>
      <c r="SSY7"/>
      <c r="STA7"/>
      <c r="STC7"/>
      <c r="STE7"/>
      <c r="STG7"/>
      <c r="STI7"/>
      <c r="STK7"/>
      <c r="STM7"/>
      <c r="STO7"/>
      <c r="STQ7"/>
      <c r="STS7"/>
      <c r="STU7"/>
      <c r="STW7"/>
      <c r="STY7"/>
      <c r="SUA7"/>
      <c r="SUC7"/>
      <c r="SUE7"/>
      <c r="SUG7"/>
      <c r="SUI7"/>
      <c r="SUK7"/>
      <c r="SUM7"/>
      <c r="SUO7"/>
      <c r="SUQ7"/>
      <c r="SUS7"/>
      <c r="SUU7"/>
      <c r="SUW7"/>
      <c r="SUY7"/>
      <c r="SVA7"/>
      <c r="SVC7"/>
      <c r="SVE7"/>
      <c r="SVG7"/>
      <c r="SVI7"/>
      <c r="SVK7"/>
      <c r="SVM7"/>
      <c r="SVO7"/>
      <c r="SVQ7"/>
      <c r="SVS7"/>
      <c r="SVU7"/>
      <c r="SVW7"/>
      <c r="SVY7"/>
      <c r="SWA7"/>
      <c r="SWC7"/>
      <c r="SWE7"/>
      <c r="SWG7"/>
      <c r="SWI7"/>
      <c r="SWK7"/>
      <c r="SWM7"/>
      <c r="SWO7"/>
      <c r="SWQ7"/>
      <c r="SWS7"/>
      <c r="SWU7"/>
      <c r="SWW7"/>
      <c r="SWY7"/>
      <c r="SXA7"/>
      <c r="SXC7"/>
      <c r="SXE7"/>
      <c r="SXG7"/>
      <c r="SXI7"/>
      <c r="SXK7"/>
      <c r="SXM7"/>
      <c r="SXO7"/>
      <c r="SXQ7"/>
      <c r="SXS7"/>
      <c r="SXU7"/>
      <c r="SXW7"/>
      <c r="SXY7"/>
      <c r="SYA7"/>
      <c r="SYC7"/>
      <c r="SYE7"/>
      <c r="SYG7"/>
      <c r="SYI7"/>
      <c r="SYK7"/>
      <c r="SYM7"/>
      <c r="SYO7"/>
      <c r="SYQ7"/>
      <c r="SYS7"/>
      <c r="SYU7"/>
      <c r="SYW7"/>
      <c r="SYY7"/>
      <c r="SZA7"/>
      <c r="SZC7"/>
      <c r="SZE7"/>
      <c r="SZG7"/>
      <c r="SZI7"/>
      <c r="SZK7"/>
      <c r="SZM7"/>
      <c r="SZO7"/>
      <c r="SZQ7"/>
      <c r="SZS7"/>
      <c r="SZU7"/>
      <c r="SZW7"/>
      <c r="SZY7"/>
      <c r="TAA7"/>
      <c r="TAC7"/>
      <c r="TAE7"/>
      <c r="TAG7"/>
      <c r="TAI7"/>
      <c r="TAK7"/>
      <c r="TAM7"/>
      <c r="TAO7"/>
      <c r="TAQ7"/>
      <c r="TAS7"/>
      <c r="TAU7"/>
      <c r="TAW7"/>
      <c r="TAY7"/>
      <c r="TBA7"/>
      <c r="TBC7"/>
      <c r="TBE7"/>
      <c r="TBG7"/>
      <c r="TBI7"/>
      <c r="TBK7"/>
      <c r="TBM7"/>
      <c r="TBO7"/>
      <c r="TBQ7"/>
      <c r="TBS7"/>
      <c r="TBU7"/>
      <c r="TBW7"/>
      <c r="TBY7"/>
      <c r="TCA7"/>
      <c r="TCC7"/>
      <c r="TCE7"/>
      <c r="TCG7"/>
      <c r="TCI7"/>
      <c r="TCK7"/>
      <c r="TCM7"/>
      <c r="TCO7"/>
      <c r="TCQ7"/>
      <c r="TCS7"/>
      <c r="TCU7"/>
      <c r="TCW7"/>
      <c r="TCY7"/>
      <c r="TDA7"/>
      <c r="TDC7"/>
      <c r="TDE7"/>
      <c r="TDG7"/>
      <c r="TDI7"/>
      <c r="TDK7"/>
      <c r="TDM7"/>
      <c r="TDO7"/>
      <c r="TDQ7"/>
      <c r="TDS7"/>
      <c r="TDU7"/>
      <c r="TDW7"/>
      <c r="TDY7"/>
      <c r="TEA7"/>
      <c r="TEC7"/>
      <c r="TEE7"/>
      <c r="TEG7"/>
      <c r="TEI7"/>
      <c r="TEK7"/>
      <c r="TEM7"/>
      <c r="TEO7"/>
      <c r="TEQ7"/>
      <c r="TES7"/>
      <c r="TEU7"/>
      <c r="TEW7"/>
      <c r="TEY7"/>
      <c r="TFA7"/>
      <c r="TFC7"/>
      <c r="TFE7"/>
      <c r="TFG7"/>
      <c r="TFI7"/>
      <c r="TFK7"/>
      <c r="TFM7"/>
      <c r="TFO7"/>
      <c r="TFQ7"/>
      <c r="TFS7"/>
      <c r="TFU7"/>
      <c r="TFW7"/>
      <c r="TFY7"/>
      <c r="TGA7"/>
      <c r="TGC7"/>
      <c r="TGE7"/>
      <c r="TGG7"/>
      <c r="TGI7"/>
      <c r="TGK7"/>
      <c r="TGM7"/>
      <c r="TGO7"/>
      <c r="TGQ7"/>
      <c r="TGS7"/>
      <c r="TGU7"/>
      <c r="TGW7"/>
      <c r="TGY7"/>
      <c r="THA7"/>
      <c r="THC7"/>
      <c r="THE7"/>
      <c r="THG7"/>
      <c r="THI7"/>
      <c r="THK7"/>
      <c r="THM7"/>
      <c r="THO7"/>
      <c r="THQ7"/>
      <c r="THS7"/>
      <c r="THU7"/>
      <c r="THW7"/>
      <c r="THY7"/>
      <c r="TIA7"/>
      <c r="TIC7"/>
      <c r="TIE7"/>
      <c r="TIG7"/>
      <c r="TII7"/>
      <c r="TIK7"/>
      <c r="TIM7"/>
      <c r="TIO7"/>
      <c r="TIQ7"/>
      <c r="TIS7"/>
      <c r="TIU7"/>
      <c r="TIW7"/>
      <c r="TIY7"/>
      <c r="TJA7"/>
      <c r="TJC7"/>
      <c r="TJE7"/>
      <c r="TJG7"/>
      <c r="TJI7"/>
      <c r="TJK7"/>
      <c r="TJM7"/>
      <c r="TJO7"/>
      <c r="TJQ7"/>
      <c r="TJS7"/>
      <c r="TJU7"/>
      <c r="TJW7"/>
      <c r="TJY7"/>
      <c r="TKA7"/>
      <c r="TKC7"/>
      <c r="TKE7"/>
      <c r="TKG7"/>
      <c r="TKI7"/>
      <c r="TKK7"/>
      <c r="TKM7"/>
      <c r="TKO7"/>
      <c r="TKQ7"/>
      <c r="TKS7"/>
      <c r="TKU7"/>
      <c r="TKW7"/>
      <c r="TKY7"/>
      <c r="TLA7"/>
      <c r="TLC7"/>
      <c r="TLE7"/>
      <c r="TLG7"/>
      <c r="TLI7"/>
      <c r="TLK7"/>
      <c r="TLM7"/>
      <c r="TLO7"/>
      <c r="TLQ7"/>
      <c r="TLS7"/>
      <c r="TLU7"/>
      <c r="TLW7"/>
      <c r="TLY7"/>
      <c r="TMA7"/>
      <c r="TMC7"/>
      <c r="TME7"/>
      <c r="TMG7"/>
      <c r="TMI7"/>
      <c r="TMK7"/>
      <c r="TMM7"/>
      <c r="TMO7"/>
      <c r="TMQ7"/>
      <c r="TMS7"/>
      <c r="TMU7"/>
      <c r="TMW7"/>
      <c r="TMY7"/>
      <c r="TNA7"/>
      <c r="TNC7"/>
      <c r="TNE7"/>
      <c r="TNG7"/>
      <c r="TNI7"/>
      <c r="TNK7"/>
      <c r="TNM7"/>
      <c r="TNO7"/>
      <c r="TNQ7"/>
      <c r="TNS7"/>
      <c r="TNU7"/>
      <c r="TNW7"/>
      <c r="TNY7"/>
      <c r="TOA7"/>
      <c r="TOC7"/>
      <c r="TOE7"/>
      <c r="TOG7"/>
      <c r="TOI7"/>
      <c r="TOK7"/>
      <c r="TOM7"/>
      <c r="TOO7"/>
      <c r="TOQ7"/>
      <c r="TOS7"/>
      <c r="TOU7"/>
      <c r="TOW7"/>
      <c r="TOY7"/>
      <c r="TPA7"/>
      <c r="TPC7"/>
      <c r="TPE7"/>
      <c r="TPG7"/>
      <c r="TPI7"/>
      <c r="TPK7"/>
      <c r="TPM7"/>
      <c r="TPO7"/>
      <c r="TPQ7"/>
      <c r="TPS7"/>
      <c r="TPU7"/>
      <c r="TPW7"/>
      <c r="TPY7"/>
      <c r="TQA7"/>
      <c r="TQC7"/>
      <c r="TQE7"/>
      <c r="TQG7"/>
      <c r="TQI7"/>
      <c r="TQK7"/>
      <c r="TQM7"/>
      <c r="TQO7"/>
      <c r="TQQ7"/>
      <c r="TQS7"/>
      <c r="TQU7"/>
      <c r="TQW7"/>
      <c r="TQY7"/>
      <c r="TRA7"/>
      <c r="TRC7"/>
      <c r="TRE7"/>
      <c r="TRG7"/>
      <c r="TRI7"/>
      <c r="TRK7"/>
      <c r="TRM7"/>
      <c r="TRO7"/>
      <c r="TRQ7"/>
      <c r="TRS7"/>
      <c r="TRU7"/>
      <c r="TRW7"/>
      <c r="TRY7"/>
      <c r="TSA7"/>
      <c r="TSC7"/>
      <c r="TSE7"/>
      <c r="TSG7"/>
      <c r="TSI7"/>
      <c r="TSK7"/>
      <c r="TSM7"/>
      <c r="TSO7"/>
      <c r="TSQ7"/>
      <c r="TSS7"/>
      <c r="TSU7"/>
      <c r="TSW7"/>
      <c r="TSY7"/>
      <c r="TTA7"/>
      <c r="TTC7"/>
      <c r="TTE7"/>
      <c r="TTG7"/>
      <c r="TTI7"/>
      <c r="TTK7"/>
      <c r="TTM7"/>
      <c r="TTO7"/>
      <c r="TTQ7"/>
      <c r="TTS7"/>
      <c r="TTU7"/>
      <c r="TTW7"/>
      <c r="TTY7"/>
      <c r="TUA7"/>
      <c r="TUC7"/>
      <c r="TUE7"/>
      <c r="TUG7"/>
      <c r="TUI7"/>
      <c r="TUK7"/>
      <c r="TUM7"/>
      <c r="TUO7"/>
      <c r="TUQ7"/>
      <c r="TUS7"/>
      <c r="TUU7"/>
      <c r="TUW7"/>
      <c r="TUY7"/>
      <c r="TVA7"/>
      <c r="TVC7"/>
      <c r="TVE7"/>
      <c r="TVG7"/>
      <c r="TVI7"/>
      <c r="TVK7"/>
      <c r="TVM7"/>
      <c r="TVO7"/>
      <c r="TVQ7"/>
      <c r="TVS7"/>
      <c r="TVU7"/>
      <c r="TVW7"/>
      <c r="TVY7"/>
      <c r="TWA7"/>
      <c r="TWC7"/>
      <c r="TWE7"/>
      <c r="TWG7"/>
      <c r="TWI7"/>
      <c r="TWK7"/>
      <c r="TWM7"/>
      <c r="TWO7"/>
      <c r="TWQ7"/>
      <c r="TWS7"/>
      <c r="TWU7"/>
      <c r="TWW7"/>
      <c r="TWY7"/>
      <c r="TXA7"/>
      <c r="TXC7"/>
      <c r="TXE7"/>
      <c r="TXG7"/>
      <c r="TXI7"/>
      <c r="TXK7"/>
      <c r="TXM7"/>
      <c r="TXO7"/>
      <c r="TXQ7"/>
      <c r="TXS7"/>
      <c r="TXU7"/>
      <c r="TXW7"/>
      <c r="TXY7"/>
      <c r="TYA7"/>
      <c r="TYC7"/>
      <c r="TYE7"/>
      <c r="TYG7"/>
      <c r="TYI7"/>
      <c r="TYK7"/>
      <c r="TYM7"/>
      <c r="TYO7"/>
      <c r="TYQ7"/>
      <c r="TYS7"/>
      <c r="TYU7"/>
      <c r="TYW7"/>
      <c r="TYY7"/>
      <c r="TZA7"/>
      <c r="TZC7"/>
      <c r="TZE7"/>
      <c r="TZG7"/>
      <c r="TZI7"/>
      <c r="TZK7"/>
      <c r="TZM7"/>
      <c r="TZO7"/>
      <c r="TZQ7"/>
      <c r="TZS7"/>
      <c r="TZU7"/>
      <c r="TZW7"/>
      <c r="TZY7"/>
      <c r="UAA7"/>
      <c r="UAC7"/>
      <c r="UAE7"/>
      <c r="UAG7"/>
      <c r="UAI7"/>
      <c r="UAK7"/>
      <c r="UAM7"/>
      <c r="UAO7"/>
      <c r="UAQ7"/>
      <c r="UAS7"/>
      <c r="UAU7"/>
      <c r="UAW7"/>
      <c r="UAY7"/>
      <c r="UBA7"/>
      <c r="UBC7"/>
      <c r="UBE7"/>
      <c r="UBG7"/>
      <c r="UBI7"/>
      <c r="UBK7"/>
      <c r="UBM7"/>
      <c r="UBO7"/>
      <c r="UBQ7"/>
      <c r="UBS7"/>
      <c r="UBU7"/>
      <c r="UBW7"/>
      <c r="UBY7"/>
      <c r="UCA7"/>
      <c r="UCC7"/>
      <c r="UCE7"/>
      <c r="UCG7"/>
      <c r="UCI7"/>
      <c r="UCK7"/>
      <c r="UCM7"/>
      <c r="UCO7"/>
      <c r="UCQ7"/>
      <c r="UCS7"/>
      <c r="UCU7"/>
      <c r="UCW7"/>
      <c r="UCY7"/>
      <c r="UDA7"/>
      <c r="UDC7"/>
      <c r="UDE7"/>
      <c r="UDG7"/>
      <c r="UDI7"/>
      <c r="UDK7"/>
      <c r="UDM7"/>
      <c r="UDO7"/>
      <c r="UDQ7"/>
      <c r="UDS7"/>
      <c r="UDU7"/>
      <c r="UDW7"/>
      <c r="UDY7"/>
      <c r="UEA7"/>
      <c r="UEC7"/>
      <c r="UEE7"/>
      <c r="UEG7"/>
      <c r="UEI7"/>
      <c r="UEK7"/>
      <c r="UEM7"/>
      <c r="UEO7"/>
      <c r="UEQ7"/>
      <c r="UES7"/>
      <c r="UEU7"/>
      <c r="UEW7"/>
      <c r="UEY7"/>
      <c r="UFA7"/>
      <c r="UFC7"/>
      <c r="UFE7"/>
      <c r="UFG7"/>
      <c r="UFI7"/>
      <c r="UFK7"/>
      <c r="UFM7"/>
      <c r="UFO7"/>
      <c r="UFQ7"/>
      <c r="UFS7"/>
      <c r="UFU7"/>
      <c r="UFW7"/>
      <c r="UFY7"/>
      <c r="UGA7"/>
      <c r="UGC7"/>
      <c r="UGE7"/>
      <c r="UGG7"/>
      <c r="UGI7"/>
      <c r="UGK7"/>
      <c r="UGM7"/>
      <c r="UGO7"/>
      <c r="UGQ7"/>
      <c r="UGS7"/>
      <c r="UGU7"/>
      <c r="UGW7"/>
      <c r="UGY7"/>
      <c r="UHA7"/>
      <c r="UHC7"/>
      <c r="UHE7"/>
      <c r="UHG7"/>
      <c r="UHI7"/>
      <c r="UHK7"/>
      <c r="UHM7"/>
      <c r="UHO7"/>
      <c r="UHQ7"/>
      <c r="UHS7"/>
      <c r="UHU7"/>
      <c r="UHW7"/>
      <c r="UHY7"/>
      <c r="UIA7"/>
      <c r="UIC7"/>
      <c r="UIE7"/>
      <c r="UIG7"/>
      <c r="UII7"/>
      <c r="UIK7"/>
      <c r="UIM7"/>
      <c r="UIO7"/>
      <c r="UIQ7"/>
      <c r="UIS7"/>
      <c r="UIU7"/>
      <c r="UIW7"/>
      <c r="UIY7"/>
      <c r="UJA7"/>
      <c r="UJC7"/>
      <c r="UJE7"/>
      <c r="UJG7"/>
      <c r="UJI7"/>
      <c r="UJK7"/>
      <c r="UJM7"/>
      <c r="UJO7"/>
      <c r="UJQ7"/>
      <c r="UJS7"/>
      <c r="UJU7"/>
      <c r="UJW7"/>
      <c r="UJY7"/>
      <c r="UKA7"/>
      <c r="UKC7"/>
      <c r="UKE7"/>
      <c r="UKG7"/>
      <c r="UKI7"/>
      <c r="UKK7"/>
      <c r="UKM7"/>
      <c r="UKO7"/>
      <c r="UKQ7"/>
      <c r="UKS7"/>
      <c r="UKU7"/>
      <c r="UKW7"/>
      <c r="UKY7"/>
      <c r="ULA7"/>
      <c r="ULC7"/>
      <c r="ULE7"/>
      <c r="ULG7"/>
      <c r="ULI7"/>
      <c r="ULK7"/>
      <c r="ULM7"/>
      <c r="ULO7"/>
      <c r="ULQ7"/>
      <c r="ULS7"/>
      <c r="ULU7"/>
      <c r="ULW7"/>
      <c r="ULY7"/>
      <c r="UMA7"/>
      <c r="UMC7"/>
      <c r="UME7"/>
      <c r="UMG7"/>
      <c r="UMI7"/>
      <c r="UMK7"/>
      <c r="UMM7"/>
      <c r="UMO7"/>
      <c r="UMQ7"/>
      <c r="UMS7"/>
      <c r="UMU7"/>
      <c r="UMW7"/>
      <c r="UMY7"/>
      <c r="UNA7"/>
      <c r="UNC7"/>
      <c r="UNE7"/>
      <c r="UNG7"/>
      <c r="UNI7"/>
      <c r="UNK7"/>
      <c r="UNM7"/>
      <c r="UNO7"/>
      <c r="UNQ7"/>
      <c r="UNS7"/>
      <c r="UNU7"/>
      <c r="UNW7"/>
      <c r="UNY7"/>
      <c r="UOA7"/>
      <c r="UOC7"/>
      <c r="UOE7"/>
      <c r="UOG7"/>
      <c r="UOI7"/>
      <c r="UOK7"/>
      <c r="UOM7"/>
      <c r="UOO7"/>
      <c r="UOQ7"/>
      <c r="UOS7"/>
      <c r="UOU7"/>
      <c r="UOW7"/>
      <c r="UOY7"/>
      <c r="UPA7"/>
      <c r="UPC7"/>
      <c r="UPE7"/>
      <c r="UPG7"/>
      <c r="UPI7"/>
      <c r="UPK7"/>
      <c r="UPM7"/>
      <c r="UPO7"/>
      <c r="UPQ7"/>
      <c r="UPS7"/>
      <c r="UPU7"/>
      <c r="UPW7"/>
      <c r="UPY7"/>
      <c r="UQA7"/>
      <c r="UQC7"/>
      <c r="UQE7"/>
      <c r="UQG7"/>
      <c r="UQI7"/>
      <c r="UQK7"/>
      <c r="UQM7"/>
      <c r="UQO7"/>
      <c r="UQQ7"/>
      <c r="UQS7"/>
      <c r="UQU7"/>
      <c r="UQW7"/>
      <c r="UQY7"/>
      <c r="URA7"/>
      <c r="URC7"/>
      <c r="URE7"/>
      <c r="URG7"/>
      <c r="URI7"/>
      <c r="URK7"/>
      <c r="URM7"/>
      <c r="URO7"/>
      <c r="URQ7"/>
      <c r="URS7"/>
      <c r="URU7"/>
      <c r="URW7"/>
      <c r="URY7"/>
      <c r="USA7"/>
      <c r="USC7"/>
      <c r="USE7"/>
      <c r="USG7"/>
      <c r="USI7"/>
      <c r="USK7"/>
      <c r="USM7"/>
      <c r="USO7"/>
      <c r="USQ7"/>
      <c r="USS7"/>
      <c r="USU7"/>
      <c r="USW7"/>
      <c r="USY7"/>
      <c r="UTA7"/>
      <c r="UTC7"/>
      <c r="UTE7"/>
      <c r="UTG7"/>
      <c r="UTI7"/>
      <c r="UTK7"/>
      <c r="UTM7"/>
      <c r="UTO7"/>
      <c r="UTQ7"/>
      <c r="UTS7"/>
      <c r="UTU7"/>
      <c r="UTW7"/>
      <c r="UTY7"/>
      <c r="UUA7"/>
      <c r="UUC7"/>
      <c r="UUE7"/>
      <c r="UUG7"/>
      <c r="UUI7"/>
      <c r="UUK7"/>
      <c r="UUM7"/>
      <c r="UUO7"/>
      <c r="UUQ7"/>
      <c r="UUS7"/>
      <c r="UUU7"/>
      <c r="UUW7"/>
      <c r="UUY7"/>
      <c r="UVA7"/>
      <c r="UVC7"/>
      <c r="UVE7"/>
      <c r="UVG7"/>
      <c r="UVI7"/>
      <c r="UVK7"/>
      <c r="UVM7"/>
      <c r="UVO7"/>
      <c r="UVQ7"/>
      <c r="UVS7"/>
      <c r="UVU7"/>
      <c r="UVW7"/>
      <c r="UVY7"/>
      <c r="UWA7"/>
      <c r="UWC7"/>
      <c r="UWE7"/>
      <c r="UWG7"/>
      <c r="UWI7"/>
      <c r="UWK7"/>
      <c r="UWM7"/>
      <c r="UWO7"/>
      <c r="UWQ7"/>
      <c r="UWS7"/>
      <c r="UWU7"/>
      <c r="UWW7"/>
      <c r="UWY7"/>
      <c r="UXA7"/>
      <c r="UXC7"/>
      <c r="UXE7"/>
      <c r="UXG7"/>
      <c r="UXI7"/>
      <c r="UXK7"/>
      <c r="UXM7"/>
      <c r="UXO7"/>
      <c r="UXQ7"/>
      <c r="UXS7"/>
      <c r="UXU7"/>
      <c r="UXW7"/>
      <c r="UXY7"/>
      <c r="UYA7"/>
      <c r="UYC7"/>
      <c r="UYE7"/>
      <c r="UYG7"/>
      <c r="UYI7"/>
      <c r="UYK7"/>
      <c r="UYM7"/>
      <c r="UYO7"/>
      <c r="UYQ7"/>
      <c r="UYS7"/>
      <c r="UYU7"/>
      <c r="UYW7"/>
      <c r="UYY7"/>
      <c r="UZA7"/>
      <c r="UZC7"/>
      <c r="UZE7"/>
      <c r="UZG7"/>
      <c r="UZI7"/>
      <c r="UZK7"/>
      <c r="UZM7"/>
      <c r="UZO7"/>
      <c r="UZQ7"/>
      <c r="UZS7"/>
      <c r="UZU7"/>
      <c r="UZW7"/>
      <c r="UZY7"/>
      <c r="VAA7"/>
      <c r="VAC7"/>
      <c r="VAE7"/>
      <c r="VAG7"/>
      <c r="VAI7"/>
      <c r="VAK7"/>
      <c r="VAM7"/>
      <c r="VAO7"/>
      <c r="VAQ7"/>
      <c r="VAS7"/>
      <c r="VAU7"/>
      <c r="VAW7"/>
      <c r="VAY7"/>
      <c r="VBA7"/>
      <c r="VBC7"/>
      <c r="VBE7"/>
      <c r="VBG7"/>
      <c r="VBI7"/>
      <c r="VBK7"/>
      <c r="VBM7"/>
      <c r="VBO7"/>
      <c r="VBQ7"/>
      <c r="VBS7"/>
      <c r="VBU7"/>
      <c r="VBW7"/>
      <c r="VBY7"/>
      <c r="VCA7"/>
      <c r="VCC7"/>
      <c r="VCE7"/>
      <c r="VCG7"/>
      <c r="VCI7"/>
      <c r="VCK7"/>
      <c r="VCM7"/>
      <c r="VCO7"/>
      <c r="VCQ7"/>
      <c r="VCS7"/>
      <c r="VCU7"/>
      <c r="VCW7"/>
      <c r="VCY7"/>
      <c r="VDA7"/>
      <c r="VDC7"/>
      <c r="VDE7"/>
      <c r="VDG7"/>
      <c r="VDI7"/>
      <c r="VDK7"/>
      <c r="VDM7"/>
      <c r="VDO7"/>
      <c r="VDQ7"/>
      <c r="VDS7"/>
      <c r="VDU7"/>
      <c r="VDW7"/>
      <c r="VDY7"/>
      <c r="VEA7"/>
      <c r="VEC7"/>
      <c r="VEE7"/>
      <c r="VEG7"/>
      <c r="VEI7"/>
      <c r="VEK7"/>
      <c r="VEM7"/>
      <c r="VEO7"/>
      <c r="VEQ7"/>
      <c r="VES7"/>
      <c r="VEU7"/>
      <c r="VEW7"/>
      <c r="VEY7"/>
      <c r="VFA7"/>
      <c r="VFC7"/>
      <c r="VFE7"/>
      <c r="VFG7"/>
      <c r="VFI7"/>
      <c r="VFK7"/>
      <c r="VFM7"/>
      <c r="VFO7"/>
      <c r="VFQ7"/>
      <c r="VFS7"/>
      <c r="VFU7"/>
      <c r="VFW7"/>
      <c r="VFY7"/>
      <c r="VGA7"/>
      <c r="VGC7"/>
      <c r="VGE7"/>
      <c r="VGG7"/>
      <c r="VGI7"/>
      <c r="VGK7"/>
      <c r="VGM7"/>
      <c r="VGO7"/>
      <c r="VGQ7"/>
      <c r="VGS7"/>
      <c r="VGU7"/>
      <c r="VGW7"/>
      <c r="VGY7"/>
      <c r="VHA7"/>
      <c r="VHC7"/>
      <c r="VHE7"/>
      <c r="VHG7"/>
      <c r="VHI7"/>
      <c r="VHK7"/>
      <c r="VHM7"/>
      <c r="VHO7"/>
      <c r="VHQ7"/>
      <c r="VHS7"/>
      <c r="VHU7"/>
      <c r="VHW7"/>
      <c r="VHY7"/>
      <c r="VIA7"/>
      <c r="VIC7"/>
      <c r="VIE7"/>
      <c r="VIG7"/>
      <c r="VII7"/>
      <c r="VIK7"/>
      <c r="VIM7"/>
      <c r="VIO7"/>
      <c r="VIQ7"/>
      <c r="VIS7"/>
      <c r="VIU7"/>
      <c r="VIW7"/>
      <c r="VIY7"/>
      <c r="VJA7"/>
      <c r="VJC7"/>
      <c r="VJE7"/>
      <c r="VJG7"/>
      <c r="VJI7"/>
      <c r="VJK7"/>
      <c r="VJM7"/>
      <c r="VJO7"/>
      <c r="VJQ7"/>
      <c r="VJS7"/>
      <c r="VJU7"/>
      <c r="VJW7"/>
      <c r="VJY7"/>
      <c r="VKA7"/>
      <c r="VKC7"/>
      <c r="VKE7"/>
      <c r="VKG7"/>
      <c r="VKI7"/>
      <c r="VKK7"/>
      <c r="VKM7"/>
      <c r="VKO7"/>
      <c r="VKQ7"/>
      <c r="VKS7"/>
      <c r="VKU7"/>
      <c r="VKW7"/>
      <c r="VKY7"/>
      <c r="VLA7"/>
      <c r="VLC7"/>
      <c r="VLE7"/>
      <c r="VLG7"/>
      <c r="VLI7"/>
      <c r="VLK7"/>
      <c r="VLM7"/>
      <c r="VLO7"/>
      <c r="VLQ7"/>
      <c r="VLS7"/>
      <c r="VLU7"/>
      <c r="VLW7"/>
      <c r="VLY7"/>
      <c r="VMA7"/>
      <c r="VMC7"/>
      <c r="VME7"/>
      <c r="VMG7"/>
      <c r="VMI7"/>
      <c r="VMK7"/>
      <c r="VMM7"/>
      <c r="VMO7"/>
      <c r="VMQ7"/>
      <c r="VMS7"/>
      <c r="VMU7"/>
      <c r="VMW7"/>
      <c r="VMY7"/>
      <c r="VNA7"/>
      <c r="VNC7"/>
      <c r="VNE7"/>
      <c r="VNG7"/>
      <c r="VNI7"/>
      <c r="VNK7"/>
      <c r="VNM7"/>
      <c r="VNO7"/>
      <c r="VNQ7"/>
      <c r="VNS7"/>
      <c r="VNU7"/>
      <c r="VNW7"/>
      <c r="VNY7"/>
      <c r="VOA7"/>
      <c r="VOC7"/>
      <c r="VOE7"/>
      <c r="VOG7"/>
      <c r="VOI7"/>
      <c r="VOK7"/>
      <c r="VOM7"/>
      <c r="VOO7"/>
      <c r="VOQ7"/>
      <c r="VOS7"/>
      <c r="VOU7"/>
      <c r="VOW7"/>
      <c r="VOY7"/>
      <c r="VPA7"/>
      <c r="VPC7"/>
      <c r="VPE7"/>
      <c r="VPG7"/>
      <c r="VPI7"/>
      <c r="VPK7"/>
      <c r="VPM7"/>
      <c r="VPO7"/>
      <c r="VPQ7"/>
      <c r="VPS7"/>
      <c r="VPU7"/>
      <c r="VPW7"/>
      <c r="VPY7"/>
      <c r="VQA7"/>
      <c r="VQC7"/>
      <c r="VQE7"/>
      <c r="VQG7"/>
      <c r="VQI7"/>
      <c r="VQK7"/>
      <c r="VQM7"/>
      <c r="VQO7"/>
      <c r="VQQ7"/>
      <c r="VQS7"/>
      <c r="VQU7"/>
      <c r="VQW7"/>
      <c r="VQY7"/>
      <c r="VRA7"/>
      <c r="VRC7"/>
      <c r="VRE7"/>
      <c r="VRG7"/>
      <c r="VRI7"/>
      <c r="VRK7"/>
      <c r="VRM7"/>
      <c r="VRO7"/>
      <c r="VRQ7"/>
      <c r="VRS7"/>
      <c r="VRU7"/>
      <c r="VRW7"/>
      <c r="VRY7"/>
      <c r="VSA7"/>
      <c r="VSC7"/>
      <c r="VSE7"/>
      <c r="VSG7"/>
      <c r="VSI7"/>
      <c r="VSK7"/>
      <c r="VSM7"/>
      <c r="VSO7"/>
      <c r="VSQ7"/>
      <c r="VSS7"/>
      <c r="VSU7"/>
      <c r="VSW7"/>
      <c r="VSY7"/>
      <c r="VTA7"/>
      <c r="VTC7"/>
      <c r="VTE7"/>
      <c r="VTG7"/>
      <c r="VTI7"/>
      <c r="VTK7"/>
      <c r="VTM7"/>
      <c r="VTO7"/>
      <c r="VTQ7"/>
      <c r="VTS7"/>
      <c r="VTU7"/>
      <c r="VTW7"/>
      <c r="VTY7"/>
      <c r="VUA7"/>
      <c r="VUC7"/>
      <c r="VUE7"/>
      <c r="VUG7"/>
      <c r="VUI7"/>
      <c r="VUK7"/>
      <c r="VUM7"/>
      <c r="VUO7"/>
      <c r="VUQ7"/>
      <c r="VUS7"/>
      <c r="VUU7"/>
      <c r="VUW7"/>
      <c r="VUY7"/>
      <c r="VVA7"/>
      <c r="VVC7"/>
      <c r="VVE7"/>
      <c r="VVG7"/>
      <c r="VVI7"/>
      <c r="VVK7"/>
      <c r="VVM7"/>
      <c r="VVO7"/>
      <c r="VVQ7"/>
      <c r="VVS7"/>
      <c r="VVU7"/>
      <c r="VVW7"/>
      <c r="VVY7"/>
      <c r="VWA7"/>
      <c r="VWC7"/>
      <c r="VWE7"/>
      <c r="VWG7"/>
      <c r="VWI7"/>
      <c r="VWK7"/>
      <c r="VWM7"/>
      <c r="VWO7"/>
      <c r="VWQ7"/>
      <c r="VWS7"/>
      <c r="VWU7"/>
      <c r="VWW7"/>
      <c r="VWY7"/>
      <c r="VXA7"/>
      <c r="VXC7"/>
      <c r="VXE7"/>
      <c r="VXG7"/>
      <c r="VXI7"/>
      <c r="VXK7"/>
      <c r="VXM7"/>
      <c r="VXO7"/>
      <c r="VXQ7"/>
      <c r="VXS7"/>
      <c r="VXU7"/>
      <c r="VXW7"/>
      <c r="VXY7"/>
      <c r="VYA7"/>
      <c r="VYC7"/>
      <c r="VYE7"/>
      <c r="VYG7"/>
      <c r="VYI7"/>
      <c r="VYK7"/>
      <c r="VYM7"/>
      <c r="VYO7"/>
      <c r="VYQ7"/>
      <c r="VYS7"/>
      <c r="VYU7"/>
      <c r="VYW7"/>
      <c r="VYY7"/>
      <c r="VZA7"/>
      <c r="VZC7"/>
      <c r="VZE7"/>
      <c r="VZG7"/>
      <c r="VZI7"/>
      <c r="VZK7"/>
      <c r="VZM7"/>
      <c r="VZO7"/>
      <c r="VZQ7"/>
      <c r="VZS7"/>
      <c r="VZU7"/>
      <c r="VZW7"/>
      <c r="VZY7"/>
      <c r="WAA7"/>
      <c r="WAC7"/>
      <c r="WAE7"/>
      <c r="WAG7"/>
      <c r="WAI7"/>
      <c r="WAK7"/>
      <c r="WAM7"/>
      <c r="WAO7"/>
      <c r="WAQ7"/>
      <c r="WAS7"/>
      <c r="WAU7"/>
      <c r="WAW7"/>
      <c r="WAY7"/>
      <c r="WBA7"/>
      <c r="WBC7"/>
      <c r="WBE7"/>
      <c r="WBG7"/>
      <c r="WBI7"/>
      <c r="WBK7"/>
      <c r="WBM7"/>
      <c r="WBO7"/>
      <c r="WBQ7"/>
      <c r="WBS7"/>
      <c r="WBU7"/>
      <c r="WBW7"/>
      <c r="WBY7"/>
      <c r="WCA7"/>
      <c r="WCC7"/>
      <c r="WCE7"/>
      <c r="WCG7"/>
      <c r="WCI7"/>
      <c r="WCK7"/>
      <c r="WCM7"/>
      <c r="WCO7"/>
      <c r="WCQ7"/>
      <c r="WCS7"/>
      <c r="WCU7"/>
      <c r="WCW7"/>
      <c r="WCY7"/>
      <c r="WDA7"/>
      <c r="WDC7"/>
      <c r="WDE7"/>
      <c r="WDG7"/>
      <c r="WDI7"/>
      <c r="WDK7"/>
      <c r="WDM7"/>
      <c r="WDO7"/>
      <c r="WDQ7"/>
      <c r="WDS7"/>
      <c r="WDU7"/>
      <c r="WDW7"/>
      <c r="WDY7"/>
      <c r="WEA7"/>
      <c r="WEC7"/>
      <c r="WEE7"/>
      <c r="WEG7"/>
      <c r="WEI7"/>
      <c r="WEK7"/>
      <c r="WEM7"/>
      <c r="WEO7"/>
      <c r="WEQ7"/>
      <c r="WES7"/>
      <c r="WEU7"/>
      <c r="WEW7"/>
      <c r="WEY7"/>
      <c r="WFA7"/>
      <c r="WFC7"/>
      <c r="WFE7"/>
      <c r="WFG7"/>
      <c r="WFI7"/>
      <c r="WFK7"/>
      <c r="WFM7"/>
      <c r="WFO7"/>
      <c r="WFQ7"/>
      <c r="WFS7"/>
      <c r="WFU7"/>
      <c r="WFW7"/>
      <c r="WFY7"/>
      <c r="WGA7"/>
      <c r="WGC7"/>
      <c r="WGE7"/>
      <c r="WGG7"/>
      <c r="WGI7"/>
      <c r="WGK7"/>
      <c r="WGM7"/>
      <c r="WGO7"/>
      <c r="WGQ7"/>
      <c r="WGS7"/>
      <c r="WGU7"/>
      <c r="WGW7"/>
      <c r="WGY7"/>
      <c r="WHA7"/>
      <c r="WHC7"/>
      <c r="WHE7"/>
      <c r="WHG7"/>
      <c r="WHI7"/>
      <c r="WHK7"/>
      <c r="WHM7"/>
      <c r="WHO7"/>
      <c r="WHQ7"/>
      <c r="WHS7"/>
      <c r="WHU7"/>
      <c r="WHW7"/>
      <c r="WHY7"/>
      <c r="WIA7"/>
      <c r="WIC7"/>
      <c r="WIE7"/>
      <c r="WIG7"/>
      <c r="WII7"/>
      <c r="WIK7"/>
      <c r="WIM7"/>
      <c r="WIO7"/>
      <c r="WIQ7"/>
      <c r="WIS7"/>
      <c r="WIU7"/>
      <c r="WIW7"/>
      <c r="WIY7"/>
      <c r="WJA7"/>
      <c r="WJC7"/>
      <c r="WJE7"/>
      <c r="WJG7"/>
      <c r="WJI7"/>
      <c r="WJK7"/>
      <c r="WJM7"/>
      <c r="WJO7"/>
      <c r="WJQ7"/>
      <c r="WJS7"/>
      <c r="WJU7"/>
      <c r="WJW7"/>
      <c r="WJY7"/>
      <c r="WKA7"/>
      <c r="WKC7"/>
      <c r="WKE7"/>
      <c r="WKG7"/>
      <c r="WKI7"/>
      <c r="WKK7"/>
      <c r="WKM7"/>
      <c r="WKO7"/>
      <c r="WKQ7"/>
      <c r="WKS7"/>
      <c r="WKU7"/>
      <c r="WKW7"/>
      <c r="WKY7"/>
      <c r="WLA7"/>
      <c r="WLC7"/>
      <c r="WLE7"/>
      <c r="WLG7"/>
      <c r="WLI7"/>
      <c r="WLK7"/>
      <c r="WLM7"/>
      <c r="WLO7"/>
      <c r="WLQ7"/>
      <c r="WLS7"/>
      <c r="WLU7"/>
      <c r="WLW7"/>
      <c r="WLY7"/>
      <c r="WMA7"/>
      <c r="WMC7"/>
      <c r="WME7"/>
      <c r="WMG7"/>
      <c r="WMI7"/>
      <c r="WMK7"/>
      <c r="WMM7"/>
      <c r="WMO7"/>
      <c r="WMQ7"/>
      <c r="WMS7"/>
      <c r="WMU7"/>
      <c r="WMW7"/>
      <c r="WMY7"/>
      <c r="WNA7"/>
      <c r="WNC7"/>
      <c r="WNE7"/>
      <c r="WNG7"/>
      <c r="WNI7"/>
      <c r="WNK7"/>
      <c r="WNM7"/>
      <c r="WNO7"/>
      <c r="WNQ7"/>
      <c r="WNS7"/>
      <c r="WNU7"/>
      <c r="WNW7"/>
      <c r="WNY7"/>
      <c r="WOA7"/>
      <c r="WOC7"/>
      <c r="WOE7"/>
      <c r="WOG7"/>
      <c r="WOI7"/>
      <c r="WOK7"/>
      <c r="WOM7"/>
      <c r="WOO7"/>
      <c r="WOQ7"/>
      <c r="WOS7"/>
      <c r="WOU7"/>
      <c r="WOW7"/>
      <c r="WOY7"/>
      <c r="WPA7"/>
      <c r="WPC7"/>
      <c r="WPE7"/>
      <c r="WPG7"/>
      <c r="WPI7"/>
      <c r="WPK7"/>
      <c r="WPM7"/>
      <c r="WPO7"/>
      <c r="WPQ7"/>
      <c r="WPS7"/>
      <c r="WPU7"/>
      <c r="WPW7"/>
      <c r="WPY7"/>
      <c r="WQA7"/>
      <c r="WQC7"/>
      <c r="WQE7"/>
      <c r="WQG7"/>
      <c r="WQI7"/>
      <c r="WQK7"/>
      <c r="WQM7"/>
      <c r="WQO7"/>
      <c r="WQQ7"/>
      <c r="WQS7"/>
      <c r="WQU7"/>
      <c r="WQW7"/>
      <c r="WQY7"/>
      <c r="WRA7"/>
      <c r="WRC7"/>
      <c r="WRE7"/>
      <c r="WRG7"/>
      <c r="WRI7"/>
      <c r="WRK7"/>
      <c r="WRM7"/>
      <c r="WRO7"/>
      <c r="WRQ7"/>
      <c r="WRS7"/>
      <c r="WRU7"/>
      <c r="WRW7"/>
      <c r="WRY7"/>
      <c r="WSA7"/>
      <c r="WSC7"/>
      <c r="WSE7"/>
      <c r="WSG7"/>
      <c r="WSI7"/>
      <c r="WSK7"/>
      <c r="WSM7"/>
      <c r="WSO7"/>
      <c r="WSQ7"/>
      <c r="WSS7"/>
      <c r="WSU7"/>
      <c r="WSW7"/>
      <c r="WSY7"/>
      <c r="WTA7"/>
      <c r="WTC7"/>
      <c r="WTE7"/>
      <c r="WTG7"/>
      <c r="WTI7"/>
      <c r="WTK7"/>
      <c r="WTM7"/>
      <c r="WTO7"/>
      <c r="WTQ7"/>
      <c r="WTS7"/>
      <c r="WTU7"/>
      <c r="WTW7"/>
      <c r="WTY7"/>
      <c r="WUA7"/>
      <c r="WUC7"/>
      <c r="WUE7"/>
      <c r="WUG7"/>
      <c r="WUI7"/>
      <c r="WUK7"/>
      <c r="WUM7"/>
      <c r="WUO7"/>
      <c r="WUQ7"/>
      <c r="WUS7"/>
      <c r="WUU7"/>
      <c r="WUW7"/>
      <c r="WUY7"/>
      <c r="WVA7"/>
      <c r="WVC7"/>
      <c r="WVE7"/>
      <c r="WVG7"/>
      <c r="WVI7"/>
      <c r="WVK7"/>
      <c r="WVM7"/>
      <c r="WVO7"/>
      <c r="WVQ7"/>
      <c r="WVS7"/>
      <c r="WVU7"/>
      <c r="WVW7"/>
      <c r="WVY7"/>
      <c r="WWA7"/>
      <c r="WWC7"/>
      <c r="WWE7"/>
      <c r="WWG7"/>
      <c r="WWI7"/>
      <c r="WWK7"/>
      <c r="WWM7"/>
      <c r="WWO7"/>
      <c r="WWQ7"/>
      <c r="WWS7"/>
      <c r="WWU7"/>
      <c r="WWW7"/>
      <c r="WWY7"/>
      <c r="WXA7"/>
      <c r="WXC7"/>
      <c r="WXE7"/>
      <c r="WXG7"/>
      <c r="WXI7"/>
      <c r="WXK7"/>
      <c r="WXM7"/>
      <c r="WXO7"/>
      <c r="WXQ7"/>
      <c r="WXS7"/>
      <c r="WXU7"/>
      <c r="WXW7"/>
      <c r="WXY7"/>
      <c r="WYA7"/>
      <c r="WYC7"/>
      <c r="WYE7"/>
      <c r="WYG7"/>
      <c r="WYI7"/>
      <c r="WYK7"/>
      <c r="WYM7"/>
      <c r="WYO7"/>
      <c r="WYQ7"/>
      <c r="WYS7"/>
      <c r="WYU7"/>
      <c r="WYW7"/>
      <c r="WYY7"/>
      <c r="WZA7"/>
      <c r="WZC7"/>
      <c r="WZE7"/>
      <c r="WZG7"/>
      <c r="WZI7"/>
      <c r="WZK7"/>
      <c r="WZM7"/>
      <c r="WZO7"/>
      <c r="WZQ7"/>
      <c r="WZS7"/>
      <c r="WZU7"/>
      <c r="WZW7"/>
      <c r="WZY7"/>
      <c r="XAA7"/>
      <c r="XAC7"/>
      <c r="XAE7"/>
      <c r="XAG7"/>
      <c r="XAI7"/>
      <c r="XAK7"/>
      <c r="XAM7"/>
      <c r="XAO7"/>
      <c r="XAQ7"/>
      <c r="XAS7"/>
      <c r="XAU7"/>
      <c r="XAW7"/>
      <c r="XAY7"/>
      <c r="XBA7"/>
      <c r="XBC7"/>
      <c r="XBE7"/>
      <c r="XBG7"/>
      <c r="XBI7"/>
      <c r="XBK7"/>
      <c r="XBM7"/>
      <c r="XBO7"/>
      <c r="XBQ7"/>
      <c r="XBS7"/>
      <c r="XBU7"/>
      <c r="XBW7"/>
      <c r="XBY7"/>
      <c r="XCA7"/>
      <c r="XCC7"/>
      <c r="XCE7"/>
      <c r="XCG7"/>
      <c r="XCI7"/>
      <c r="XCK7"/>
      <c r="XCM7"/>
      <c r="XCO7"/>
      <c r="XCQ7"/>
      <c r="XCS7"/>
      <c r="XCU7"/>
      <c r="XCW7"/>
      <c r="XCY7"/>
      <c r="XDA7"/>
      <c r="XDC7"/>
      <c r="XDE7"/>
      <c r="XDG7"/>
      <c r="XDI7"/>
      <c r="XDK7"/>
      <c r="XDM7"/>
      <c r="XDO7"/>
      <c r="XDQ7"/>
      <c r="XDS7"/>
      <c r="XDU7"/>
      <c r="XDW7"/>
      <c r="XDY7"/>
      <c r="XEA7"/>
      <c r="XEC7"/>
      <c r="XEE7"/>
      <c r="XEG7"/>
      <c r="XEI7"/>
      <c r="XEK7"/>
      <c r="XEM7"/>
      <c r="XEO7"/>
      <c r="XEQ7"/>
      <c r="XES7"/>
      <c r="XEU7"/>
      <c r="XEW7"/>
      <c r="XEY7"/>
      <c r="XFA7"/>
      <c r="XFC7"/>
    </row>
    <row r="8" spans="1:1023 1025:2047 2049:3071 3073:4095 4097:5119 5121:6143 6145:7167 7169:8191 8193:9215 9217:10239 10241:11263 11265:12287 12289:13311 13313:14335 14337:15359 15361:16383" ht="56.25" customHeight="1">
      <c r="B8" s="74"/>
      <c r="D8" s="74"/>
      <c r="E8" s="14" t="s">
        <v>3865</v>
      </c>
      <c r="F8" t="s">
        <v>3812</v>
      </c>
      <c r="H8" s="74"/>
      <c r="I8" t="s">
        <v>3873</v>
      </c>
      <c r="J8" s="74"/>
      <c r="K8" s="74" t="s">
        <v>3869</v>
      </c>
      <c r="L8" s="74"/>
      <c r="N8" s="14" t="str">
        <f>"    ref_intext_"&amp;F8&amp;": "&amp;""""&amp;I8&amp;""""</f>
        <v xml:space="preserve">    ref_intext_despres_einspenner_et_al_2017: "Després‐Einspenner et al., 2017"</v>
      </c>
      <c r="O8" s="14" t="str">
        <f>"    ref_bib_"&amp;F8&amp;": "&amp;""""&amp;K8&amp;""""</f>
        <v xml:space="preserve">    ref_bib_despres_einspenner_et_al_2017: "Després‐Einspenner, M., Howe, E. J., Drapeau, P., &amp; Kühl, H. S. (2017). An empirical evaluation of camera trapping and spatially explicit capture‐recapture models for estimating chimpanzee density. *American Journal of Primatology, 79*(7), e22647. &lt;https://doi.org/10.1002/ajp.22647&gt;"</v>
      </c>
    </row>
    <row r="9" spans="1:1023 1025:2047 2049:3071 3073:4095 4097:5119 5121:6143 6145:7167 7169:8191 8193:9215 9217:10239 10241:11263 11265:12287 12289:13311 13313:14335 14337:15359 15361:16383" ht="15">
      <c r="A9" s="16"/>
      <c r="B9" s="16"/>
      <c r="C9" s="16"/>
      <c r="D9" s="16"/>
      <c r="E9" s="14" t="s">
        <v>3865</v>
      </c>
      <c r="F9" s="14" t="s">
        <v>3714</v>
      </c>
      <c r="G9" s="14" t="str">
        <f>"{{ ref_intext_"&amp;F9&amp;" }}"</f>
        <v>{{ ref_intext_dubey_nd }}</v>
      </c>
      <c r="H9" s="14" t="str">
        <f>"{{ ref_bib_"&amp;F9&amp;" }}"</f>
        <v>{{ ref_bib_dubey_nd }}</v>
      </c>
      <c r="I9" s="16" t="s">
        <v>3713</v>
      </c>
      <c r="J9" s="16"/>
      <c r="K9" s="16" t="s">
        <v>3712</v>
      </c>
      <c r="L9" s="14"/>
      <c r="M9" s="16"/>
      <c r="N9" s="14" t="str">
        <f>"    ref_intext_"&amp;F9&amp;": "&amp;""""&amp;I9&amp;""""</f>
        <v xml:space="preserve">    ref_intext_dubey_nd: "Dubey (n.d.)"</v>
      </c>
      <c r="O9" s="14" t="str">
        <f>"    ref_bib_"&amp;F9&amp;": "&amp;""""&amp;K9&amp;""""</f>
        <v xml:space="preserve">    ref_bib_dubey_nd: "Dubey, A (n.d.). *species abundance*. &lt;https://www.britannica.com/science/species-abundance&gt;"</v>
      </c>
    </row>
    <row r="10" spans="1:1023 1025:2047 2049:3071 3073:4095 4097:5119 5121:6143 6145:7167 7169:8191 8193:9215 9217:10239 10241:11263 11265:12287 12289:13311 13313:14335 14337:15359 15361:16383" s="14" customFormat="1" ht="15">
      <c r="A10"/>
      <c r="B10" s="74"/>
      <c r="C10"/>
      <c r="D10" s="74"/>
      <c r="E10" s="14" t="s">
        <v>3865</v>
      </c>
      <c r="F10" t="s">
        <v>3868</v>
      </c>
      <c r="G10"/>
      <c r="H10" s="74"/>
      <c r="I10" t="s">
        <v>3872</v>
      </c>
      <c r="J10" s="74"/>
      <c r="K10" s="74" t="s">
        <v>3867</v>
      </c>
      <c r="L10" s="74"/>
      <c r="M10"/>
      <c r="N10" s="14" t="str">
        <f>"    ref_intext_"&amp;F10&amp;": "&amp;""""&amp;I10&amp;""""</f>
        <v xml:space="preserve">    ref_intext_dupont_et_al_2021: "Dupont et al., 2021"</v>
      </c>
      <c r="O10" s="14" t="str">
        <f>"    ref_bib_"&amp;F10&amp;": "&amp;""""&amp;K10&amp;""""</f>
        <v xml:space="preserve">    ref_bib_dupont_et_al_2021: "Dupont, G., Royle, J. A., Nawaz, M. A., &amp; Sutherland, C. (2021). Optimal sampling design for spatial capture–recapture. *Ecology, 102*(3), e03262. &lt;https://doi.org/10.1002/ecy.3262&gt;"</v>
      </c>
    </row>
    <row r="11" spans="1:1023 1025:2047 2049:3071 3073:4095 4097:5119 5121:6143 6145:7167 7169:8191 8193:9215 9217:10239 10241:11263 11265:12287 12289:13311 13313:14335 14337:15359 15361:16383" ht="15">
      <c r="A11" s="16"/>
      <c r="B11" s="16"/>
      <c r="C11" s="16"/>
      <c r="D11" s="16"/>
      <c r="E11" s="14" t="s">
        <v>3865</v>
      </c>
      <c r="F11" t="s">
        <v>3701</v>
      </c>
      <c r="G11" s="14" t="str">
        <f>"{{ ref_intext_"&amp;F11&amp;" }}"</f>
        <v>{{ ref_intext_esteveo_et_al_2017 }}</v>
      </c>
      <c r="H11" s="14" t="str">
        <f>"{{ ref_bib_"&amp;F11&amp;" }}"</f>
        <v>{{ ref_bib_esteveo_et_al_2017 }}</v>
      </c>
      <c r="I11" s="74" t="s">
        <v>3524</v>
      </c>
      <c r="J11" t="s">
        <v>3856</v>
      </c>
      <c r="K11" s="74" t="s">
        <v>3834</v>
      </c>
      <c r="L11" s="14"/>
      <c r="M11" s="16"/>
      <c r="N11" s="14" t="str">
        <f>"    ref_intext_"&amp;F11&amp;": "&amp;""""&amp;I11&amp;""""</f>
        <v xml:space="preserve">    ref_intext_esteveo_et_al_2017: "Estevo et al., 2017"</v>
      </c>
      <c r="O11" s="14" t="str">
        <f>"    ref_bib_"&amp;F11&amp;": "&amp;""""&amp;K11&amp;""""</f>
        <v xml:space="preserve">    ref_bib_esteveo_et_al_2017: "Estevo, C. A., Nagy-Reis, M. B., &amp; Nichols, J. D. (2017). When habitat matters: Habitat preferences can modulate co-occurrence patterns of similar sympatric species. *PLOS ONE, 12*(7), e0179489. &lt;https://doi.org/10.1371/journal.pone.0179489&gt;"</v>
      </c>
    </row>
    <row r="12" spans="1:1023 1025:2047 2049:3071 3073:4095 4097:5119 5121:6143 6145:7167 7169:8191 8193:9215 9217:10239 10241:11263 11265:12287 12289:13311 13313:14335 14337:15359 15361:16383">
      <c r="A12" s="14"/>
      <c r="B12" s="14"/>
      <c r="C12" s="14"/>
      <c r="D12" s="14"/>
      <c r="E12" s="14" t="s">
        <v>3865</v>
      </c>
      <c r="F12" s="33" t="s">
        <v>3675</v>
      </c>
      <c r="G12" s="14" t="str">
        <f>"{{ ref_intext_"&amp;F12&amp;" }}"</f>
        <v>{{ ref_intext_freeman_gretchen_2008 }}</v>
      </c>
      <c r="H12" s="14" t="str">
        <f>"{{ ref_bib_"&amp;F12&amp;" }}"</f>
        <v>{{ ref_bib_freeman_gretchen_2008 }}</v>
      </c>
      <c r="I12" s="33" t="s">
        <v>3707</v>
      </c>
      <c r="J12" s="14"/>
      <c r="K12" s="14" t="s">
        <v>3674</v>
      </c>
      <c r="L12" s="14" t="s">
        <v>624</v>
      </c>
      <c r="M12" s="14"/>
      <c r="N12" s="14" t="str">
        <f>"    ref_intext_"&amp;F12&amp;": "&amp;""""&amp;I12&amp;""""</f>
        <v xml:space="preserve">    ref_intext_freeman_gretchen_2008: "Freeman &amp; Moisen, 2008"</v>
      </c>
      <c r="O12" s="14" t="str">
        <f>"    ref_bib_"&amp;F12&amp;": "&amp;""""&amp;K12&amp;""""</f>
        <v xml:space="preserve">    ref_bib_freeman_gretchen_2008: "Freeman, E. A. &amp; Moisen, G. (2008). PresenceAbsence: An R Package for Presence Absence Analysis. *Journal of Statistical Software, 23*(11). &lt;https://www.fs.usda.gov/rm/pubs_other/rmrs_2008_freeman_e001.pdf&gt;"</v>
      </c>
    </row>
    <row r="13" spans="1:1023 1025:2047 2049:3071 3073:4095 4097:5119 5121:6143 6145:7167 7169:8191 8193:9215 9217:10239 10241:11263 11265:12287 12289:13311 13313:14335 14337:15359 15361:16383" ht="15">
      <c r="A13" s="16"/>
      <c r="B13" s="16"/>
      <c r="C13" s="16"/>
      <c r="D13" s="16"/>
      <c r="E13" s="14" t="s">
        <v>3865</v>
      </c>
      <c r="F13" t="s">
        <v>3815</v>
      </c>
      <c r="G13" s="14" t="str">
        <f>"{{ ref_intext_"&amp;F13&amp;" }}"</f>
        <v>{{ ref_intext_garland_et_al_2020 }}</v>
      </c>
      <c r="H13" s="14" t="str">
        <f>"{{ ref_bib_"&amp;F13&amp;" }}"</f>
        <v>{{ ref_bib_garland_et_al_2020 }}</v>
      </c>
      <c r="I13" s="74" t="s">
        <v>3860</v>
      </c>
      <c r="J13" s="74" t="s">
        <v>3860</v>
      </c>
      <c r="K13" s="74" t="s">
        <v>3840</v>
      </c>
      <c r="L13" s="14"/>
      <c r="M13" s="16"/>
      <c r="N13" s="14" t="str">
        <f>"    ref_intext_"&amp;F13&amp;": "&amp;""""&amp;I13&amp;""""</f>
        <v xml:space="preserve">    ref_intext_garland_et_al_2020: "Garland et al., 2020"</v>
      </c>
      <c r="O13" s="14" t="str">
        <f>"    ref_bib_"&amp;F13&amp;": "&amp;""""&amp;K13&amp;""""</f>
        <v xml:space="preserve">    ref_bib_garland_et_al_2020: "Garland, L., Neilson, E., Avgar, T., Bayne, E., &amp; Boutin, S. (2020). Random Encounter and Staying Time Model Testing with Human Volunteers. *The Journal of Wildlife Management, 84*(6), 1179–1184. &lt;https://doi.org/10.1002/jwmg.21879&gt;"</v>
      </c>
    </row>
    <row r="14" spans="1:1023 1025:2047 2049:3071 3073:4095 4097:5119 5121:6143 6145:7167 7169:8191 8193:9215 9217:10239 10241:11263 11265:12287 12289:13311 13313:14335 14337:15359 15361:16383" ht="15">
      <c r="A14" s="16"/>
      <c r="B14" s="16"/>
      <c r="C14" s="16"/>
      <c r="D14" s="16"/>
      <c r="E14" s="14" t="s">
        <v>3865</v>
      </c>
      <c r="F14" t="s">
        <v>3824</v>
      </c>
      <c r="G14" s="14" t="str">
        <f>"{{ ref_intext_"&amp;F14&amp;" }}"</f>
        <v>{{ ref_intext_gilbert_et_al_2021 }}</v>
      </c>
      <c r="H14" s="14" t="str">
        <f>"{{ ref_bib_"&amp;F14&amp;" }}"</f>
        <v>{{ ref_bib_gilbert_et_al_2021 }}</v>
      </c>
      <c r="I14" s="74" t="s">
        <v>3858</v>
      </c>
      <c r="J14" s="74" t="s">
        <v>3858</v>
      </c>
      <c r="K14" s="74" t="s">
        <v>3838</v>
      </c>
      <c r="L14" s="14"/>
      <c r="M14" s="16"/>
      <c r="N14" s="14" t="str">
        <f>"    ref_intext_"&amp;F14&amp;": "&amp;""""&amp;I14&amp;""""</f>
        <v xml:space="preserve">    ref_intext_gilbert_et_al_2021: "Gilbert et al., 2021"</v>
      </c>
      <c r="O14" s="14" t="str">
        <f>"    ref_bib_"&amp;F14&amp;": "&amp;""""&amp;K14&amp;""""</f>
        <v xml:space="preserve">    ref_bib_gilbert_et_al_2021: "Gilbert, N. A., Clare, J. D. J., Stenglein, J. L., &amp; Zuckerberg, B. (2021). Abundance estimation of unmarked animals based on camera-trap data. *Conservation Biology, 35*(1), 88–100. Medline. &lt;https://doi.org/10.1111/cobi.13517&gt;"</v>
      </c>
    </row>
    <row r="15" spans="1:1023 1025:2047 2049:3071 3073:4095 4097:5119 5121:6143 6145:7167 7169:8191 8193:9215 9217:10239 10241:11263 11265:12287 12289:13311 13313:14335 14337:15359 15361:16383" ht="15">
      <c r="A15" s="16"/>
      <c r="B15" s="16"/>
      <c r="C15" s="16"/>
      <c r="D15" s="16"/>
      <c r="E15" s="14" t="s">
        <v>3865</v>
      </c>
      <c r="F15" t="s">
        <v>3813</v>
      </c>
      <c r="G15" s="14" t="str">
        <f>"{{ ref_intext_"&amp;F15&amp;" }}"</f>
        <v>{{ ref_intext_hauke_et_al_2022 }}</v>
      </c>
      <c r="H15" s="14" t="str">
        <f>"{{ ref_bib_"&amp;F15&amp;" }}"</f>
        <v>{{ ref_bib_hauke_et_al_2022 }}</v>
      </c>
      <c r="I15" s="74" t="s">
        <v>3851</v>
      </c>
      <c r="J15" s="74" t="s">
        <v>3851</v>
      </c>
      <c r="K15" s="74" t="s">
        <v>3831</v>
      </c>
      <c r="L15" s="14"/>
      <c r="M15" s="16"/>
      <c r="N15" s="14" t="str">
        <f>"    ref_intext_"&amp;F15&amp;": "&amp;""""&amp;I15&amp;""""</f>
        <v xml:space="preserve">    ref_intext_hauke_et_al_2022: "Haucke et al., 2022"</v>
      </c>
      <c r="O15" s="14" t="str">
        <f>"    ref_bib_"&amp;F15&amp;": "&amp;""""&amp;K15&amp;""""</f>
        <v xml:space="preserve">    ref_bib_hauke_et_al_2022: "Haucke, T., Kühl, H. S., Hoyer, J., &amp; Steinhage, V. (2022). Overcoming the distance estimation bottleneck in estimating animal abundance with camera traps. *Ecological Informatics, 68*, 101536. &lt;https://doi.org/10.1016/j.ecoinf.2021.101536&gt;"</v>
      </c>
    </row>
    <row r="16" spans="1:1023 1025:2047 2049:3071 3073:4095 4097:5119 5121:6143 6145:7167 7169:8191 8193:9215 9217:10239 10241:11263 11265:12287 12289:13311 13313:14335 14337:15359 15361:16383" ht="15">
      <c r="A16" s="16"/>
      <c r="B16" s="16"/>
      <c r="C16" s="16"/>
      <c r="D16" s="16"/>
      <c r="E16" s="14" t="s">
        <v>3865</v>
      </c>
      <c r="F16" t="s">
        <v>3811</v>
      </c>
      <c r="G16" s="14" t="str">
        <f>"{{ ref_intext_"&amp;F16&amp;" }}"</f>
        <v>{{ ref_intext_jenny_1996 }}</v>
      </c>
      <c r="H16" s="14" t="str">
        <f>"{{ ref_bib_"&amp;F16&amp;" }}"</f>
        <v>{{ ref_bib_jenny_1996 }}</v>
      </c>
      <c r="I16" s="74" t="s">
        <v>3861</v>
      </c>
      <c r="J16" s="74" t="s">
        <v>3861</v>
      </c>
      <c r="K16" s="74" t="s">
        <v>3839</v>
      </c>
      <c r="L16" s="14"/>
      <c r="M16" s="16"/>
      <c r="N16" s="14" t="str">
        <f>"    ref_intext_"&amp;F16&amp;": "&amp;""""&amp;I16&amp;""""</f>
        <v xml:space="preserve">    ref_intext_jenny_1996: "Jenny, 1996"</v>
      </c>
      <c r="O16" s="14" t="str">
        <f>"    ref_bib_"&amp;F16&amp;": "&amp;""""&amp;K16&amp;""""</f>
        <v xml:space="preserve">    ref_bib_jenny_1996: "Jenny, D. (1996). Spatial organization of leopards Panthera pardus in Taï National Park, Ivory Coast: Is rainforest habitat a ‘tropical haven’? *Journal of Zoology, 240*(3), 427–440. &lt;https://doi.org/10.1111/j.1469-7998.1996.tb05296.x&gt;"</v>
      </c>
    </row>
    <row r="17" spans="1:15" ht="15">
      <c r="A17" s="16"/>
      <c r="B17" s="16"/>
      <c r="C17" s="16"/>
      <c r="D17" s="16"/>
      <c r="E17" s="14" t="s">
        <v>3865</v>
      </c>
      <c r="F17" t="s">
        <v>3804</v>
      </c>
      <c r="G17" s="14" t="str">
        <f>"{{ ref_intext_"&amp;F17&amp;" }}"</f>
        <v>{{ ref_intext_jensen_et_al_2022 }}</v>
      </c>
      <c r="H17" s="14" t="str">
        <f>"{{ ref_bib_"&amp;F17&amp;" }}"</f>
        <v>{{ ref_bib_jensen_et_al_2022 }}</v>
      </c>
      <c r="I17" s="74" t="s">
        <v>3852</v>
      </c>
      <c r="J17" t="s">
        <v>3853</v>
      </c>
      <c r="K17" s="74" t="s">
        <v>3832</v>
      </c>
      <c r="L17" s="14"/>
      <c r="M17" s="16"/>
      <c r="N17" s="14" t="str">
        <f>"    ref_intext_"&amp;F17&amp;": "&amp;""""&amp;I17&amp;""""</f>
        <v xml:space="preserve">    ref_intext_jensen_et_al_2022: "Jensen et al., 2022"</v>
      </c>
      <c r="O17" s="14" t="str">
        <f>"    ref_bib_"&amp;F17&amp;": "&amp;""""&amp;K17&amp;""""</f>
        <v xml:space="preserve">    ref_bib_jensen_et_al_2022: "Jensen, P. O., Wirsing, A. J., &amp; Thornton, D. H. (2022). Using camera traps to estimate density of snowshoe hare ( Lepus americanus ): A keystone boreal forest herbivore. *Journal of Mammalogy, 103*(3), 693–710. &lt;https://doi.org/10.1093/jmammal/gyac009&gt;"</v>
      </c>
    </row>
    <row r="18" spans="1:15" ht="15">
      <c r="A18" s="16"/>
      <c r="B18" s="16"/>
      <c r="C18" s="16"/>
      <c r="D18" s="16"/>
      <c r="E18" s="14" t="s">
        <v>3865</v>
      </c>
      <c r="F18" t="s">
        <v>3808</v>
      </c>
      <c r="G18" s="14" t="str">
        <f>"{{ ref_intext_"&amp;F18&amp;" }}"</f>
        <v>{{ ref_intext_lukacs_2021 }}</v>
      </c>
      <c r="H18" s="14" t="str">
        <f>"{{ ref_bib_"&amp;F18&amp;" }}"</f>
        <v>{{ ref_bib_lukacs_2021 }}</v>
      </c>
      <c r="I18" t="s">
        <v>3847</v>
      </c>
      <c r="J18" t="s">
        <v>3847</v>
      </c>
      <c r="K18" t="s">
        <v>3828</v>
      </c>
      <c r="L18" s="14"/>
      <c r="M18" s="16"/>
      <c r="N18" s="14" t="str">
        <f>"    ref_intext_"&amp;F18&amp;": "&amp;""""&amp;I18&amp;""""</f>
        <v xml:space="preserve">    ref_intext_lukacs_2021: "Lukacs, 2021"</v>
      </c>
      <c r="O18" s="14" t="str">
        <f>"    ref_bib_"&amp;F18&amp;": "&amp;""""&amp;K18&amp;""""</f>
        <v xml:space="preserve">    ref_bib_lukacs_2021: "Lukacs, P. M. (2021, Oct 26).*Animal Abundance from Camera Data:Pipe Dream to Main Stream.* Presented at the FCFC Seminar. &lt;https://umontana.zoom.us/rec/play/eY6_CAjDNUjCAfFrmRvJH8NtrL4J38I46T5idY4gO3i1YHqxBnDUrDeufvgAps-D-aFJFJ_F9AMuE6k.VjerQ5kRpa5HsybV&gt;"</v>
      </c>
    </row>
    <row r="19" spans="1:15" ht="15">
      <c r="A19" s="16"/>
      <c r="B19" s="16"/>
      <c r="C19" s="16"/>
      <c r="D19" s="16"/>
      <c r="E19" s="14" t="s">
        <v>3865</v>
      </c>
      <c r="F19" t="s">
        <v>3820</v>
      </c>
      <c r="G19" s="14" t="str">
        <f>"{{ ref_intext_"&amp;F19&amp;" }}"</f>
        <v>{{ ref_intext_nakashima_et_al_2020 }}</v>
      </c>
      <c r="H19" s="14" t="str">
        <f>"{{ ref_bib_"&amp;F19&amp;" }}"</f>
        <v>{{ ref_bib_nakashima_et_al_2020 }}</v>
      </c>
      <c r="I19" s="74" t="s">
        <v>3854</v>
      </c>
      <c r="J19" s="74" t="s">
        <v>3855</v>
      </c>
      <c r="K19" s="74" t="s">
        <v>3833</v>
      </c>
      <c r="L19" s="14"/>
      <c r="M19" s="16"/>
      <c r="N19" s="14" t="str">
        <f>"    ref_intext_"&amp;F19&amp;": "&amp;""""&amp;I19&amp;""""</f>
        <v xml:space="preserve">    ref_intext_nakashima_et_al_2020: "Nakashima et al., 2020"</v>
      </c>
      <c r="O19" s="14" t="str">
        <f>"    ref_bib_"&amp;F19&amp;": "&amp;""""&amp;K19&amp;""""</f>
        <v xml:space="preserve">    ref_bib_nakashima_et_al_2020: "Nakashima, Y., Hongo, S., &amp; Akomo-Okoue, E. F. (2020). Landscape-scale estimation of forest ungulate density and biomass using camera traps: Applying the REST model. *Biological Conservation, 241*, 108381. &lt;https://doi.org/10.1016/j.biocon.2019.108381&gt;"</v>
      </c>
    </row>
    <row r="20" spans="1:15">
      <c r="A20" s="14" t="s">
        <v>2253</v>
      </c>
      <c r="B20" s="14" t="b">
        <v>1</v>
      </c>
      <c r="C20" s="14" t="b">
        <v>0</v>
      </c>
      <c r="D20" s="14" t="b">
        <v>0</v>
      </c>
      <c r="E20" s="14" t="s">
        <v>3865</v>
      </c>
      <c r="F20" s="14" t="s">
        <v>3835</v>
      </c>
      <c r="G20" s="14" t="str">
        <f>"{{ ref_intext_"&amp;F20&amp;" }}"</f>
        <v>{{ ref_intext_palencia_et_al_2022b }}</v>
      </c>
      <c r="H20" s="14" t="str">
        <f>"{{ ref_bib_"&amp;F20&amp;" }}"</f>
        <v>{{ ref_bib_palencia_et_al_2022b }}</v>
      </c>
      <c r="I20" s="14" t="s">
        <v>3836</v>
      </c>
      <c r="J20" s="14"/>
      <c r="K20" s="14" t="s">
        <v>3837</v>
      </c>
      <c r="L20" s="14"/>
      <c r="M20" s="14"/>
      <c r="N20" s="14" t="str">
        <f>"    ref_intext_"&amp;F20&amp;": "&amp;""""&amp;I20&amp;""""</f>
        <v xml:space="preserve">    ref_intext_palencia_et_al_2022b: "Palencia et al., 2022b"</v>
      </c>
      <c r="O20" s="14" t="str">
        <f>"    ref_bib_"&amp;F20&amp;": "&amp;""""&amp;K20&amp;""""</f>
        <v xml:space="preserve">    ref_bib_palencia_et_al_2022b: "Palencia, P., Barroso, P., Vicente, J., Hofmeester, T. R., Ferreres, J., &amp; Acevedo, P. (2022b). Random encounter model is a reliable method for estimating population density of multiple species using camera traps. *Remote Sensing in Ecology and Conservation, 8*(5), 670–682. &lt;https://doi.org/10.1002/rse2.269&gt;"</v>
      </c>
    </row>
    <row r="21" spans="1:15" ht="15">
      <c r="A21" s="16"/>
      <c r="B21" s="16"/>
      <c r="C21" s="16"/>
      <c r="D21" s="16"/>
      <c r="E21" s="14" t="s">
        <v>3865</v>
      </c>
      <c r="F21" t="s">
        <v>3827</v>
      </c>
      <c r="G21" s="14" t="str">
        <f>"{{ ref_intext_"&amp;F21&amp;" }}"</f>
        <v>{{ ref_intext_parsons_et_al_2017 }}</v>
      </c>
      <c r="H21" s="14" t="str">
        <f>"{{ ref_bib_"&amp;F21&amp;" }}"</f>
        <v>{{ ref_bib_parsons_et_al_2017 }}</v>
      </c>
      <c r="I21" t="s">
        <v>3846</v>
      </c>
      <c r="J21" t="s">
        <v>3846</v>
      </c>
      <c r="K21" t="s">
        <v>3844</v>
      </c>
      <c r="L21" s="14"/>
      <c r="M21" s="16"/>
      <c r="N21" s="14" t="str">
        <f>"    ref_intext_"&amp;F21&amp;": "&amp;""""&amp;I21&amp;""""</f>
        <v xml:space="preserve">    ref_intext_parsons_et_al_2017: "Parsons et al., 2017"</v>
      </c>
      <c r="O21" s="14" t="str">
        <f>"    ref_bib_"&amp;F21&amp;": "&amp;""""&amp;K21&amp;""""</f>
        <v xml:space="preserve">    ref_bib_parsons_et_al_2017: "Parsons, A. W., Forrester, T., McShea, W. J., Baker-Whatton, M. C., Millspaugh, J. J., &amp; Kays, R. (2017). Do occupancy or detection rates from camera traps reflect deer density? *Journal of Mammalogy, 98*(6), 1547–1557. &lt;https://doi.org/10.1093/jmammal/gyx128&gt;"</v>
      </c>
    </row>
    <row r="22" spans="1:15" ht="15">
      <c r="A22" s="16"/>
      <c r="B22" s="16"/>
      <c r="C22" s="16"/>
      <c r="D22" s="16"/>
      <c r="E22" s="14" t="s">
        <v>3865</v>
      </c>
      <c r="F22" t="s">
        <v>3816</v>
      </c>
      <c r="G22" s="14" t="str">
        <f>"{{ ref_intext_"&amp;F22&amp;" }}"</f>
        <v>{{ ref_intext_pettigrew_et_al_2021 }}</v>
      </c>
      <c r="H22" s="14" t="str">
        <f>"{{ ref_bib_"&amp;F22&amp;" }}"</f>
        <v>{{ ref_bib_pettigrew_et_al_2021 }}</v>
      </c>
      <c r="I22" s="74" t="s">
        <v>3862</v>
      </c>
      <c r="J22" t="s">
        <v>3863</v>
      </c>
      <c r="K22" s="74" t="s">
        <v>3843</v>
      </c>
      <c r="L22" s="14"/>
      <c r="M22" s="16"/>
      <c r="N22" s="14" t="str">
        <f>"    ref_intext_"&amp;F22&amp;": "&amp;""""&amp;I22&amp;""""</f>
        <v xml:space="preserve">    ref_intext_pettigrew_et_al_2021: "Pettigrew et al., 2021"</v>
      </c>
      <c r="O22" s="14" t="str">
        <f>"    ref_bib_"&amp;F22&amp;": "&amp;""""&amp;K22&amp;""""</f>
        <v xml:space="preserve">    ref_bib_pettigrew_et_al_2021: "Pettigrew, P., Sigouin, D., &amp; St‐Laurent, M. (2021). Testing the precision and sensitivity of density estimates obtained with a camera‐trap method revealed limitations and opportunities. *Ecology and Evolution, 11*(12), 7879–7889. &lt;https://doi.org/10.1002/ece3.7619&gt;"</v>
      </c>
    </row>
    <row r="23" spans="1:15" ht="15">
      <c r="A23" s="16"/>
      <c r="B23" s="16"/>
      <c r="C23" s="16"/>
      <c r="D23" s="16"/>
      <c r="E23" s="14" t="s">
        <v>3865</v>
      </c>
      <c r="F23" t="s">
        <v>3817</v>
      </c>
      <c r="G23" s="14" t="str">
        <f>"{{ ref_intext_"&amp;F23&amp;" }}"</f>
        <v>{{ ref_intext_pfeffer_et_al_2018 }}</v>
      </c>
      <c r="H23" s="14" t="str">
        <f>"{{ ref_bib_"&amp;F23&amp;" }}"</f>
        <v>{{ ref_bib_pfeffer_et_al_2018 }}</v>
      </c>
      <c r="I23" s="74" t="s">
        <v>3864</v>
      </c>
      <c r="J23" s="74" t="s">
        <v>3864</v>
      </c>
      <c r="K23" s="74" t="s">
        <v>3842</v>
      </c>
      <c r="L23" s="14"/>
      <c r="M23" s="16"/>
      <c r="N23" s="14" t="str">
        <f>"    ref_intext_"&amp;F23&amp;": "&amp;""""&amp;I23&amp;""""</f>
        <v xml:space="preserve">    ref_intext_pfeffer_et_al_2018: "Pfeffer et al., 2018"</v>
      </c>
      <c r="O23" s="14" t="str">
        <f>"    ref_bib_"&amp;F23&amp;": "&amp;""""&amp;K23&amp;""""</f>
        <v xml:space="preserve">    ref_bib_pfeffer_et_al_2018: "Pfeffer,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v>
      </c>
    </row>
    <row r="24" spans="1:15" ht="15">
      <c r="B24" s="74"/>
      <c r="D24" s="74"/>
      <c r="E24" s="14" t="s">
        <v>3865</v>
      </c>
      <c r="F24" t="s">
        <v>3818</v>
      </c>
      <c r="H24" s="74"/>
      <c r="I24" t="s">
        <v>3874</v>
      </c>
      <c r="J24" s="74"/>
      <c r="K24" s="74" t="s">
        <v>3866</v>
      </c>
      <c r="L24" s="74"/>
      <c r="N24" s="14" t="str">
        <f>"    ref_intext_"&amp;F24&amp;": "&amp;""""&amp;I24&amp;""""</f>
        <v xml:space="preserve">    ref_intext_schaus_et_al_2020: "Schaus et al., 2020"</v>
      </c>
      <c r="O24" s="14" t="str">
        <f>"    ref_bib_"&amp;F24&amp;": "&amp;""""&amp;K24&amp;""""</f>
        <v xml:space="preserve">    ref_bib_schaus_et_al_2020: "Schaus,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v>
      </c>
    </row>
    <row r="25" spans="1:15" ht="15">
      <c r="A25" s="14"/>
      <c r="B25" s="14"/>
      <c r="C25" s="14"/>
      <c r="D25" s="14"/>
      <c r="E25" s="14" t="s">
        <v>2361</v>
      </c>
      <c r="F25" s="74" t="s">
        <v>3940</v>
      </c>
      <c r="G25" s="14" t="str">
        <f>"{{ ref_intext_"&amp;F25&amp;" }}"</f>
        <v>{{ ref_intext_snow_leopard_network_2020a }}</v>
      </c>
      <c r="H25" s="14" t="str">
        <f>"{{ ref_bib_"&amp;F25&amp;" }}"</f>
        <v>{{ ref_bib_snow_leopard_network_2020a }}</v>
      </c>
      <c r="I25" s="14" t="s">
        <v>3942</v>
      </c>
      <c r="J25" s="14" t="s">
        <v>3942</v>
      </c>
      <c r="K25" s="74" t="s">
        <v>3948</v>
      </c>
      <c r="L25" s="2" t="s">
        <v>3951</v>
      </c>
      <c r="M25" s="14"/>
      <c r="N25" s="14" t="str">
        <f>"    ref_intext_"&amp;F25&amp;": "&amp;""""&amp;I25&amp;""""</f>
        <v xml:space="preserve">    ref_intext_snow_leopard_network_2020a: "Snow Leopard Network, 2020a"</v>
      </c>
      <c r="O25" s="14" t="str">
        <f>"    ref_bib_"&amp;F25&amp;": "&amp;""""&amp;K25&amp;""""</f>
        <v xml:space="preserve">    ref_bib_snow_leopard_network_2020a: "Snow Leopard Network. (2020a, Aug 1). *PAWS: Spatial Capture Recapture Data Analysis Part 1.* [Video]. YouTube. &lt;https://www.youtube.com/watch?v=aTbk-jWyMcU&gt;"</v>
      </c>
    </row>
    <row r="26" spans="1:15" ht="15">
      <c r="A26" s="14"/>
      <c r="B26" s="14"/>
      <c r="C26" s="14"/>
      <c r="D26" s="14"/>
      <c r="E26" s="14" t="s">
        <v>2361</v>
      </c>
      <c r="F26" s="74" t="s">
        <v>3941</v>
      </c>
      <c r="G26" s="14" t="str">
        <f>"{{ ref_intext_"&amp;F26&amp;" }}"</f>
        <v>{{ ref_intext_snow_leopard_network_2020b }}</v>
      </c>
      <c r="H26" s="14" t="str">
        <f>"{{ ref_bib_"&amp;F26&amp;" }}"</f>
        <v>{{ ref_bib_snow_leopard_network_2020b }}</v>
      </c>
      <c r="I26" s="14" t="s">
        <v>3943</v>
      </c>
      <c r="J26" s="14" t="s">
        <v>3943</v>
      </c>
      <c r="K26" s="74" t="s">
        <v>3949</v>
      </c>
      <c r="L26" t="s">
        <v>3950</v>
      </c>
      <c r="M26" s="14"/>
      <c r="N26" s="14" t="str">
        <f>"    ref_intext_"&amp;F26&amp;": "&amp;""""&amp;I26&amp;""""</f>
        <v xml:space="preserve">    ref_intext_snow_leopard_network_2020b: "Snow Leopard Network, 2020b"</v>
      </c>
      <c r="O26" s="14" t="str">
        <f>"    ref_bib_"&amp;F26&amp;": "&amp;""""&amp;K26&amp;""""</f>
        <v xml:space="preserve">    ref_bib_snow_leopard_network_2020b: "Snow Leopard Network. (2020b, Aug 2).*PAWS: Spatial Capture Recapture Data Analysis Part 2.* [Video]. YouTube. &lt; https://www.youtube.com/watch?v=IHVez1a_hqg&amp;t=2675s&gt;"</v>
      </c>
    </row>
    <row r="27" spans="1:15" ht="15">
      <c r="A27" s="14"/>
      <c r="B27" s="14"/>
      <c r="C27" s="14"/>
      <c r="D27" s="14"/>
      <c r="E27" s="14" t="s">
        <v>2361</v>
      </c>
      <c r="F27" s="28" t="s">
        <v>3944</v>
      </c>
      <c r="G27" s="14" t="str">
        <f>"{{ ref_intext_"&amp;F27&amp;" }}"</f>
        <v>{{ ref_intext_compsustnet_2016 }}</v>
      </c>
      <c r="H27" s="14" t="str">
        <f>"{{ ref_bib_"&amp;F27&amp;" }}"</f>
        <v>{{ ref_bib_compsustnet_2016 }}</v>
      </c>
      <c r="I27" s="14" t="s">
        <v>3945</v>
      </c>
      <c r="J27" s="14" t="s">
        <v>3945</v>
      </c>
      <c r="K27" s="74" t="s">
        <v>3946</v>
      </c>
      <c r="L27" t="s">
        <v>3947</v>
      </c>
      <c r="M27" s="14"/>
      <c r="N27" s="14" t="str">
        <f>"    ref_intext_"&amp;F27&amp;": "&amp;""""&amp;I27&amp;""""</f>
        <v xml:space="preserve">    ref_intext_compsustnet_2016: "CompSustNet, 2016"</v>
      </c>
      <c r="O27" s="14" t="str">
        <f>"    ref_bib_"&amp;F27&amp;": "&amp;""""&amp;K27&amp;""""</f>
        <v xml:space="preserve">    ref_bib_compsustnet_2016: "CompSustNet (2016, Oct 17). *J. Andrew Royle, ‘Spatial Capture-Recapture Modelling.’* [Video]. YouTube. &lt;https://www.youtube.com/watch?v=4HKFimATq9E&gt;"</v>
      </c>
    </row>
    <row r="28" spans="1:15">
      <c r="A28" s="14" t="s">
        <v>2237</v>
      </c>
      <c r="B28" s="14" t="b">
        <v>0</v>
      </c>
      <c r="C28" s="14" t="b">
        <v>0</v>
      </c>
      <c r="D28" s="14" t="s">
        <v>789</v>
      </c>
      <c r="E28" s="14"/>
      <c r="F28" s="14" t="s">
        <v>1415</v>
      </c>
      <c r="G28" s="14" t="str">
        <f>"{{ ref_intext_"&amp;F28&amp;" }}"</f>
        <v>{{ ref_intext_abolaffio_et_al_2019 }}</v>
      </c>
      <c r="H28" s="14" t="str">
        <f>"{{ ref_bib_"&amp;F28&amp;" }}"</f>
        <v>{{ ref_bib_abolaffio_et_al_2019 }}</v>
      </c>
      <c r="I28" s="14" t="s">
        <v>328</v>
      </c>
      <c r="J28" s="14" t="s">
        <v>823</v>
      </c>
      <c r="K28" s="14" t="s">
        <v>1687</v>
      </c>
      <c r="L28" s="14" t="s">
        <v>624</v>
      </c>
      <c r="M28" s="14" t="str">
        <f>LEFT(K28,141)&amp;" &lt;br&gt; &amp;nbsp;&amp;nbsp;&amp;nbsp;&amp;nbsp;&amp;nbsp;&amp;nbsp;&amp;nbsp;&amp;nbsp;"&amp;MID(K28,2,142)&amp;MID(K28,142,500)&amp;"&lt;br&gt;&lt;br&gt;"</f>
        <v>Abolaffio, M., Focardi, S., &amp; Santini, G. (2019). Avoiding misleading messages: Population assessment using camera trapping is not a simple t &lt;br&gt; &amp;nbsp;&amp;nbsp;&amp;nbsp;&amp;nbsp;&amp;nbsp;&amp;nbsp;&amp;nbsp;&amp;nbsp;bolaffio, M., Focardi, S., &amp; Santini, G. (2019). Avoiding misleading messages: Population assessment using camera trapping is not a simple tasask. *Journal of Animal Ecology, 88*(12), 2011–2016. Medline. &lt;https://doi.org/10.1111/1365-2656.13085&gt;&lt;br&gt;&lt;br&gt;</v>
      </c>
      <c r="N28" s="14" t="str">
        <f>"    ref_intext_"&amp;F28&amp;": "&amp;""""&amp;I28&amp;""""</f>
        <v xml:space="preserve">    ref_intext_abolaffio_et_al_2019: "Abolaffio et al, 2019"</v>
      </c>
      <c r="O28" s="14" t="str">
        <f>"    ref_bib_"&amp;F28&amp;": "&amp;""""&amp;K28&amp;""""</f>
        <v xml:space="preserve">    ref_bib_abolaffio_et_al_2019: "Abolaffio, M., Focardi, S., &amp; Santini, G. (2019). Avoiding misleading messages: Population assessment using camera trapping is not a simple task. *Journal of Animal Ecology, 88*(12), 2011–2016. Medline. &lt;https://doi.org/10.1111/1365-2656.13085&gt;"</v>
      </c>
    </row>
    <row r="29" spans="1:15">
      <c r="A29" s="14" t="s">
        <v>2237</v>
      </c>
      <c r="B29" s="14" t="b">
        <v>1</v>
      </c>
      <c r="C29" s="14" t="b">
        <v>1</v>
      </c>
      <c r="D29" s="14" t="b">
        <v>0</v>
      </c>
      <c r="E29" s="14"/>
      <c r="F29" s="14" t="s">
        <v>1417</v>
      </c>
      <c r="G29" s="14" t="str">
        <f>"{{ ref_intext_"&amp;F29&amp;" }}"</f>
        <v>{{ ref_intext_ahumada_et_al_2019 }}</v>
      </c>
      <c r="H29" s="14" t="str">
        <f>"{{ ref_bib_"&amp;F29&amp;" }}"</f>
        <v>{{ ref_bib_ahumada_et_al_2019 }}</v>
      </c>
      <c r="I29" s="14" t="s">
        <v>327</v>
      </c>
      <c r="J29" s="14" t="s">
        <v>327</v>
      </c>
      <c r="K29" s="14" t="s">
        <v>2850</v>
      </c>
      <c r="L29" s="14" t="s">
        <v>624</v>
      </c>
      <c r="M29" s="14" t="str">
        <f>LEFT(K29,141)&amp;" &lt;br&gt; &amp;nbsp;&amp;nbsp;&amp;nbsp;&amp;nbsp;&amp;nbsp;&amp;nbsp;&amp;nbsp;&amp;nbsp;"&amp;MID(K29,2,142)&amp;MID(K29,142,500)&amp;"&lt;br&gt;&lt;br&gt;"</f>
        <v>Ahumada, J. A., Fegraus, E., Birch, T., Flores, N., Kays, R., O'Brien, T. G., Palmer, J., Schuttler, S., Zhao, J. Y., Jetz, W., Kinnaird, M., &lt;br&gt; &amp;nbsp;&amp;nbsp;&amp;nbsp;&amp;nbsp;&amp;nbsp;&amp;nbsp;&amp;nbsp;&amp;nbsp;humada, J. A., Fegraus, E., Birch, T., Flores, N., Kays, R., O'Brien, T. G., Palmer, J., Schuttler, S., Zhao, J. Y., Jetz, W., Kinnaird, M., K Kulkarni, S., Lyet, A., Thau, D., Duong, M., Oliver, R., &amp; Dancer, A. (2019). Wildlife Insights: A Platform to Maximize the Potential of Camera Trap and Other Passive Sensor Wildlife Data for the Planet. *Environmental Conservation*, 47(1), 1–6. &lt;https://doi.org/10.1017/s0376892919000298&gt;&lt;br&gt;&lt;br&gt;</v>
      </c>
      <c r="N29" s="14" t="str">
        <f>"    ref_intext_"&amp;F29&amp;": "&amp;""""&amp;I29&amp;""""</f>
        <v xml:space="preserve">    ref_intext_ahumada_et_al_2019: "Ahumada et al., 2019"</v>
      </c>
      <c r="O29" s="14" t="str">
        <f>"    ref_bib_"&amp;F29&amp;": "&amp;""""&amp;K29&amp;""""</f>
        <v xml:space="preserve">    ref_bib_ahumada_et_al_2019: "Ahumada,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v>
      </c>
    </row>
    <row r="30" spans="1:15">
      <c r="A30" s="14" t="s">
        <v>2237</v>
      </c>
      <c r="B30" s="14" t="b">
        <v>1</v>
      </c>
      <c r="C30" s="14" t="b">
        <v>1</v>
      </c>
      <c r="D30" s="14" t="b">
        <v>1</v>
      </c>
      <c r="E30" s="14"/>
      <c r="F30" s="14" t="s">
        <v>1416</v>
      </c>
      <c r="G30" s="14" t="str">
        <f>"{{ ref_intext_"&amp;F30&amp;" }}"</f>
        <v>{{ ref_intext_ahumada_et_al_2011 }}</v>
      </c>
      <c r="H30" s="14" t="str">
        <f>"{{ ref_bib_"&amp;F30&amp;" }}"</f>
        <v>{{ ref_bib_ahumada_et_al_2011 }}</v>
      </c>
      <c r="I30" s="14" t="s">
        <v>326</v>
      </c>
      <c r="J30" s="14" t="s">
        <v>326</v>
      </c>
      <c r="K30" s="14" t="s">
        <v>2851</v>
      </c>
      <c r="L30" s="14" t="s">
        <v>624</v>
      </c>
      <c r="M30" s="14" t="str">
        <f>LEFT(K30,141)&amp;" &lt;br&gt; &amp;nbsp;&amp;nbsp;&amp;nbsp;&amp;nbsp;&amp;nbsp;&amp;nbsp;&amp;nbsp;&amp;nbsp;"&amp;MID(K30,2,142)&amp;MID(K30,142,500)&amp;"&lt;br&gt;&lt;br&gt;"</f>
        <v>Ahumada, J. A., Silva, C. E. F., Gajapersad, K., Hallam, C., Hurtado, J., Martin, E., McWilliam, A., Mugerwa, B., O'Brien, T., Rovero, F., Sh &lt;br&gt; &amp;nbsp;&amp;nbsp;&amp;nbsp;&amp;nbsp;&amp;nbsp;&amp;nbsp;&amp;nbsp;&amp;nbsp;humada, J. A., Silva, C. E. F., Gajapersad, K., Hallam, C., Hurtado, J., Martin, E., McWilliam, A., Mugerwa, B., O'Brien, T., Rovero, F., Sheieil, D., Spironello, W. R., Winarni, N., &amp; Andelman, S. J. (2011). Community Structure and Diversity of Tropical Forest Mammals: Data from a Global Camera Trap Network. *Philosophical Transactions: Biological Sciences, 366*(1578), 2703–2711. &lt;https://doi.org/10.1098/rstb.2011.0115&gt;&lt;br&gt;&lt;br&gt;</v>
      </c>
      <c r="N30" s="14" t="str">
        <f>"    ref_intext_"&amp;F30&amp;": "&amp;""""&amp;I30&amp;""""</f>
        <v xml:space="preserve">    ref_intext_ahumada_et_al_2011: "Ahumada et al., 2011"</v>
      </c>
      <c r="O30" s="14" t="str">
        <f>"    ref_bib_"&amp;F30&amp;": "&amp;""""&amp;K30&amp;""""</f>
        <v xml:space="preserve">    ref_bib_ahumada_et_al_2011: "Ahumada,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v>
      </c>
    </row>
    <row r="31" spans="1:15">
      <c r="A31" s="14" t="s">
        <v>2237</v>
      </c>
      <c r="B31" s="14" t="b">
        <v>1</v>
      </c>
      <c r="C31" s="14" t="b">
        <v>0</v>
      </c>
      <c r="D31" s="14" t="b">
        <v>0</v>
      </c>
      <c r="E31" s="14"/>
      <c r="F31" s="14" t="s">
        <v>37</v>
      </c>
      <c r="G31" s="14" t="str">
        <f>"{{ ref_intext_"&amp;F31&amp;" }}"</f>
        <v>{{ ref_intext_abmi_2021 }}</v>
      </c>
      <c r="H31" s="14" t="str">
        <f>"{{ ref_bib_"&amp;F31&amp;" }}"</f>
        <v>{{ ref_bib_abmi_2021 }}</v>
      </c>
      <c r="I31" s="14" t="s">
        <v>325</v>
      </c>
      <c r="J31" s="14" t="s">
        <v>325</v>
      </c>
      <c r="K31" s="14" t="s">
        <v>1688</v>
      </c>
      <c r="L31" s="14" t="s">
        <v>624</v>
      </c>
      <c r="M31" s="14" t="str">
        <f>LEFT(K31,141)&amp;" &lt;br&gt; &amp;nbsp;&amp;nbsp;&amp;nbsp;&amp;nbsp;&amp;nbsp;&amp;nbsp;&amp;nbsp;&amp;nbsp;"&amp;MID(K31,2,142)&amp;MID(K31,142,500)&amp;"&lt;br&gt;&lt;br&gt;"</f>
        <v>Alberta Biodiversity Monitoring Institute [ABMI] (2021). *Terrestrial ARU and Remote Camera Trap Protocols.* Edmonton, Alberta. &lt;https://abmi &lt;br&gt; &amp;nbsp;&amp;nbsp;&amp;nbsp;&amp;nbsp;&amp;nbsp;&amp;nbsp;&amp;nbsp;&amp;nbsp;lberta Biodiversity Monitoring Institute [ABMI] (2021). *Terrestrial ARU and Remote Camera Trap Protocols.* Edmonton, Alberta. &lt;https://abmi.c.ca/home/publications/551-600/599&gt;&lt;br&gt;&lt;br&gt;</v>
      </c>
      <c r="N31" s="14" t="str">
        <f>"    ref_intext_"&amp;F31&amp;": "&amp;""""&amp;I31&amp;""""</f>
        <v xml:space="preserve">    ref_intext_abmi_2021: "Alberta Biodiversity Monitoring Institute [ABMI], 2021"</v>
      </c>
      <c r="O31" s="14" t="str">
        <f>"    ref_bib_"&amp;F31&amp;": "&amp;""""&amp;K31&amp;""""</f>
        <v xml:space="preserve">    ref_bib_abmi_2021: "Alberta Biodiversity Monitoring Institute [ABMI] (2021). *Terrestrial ARU and Remote Camera Trap Protocols.* Edmonton, Alberta. &lt;https://abmi.ca/home/publications/551-600/599&gt;"</v>
      </c>
    </row>
    <row r="32" spans="1:15">
      <c r="A32" s="14" t="s">
        <v>2238</v>
      </c>
      <c r="B32" s="14" t="b">
        <v>0</v>
      </c>
      <c r="C32" s="14" t="b">
        <v>1</v>
      </c>
      <c r="D32" s="14" t="b">
        <v>1</v>
      </c>
      <c r="E32" s="14"/>
      <c r="F32" s="14" t="s">
        <v>1588</v>
      </c>
      <c r="G32" s="14" t="str">
        <f>"{{ ref_intext_"&amp;F32&amp;" }}"</f>
        <v>{{ ref_intext_rcsc_et_al_2024 }}</v>
      </c>
      <c r="H32" s="14" t="str">
        <f>"{{ ref_bib_"&amp;F32&amp;" }}"</f>
        <v>{{ ref_bib_rcsc_et_al_2024 }}</v>
      </c>
      <c r="I32" s="14" t="s">
        <v>131</v>
      </c>
      <c r="J32" s="14" t="s">
        <v>131</v>
      </c>
      <c r="K32" s="14" t="s">
        <v>2814</v>
      </c>
      <c r="L32" s="14" t="s">
        <v>624</v>
      </c>
      <c r="M32" s="14" t="str">
        <f>LEFT(K32,141)&amp;" &lt;br&gt; &amp;nbsp;&amp;nbsp;&amp;nbsp;&amp;nbsp;&amp;nbsp;&amp;nbsp;&amp;nbsp;&amp;nbsp;"&amp;MID(K32,2,142)&amp;MID(K32,142,500)&amp;"&lt;br&gt;&lt;br&gt;"</f>
        <v>Alberta Remote Camera Steering Committee [RCSC], Stevenson, C., Hubbs, A., &amp; Wildlife Cameras for Adaptive Management (WildCAM). (2024). Remo &lt;br&gt; &amp;nbsp;&amp;nbsp;&amp;nbsp;&amp;nbsp;&amp;nbsp;&amp;nbsp;&amp;nbsp;&amp;nbsp;lberta Remote Camera Steering Committee [RCSC], Stevenson, C., Hubbs, A., &amp; Wildlife Cameras for Adaptive Management (WildCAM). (2024). Remotete Camera Survey Guidelines: Guidelines for Western Canada. Version 3.0. Edmonton, Alberta. &lt;https://ab-rcsc.github.io/RCSC-WildCAM_Remote-Camera-Survey-Guidelines-and-Metadata-Standards/1_Survey-guidelines/1_0.1_Citation-and-Info.html&gt;&lt;br&gt;&lt;br&gt;</v>
      </c>
      <c r="N32" s="14" t="str">
        <f>"    ref_intext_"&amp;F32&amp;": "&amp;""""&amp;I32&amp;""""</f>
        <v xml:space="preserve">    ref_intext_rcsc_et_al_2024: "Alberta Remote Camera Steering Committee [RCSC] et al., 2024"</v>
      </c>
      <c r="O32" s="14" t="str">
        <f>"    ref_bib_"&amp;F32&amp;": "&amp;""""&amp;K32&amp;""""</f>
        <v xml:space="preserve">    ref_bib_rcsc_et_al_2024: "Alberta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v>
      </c>
    </row>
    <row r="33" spans="1:15">
      <c r="A33" s="14" t="s">
        <v>2238</v>
      </c>
      <c r="B33" s="14" t="b">
        <v>1</v>
      </c>
      <c r="C33" s="14" t="b">
        <v>0</v>
      </c>
      <c r="D33" s="14" t="b">
        <v>1</v>
      </c>
      <c r="E33" s="14"/>
      <c r="F33" s="14" t="s">
        <v>10</v>
      </c>
      <c r="G33" s="14" t="str">
        <f>"{{ ref_intext_"&amp;F33&amp;" }}"</f>
        <v>{{ ref_intext_rcsc_2024 }}</v>
      </c>
      <c r="H33" s="14" t="str">
        <f>"{{ ref_bib_"&amp;F33&amp;" }}"</f>
        <v>{{ ref_bib_rcsc_2024 }}</v>
      </c>
      <c r="I33" s="14" t="s">
        <v>130</v>
      </c>
      <c r="J33" s="14" t="s">
        <v>130</v>
      </c>
      <c r="K33" s="14" t="s">
        <v>2815</v>
      </c>
      <c r="L33" s="14" t="s">
        <v>624</v>
      </c>
      <c r="M33" s="14" t="str">
        <f>LEFT(K33,141)&amp;" &lt;br&gt; &amp;nbsp;&amp;nbsp;&amp;nbsp;&amp;nbsp;&amp;nbsp;&amp;nbsp;&amp;nbsp;&amp;nbsp;"&amp;MID(K33,2,142)&amp;MID(K33,142,500)&amp;"&lt;br&gt;&lt;br&gt;"</f>
        <v>Alberta Remote Camera Steering Committee [RCSC]. (2024). Remote Camera Metadata Standards: Standards for Alberta. Version 2.0. Edmonton, Albe &lt;br&gt; &amp;nbsp;&amp;nbsp;&amp;nbsp;&amp;nbsp;&amp;nbsp;&amp;nbsp;&amp;nbsp;&amp;nbsp;lberta Remote Camera Steering Committee [RCSC]. (2024). Remote Camera Metadata Standards: Standards for Alberta. Version 2.0. Edmonton, Albertrta. &lt;https://ab-rcsc.github.io/RCSC-WildCAM_Remote-Camera-Survey-Guidelines-and-Metadata-Standards/2_metadata-standards/2_0.1_Citation-and-Info.html&gt;&lt;br&gt;&lt;br&gt;</v>
      </c>
      <c r="N33" s="14" t="str">
        <f>"    ref_intext_"&amp;F33&amp;": "&amp;""""&amp;I33&amp;""""</f>
        <v xml:space="preserve">    ref_intext_rcsc_2024: "Alberta Remote Camera Steering Committee [RCSC], 2024"</v>
      </c>
      <c r="O33" s="14" t="str">
        <f>"    ref_bib_"&amp;F33&amp;": "&amp;""""&amp;K33&amp;""""</f>
        <v xml:space="preserve">    ref_bib_rcsc_2024: "Alberta Remote Camera Steering Committee [RCSC]. (2024). Remote Camera Metadata Standards: Standards for Alberta. Version 2.0. Edmonton, Alberta. &lt;https://ab-rcsc.github.io/RCSC-WildCAM_Remote-Camera-Survey-Guidelines-and-Metadata-Standards/2_metadata-standards/2_0.1_Citation-and-Info.html&gt;"</v>
      </c>
    </row>
    <row r="34" spans="1:15">
      <c r="A34" s="14" t="s">
        <v>2237</v>
      </c>
      <c r="B34" s="14" t="b">
        <v>1</v>
      </c>
      <c r="C34" s="14" t="b">
        <v>0</v>
      </c>
      <c r="D34" s="14" t="b">
        <v>0</v>
      </c>
      <c r="E34" s="14"/>
      <c r="F34" s="14" t="s">
        <v>1418</v>
      </c>
      <c r="G34" s="14" t="str">
        <f>"{{ ref_intext_"&amp;F34&amp;" }}"</f>
        <v>{{ ref_intext_alonso_et_al_2015 }}</v>
      </c>
      <c r="H34" s="14" t="str">
        <f>"{{ ref_bib_"&amp;F34&amp;" }}"</f>
        <v>{{ ref_bib_alonso_et_al_2015 }}</v>
      </c>
      <c r="I34" s="14" t="s">
        <v>324</v>
      </c>
      <c r="J34" s="14" t="s">
        <v>324</v>
      </c>
      <c r="K34" s="14" t="s">
        <v>1689</v>
      </c>
      <c r="L34" s="14" t="s">
        <v>624</v>
      </c>
      <c r="M34" s="14" t="str">
        <f>LEFT(K34,141)&amp;" &lt;br&gt; &amp;nbsp;&amp;nbsp;&amp;nbsp;&amp;nbsp;&amp;nbsp;&amp;nbsp;&amp;nbsp;&amp;nbsp;"&amp;MID(K34,2,142)&amp;MID(K34,142,500)&amp;"&lt;br&gt;&lt;br&gt;"</f>
        <v>Alonso, R. S., McClintock, B. T., Lyren, L. M., Boydston, E. E., &amp; Crooks, K. R. (2015). Mark-recapture and Mark-resight Methods for Estimati &lt;br&gt; &amp;nbsp;&amp;nbsp;&amp;nbsp;&amp;nbsp;&amp;nbsp;&amp;nbsp;&amp;nbsp;&amp;nbsp;lonso, R. S., McClintock, B. T., Lyren, L. M., Boydston, E. E., &amp; Crooks, K. R. (2015). Mark-recapture and Mark-resight Methods for Estimatingng Abundance with Remote Cameras: A Carnivore Case Study. *PLoS One, 10*(3), e0123032. &lt;https://doi.org/10.1371/journal.pone.0123032&gt;&lt;br&gt;&lt;br&gt;</v>
      </c>
      <c r="N34" s="14" t="str">
        <f>"    ref_intext_"&amp;F34&amp;": "&amp;""""&amp;I34&amp;""""</f>
        <v xml:space="preserve">    ref_intext_alonso_et_al_2015: "Alonso et al., 2015"</v>
      </c>
      <c r="O34" s="14" t="str">
        <f>"    ref_bib_"&amp;F34&amp;": "&amp;""""&amp;K34&amp;""""</f>
        <v xml:space="preserve">    ref_bib_alonso_et_al_2015: "Alonso, R. S., McClintock, B. T., Lyren, L. M., Boydston, E. E., &amp; Crooks, K. R. (2015). Mark-recapture and Mark-resight Methods for Estimating Abundance with Remote Cameras: A Carnivore Case Study. *PLoS One, 10*(3), e0123032. &lt;https://doi.org/10.1371/journal.pone.0123032&gt;"</v>
      </c>
    </row>
    <row r="35" spans="1:15">
      <c r="A35" s="14" t="s">
        <v>2237</v>
      </c>
      <c r="B35" s="14" t="b">
        <v>0</v>
      </c>
      <c r="C35" s="14" t="b">
        <v>0</v>
      </c>
      <c r="D35" s="14" t="s">
        <v>789</v>
      </c>
      <c r="E35" s="14"/>
      <c r="F35" s="14" t="s">
        <v>1419</v>
      </c>
      <c r="G35" s="14" t="str">
        <f>"{{ ref_intext_"&amp;F35&amp;" }}"</f>
        <v>{{ ref_intext_ames_et_al_2011 }}</v>
      </c>
      <c r="H35" s="14" t="str">
        <f>"{{ ref_bib_"&amp;F35&amp;" }}"</f>
        <v>{{ ref_bib_ames_et_al_2011 }}</v>
      </c>
      <c r="I35" s="14" t="s">
        <v>323</v>
      </c>
      <c r="J35" s="14" t="s">
        <v>323</v>
      </c>
      <c r="K35" s="14" t="s">
        <v>1690</v>
      </c>
      <c r="L35" s="14" t="s">
        <v>624</v>
      </c>
      <c r="M35" s="14" t="str">
        <f>LEFT(K35,141)&amp;" &lt;br&gt; &amp;nbsp;&amp;nbsp;&amp;nbsp;&amp;nbsp;&amp;nbsp;&amp;nbsp;&amp;nbsp;&amp;nbsp;"&amp;MID(K35,2,142)&amp;MID(K35,142,500)&amp;"&lt;br&gt;&lt;br&gt;"</f>
        <v>Ames E. M., Gade M. R., Nieman C. L., Wright J. R, Tonra C. M., Marroquin C. M., Tutterow A. M, &amp; Gray S. M. (2020) Striving for population-l &lt;br&gt; &amp;nbsp;&amp;nbsp;&amp;nbsp;&amp;nbsp;&amp;nbsp;&amp;nbsp;&amp;nbsp;&amp;nbsp;mes E. M., Gade M. R., Nieman C. L., Wright J. R, Tonra C. M., Marroquin C. M., Tutterow A. M, &amp; Gray S. M. (2020) Striving for population-levevel conservation: integrating physiology across the biological hierarchy. *Conservation Physiology, 8*(1): coaa019. &lt;https://doi.org/10.1093/conphys/coaa019&gt;&lt;br&gt;&lt;br&gt;</v>
      </c>
      <c r="N35" s="14" t="str">
        <f>"    ref_intext_"&amp;F35&amp;": "&amp;""""&amp;I35&amp;""""</f>
        <v xml:space="preserve">    ref_intext_ames_et_al_2011: "Ames et al., 2020"</v>
      </c>
      <c r="O35" s="14" t="str">
        <f>"    ref_bib_"&amp;F35&amp;": "&amp;""""&amp;K35&amp;""""</f>
        <v xml:space="preserve">    ref_bib_ames_et_al_2011: "Ames E. M., Gade M. R., Nieman C. L., Wright J. R, Tonra C. M., Marroquin C. M., Tutterow A. M, &amp; Gray S. M. (2020) Striving for population-level conservation: integrating physiology across the biological hierarchy. *Conservation Physiology, 8*(1): coaa019. &lt;https://doi.org/10.1093/conphys/coaa019&gt;"</v>
      </c>
    </row>
    <row r="36" spans="1:15">
      <c r="A36" s="14" t="s">
        <v>2237</v>
      </c>
      <c r="B36" s="14" t="b">
        <v>1</v>
      </c>
      <c r="C36" s="14" t="b">
        <v>0</v>
      </c>
      <c r="D36" s="14" t="b">
        <v>1</v>
      </c>
      <c r="E36" s="14"/>
      <c r="F36" s="14" t="s">
        <v>1420</v>
      </c>
      <c r="G36" s="14" t="str">
        <f>"{{ ref_intext_"&amp;F36&amp;" }}"</f>
        <v>{{ ref_intext_anile_devillard_2016 }}</v>
      </c>
      <c r="H36" s="14" t="str">
        <f>"{{ ref_bib_"&amp;F36&amp;" }}"</f>
        <v>{{ ref_bib_anile_devillard_2016 }}</v>
      </c>
      <c r="I36" s="14" t="s">
        <v>322</v>
      </c>
      <c r="J36" s="14" t="s">
        <v>322</v>
      </c>
      <c r="K36" s="14" t="s">
        <v>1691</v>
      </c>
      <c r="L36" s="14" t="s">
        <v>624</v>
      </c>
      <c r="M36" s="14" t="str">
        <f>LEFT(K36,141)&amp;" &lt;br&gt; &amp;nbsp;&amp;nbsp;&amp;nbsp;&amp;nbsp;&amp;nbsp;&amp;nbsp;&amp;nbsp;&amp;nbsp;"&amp;MID(K36,2,142)&amp;MID(K36,142,500)&amp;"&lt;br&gt;&lt;br&gt;"</f>
        <v>Anile, S., &amp; Devillard, S. (2016). Study Design and Body Mass Influence RAIs from Camera Trap Studies: Evidence from the Felidae. *Animal Con &lt;br&gt; &amp;nbsp;&amp;nbsp;&amp;nbsp;&amp;nbsp;&amp;nbsp;&amp;nbsp;&amp;nbsp;&amp;nbsp;nile, S., &amp; Devillard, S. (2016). Study Design and Body Mass Influence RAIs from Camera Trap Studies: Evidence from the Felidae. *Animal Conseservation, 19*(1), 35–45. &lt;https://doi.org/10.1111/acv.12214&gt;&lt;br&gt;&lt;br&gt;</v>
      </c>
      <c r="N36" s="14" t="str">
        <f>"    ref_intext_"&amp;F36&amp;": "&amp;""""&amp;I36&amp;""""</f>
        <v xml:space="preserve">    ref_intext_anile_devillard_2016: "Anile &amp; Devillard, 2016"</v>
      </c>
      <c r="O36" s="14" t="str">
        <f>"    ref_bib_"&amp;F36&amp;": "&amp;""""&amp;K36&amp;""""</f>
        <v xml:space="preserve">    ref_bib_anile_devillard_2016: "Anile, S., &amp; Devillard, S. (2016). Study Design and Body Mass Influence RAIs from Camera Trap Studies: Evidence from the Felidae. *Animal Conservation, 19*(1), 35–45. &lt;https://doi.org/10.1111/acv.12214&gt;"</v>
      </c>
    </row>
    <row r="37" spans="1:15">
      <c r="A37" s="14" t="s">
        <v>2237</v>
      </c>
      <c r="B37" s="14" t="b">
        <v>1</v>
      </c>
      <c r="C37" s="14" t="b">
        <v>0</v>
      </c>
      <c r="D37" s="14" t="b">
        <v>0</v>
      </c>
      <c r="E37" s="14"/>
      <c r="F37" s="14" t="s">
        <v>1421</v>
      </c>
      <c r="G37" s="14" t="str">
        <f>"{{ ref_intext_"&amp;F37&amp;" }}"</f>
        <v>{{ ref_intext_apps_mcnutt_2018 }}</v>
      </c>
      <c r="H37" s="14" t="str">
        <f>"{{ ref_bib_"&amp;F37&amp;" }}"</f>
        <v>{{ ref_bib_apps_mcnutt_2018 }}</v>
      </c>
      <c r="I37" s="14" t="s">
        <v>321</v>
      </c>
      <c r="J37" s="14" t="s">
        <v>321</v>
      </c>
      <c r="K37" s="14" t="s">
        <v>1692</v>
      </c>
      <c r="L37" s="14" t="s">
        <v>624</v>
      </c>
      <c r="M37" s="14" t="str">
        <f>LEFT(K37,141)&amp;" &lt;br&gt; &amp;nbsp;&amp;nbsp;&amp;nbsp;&amp;nbsp;&amp;nbsp;&amp;nbsp;&amp;nbsp;&amp;nbsp;"&amp;MID(K37,2,142)&amp;MID(K37,142,500)&amp;"&lt;br&gt;&lt;br&gt;"</f>
        <v>Apps, P. J., &amp; McNutt, J. W. (2018). How Camera Traps work and how to work them. *African Journal of Ecology, 56*(4), 702–709. &lt;https://doi.o &lt;br&gt; &amp;nbsp;&amp;nbsp;&amp;nbsp;&amp;nbsp;&amp;nbsp;&amp;nbsp;&amp;nbsp;&amp;nbsp;pps, P. J., &amp; McNutt, J. W. (2018). How Camera Traps work and how to work them. *African Journal of Ecology, 56*(4), 702–709. &lt;https://doi.orgrg/10.1111/aje.12563&gt;&lt;br&gt;&lt;br&gt;</v>
      </c>
      <c r="N37" s="14" t="str">
        <f>"    ref_intext_"&amp;F37&amp;": "&amp;""""&amp;I37&amp;""""</f>
        <v xml:space="preserve">    ref_intext_apps_mcnutt_2018: "Apps &amp; McNutt, 2018"</v>
      </c>
      <c r="O37" s="14" t="str">
        <f>"    ref_bib_"&amp;F37&amp;": "&amp;""""&amp;K37&amp;""""</f>
        <v xml:space="preserve">    ref_bib_apps_mcnutt_2018: "Apps, P. J., &amp; McNutt, J. W. (2018). How Camera Traps work and how to work them. *African Journal of Ecology, 56*(4), 702–709. &lt;https://doi.org/10.1111/aje.12563&gt;"</v>
      </c>
    </row>
    <row r="38" spans="1:15">
      <c r="A38" s="14" t="s">
        <v>2237</v>
      </c>
      <c r="B38" s="14" t="b">
        <v>1</v>
      </c>
      <c r="C38" s="14" t="b">
        <v>0</v>
      </c>
      <c r="D38" s="14" t="b">
        <v>0</v>
      </c>
      <c r="E38" s="14"/>
      <c r="F38" s="14" t="s">
        <v>1422</v>
      </c>
      <c r="G38" s="14" t="str">
        <f>"{{ ref_intext_"&amp;F38&amp;" }}"</f>
        <v>{{ ref_intext_arnason_et_al_1991 }}</v>
      </c>
      <c r="H38" s="14" t="str">
        <f>"{{ ref_bib_"&amp;F38&amp;" }}"</f>
        <v>{{ ref_bib_arnason_et_al_1991 }}</v>
      </c>
      <c r="I38" s="14" t="s">
        <v>320</v>
      </c>
      <c r="J38" s="14" t="s">
        <v>822</v>
      </c>
      <c r="K38" s="14" t="s">
        <v>1693</v>
      </c>
      <c r="L38" s="14" t="s">
        <v>624</v>
      </c>
      <c r="M38" s="14" t="str">
        <f>LEFT(K38,141)&amp;" &lt;br&gt; &amp;nbsp;&amp;nbsp;&amp;nbsp;&amp;nbsp;&amp;nbsp;&amp;nbsp;&amp;nbsp;&amp;nbsp;"&amp;MID(K38,2,142)&amp;MID(K38,142,500)&amp;"&lt;br&gt;&lt;br&gt;"</f>
        <v>Arnason, A. N., Schwarz, C. J., &amp; Gerrard, J. M. (1991). Estimating Closed Population Size and Number of Marked Animals from Sighting Data. * &lt;br&gt; &amp;nbsp;&amp;nbsp;&amp;nbsp;&amp;nbsp;&amp;nbsp;&amp;nbsp;&amp;nbsp;&amp;nbsp;rnason, A. N., Schwarz, C. J., &amp; Gerrard, J. M. (1991). Estimating Closed Population Size and Number of Marked Animals from Sighting Data. *JoJournal of Wildlife Management, 55*(4), 716–730. &lt;https://doi.org/10.2307/3809524&gt;&lt;br&gt;&lt;br&gt;</v>
      </c>
      <c r="N38" s="14" t="str">
        <f>"    ref_intext_"&amp;F38&amp;": "&amp;""""&amp;I38&amp;""""</f>
        <v xml:space="preserve">    ref_intext_arnason_et_al_1991: "Arnason et al., 1991"</v>
      </c>
      <c r="O38" s="14" t="str">
        <f>"    ref_bib_"&amp;F38&amp;": "&amp;""""&amp;K38&amp;""""</f>
        <v xml:space="preserve">    ref_bib_arnason_et_al_1991: "Arnason, A. N., Schwarz, C. J., &amp; Gerrard, J. M. (1991). Estimating Closed Population Size and Number of Marked Animals from Sighting Data. *Journal of Wildlife Management, 55*(4), 716–730. &lt;https://doi.org/10.2307/3809524&gt;"</v>
      </c>
    </row>
    <row r="39" spans="1:15">
      <c r="A39" s="14" t="s">
        <v>2237</v>
      </c>
      <c r="B39" s="14" t="b">
        <v>1</v>
      </c>
      <c r="C39" s="14" t="b">
        <v>0</v>
      </c>
      <c r="D39" s="14" t="b">
        <v>0</v>
      </c>
      <c r="E39" s="14"/>
      <c r="F39" s="14" t="s">
        <v>3625</v>
      </c>
      <c r="G39" s="14" t="str">
        <f>"{{ ref_intext_"&amp;F39&amp;" }}"</f>
        <v>{{ ref_intext_augustine_et_al_2016 }}</v>
      </c>
      <c r="H39" s="14" t="str">
        <f>"{{ ref_bib_"&amp;F39&amp;" }}"</f>
        <v>{{ ref_bib_augustine_et_al_2016 }}</v>
      </c>
      <c r="I39" s="14" t="s">
        <v>3626</v>
      </c>
      <c r="J39" s="14" t="s">
        <v>319</v>
      </c>
      <c r="K39" s="14" t="s">
        <v>3627</v>
      </c>
      <c r="L39" s="14" t="s">
        <v>624</v>
      </c>
      <c r="M39" s="14" t="str">
        <f>LEFT(K39,141)&amp;" &lt;br&gt; &amp;nbsp;&amp;nbsp;&amp;nbsp;&amp;nbsp;&amp;nbsp;&amp;nbsp;&amp;nbsp;&amp;nbsp;"&amp;MID(K39,2,142)&amp;MID(K39,142,500)&amp;"&lt;br&gt;&lt;br&gt;"</f>
        <v>Augustine, B. C., Royle, J. A., Kelly, M. J., Satter, C. B., Alonso, R. S., Boydston, E. E., &amp; Crooks, K. R. (2016). Spatial capture-recaptur &lt;br&gt; &amp;nbsp;&amp;nbsp;&amp;nbsp;&amp;nbsp;&amp;nbsp;&amp;nbsp;&amp;nbsp;&amp;nbsp;ugustine, B. C., Royle, J. A., Kelly, M. J., Satter, C. B., Alonso, R. S., Boydston, E. E., &amp; Crooks, K. R. (2016). Spatial capture-recapture e with partial identity: An application to camera traps. *bioRxiv.* &lt;http://dx.doi.org/10.1101/056804&gt;&lt;br&gt;&lt;br&gt;</v>
      </c>
      <c r="N39" s="14" t="str">
        <f>"    ref_intext_"&amp;F39&amp;": "&amp;""""&amp;I39&amp;""""</f>
        <v xml:space="preserve">    ref_intext_augustine_et_al_2016: "Augustine et al., 2016"</v>
      </c>
      <c r="O39" s="14" t="str">
        <f>"    ref_bib_"&amp;F39&amp;": "&amp;""""&amp;K39&amp;""""</f>
        <v xml:space="preserve">    ref_bib_augustine_et_al_2016: "Augustine, B. C., Royle, J. A., Kelly, M. J., Satter, C. B., Alonso, R. S., Boydston, E. E., &amp; Crooks, K. R. (2016). Spatial capture-recapture with partial identity: An application to camera traps. *bioRxiv.* &lt;http://dx.doi.org/10.1101/056804&gt;"</v>
      </c>
    </row>
    <row r="40" spans="1:15">
      <c r="A40" s="14" t="s">
        <v>2237</v>
      </c>
      <c r="B40" s="14" t="b">
        <v>1</v>
      </c>
      <c r="C40" s="14" t="b">
        <v>0</v>
      </c>
      <c r="D40" s="14" t="b">
        <v>0</v>
      </c>
      <c r="E40" s="14"/>
      <c r="F40" s="14" t="s">
        <v>1423</v>
      </c>
      <c r="G40" s="14" t="str">
        <f>"{{ ref_intext_"&amp;F40&amp;" }}"</f>
        <v>{{ ref_intext_augustine_et_al_2018 }}</v>
      </c>
      <c r="H40" s="14" t="str">
        <f>"{{ ref_bib_"&amp;F40&amp;" }}"</f>
        <v>{{ ref_bib_augustine_et_al_2018 }}</v>
      </c>
      <c r="I40" s="14" t="s">
        <v>319</v>
      </c>
      <c r="J40" s="14" t="s">
        <v>319</v>
      </c>
      <c r="K40" s="14" t="s">
        <v>1694</v>
      </c>
      <c r="L40" s="14" t="s">
        <v>624</v>
      </c>
      <c r="M40" s="14" t="str">
        <f>LEFT(K40,141)&amp;" &lt;br&gt; &amp;nbsp;&amp;nbsp;&amp;nbsp;&amp;nbsp;&amp;nbsp;&amp;nbsp;&amp;nbsp;&amp;nbsp;"&amp;MID(K40,2,142)&amp;MID(K40,142,500)&amp;"&lt;br&gt;&lt;br&gt;"</f>
        <v>Augustine, B. C., Royle, J. A., Kelly, M. J., Satter, C. B., Alonso, R. S., Boydston, E. E., &amp; Crooks, K. R. (2018). Spatial Capture–Recaptur &lt;br&gt; &amp;nbsp;&amp;nbsp;&amp;nbsp;&amp;nbsp;&amp;nbsp;&amp;nbsp;&amp;nbsp;&amp;nbsp;ugustine, B. C., Royle, J. A., Kelly, M. J., Satter, C. B., Alonso, R. S., Boydston, E. E., &amp; Crooks, K. R. (2018). Spatial Capture–Recapture e with Partial Identity: An Application to Camera Traps. *The Annals of Applied Statistics, 12*(1), 67-95. &lt;https://doi.org/10.1214/17AOAS1091&gt;&lt;br&gt;&lt;br&gt;</v>
      </c>
      <c r="N40" s="14" t="str">
        <f>"    ref_intext_"&amp;F40&amp;": "&amp;""""&amp;I40&amp;""""</f>
        <v xml:space="preserve">    ref_intext_augustine_et_al_2018: "Augustine et al., 2018"</v>
      </c>
      <c r="O40" s="14" t="str">
        <f>"    ref_bib_"&amp;F40&amp;": "&amp;""""&amp;K40&amp;""""</f>
        <v xml:space="preserve">    ref_bib_augustine_et_al_2018: "Augustine, B. C., Royle, J. A., Kelly, M. J., Satter, C. B., Alonso, R. S., Boydston, E. E., &amp; Crooks, K. R. (2018). Spatial Capture–Recapture with Partial Identity: An Application to Camera Traps. *The Annals of Applied Statistics, 12*(1), 67-95. &lt;https://doi.org/10.1214/17AOAS1091&gt;"</v>
      </c>
    </row>
    <row r="41" spans="1:15">
      <c r="A41" s="14" t="s">
        <v>2237</v>
      </c>
      <c r="B41" s="14" t="b">
        <v>1</v>
      </c>
      <c r="C41" s="14" t="b">
        <v>0</v>
      </c>
      <c r="D41" s="14" t="b">
        <v>0</v>
      </c>
      <c r="E41" s="14"/>
      <c r="F41" s="14" t="s">
        <v>1424</v>
      </c>
      <c r="G41" s="14" t="str">
        <f>"{{ ref_intext_"&amp;F41&amp;" }}"</f>
        <v>{{ ref_intext_augustine_et_al_2019 }}</v>
      </c>
      <c r="H41" s="14" t="str">
        <f>"{{ ref_bib_"&amp;F41&amp;" }}"</f>
        <v>{{ ref_bib_augustine_et_al_2019 }}</v>
      </c>
      <c r="I41" s="14" t="s">
        <v>318</v>
      </c>
      <c r="J41" s="14" t="s">
        <v>318</v>
      </c>
      <c r="K41" s="14" t="s">
        <v>1695</v>
      </c>
      <c r="L41" s="14" t="s">
        <v>624</v>
      </c>
      <c r="M41" s="14" t="str">
        <f>LEFT(K41,141)&amp;" &lt;br&gt; &amp;nbsp;&amp;nbsp;&amp;nbsp;&amp;nbsp;&amp;nbsp;&amp;nbsp;&amp;nbsp;&amp;nbsp;"&amp;MID(K41,2,142)&amp;MID(K41,142,500)&amp;"&lt;br&gt;&lt;br&gt;"</f>
        <v>Augustine, B. C., Royle, J. A., Murphy, S. M., Chandler, R. B., Cox, J. J., &amp; Kelly, M. J. (2019). Spatial Capture–Recapture for Categoricall &lt;br&gt; &amp;nbsp;&amp;nbsp;&amp;nbsp;&amp;nbsp;&amp;nbsp;&amp;nbsp;&amp;nbsp;&amp;nbsp;ugustine, B. C., Royle, J. A., Murphy, S. M., Chandler, R. B., Cox, J. J., &amp; Kelly, M. J. (2019). Spatial Capture–Recapture for Categorically y Marked Populations with an Application to Genetic Capture–Recapture. *Ecosphere, 10*(4) e02627-n/a. &lt;https://doi.org/10.1002/ecs2.2627&gt;&lt;br&gt;&lt;br&gt;</v>
      </c>
      <c r="N41" s="14" t="str">
        <f>"    ref_intext_"&amp;F41&amp;": "&amp;""""&amp;I41&amp;""""</f>
        <v xml:space="preserve">    ref_intext_augustine_et_al_2019: "Augustine et al., 2019"</v>
      </c>
      <c r="O41" s="14" t="str">
        <f>"    ref_bib_"&amp;F41&amp;": "&amp;""""&amp;K41&amp;""""</f>
        <v xml:space="preserve">    ref_bib_augustine_et_al_2019: "Augustine, B. C., Royle, J. A., Murphy, S. M., Chandler, R. B., Cox, J. J., &amp; Kelly, M. J. (2019). Spatial Capture–Recapture for Categorically Marked Populations with an Application to Genetic Capture–Recapture. *Ecosphere, 10*(4) e02627-n/a. &lt;https://doi.org/10.1002/ecs2.2627&gt;"</v>
      </c>
    </row>
    <row r="42" spans="1:15">
      <c r="A42" s="14"/>
      <c r="B42" s="14"/>
      <c r="C42" s="14"/>
      <c r="D42" s="14"/>
      <c r="E42" s="14"/>
      <c r="F42" s="14" t="s">
        <v>3573</v>
      </c>
      <c r="G42" s="14" t="str">
        <f>"{{ ref_intext_"&amp;F42&amp;" }}"</f>
        <v>{{ ref_intext_bailey_et_al_2007 }}</v>
      </c>
      <c r="H42" s="14" t="str">
        <f>"{{ ref_bib_"&amp;F42&amp;" }}"</f>
        <v>{{ ref_bib_bailey_et_al_2007 }}</v>
      </c>
      <c r="I42" s="14" t="s">
        <v>3565</v>
      </c>
      <c r="J42" s="14" t="s">
        <v>3565</v>
      </c>
      <c r="K42" s="19" t="s">
        <v>3564</v>
      </c>
      <c r="L42" s="14" t="s">
        <v>624</v>
      </c>
      <c r="M42" s="14"/>
      <c r="N42" s="14" t="str">
        <f>"    ref_intext_"&amp;F42&amp;": "&amp;""""&amp;I42&amp;""""</f>
        <v xml:space="preserve">    ref_intext_bailey_et_al_2007: "Bailey et al., 2007"</v>
      </c>
      <c r="O42" s="14" t="str">
        <f>"    ref_bib_"&amp;F42&amp;": "&amp;""""&amp;K42&amp;""""</f>
        <v xml:space="preserve">    ref_bib_bailey_et_al_2007: "Bailey, L. L., Hines, J. E., Nichols, J. D., &amp; MacKenzie, D. I. (2007). Sampling Design Trade-Offs in Occupancy Studies with Imperfect Detection: Examples and Software. *Ecological Applications, 17*(1), 281–290. &lt;https://www.jstor.org/stable/40061993&gt;"</v>
      </c>
    </row>
    <row r="43" spans="1:15">
      <c r="A43" s="14" t="s">
        <v>2239</v>
      </c>
      <c r="B43" s="14" t="b">
        <v>0</v>
      </c>
      <c r="C43" s="14" t="b">
        <v>0</v>
      </c>
      <c r="D43" s="14"/>
      <c r="E43" s="14"/>
      <c r="F43" s="14" t="s">
        <v>1678</v>
      </c>
      <c r="G43" s="14" t="str">
        <f>"{{ ref_intext_"&amp;F43&amp;" }}"</f>
        <v>{{ ref_intext_baylor_tutoring_center_2021 }}</v>
      </c>
      <c r="H43" s="14" t="str">
        <f>"{{ ref_bib_"&amp;F43&amp;" }}"</f>
        <v>{{ ref_bib_baylor_tutoring_center_2021 }}</v>
      </c>
      <c r="I43" s="14" t="s">
        <v>1679</v>
      </c>
      <c r="J43" s="14" t="s">
        <v>1679</v>
      </c>
      <c r="K43" s="14" t="s">
        <v>1677</v>
      </c>
      <c r="L43" s="14" t="s">
        <v>624</v>
      </c>
      <c r="M43" s="14" t="str">
        <f>LEFT(K43,141)&amp;" &lt;br&gt; &amp;nbsp;&amp;nbsp;&amp;nbsp;&amp;nbsp;&amp;nbsp;&amp;nbsp;&amp;nbsp;&amp;nbsp;"&amp;MID(K43,2,142)&amp;MID(K43,142,500)&amp;"&lt;br&gt;&lt;br&gt;"</f>
        <v>Baylor Tutoring Center. (2021, July 31). *Species Diversity and Species Richness* [Video]. YouTube. &lt;https://www.youtube.com/watch?v=UXJ0r4hj &lt;br&gt; &amp;nbsp;&amp;nbsp;&amp;nbsp;&amp;nbsp;&amp;nbsp;&amp;nbsp;&amp;nbsp;&amp;nbsp;aylor Tutoring Center. (2021, July 31). *Species Diversity and Species Richness* [Video]. YouTube. &lt;https://www.youtube.com/watch?v=UXJ0r4hjbqbqI&gt;&lt;br&gt;&lt;br&gt;</v>
      </c>
      <c r="N43" s="14" t="str">
        <f>"    ref_intext_"&amp;F43&amp;": "&amp;""""&amp;I43&amp;""""</f>
        <v xml:space="preserve">    ref_intext_baylor_tutoring_center_2021: "Baylor Tutoring Center, 2021"</v>
      </c>
      <c r="O43" s="14" t="str">
        <f>"    ref_bib_"&amp;F43&amp;": "&amp;""""&amp;K43&amp;""""</f>
        <v xml:space="preserve">    ref_bib_baylor_tutoring_center_2021: "Baylor Tutoring Center. (2021, July 31). *Species Diversity and Species Richness* [Video]. YouTube. &lt;https://www.youtube.com/watch?v=UXJ0r4hjbqI&gt;"</v>
      </c>
    </row>
    <row r="44" spans="1:15">
      <c r="A44" s="14" t="s">
        <v>2239</v>
      </c>
      <c r="B44" s="14" t="b">
        <v>0</v>
      </c>
      <c r="C44" s="14" t="b">
        <v>0</v>
      </c>
      <c r="D44" s="14" t="s">
        <v>789</v>
      </c>
      <c r="E44" s="14"/>
      <c r="F44" s="14" t="s">
        <v>1426</v>
      </c>
      <c r="G44" s="14" t="str">
        <f>"{{ ref_intext_"&amp;F44&amp;" }}"</f>
        <v>{{ ref_intext_bayne_et_al_2022 }}</v>
      </c>
      <c r="H44" s="14" t="str">
        <f>"{{ ref_bib_"&amp;F44&amp;" }}"</f>
        <v>{{ ref_bib_bayne_et_al_2022 }}</v>
      </c>
      <c r="I44" s="14" t="s">
        <v>316</v>
      </c>
      <c r="J44" s="14" t="s">
        <v>316</v>
      </c>
      <c r="K44" s="14" t="s">
        <v>1697</v>
      </c>
      <c r="L44" s="14" t="s">
        <v>624</v>
      </c>
      <c r="M44" s="14" t="str">
        <f>LEFT(K44,141)&amp;" &lt;br&gt; &amp;nbsp;&amp;nbsp;&amp;nbsp;&amp;nbsp;&amp;nbsp;&amp;nbsp;&amp;nbsp;&amp;nbsp;"&amp;MID(K44,2,142)&amp;MID(K44,142,500)&amp;"&lt;br&gt;&lt;br&gt;"</f>
        <v>Bayne, E., Dennett, J., Dooley, J., Kohler, M., Ball, J., Bidwell, M., Braid, A., Chetelat, J., Dillegeard, E., Farr, D., Fisher, J., Freemar &lt;br&gt; &amp;nbsp;&amp;nbsp;&amp;nbsp;&amp;nbsp;&amp;nbsp;&amp;nbsp;&amp;nbsp;&amp;nbsp;ayne, E., Dennett, J., Dooley, J., Kohler, M., Ball, J., Bidwell, M., Braid, A., Chetelat, J., Dillegeard, E., Farr, D., Fisher, J., Freemark,k,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&lt;https://ftp-public.abmi.ca/home/publications/documents/626_Bayne_etal_2022_BADRStudyDesign_ABMI.pdf&gt;&lt;br&gt;&lt;br&gt;</v>
      </c>
      <c r="N44" s="14" t="str">
        <f>"    ref_intext_"&amp;F44&amp;": "&amp;""""&amp;I44&amp;""""</f>
        <v xml:space="preserve">    ref_intext_bayne_et_al_2022: "Bayne et al., 2022"</v>
      </c>
      <c r="O44" s="14" t="str">
        <f>"    ref_bib_"&amp;F44&amp;": "&amp;""""&amp;K44&amp;""""</f>
        <v xml:space="preserve">    ref_bib_bayne_et_al_2022: "Bayne, E., Dennett, J., Dooley, J., Kohler, M., Ball, J., Bidwell, M., Braid, A., Chetelat, J., Dillegeard, E., Farr, D., Fisher, J., Freemark, M., Foster, K., Godwin, C., Hebert, C., Huggard, D., McIssac, D., Narwani, T., Nielsen, S., … Mundy, L. (2022). *A Before-After Dose-Response (BADR) Terrestrial Biological Monitoring Framework for the Oil Sands (Technical Report Series 7.0).* Oil Sands Monitoring Program. &lt;https://ftp-public.abmi.ca/home/publications/documents/626_Bayne_etal_2022_BADRStudyDesign_ABMI.pdf&gt;"</v>
      </c>
    </row>
    <row r="45" spans="1:15">
      <c r="A45" s="14" t="s">
        <v>2239</v>
      </c>
      <c r="B45" s="14" t="b">
        <v>1</v>
      </c>
      <c r="C45" s="14" t="b">
        <v>0</v>
      </c>
      <c r="D45" s="14" t="b">
        <v>0</v>
      </c>
      <c r="E45" s="14"/>
      <c r="F45" s="14" t="s">
        <v>1425</v>
      </c>
      <c r="G45" s="14" t="str">
        <f>"{{ ref_intext_"&amp;F45&amp;" }}"</f>
        <v>{{ ref_intext_bayne_et_al_2021 }}</v>
      </c>
      <c r="H45" s="14" t="str">
        <f>"{{ ref_bib_"&amp;F45&amp;" }}"</f>
        <v>{{ ref_bib_bayne_et_al_2021 }}</v>
      </c>
      <c r="I45" s="14" t="s">
        <v>315</v>
      </c>
      <c r="J45" s="14" t="s">
        <v>315</v>
      </c>
      <c r="K45" s="14" t="s">
        <v>1696</v>
      </c>
      <c r="L45" s="14" t="s">
        <v>624</v>
      </c>
      <c r="M45" s="14" t="str">
        <f>LEFT(K45,141)&amp;" &lt;br&gt; &amp;nbsp;&amp;nbsp;&amp;nbsp;&amp;nbsp;&amp;nbsp;&amp;nbsp;&amp;nbsp;&amp;nbsp;"&amp;MID(K45,2,142)&amp;MID(K45,142,500)&amp;"&lt;br&gt;&lt;br&gt;"</f>
        <v>Bayne, E., Dennett, J., Dooley, J., Kohler, M., Ball, J., Bidwell, M., Braid, A., Chetelat, J., Dillegeard, E., Farr, D., Fisher, J., Freemar &lt;br&gt; &amp;nbsp;&amp;nbsp;&amp;nbsp;&amp;nbsp;&amp;nbsp;&amp;nbsp;&amp;nbsp;&amp;nbsp;ayne, E., Dennett, J., Dooley, J., Kohler, M., Ball, J., Bidwell, M., Braid, A., Chetelat, J., Dillegeard, E., Farr, D., Fisher, J., Freemark,k,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&lt;https://open.alberta.ca/publications/9781460151341&gt;&lt;br&gt;&lt;br&gt;</v>
      </c>
      <c r="N45" s="14" t="str">
        <f>"    ref_intext_"&amp;F45&amp;": "&amp;""""&amp;I45&amp;""""</f>
        <v xml:space="preserve">    ref_intext_bayne_et_al_2021: "Bayne et al., 2021"</v>
      </c>
      <c r="O45" s="14" t="str">
        <f>"    ref_bib_"&amp;F45&amp;": "&amp;""""&amp;K45&amp;""""</f>
        <v xml:space="preserve">    ref_bib_bayne_et_al_2021: "Bayne,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v>
      </c>
    </row>
    <row r="46" spans="1:15">
      <c r="A46" s="38"/>
      <c r="B46" s="38"/>
      <c r="C46" s="38"/>
      <c r="D46" s="38"/>
      <c r="E46" s="38"/>
      <c r="F46" s="38" t="s">
        <v>3184</v>
      </c>
      <c r="G46" s="14" t="str">
        <f>"{{ ref_intext_"&amp;F46&amp;" }}"</f>
        <v>{{ ref_intext_becker_2024 }}</v>
      </c>
      <c r="H46" s="14" t="str">
        <f>"{{ ref_bib_"&amp;F46&amp;" }}"</f>
        <v>{{ ref_bib_becker_2024 }}</v>
      </c>
      <c r="I46" s="38" t="s">
        <v>3183</v>
      </c>
      <c r="J46" s="38" t="s">
        <v>3183</v>
      </c>
      <c r="K46" s="38" t="s">
        <v>3182</v>
      </c>
      <c r="L46" s="14" t="s">
        <v>624</v>
      </c>
      <c r="M46" s="38"/>
      <c r="N46" s="14" t="str">
        <f>"    ref_intext_"&amp;F46&amp;": "&amp;""""&amp;I46&amp;""""</f>
        <v xml:space="preserve">    ref_intext_becker_2024: "Becker, 2024"</v>
      </c>
      <c r="O46" s="14" t="str">
        <f>"    ref_bib_"&amp;F46&amp;": "&amp;""""&amp;K46&amp;""""</f>
        <v xml:space="preserve">    ref_bib_becker_2024: "Becker,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v>
      </c>
    </row>
    <row r="47" spans="1:15">
      <c r="A47" s="14"/>
      <c r="B47" s="14"/>
      <c r="C47" s="14"/>
      <c r="D47" s="14"/>
      <c r="E47" s="14"/>
      <c r="F47" s="38" t="s">
        <v>3666</v>
      </c>
      <c r="G47" s="14" t="str">
        <f>"{{ ref_intext_"&amp;F47&amp;" }}"</f>
        <v>{{ ref_intext_becker_et_al_2020 }}</v>
      </c>
      <c r="H47" s="14" t="str">
        <f>"{{ ref_bib_"&amp;F47&amp;" }}"</f>
        <v>{{ ref_bib_becker_et_al_2020 }}</v>
      </c>
      <c r="I47" s="14" t="s">
        <v>3043</v>
      </c>
      <c r="J47" s="14"/>
      <c r="K47" s="38" t="s">
        <v>3668</v>
      </c>
      <c r="L47" s="14" t="s">
        <v>624</v>
      </c>
      <c r="M47" s="14"/>
      <c r="N47" s="14" t="str">
        <f>"    ref_intext_"&amp;F47&amp;": "&amp;""""&amp;I47&amp;""""</f>
        <v xml:space="preserve">    ref_intext_becker_et_al_2020: "Becker et al., 2021"</v>
      </c>
      <c r="O47" s="14" t="str">
        <f>"    ref_bib_"&amp;F47&amp;": "&amp;""""&amp;K47&amp;""""</f>
        <v xml:space="preserve">    ref_bib_becker_et_al_2020: "Becker, M. Huggard, D. J., &amp; Alberta Biodiversity Monitoring Institute [ABMI]. (2020). *abmi.camera.extras.* R package version 0.0.1. &lt;https://mabecker89.github.io/abmi.camera.extras&gt;"</v>
      </c>
    </row>
    <row r="48" spans="1:15">
      <c r="A48" s="14" t="s">
        <v>2239</v>
      </c>
      <c r="B48" s="14"/>
      <c r="C48" s="14"/>
      <c r="D48" s="14"/>
      <c r="E48" s="14"/>
      <c r="F48" s="38" t="s">
        <v>3042</v>
      </c>
      <c r="G48" s="14" t="str">
        <f>"{{ ref_intext_"&amp;F48&amp;" }}"</f>
        <v>{{ ref_intext_becker_et_al_2021 }}</v>
      </c>
      <c r="H48" s="14" t="str">
        <f>"{{ ref_bib_"&amp;F48&amp;" }}"</f>
        <v>{{ ref_bib_becker_et_al_2021 }}</v>
      </c>
      <c r="I48" s="14" t="s">
        <v>3043</v>
      </c>
      <c r="J48" s="14" t="s">
        <v>3043</v>
      </c>
      <c r="K48" s="14" t="s">
        <v>3667</v>
      </c>
      <c r="L48" s="14" t="s">
        <v>624</v>
      </c>
      <c r="M48" s="14" t="str">
        <f>LEFT(K48,141)&amp;" &lt;br&gt; &amp;nbsp;&amp;nbsp;&amp;nbsp;&amp;nbsp;&amp;nbsp;&amp;nbsp;&amp;nbsp;&amp;nbsp;"&amp;MID(K48,2,142)&amp;MID(K48,142,500)&amp;"&lt;br&gt;&lt;br&gt;"</f>
        <v>Becker, M. Huggard, D. J., &amp; Alberta Biodiversity Monitoring Institute [ABMI]. (2021).*Estimating animal density using TIFC (Time In Front of &lt;br&gt; &amp;nbsp;&amp;nbsp;&amp;nbsp;&amp;nbsp;&amp;nbsp;&amp;nbsp;&amp;nbsp;&amp;nbsp;ecker, M. Huggard, D. J., &amp; Alberta Biodiversity Monitoring Institute [ABMI]. (2021).*Estimating animal density using TIFC (Time In Front of C Camera).* &lt;https://github.com/mabecker89/tifc-method&gt;&lt;br&gt;&lt;br&gt;</v>
      </c>
      <c r="N48" s="14" t="str">
        <f>"    ref_intext_"&amp;F48&amp;": "&amp;""""&amp;I48&amp;""""</f>
        <v xml:space="preserve">    ref_intext_becker_et_al_2021: "Becker et al., 2021"</v>
      </c>
      <c r="O48" s="14" t="str">
        <f>"    ref_bib_"&amp;F48&amp;": "&amp;""""&amp;K48&amp;""""</f>
        <v xml:space="preserve">    ref_bib_becker_et_al_2021: "Becker, M. Huggard, D. J., &amp; Alberta Biodiversity Monitoring Institute [ABMI]. (2021).*Estimating animal density using TIFC (Time In Front of Camera).* &lt;https://github.com/mabecker89/tifc-method&gt;"</v>
      </c>
    </row>
    <row r="49" spans="1:15">
      <c r="A49" s="14" t="s">
        <v>2239</v>
      </c>
      <c r="B49" s="14" t="b">
        <v>1</v>
      </c>
      <c r="C49" s="14" t="b">
        <v>1</v>
      </c>
      <c r="D49" s="14" t="b">
        <v>0</v>
      </c>
      <c r="E49" s="14"/>
      <c r="F49" s="38" t="s">
        <v>1427</v>
      </c>
      <c r="G49" s="14" t="str">
        <f>"{{ ref_intext_"&amp;F49&amp;" }}"</f>
        <v>{{ ref_intext_becker_et_al_2022 }}</v>
      </c>
      <c r="H49" s="14" t="str">
        <f>"{{ ref_bib_"&amp;F49&amp;" }}"</f>
        <v>{{ ref_bib_becker_et_al_2022 }}</v>
      </c>
      <c r="I49" s="14" t="s">
        <v>314</v>
      </c>
      <c r="J49" s="14" t="s">
        <v>314</v>
      </c>
      <c r="K49" s="14" t="s">
        <v>2773</v>
      </c>
      <c r="L49" s="14" t="s">
        <v>624</v>
      </c>
      <c r="M49" s="14" t="str">
        <f>LEFT(K49,141)&amp;" &lt;br&gt; &amp;nbsp;&amp;nbsp;&amp;nbsp;&amp;nbsp;&amp;nbsp;&amp;nbsp;&amp;nbsp;&amp;nbsp;"&amp;MID(K49,2,142)&amp;MID(K49,142,500)&amp;"&lt;br&gt;&lt;br&gt;"</f>
        <v>Becker, M., Huggard, D. J., Dickie, M., Warbington, C., Schieck, J., Herdman, E., Serrouya, R., &amp; Boutin, S. (2022). Applying and Testing a N &lt;br&gt; &amp;nbsp;&amp;nbsp;&amp;nbsp;&amp;nbsp;&amp;nbsp;&amp;nbsp;&amp;nbsp;&amp;nbsp;ecker, M., Huggard, D. J., Dickie, M., Warbington, C., Schieck, J., Herdman, E., Serrouya, R., &amp; Boutin, S. (2022). Applying and Testing a Novovel Method to Estimate Animal Density from Motion-Triggered Cameras. *Ecosphere, 13*(4), 1-14. &lt;https://doi.org/10.1002/ecs2.4005&gt;&lt;br&gt;&lt;br&gt;</v>
      </c>
      <c r="N49" s="14" t="str">
        <f>"    ref_intext_"&amp;F49&amp;": "&amp;""""&amp;I49&amp;""""</f>
        <v xml:space="preserve">    ref_intext_becker_et_al_2022: "Becker et al., 2022"</v>
      </c>
      <c r="O49" s="14" t="str">
        <f>"    ref_bib_"&amp;F49&amp;": "&amp;""""&amp;K49&amp;""""</f>
        <v xml:space="preserve">    ref_bib_becker_et_al_2022: "Becker, M., Huggard, D. J., Dickie, M., Warbington, C., Schieck, J., Herdman, E., Serrouya, R., &amp; Boutin, S. (2022). Applying and Testing a Novel Method to Estimate Animal Density from Motion-Triggered Cameras. *Ecosphere, 13*(4), 1-14. &lt;https://doi.org/10.1002/ecs2.4005&gt;"</v>
      </c>
    </row>
    <row r="50" spans="1:15">
      <c r="A50" s="14" t="s">
        <v>2239</v>
      </c>
      <c r="B50" s="14" t="b">
        <v>1</v>
      </c>
      <c r="C50" s="14" t="b">
        <v>0</v>
      </c>
      <c r="D50" s="14" t="b">
        <v>0</v>
      </c>
      <c r="E50" s="14"/>
      <c r="F50" s="38" t="s">
        <v>1428</v>
      </c>
      <c r="G50" s="14" t="str">
        <f>"{{ ref_intext_"&amp;F50&amp;" }}"</f>
        <v>{{ ref_intext_beery_et_al_2019 }}</v>
      </c>
      <c r="H50" s="14" t="str">
        <f>"{{ ref_bib_"&amp;F50&amp;" }}"</f>
        <v>{{ ref_bib_beery_et_al_2019 }}</v>
      </c>
      <c r="I50" s="14" t="s">
        <v>313</v>
      </c>
      <c r="J50" s="14" t="s">
        <v>821</v>
      </c>
      <c r="K50" s="14" t="s">
        <v>1698</v>
      </c>
      <c r="L50" s="14" t="s">
        <v>624</v>
      </c>
      <c r="M50" s="14" t="str">
        <f>LEFT(K50,141)&amp;" &lt;br&gt; &amp;nbsp;&amp;nbsp;&amp;nbsp;&amp;nbsp;&amp;nbsp;&amp;nbsp;&amp;nbsp;&amp;nbsp;"&amp;MID(K50,2,142)&amp;MID(K50,142,500)&amp;"&lt;br&gt;&lt;br&gt;"</f>
        <v>Beery, S., Morris, D., &amp; Yang, S. (2019). Efficient Pipeline for Camera Trap Image Review. *Microsoft AI for Earth*. &lt;https://doi.org/10.4855 &lt;br&gt; &amp;nbsp;&amp;nbsp;&amp;nbsp;&amp;nbsp;&amp;nbsp;&amp;nbsp;&amp;nbsp;&amp;nbsp;eery, S., Morris, D., &amp; Yang, S. (2019). Efficient Pipeline for Camera Trap Image Review. *Microsoft AI for Earth*. &lt;https://doi.org/10.48550/0/arXiv.1907.06772&gt;&lt;br&gt;&lt;br&gt;</v>
      </c>
      <c r="N50" s="14" t="str">
        <f>"    ref_intext_"&amp;F50&amp;": "&amp;""""&amp;I50&amp;""""</f>
        <v xml:space="preserve">    ref_intext_beery_et_al_2019: "Beery et al., 2019"</v>
      </c>
      <c r="O50" s="14" t="str">
        <f>"    ref_bib_"&amp;F50&amp;": "&amp;""""&amp;K50&amp;""""</f>
        <v xml:space="preserve">    ref_bib_beery_et_al_2019: "Beery, S., Morris, D., &amp; Yang, S. (2019). Efficient Pipeline for Camera Trap Image Review. *Microsoft AI for Earth*. &lt;https://doi.org/10.48550/arXiv.1907.06772&gt;"</v>
      </c>
    </row>
    <row r="51" spans="1:15">
      <c r="A51" s="14" t="s">
        <v>2239</v>
      </c>
      <c r="B51" s="14" t="b">
        <v>1</v>
      </c>
      <c r="C51" s="14" t="b">
        <v>0</v>
      </c>
      <c r="D51" s="14" t="b">
        <v>0</v>
      </c>
      <c r="E51" s="14"/>
      <c r="F51" s="14" t="s">
        <v>1429</v>
      </c>
      <c r="G51" s="14" t="str">
        <f>"{{ ref_intext_"&amp;F51&amp;" }}"</f>
        <v>{{ ref_intext_bessone_et_al_2020 }}</v>
      </c>
      <c r="H51" s="14" t="str">
        <f>"{{ ref_bib_"&amp;F51&amp;" }}"</f>
        <v>{{ ref_bib_bessone_et_al_2020 }}</v>
      </c>
      <c r="I51" s="14" t="s">
        <v>312</v>
      </c>
      <c r="J51" s="14" t="s">
        <v>312</v>
      </c>
      <c r="K51" s="14" t="s">
        <v>2816</v>
      </c>
      <c r="L51" s="14" t="s">
        <v>624</v>
      </c>
      <c r="M51" s="14" t="str">
        <f>LEFT(K51,141)&amp;" &lt;br&gt; &amp;nbsp;&amp;nbsp;&amp;nbsp;&amp;nbsp;&amp;nbsp;&amp;nbsp;&amp;nbsp;&amp;nbsp;"&amp;MID(K51,2,142)&amp;MID(K51,142,500)&amp;"&lt;br&gt;&lt;br&gt;"</f>
        <v>Bessone, M., Kühl, H. S., Hohmann, G., Herbinger, I., N'Goran, K. P., Asanzi, P., Da Costa, P. B., Dérozier, V., Fotsing, E. D. B., Beka, B.  &lt;br&gt; &amp;nbsp;&amp;nbsp;&amp;nbsp;&amp;nbsp;&amp;nbsp;&amp;nbsp;&amp;nbsp;&amp;nbsp;essone, M., Kühl, H. S., Hohmann, G., Herbinger, I., N'Goran, K. P., Asanzi, P., Da Costa, P. B., Dérozier, V., Fotsing, E. D. B., Beka, B. I.I., Iyomi, M. D., Iyatshi, I. B., Kafando, P., Kambere, M. A., Moundzoho, D. B., Wanzalire, M. L. K., Fruth, B., &amp; Michalski, F. (2020). Drawn out of the Shadows: Surveying Secretive Forest Species with Camera Trap Distance Sampling. *Journal of Applied Ecology, 57*(5), 963–974. &lt;https://doi.org/10.1111/1365-2664.13602&gt;&lt;br&gt;&lt;br&gt;</v>
      </c>
      <c r="N51" s="14" t="str">
        <f>"    ref_intext_"&amp;F51&amp;": "&amp;""""&amp;I51&amp;""""</f>
        <v xml:space="preserve">    ref_intext_bessone_et_al_2020: "Bessone et al., 2020"</v>
      </c>
      <c r="O51" s="14" t="str">
        <f>"    ref_bib_"&amp;F51&amp;": "&amp;""""&amp;K51&amp;""""</f>
        <v xml:space="preserve">    ref_bib_bessone_et_al_2020: "Bessone,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v>
      </c>
    </row>
    <row r="52" spans="1:15">
      <c r="A52" s="14" t="s">
        <v>2239</v>
      </c>
      <c r="B52" s="14" t="b">
        <v>1</v>
      </c>
      <c r="C52" s="14" t="b">
        <v>0</v>
      </c>
      <c r="D52" s="14" t="b">
        <v>0</v>
      </c>
      <c r="E52" s="14"/>
      <c r="F52" s="14" t="s">
        <v>1430</v>
      </c>
      <c r="G52" s="14" t="str">
        <f>"{{ ref_intext_"&amp;F52&amp;" }}"</f>
        <v>{{ ref_intext_bischof_et_al_2020 }}</v>
      </c>
      <c r="H52" s="14" t="str">
        <f>"{{ ref_bib_"&amp;F52&amp;" }}"</f>
        <v>{{ ref_bib_bischof_et_al_2020 }}</v>
      </c>
      <c r="I52" s="14" t="s">
        <v>311</v>
      </c>
      <c r="J52" s="14" t="s">
        <v>311</v>
      </c>
      <c r="K52" s="14" t="s">
        <v>1699</v>
      </c>
      <c r="L52" s="14" t="s">
        <v>624</v>
      </c>
      <c r="M52" s="14" t="str">
        <f>LEFT(K52,141)&amp;" &lt;br&gt; &amp;nbsp;&amp;nbsp;&amp;nbsp;&amp;nbsp;&amp;nbsp;&amp;nbsp;&amp;nbsp;&amp;nbsp;"&amp;MID(K52,2,142)&amp;MID(K52,142,500)&amp;"&lt;br&gt;&lt;br&gt;"</f>
        <v>Bischof, R., Dupont, P., Milleret, C., ChipperfIeld, J., &amp; Royle, J. A. (2020). Consequences of Ignoring Group Association in Spatial Capture &lt;br&gt; &amp;nbsp;&amp;nbsp;&amp;nbsp;&amp;nbsp;&amp;nbsp;&amp;nbsp;&amp;nbsp;&amp;nbsp;ischof, R., Dupont, P., Milleret, C., ChipperfIeld, J., &amp; Royle, J. A. (2020). Consequences of Ignoring Group Association in Spatial Capture-R-Recapture Analysis. *Wildlife Biology, 2020*(1). &lt;https://doi.org/10.2981/wlb.00649&gt;&lt;br&gt;&lt;br&gt;</v>
      </c>
      <c r="N52" s="14" t="str">
        <f>"    ref_intext_"&amp;F52&amp;": "&amp;""""&amp;I52&amp;""""</f>
        <v xml:space="preserve">    ref_intext_bischof_et_al_2020: "Bischof et al., 2020"</v>
      </c>
      <c r="O52" s="14" t="str">
        <f>"    ref_bib_"&amp;F52&amp;": "&amp;""""&amp;K52&amp;""""</f>
        <v xml:space="preserve">    ref_bib_bischof_et_al_2020: "Bischof, R., Dupont, P., Milleret, C., ChipperfIeld, J., &amp; Royle, J. A. (2020). Consequences of Ignoring Group Association in Spatial Capture-Recapture Analysis. *Wildlife Biology, 2020*(1). &lt;https://doi.org/10.2981/wlb.00649&gt;"</v>
      </c>
    </row>
    <row r="53" spans="1:15">
      <c r="A53" s="14" t="s">
        <v>2239</v>
      </c>
      <c r="B53" s="14" t="b">
        <v>1</v>
      </c>
      <c r="C53" s="14" t="b">
        <v>0</v>
      </c>
      <c r="D53" s="14" t="b">
        <v>0</v>
      </c>
      <c r="E53" s="14"/>
      <c r="F53" s="14" t="s">
        <v>1431</v>
      </c>
      <c r="G53" s="14" t="str">
        <f>"{{ ref_intext_"&amp;F53&amp;" }}"</f>
        <v>{{ ref_intext_blanc_et_al_2013 }}</v>
      </c>
      <c r="H53" s="14" t="str">
        <f>"{{ ref_bib_"&amp;F53&amp;" }}"</f>
        <v>{{ ref_bib_blanc_et_al_2013 }}</v>
      </c>
      <c r="I53" s="14" t="s">
        <v>310</v>
      </c>
      <c r="J53" s="14" t="s">
        <v>310</v>
      </c>
      <c r="K53" s="14" t="s">
        <v>1700</v>
      </c>
      <c r="L53" s="14" t="s">
        <v>624</v>
      </c>
      <c r="M53" s="14" t="str">
        <f>LEFT(K53,141)&amp;" &lt;br&gt; &amp;nbsp;&amp;nbsp;&amp;nbsp;&amp;nbsp;&amp;nbsp;&amp;nbsp;&amp;nbsp;&amp;nbsp;"&amp;MID(K53,2,142)&amp;MID(K53,142,500)&amp;"&lt;br&gt;&lt;br&gt;"</f>
        <v>Blanc, L., Marboutin, E., Gatti, S., &amp; Gimenez, O. (2013). Abundance of Rare and Elusive Species: Empirical Investigation of Closed versus Sp &lt;br&gt; &amp;nbsp;&amp;nbsp;&amp;nbsp;&amp;nbsp;&amp;nbsp;&amp;nbsp;&amp;nbsp;&amp;nbsp;lanc, L., Marboutin, E., Gatti, S., &amp; Gimenez, O. (2013). Abundance of Rare and Elusive Species: Empirical Investigation of Closed versus Spatatially Explicit Capture-Recapture Models with Lynx as a Case Study. *Journal of Wildlife Management, 77*(2), 372–78. &lt;https://doi.org/10.1002/jwmg.453&gt;&lt;br&gt;&lt;br&gt;</v>
      </c>
      <c r="N53" s="14" t="str">
        <f>"    ref_intext_"&amp;F53&amp;": "&amp;""""&amp;I53&amp;""""</f>
        <v xml:space="preserve">    ref_intext_blanc_et_al_2013: "Blanc et al., 2013"</v>
      </c>
      <c r="O53" s="14" t="str">
        <f>"    ref_bib_"&amp;F53&amp;": "&amp;""""&amp;K53&amp;""""</f>
        <v xml:space="preserve">    ref_bib_blanc_et_al_2013: "Blanc, L., Marboutin, E., Gatti, S., &amp; Gimenez, O. (2013). Abundance of Rare and Elusive Species: Empirical Investigation of Closed versus Spatially Explicit Capture-Recapture Models with Lynx as a Case Study. *Journal of Wildlife Management, 77*(2), 372–78. &lt;https://doi.org/10.1002/jwmg.453&gt;"</v>
      </c>
    </row>
    <row r="54" spans="1:15">
      <c r="A54" s="14" t="s">
        <v>2239</v>
      </c>
      <c r="B54" s="14" t="b">
        <v>1</v>
      </c>
      <c r="C54" s="14" t="b">
        <v>0</v>
      </c>
      <c r="D54" s="14" t="b">
        <v>1</v>
      </c>
      <c r="E54" s="14"/>
      <c r="F54" s="14" t="s">
        <v>1432</v>
      </c>
      <c r="G54" s="14" t="str">
        <f>"{{ ref_intext_"&amp;F54&amp;" }}"</f>
        <v>{{ ref_intext_blasco_moreno_et_al_2019 }}</v>
      </c>
      <c r="H54" s="14" t="str">
        <f>"{{ ref_bib_"&amp;F54&amp;" }}"</f>
        <v>{{ ref_bib_blasco_moreno_et_al_2019 }}</v>
      </c>
      <c r="I54" s="14" t="s">
        <v>309</v>
      </c>
      <c r="J54" s="14" t="s">
        <v>820</v>
      </c>
      <c r="K54" s="14" t="s">
        <v>1701</v>
      </c>
      <c r="L54" s="14" t="s">
        <v>624</v>
      </c>
      <c r="M54" s="14" t="str">
        <f>LEFT(K54,141)&amp;" &lt;br&gt; &amp;nbsp;&amp;nbsp;&amp;nbsp;&amp;nbsp;&amp;nbsp;&amp;nbsp;&amp;nbsp;&amp;nbsp;"&amp;MID(K54,2,142)&amp;MID(K54,142,500)&amp;"&lt;br&gt;&lt;br&gt;"</f>
        <v>Blasco‐Moreno, A., Pérez‐Casany, M., Puig, P., Morante, M., Castells, E., &amp; O'Hara, R. B. (2019). What Does a Zero Mean? Understanding False, &lt;br&gt; &amp;nbsp;&amp;nbsp;&amp;nbsp;&amp;nbsp;&amp;nbsp;&amp;nbsp;&amp;nbsp;&amp;nbsp;lasco‐Moreno, A., Pérez‐Casany, M., Puig, P., Morante, M., Castells, E., &amp; O'Hara, R. B. (2019). What Does a Zero Mean? Understanding False, R Random and Structural Zeros in Ecology. *Methods in Ecology and Evolution, 10*(7), 949-959. &lt;https://doi.org/10.1111/2041-210x.13185&gt;&lt;br&gt;&lt;br&gt;</v>
      </c>
      <c r="N54" s="14" t="str">
        <f>"    ref_intext_"&amp;F54&amp;": "&amp;""""&amp;I54&amp;""""</f>
        <v xml:space="preserve">    ref_intext_blasco_moreno_et_al_2019: "Blasco-Moreno et al., 2019"</v>
      </c>
      <c r="O54" s="14" t="str">
        <f>"    ref_bib_"&amp;F54&amp;": "&amp;""""&amp;K54&amp;""""</f>
        <v xml:space="preserve">    ref_bib_blasco_moreno_et_al_2019: "Blasco‐Moreno, A., Pérez‐Casany, M., Puig, P., Morante, M., Castells, E., &amp; O'Hara, R. B. (2019). What Does a Zero Mean? Understanding False, Random and Structural Zeros in Ecology. *Methods in Ecology and Evolution, 10*(7), 949-959. &lt;https://doi.org/10.1111/2041-210x.13185&gt;"</v>
      </c>
    </row>
    <row r="55" spans="1:15">
      <c r="A55" s="14" t="s">
        <v>2239</v>
      </c>
      <c r="B55" s="14" t="b">
        <v>1</v>
      </c>
      <c r="C55" s="14" t="b">
        <v>0</v>
      </c>
      <c r="D55" s="14" t="b">
        <v>0</v>
      </c>
      <c r="E55" s="14"/>
      <c r="F55" s="14" t="s">
        <v>1433</v>
      </c>
      <c r="G55" s="14" t="str">
        <f>"{{ ref_intext_"&amp;F55&amp;" }}"</f>
        <v>{{ ref_intext_bliss_fisher_1953 }}</v>
      </c>
      <c r="H55" s="14" t="str">
        <f>"{{ ref_bib_"&amp;F55&amp;" }}"</f>
        <v>{{ ref_bib_bliss_fisher_1953 }}</v>
      </c>
      <c r="I55" s="14" t="s">
        <v>308</v>
      </c>
      <c r="J55" s="14" t="s">
        <v>308</v>
      </c>
      <c r="K55" s="14" t="s">
        <v>1702</v>
      </c>
      <c r="L55" s="14" t="s">
        <v>624</v>
      </c>
      <c r="M55" s="14" t="str">
        <f>LEFT(K55,141)&amp;" &lt;br&gt; &amp;nbsp;&amp;nbsp;&amp;nbsp;&amp;nbsp;&amp;nbsp;&amp;nbsp;&amp;nbsp;&amp;nbsp;"&amp;MID(K55,2,142)&amp;MID(K55,142,500)&amp;"&lt;br&gt;&lt;br&gt;"</f>
        <v>Bliss, C. I., &amp; Fisher, R. A. (1953). Fitting the Negative Binomial Distribution to Biological Data. *Biometrics, 9*(2), 176-200. &lt;https://do &lt;br&gt; &amp;nbsp;&amp;nbsp;&amp;nbsp;&amp;nbsp;&amp;nbsp;&amp;nbsp;&amp;nbsp;&amp;nbsp;liss, C. I., &amp; Fisher, R. A. (1953). Fitting the Negative Binomial Distribution to Biological Data. *Biometrics, 9*(2), 176-200. &lt;https://doi.i.org/10.2307/3001850&gt;&lt;br&gt;&lt;br&gt;</v>
      </c>
      <c r="N55" s="14" t="str">
        <f>"    ref_intext_"&amp;F55&amp;": "&amp;""""&amp;I55&amp;""""</f>
        <v xml:space="preserve">    ref_intext_bliss_fisher_1953: "Bliss &amp; Fisher, 1953"</v>
      </c>
      <c r="O55" s="14" t="str">
        <f>"    ref_bib_"&amp;F55&amp;": "&amp;""""&amp;K55&amp;""""</f>
        <v xml:space="preserve">    ref_bib_bliss_fisher_1953: "Bliss, C. I., &amp; Fisher, R. A. (1953). Fitting the Negative Binomial Distribution to Biological Data. *Biometrics, 9*(2), 176-200. &lt;https://doi.org/10.2307/3001850&gt;"</v>
      </c>
    </row>
    <row r="56" spans="1:15">
      <c r="A56" s="14" t="s">
        <v>2239</v>
      </c>
      <c r="B56" s="14" t="b">
        <v>1</v>
      </c>
      <c r="C56" s="14" t="b">
        <v>0</v>
      </c>
      <c r="D56" s="14" t="b">
        <v>0</v>
      </c>
      <c r="E56" s="14"/>
      <c r="F56" s="14" t="s">
        <v>1434</v>
      </c>
      <c r="G56" s="14" t="str">
        <f>"{{ ref_intext_"&amp;F56&amp;" }}"</f>
        <v>{{ ref_intext_borcher_marques_2017 }}</v>
      </c>
      <c r="H56" s="14" t="str">
        <f>"{{ ref_bib_"&amp;F56&amp;" }}"</f>
        <v>{{ ref_bib_borcher_marques_2017 }}</v>
      </c>
      <c r="I56" s="14" t="s">
        <v>307</v>
      </c>
      <c r="J56" s="14" t="s">
        <v>307</v>
      </c>
      <c r="K56" s="14" t="s">
        <v>1703</v>
      </c>
      <c r="L56" s="14" t="s">
        <v>624</v>
      </c>
      <c r="M56" s="14" t="str">
        <f>LEFT(K56,141)&amp;" &lt;br&gt; &amp;nbsp;&amp;nbsp;&amp;nbsp;&amp;nbsp;&amp;nbsp;&amp;nbsp;&amp;nbsp;&amp;nbsp;"&amp;MID(K56,2,142)&amp;MID(K56,142,500)&amp;"&lt;br&gt;&lt;br&gt;"</f>
        <v>Borcher, D. L., &amp; Marques, T. A. (2017). From Distance Sampling to Spatial Capture–Recapture. *Asta Advances In Statistical Analysis, 101*, 4 &lt;br&gt; &amp;nbsp;&amp;nbsp;&amp;nbsp;&amp;nbsp;&amp;nbsp;&amp;nbsp;&amp;nbsp;&amp;nbsp;orcher, D. L., &amp; Marques, T. A. (2017). From Distance Sampling to Spatial Capture–Recapture. *Asta Advances In Statistical Analysis, 101*, 47575–494. &lt;https://link.springer.com/article/10.1007/s10182-016-0287-7&gt;&lt;br&gt;&lt;br&gt;</v>
      </c>
      <c r="N56" s="14" t="str">
        <f>"    ref_intext_"&amp;F56&amp;": "&amp;""""&amp;I56&amp;""""</f>
        <v xml:space="preserve">    ref_intext_borcher_marques_2017: "Borcher &amp; Marques, 2017"</v>
      </c>
      <c r="O56" s="14" t="str">
        <f>"    ref_bib_"&amp;F56&amp;": "&amp;""""&amp;K56&amp;""""</f>
        <v xml:space="preserve">    ref_bib_borcher_marques_2017: "Borcher, D. L., &amp; Marques, T. A. (2017). From Distance Sampling to Spatial Capture–Recapture. *Asta Advances In Statistical Analysis, 101*, 475–494. &lt;https://link.springer.com/article/10.1007/s10182-016-0287-7&gt;"</v>
      </c>
    </row>
    <row r="57" spans="1:15">
      <c r="A57" s="14" t="s">
        <v>2239</v>
      </c>
      <c r="B57" s="14" t="b">
        <v>0</v>
      </c>
      <c r="C57" s="14" t="b">
        <v>0</v>
      </c>
      <c r="D57" s="14"/>
      <c r="E57" s="14"/>
      <c r="F57" s="14" t="s">
        <v>36</v>
      </c>
      <c r="G57" s="14" t="str">
        <f>"{{ ref_intext_"&amp;F57&amp;" }}"</f>
        <v>{{ ref_intext_borchers_2012 }}</v>
      </c>
      <c r="H57" s="14" t="str">
        <f>"{{ ref_bib_"&amp;F57&amp;" }}"</f>
        <v>{{ ref_bib_borchers_2012 }}</v>
      </c>
      <c r="I57" s="14" t="s">
        <v>306</v>
      </c>
      <c r="J57" s="14" t="s">
        <v>306</v>
      </c>
      <c r="K57" s="14" t="s">
        <v>1705</v>
      </c>
      <c r="L57" s="14" t="s">
        <v>624</v>
      </c>
      <c r="M57" s="14" t="str">
        <f>LEFT(K57,141)&amp;" &lt;br&gt; &amp;nbsp;&amp;nbsp;&amp;nbsp;&amp;nbsp;&amp;nbsp;&amp;nbsp;&amp;nbsp;&amp;nbsp;"&amp;MID(K57,2,142)&amp;MID(K57,142,500)&amp;"&lt;br&gt;&lt;br&gt;"</f>
        <v>Borchers, D. (2012). A non-technical overview of spatially explicit capture–recapture models. *Journal of Ornithology, 152*(S2), 435–444. &lt;ht &lt;br&gt; &amp;nbsp;&amp;nbsp;&amp;nbsp;&amp;nbsp;&amp;nbsp;&amp;nbsp;&amp;nbsp;&amp;nbsp;orchers, D. (2012). A non-technical overview of spatially explicit capture–recapture models. *Journal of Ornithology, 152*(S2), 435–444. &lt;httptps://doi.org/10.1007/s10336-010-0583-z&gt;&lt;br&gt;&lt;br&gt;</v>
      </c>
      <c r="N57" s="14" t="str">
        <f>"    ref_intext_"&amp;F57&amp;": "&amp;""""&amp;I57&amp;""""</f>
        <v xml:space="preserve">    ref_intext_borchers_2012: "Borchers, 2012"</v>
      </c>
      <c r="O57" s="14" t="str">
        <f>"    ref_bib_"&amp;F57&amp;": "&amp;""""&amp;K57&amp;""""</f>
        <v xml:space="preserve">    ref_bib_borchers_2012: "Borchers, D. (2012). A non-technical overview of spatially explicit capture–recapture models. *Journal of Ornithology, 152*(S2), 435–444. &lt;https://doi.org/10.1007/s10336-010-0583-z&gt;"</v>
      </c>
    </row>
    <row r="58" spans="1:15">
      <c r="A58" s="14" t="s">
        <v>2239</v>
      </c>
      <c r="B58" s="14" t="b">
        <v>1</v>
      </c>
      <c r="C58" s="14" t="b">
        <v>0</v>
      </c>
      <c r="D58" s="14" t="b">
        <v>0</v>
      </c>
      <c r="E58" s="14"/>
      <c r="F58" s="14" t="s">
        <v>1435</v>
      </c>
      <c r="G58" s="14" t="str">
        <f>"{{ ref_intext_"&amp;F58&amp;" }}"</f>
        <v>{{ ref_intext_borchers_efford_2008 }}</v>
      </c>
      <c r="H58" s="14" t="str">
        <f>"{{ ref_bib_"&amp;F58&amp;" }}"</f>
        <v>{{ ref_bib_borchers_efford_2008 }}</v>
      </c>
      <c r="I58" s="14" t="s">
        <v>305</v>
      </c>
      <c r="J58" s="14" t="s">
        <v>305</v>
      </c>
      <c r="K58" s="14" t="s">
        <v>1704</v>
      </c>
      <c r="L58" s="14" t="s">
        <v>624</v>
      </c>
      <c r="M58" s="14" t="str">
        <f>LEFT(K58,141)&amp;" &lt;br&gt; &amp;nbsp;&amp;nbsp;&amp;nbsp;&amp;nbsp;&amp;nbsp;&amp;nbsp;&amp;nbsp;&amp;nbsp;"&amp;MID(K58,2,142)&amp;MID(K58,142,500)&amp;"&lt;br&gt;&lt;br&gt;"</f>
        <v>Borchers, D. L., &amp; Efford, M. G. (2008). Spatially Explicit Maximum Likelihood Methods for Capture-Recapture Studies. *Biometrics, 64*(2), 37 &lt;br&gt; &amp;nbsp;&amp;nbsp;&amp;nbsp;&amp;nbsp;&amp;nbsp;&amp;nbsp;&amp;nbsp;&amp;nbsp;orchers, D. L., &amp; Efford, M. G. (2008). Spatially Explicit Maximum Likelihood Methods for Capture-Recapture Studies. *Biometrics, 64*(2), 377–7–385. &lt;https://doi.org/10.1111/j.1541-0420.2007.00927.x&gt;&lt;br&gt;&lt;br&gt;</v>
      </c>
      <c r="N58" s="14" t="str">
        <f>"    ref_intext_"&amp;F58&amp;": "&amp;""""&amp;I58&amp;""""</f>
        <v xml:space="preserve">    ref_intext_borchers_efford_2008: "Borchers &amp; Efford, 2008"</v>
      </c>
      <c r="O58" s="14" t="str">
        <f>"    ref_bib_"&amp;F58&amp;": "&amp;""""&amp;K58&amp;""""</f>
        <v xml:space="preserve">    ref_bib_borchers_efford_2008: "Borchers, D. L., &amp; Efford, M. G. (2008). Spatially Explicit Maximum Likelihood Methods for Capture-Recapture Studies. *Biometrics, 64*(2), 377–385. &lt;https://doi.org/10.1111/j.1541-0420.2007.00927.x&gt;"</v>
      </c>
    </row>
    <row r="59" spans="1:15">
      <c r="A59" s="14" t="s">
        <v>2239</v>
      </c>
      <c r="B59" s="14" t="b">
        <v>0</v>
      </c>
      <c r="C59" s="14" t="b">
        <v>0</v>
      </c>
      <c r="D59" s="14"/>
      <c r="E59" s="14"/>
      <c r="F59" s="14" t="s">
        <v>1436</v>
      </c>
      <c r="G59" s="14" t="str">
        <f>"{{ ref_intext_"&amp;F59&amp;" }}"</f>
        <v>{{ ref_intext_borchers_et_al_2015 }}</v>
      </c>
      <c r="H59" s="14" t="str">
        <f>"{{ ref_bib_"&amp;F59&amp;" }}"</f>
        <v>{{ ref_bib_borchers_et_al_2015 }}</v>
      </c>
      <c r="I59" s="14" t="s">
        <v>304</v>
      </c>
      <c r="J59" s="14" t="s">
        <v>304</v>
      </c>
      <c r="K59" s="14" t="s">
        <v>2817</v>
      </c>
      <c r="L59" s="14" t="s">
        <v>624</v>
      </c>
      <c r="M59" s="14" t="str">
        <f>LEFT(K59,141)&amp;" &lt;br&gt; &amp;nbsp;&amp;nbsp;&amp;nbsp;&amp;nbsp;&amp;nbsp;&amp;nbsp;&amp;nbsp;&amp;nbsp;"&amp;MID(K59,2,142)&amp;MID(K59,142,500)&amp;"&lt;br&gt;&lt;br&gt;"</f>
        <v>Borchers, D. L., Stevenson, B. C., Kidney, D., Thomas, L., &amp; Marques, T. A. (2015). A Unifying Model for Capture–Recapture and Distance Sampl &lt;br&gt; &amp;nbsp;&amp;nbsp;&amp;nbsp;&amp;nbsp;&amp;nbsp;&amp;nbsp;&amp;nbsp;&amp;nbsp;orchers, D. L., Stevenson, B. C., Kidney, D., Thomas, L., &amp; Marques, T. A. (2015). A Unifying Model for Capture–Recapture and Distance Samplining Surveys of Wildlife Populations. *Journal of the American Statistical Association, 110*(509), 195–204. &lt;https://doi.org/10.1080/01621459.2014.893884&gt;&lt;br&gt;&lt;br&gt;</v>
      </c>
      <c r="N59" s="14" t="str">
        <f>"    ref_intext_"&amp;F59&amp;": "&amp;""""&amp;I59&amp;""""</f>
        <v xml:space="preserve">    ref_intext_borchers_et_al_2015: "Borchers et al., 2015"</v>
      </c>
      <c r="O59" s="14" t="str">
        <f>"    ref_bib_"&amp;F59&amp;": "&amp;""""&amp;K59&amp;""""</f>
        <v xml:space="preserve">    ref_bib_borchers_et_al_2015: "Borchers, D. L., Stevenson, B. C., Kidney, D., Thomas, L., &amp; Marques, T. A. (2015). A Unifying Model for Capture–Recapture and Distance Sampling Surveys of Wildlife Populations. *Journal of the American Statistical Association, 110*(509), 195–204. &lt;https://doi.org/10.1080/01621459.2014.893884&gt;"</v>
      </c>
    </row>
    <row r="60" spans="1:15">
      <c r="A60" s="14" t="s">
        <v>2239</v>
      </c>
      <c r="B60" s="14" t="b">
        <v>1</v>
      </c>
      <c r="C60" s="14" t="b">
        <v>1</v>
      </c>
      <c r="D60" s="14" t="b">
        <v>0</v>
      </c>
      <c r="E60" s="14"/>
      <c r="F60" s="14" t="s">
        <v>1437</v>
      </c>
      <c r="G60" s="14" t="str">
        <f>"{{ ref_intext_"&amp;F60&amp;" }}"</f>
        <v>{{ ref_intext_bowkett_et_al_2008 }}</v>
      </c>
      <c r="H60" s="14" t="str">
        <f>"{{ ref_bib_"&amp;F60&amp;" }}"</f>
        <v>{{ ref_bib_bowkett_et_al_2008 }}</v>
      </c>
      <c r="I60" s="14" t="s">
        <v>303</v>
      </c>
      <c r="J60" s="14" t="s">
        <v>819</v>
      </c>
      <c r="K60" s="14" t="s">
        <v>1706</v>
      </c>
      <c r="L60" s="14" t="s">
        <v>624</v>
      </c>
      <c r="M60" s="14" t="str">
        <f>LEFT(K60,141)&amp;" &lt;br&gt; &amp;nbsp;&amp;nbsp;&amp;nbsp;&amp;nbsp;&amp;nbsp;&amp;nbsp;&amp;nbsp;&amp;nbsp;"&amp;MID(K60,2,142)&amp;MID(K60,142,500)&amp;"&lt;br&gt;&lt;br&gt;"</f>
        <v>Bowkett, A. E., Rovero, F., &amp; Marshall, A. R. (2008). The use of camera-trap data to model habitat use by antelope species in the udzungwa mo &lt;br&gt; &amp;nbsp;&amp;nbsp;&amp;nbsp;&amp;nbsp;&amp;nbsp;&amp;nbsp;&amp;nbsp;&amp;nbsp;owkett, A. E., Rovero, F., &amp; Marshall, A. R. (2008). The use of camera-trap data to model habitat use by antelope species in the udzungwa moununtain forests, tanzania. *African Journal of Ecology, 46*(4), 479–487. &lt;https://doi.org/10.1111/j.1365-2028.2007.00881.x&gt;&lt;br&gt;&lt;br&gt;</v>
      </c>
      <c r="N60" s="14" t="str">
        <f>"    ref_intext_"&amp;F60&amp;": "&amp;""""&amp;I60&amp;""""</f>
        <v xml:space="preserve">    ref_intext_bowkett_et_al_2008: "Bowkett et al., 2008"</v>
      </c>
      <c r="O60" s="14" t="str">
        <f>"    ref_bib_"&amp;F60&amp;": "&amp;""""&amp;K60&amp;""""</f>
        <v xml:space="preserve">    ref_bib_bowkett_et_al_2008: "Bowkett, A. E., Rovero, F., &amp; Marshall, A. R. (2008). The use of camera-trap data to model habitat use by antelope species in the udzungwa mountain forests, tanzania. *African Journal of Ecology, 46*(4), 479–487. &lt;https://doi.org/10.1111/j.1365-2028.2007.00881.x&gt;"</v>
      </c>
    </row>
    <row r="61" spans="1:15">
      <c r="A61" s="14" t="s">
        <v>2239</v>
      </c>
      <c r="B61" s="14" t="b">
        <v>1</v>
      </c>
      <c r="C61" s="14" t="b">
        <v>0</v>
      </c>
      <c r="D61" s="14" t="b">
        <v>0</v>
      </c>
      <c r="E61" s="14"/>
      <c r="F61" s="14" t="s">
        <v>1438</v>
      </c>
      <c r="G61" s="14" t="str">
        <f>"{{ ref_intext_"&amp;F61&amp;" }}"</f>
        <v>{{ ref_intext_bridges_noss_2011 }}</v>
      </c>
      <c r="H61" s="14" t="str">
        <f>"{{ ref_bib_"&amp;F61&amp;" }}"</f>
        <v>{{ ref_bib_bridges_noss_2011 }}</v>
      </c>
      <c r="I61" s="14" t="s">
        <v>302</v>
      </c>
      <c r="J61" s="14" t="s">
        <v>302</v>
      </c>
      <c r="K61" s="14" t="s">
        <v>1707</v>
      </c>
      <c r="L61" s="14" t="s">
        <v>624</v>
      </c>
      <c r="M61" s="14" t="str">
        <f>LEFT(K61,141)&amp;" &lt;br&gt; &amp;nbsp;&amp;nbsp;&amp;nbsp;&amp;nbsp;&amp;nbsp;&amp;nbsp;&amp;nbsp;&amp;nbsp;"&amp;MID(K61,2,142)&amp;MID(K61,142,500)&amp;"&lt;br&gt;&lt;br&gt;"</f>
        <v>Bridges, A. S., &amp; Noss, A. J. (2011). Behavior and Activity Patterns. In A. F. O'Connell, J. D. Nichols, &amp; K. U. Karanth (Eds.), *Camera Trap &lt;br&gt; &amp;nbsp;&amp;nbsp;&amp;nbsp;&amp;nbsp;&amp;nbsp;&amp;nbsp;&amp;nbsp;&amp;nbsp;ridges, A. S., &amp; Noss, A. J. (2011). Behavior and Activity Patterns. In A. F. O'Connell, J. D. Nichols, &amp; K. U. Karanth (Eds.), *Camera Traps s In Animal Ecology: Methods and Analyses* (pp. 57–70). Springer. &lt;https://doi.org/10.1007/978-4-431-99495-4&gt;&lt;br&gt;&lt;br&gt;</v>
      </c>
      <c r="N61" s="14" t="str">
        <f>"    ref_intext_"&amp;F61&amp;": "&amp;""""&amp;I61&amp;""""</f>
        <v xml:space="preserve">    ref_intext_bridges_noss_2011: "Bridges &amp; Noss, 2011"</v>
      </c>
      <c r="O61" s="14" t="str">
        <f>"    ref_bib_"&amp;F61&amp;": "&amp;""""&amp;K61&amp;""""</f>
        <v xml:space="preserve">    ref_bib_bridges_noss_2011: "Bridges, A. S., &amp; Noss, A. J. (2011). Behavior and Activity Patterns. In A. F. O'Connell, J. D. Nichols, &amp; K. U. Karanth (Eds.), *Camera Traps In Animal Ecology: Methods and Analyses* (pp. 57–70). Springer. &lt;https://doi.org/10.1007/978-4-431-99495-4&gt;"</v>
      </c>
    </row>
    <row r="62" spans="1:15">
      <c r="A62" s="14" t="s">
        <v>2239</v>
      </c>
      <c r="B62" s="14" t="b">
        <v>0</v>
      </c>
      <c r="C62" s="14" t="b">
        <v>0</v>
      </c>
      <c r="D62" s="14" t="b">
        <v>1</v>
      </c>
      <c r="E62" s="14"/>
      <c r="F62" s="14" t="s">
        <v>1439</v>
      </c>
      <c r="G62" s="14" t="str">
        <f>"{{ ref_intext_"&amp;F62&amp;" }}"</f>
        <v>{{ ref_intext_brodie_et_al_2015 }}</v>
      </c>
      <c r="H62" s="14" t="str">
        <f>"{{ ref_bib_"&amp;F62&amp;" }}"</f>
        <v>{{ ref_bib_brodie_et_al_2015 }}</v>
      </c>
      <c r="I62" s="14" t="s">
        <v>317</v>
      </c>
      <c r="J62" s="14" t="s">
        <v>317</v>
      </c>
      <c r="K62" s="14" t="s">
        <v>2450</v>
      </c>
      <c r="L62" s="14" t="s">
        <v>624</v>
      </c>
      <c r="M62" s="14" t="str">
        <f>LEFT(K62,141)&amp;" &lt;br&gt; &amp;nbsp;&amp;nbsp;&amp;nbsp;&amp;nbsp;&amp;nbsp;&amp;nbsp;&amp;nbsp;&amp;nbsp;"&amp;MID(K62,2,142)&amp;MID(K62,142,500)&amp;"&lt;br&gt;&lt;br&gt;"</f>
        <v>Brodie, J. F., Giordano, A. J., Zipkin, E. F., Bernard, H., Mohd‐Azlan, J., &amp; Ambu, L. (2015). Correlation and persistence of hunting and log &lt;br&gt; &amp;nbsp;&amp;nbsp;&amp;nbsp;&amp;nbsp;&amp;nbsp;&amp;nbsp;&amp;nbsp;&amp;nbsp;rodie, J. F., Giordano, A. J., Zipkin, E. F., Bernard, H., Mohd‐Azlan, J., &amp; Ambu, L. (2015). Correlation and persistence of hunting and loggiging impacts on tropical rainforest mammals. *Conservation Biology, 29*(1), 110–121. &lt;https://doi.org/10.1111/cobi.12389&gt;&lt;br&gt;&lt;br&gt;</v>
      </c>
      <c r="N62" s="14" t="str">
        <f>"    ref_intext_"&amp;F62&amp;": "&amp;""""&amp;I62&amp;""""</f>
        <v xml:space="preserve">    ref_intext_brodie_et_al_2015: "Brodie et al., 2015"</v>
      </c>
      <c r="O62" s="14" t="str">
        <f>"    ref_bib_"&amp;F62&amp;": "&amp;""""&amp;K62&amp;""""</f>
        <v xml:space="preserve">    ref_bib_brodie_et_al_2015: "Brodie, J. F., Giordano, A. J., Zipkin, E. F., Bernard, H., Mohd‐Azlan, J., &amp; Ambu, L. (2015). Correlation and persistence of hunting and logging impacts on tropical rainforest mammals. *Conservation Biology, 29*(1), 110–121. &lt;https://doi.org/10.1111/cobi.12389&gt;"</v>
      </c>
    </row>
    <row r="63" spans="1:15">
      <c r="A63" s="14" t="s">
        <v>2239</v>
      </c>
      <c r="B63" s="14" t="b">
        <v>0</v>
      </c>
      <c r="C63" s="14" t="b">
        <v>0</v>
      </c>
      <c r="D63" s="14" t="b">
        <v>1</v>
      </c>
      <c r="E63" s="14"/>
      <c r="F63" s="14" t="s">
        <v>1440</v>
      </c>
      <c r="G63" s="14" t="str">
        <f>"{{ ref_intext_"&amp;F63&amp;" }}"</f>
        <v>{{ ref_intext_broekman_et_al_2022 }}</v>
      </c>
      <c r="H63" s="14" t="str">
        <f>"{{ ref_bib_"&amp;F63&amp;" }}"</f>
        <v>{{ ref_bib_broekman_et_al_2022 }}</v>
      </c>
      <c r="I63" s="14" t="s">
        <v>301</v>
      </c>
      <c r="J63" s="14" t="s">
        <v>301</v>
      </c>
      <c r="K63" s="38" t="s">
        <v>1708</v>
      </c>
      <c r="L63" s="14" t="s">
        <v>624</v>
      </c>
      <c r="M63" s="14" t="str">
        <f>LEFT(K63,141)&amp;" &lt;br&gt; &amp;nbsp;&amp;nbsp;&amp;nbsp;&amp;nbsp;&amp;nbsp;&amp;nbsp;&amp;nbsp;&amp;nbsp;"&amp;MID(K63,2,142)&amp;MID(K63,142,500)&amp;"&lt;br&gt;&lt;br&gt;"</f>
        <v>Broekman, M. J. E., Hoeks, S., Freriks, R., Langendoen, M. M., Runge, K. M., Savenco, E., Ter Harmsel, R., Huijbregts, M. A. J., &amp; Tucker, M. &lt;br&gt; &amp;nbsp;&amp;nbsp;&amp;nbsp;&amp;nbsp;&amp;nbsp;&amp;nbsp;&amp;nbsp;&amp;nbsp;roekman, M. J. E., Hoeks, S., Freriks, R., Langendoen, M. M., Runge, K. M., Savenco, E., Ter Harmsel, R., Huijbregts, M. A. J., &amp; Tucker, M. A A. (2023). HomeRange: A global database of mammalian home ranges. *Global Ecology and Biogeography, 32*(2), 198–205. &lt;https://doi.org/10.1111/geb.13625&gt;&lt;br&gt;&lt;br&gt;</v>
      </c>
      <c r="N63" s="14" t="str">
        <f>"    ref_intext_"&amp;F63&amp;": "&amp;""""&amp;I63&amp;""""</f>
        <v xml:space="preserve">    ref_intext_broekman_et_al_2022: "Broekman et al., 2022"</v>
      </c>
      <c r="O63" s="14" t="str">
        <f>"    ref_bib_"&amp;F63&amp;": "&amp;""""&amp;K63&amp;""""</f>
        <v xml:space="preserve">    ref_bib_broekman_et_al_2022: "Broekman, M. J. E., Hoeks, S., Freriks, R., Langendoen, M. M., Runge, K. M., Savenco, E., Ter Harmsel, R., Huijbregts, M. A. J., &amp; Tucker, M. A. (2023). HomeRange: A global database of mammalian home ranges. *Global Ecology and Biogeography, 32*(2), 198–205. &lt;https://doi.org/10.1111/geb.13625&gt;"</v>
      </c>
    </row>
    <row r="64" spans="1:15">
      <c r="A64" s="14" t="s">
        <v>2239</v>
      </c>
      <c r="B64" s="14" t="b">
        <v>0</v>
      </c>
      <c r="C64" s="14" t="b">
        <v>0</v>
      </c>
      <c r="D64" s="14"/>
      <c r="E64" s="14"/>
      <c r="F64" s="14" t="s">
        <v>2182</v>
      </c>
      <c r="G64" s="14" t="str">
        <f>"{{ ref_intext_"&amp;F64&amp;" }}"</f>
        <v>{{ ref_intext_brownlee_et_al_2022 }}</v>
      </c>
      <c r="H64" s="14" t="str">
        <f>"{{ ref_bib_"&amp;F64&amp;" }}"</f>
        <v>{{ ref_bib_brownlee_et_al_2022 }}</v>
      </c>
      <c r="I64" s="14" t="s">
        <v>2181</v>
      </c>
      <c r="J64" s="14" t="s">
        <v>2180</v>
      </c>
      <c r="K64" s="14" t="s">
        <v>2178</v>
      </c>
      <c r="L64" s="14" t="s">
        <v>624</v>
      </c>
      <c r="M64" s="14" t="str">
        <f>LEFT(K64,141)&amp;" &lt;br&gt; &amp;nbsp;&amp;nbsp;&amp;nbsp;&amp;nbsp;&amp;nbsp;&amp;nbsp;&amp;nbsp;&amp;nbsp;"&amp;MID(K64,2,142)&amp;MID(K64,142,500)&amp;"&lt;br&gt;&lt;br&gt;"</f>
        <v>Brownlee, M., Warbington, C., &amp; Boyce., M. (2022). Monitoring Sitatunga (*Tragelaphus Spekii*) Populations Using Camera Traps. *African Journ &lt;br&gt; &amp;nbsp;&amp;nbsp;&amp;nbsp;&amp;nbsp;&amp;nbsp;&amp;nbsp;&amp;nbsp;&amp;nbsp;rownlee, M., Warbington, C., &amp; Boyce., M. (2022). Monitoring Sitatunga (*Tragelaphus Spekii*) Populations Using Camera Traps. *African Journalal of Ecology, 60*(3), 377. &lt;https://doi.org/10.1111/aje.12972&gt;&lt;br&gt;&lt;br&gt;</v>
      </c>
      <c r="N64" s="14" t="str">
        <f>"    ref_intext_"&amp;F64&amp;": "&amp;""""&amp;I64&amp;""""</f>
        <v xml:space="preserve">    ref_intext_brownlee_et_al_2022: "Brownlee et al., 2022"</v>
      </c>
      <c r="O64" s="14" t="str">
        <f>"    ref_bib_"&amp;F64&amp;": "&amp;""""&amp;K64&amp;""""</f>
        <v xml:space="preserve">    ref_bib_brownlee_et_al_2022: "Brownlee, M., Warbington, C., &amp; Boyce., M. (2022). Monitoring Sitatunga (*Tragelaphus Spekii*) Populations Using Camera Traps. *African Journal of Ecology, 60*(3), 377. &lt;https://doi.org/10.1111/aje.12972&gt;"</v>
      </c>
    </row>
    <row r="65" spans="1:15">
      <c r="A65" s="14" t="s">
        <v>2239</v>
      </c>
      <c r="B65" s="14" t="b">
        <v>1</v>
      </c>
      <c r="C65" s="14" t="b">
        <v>0</v>
      </c>
      <c r="D65" s="14" t="b">
        <v>0</v>
      </c>
      <c r="E65" s="14"/>
      <c r="F65" s="14" t="s">
        <v>35</v>
      </c>
      <c r="G65" s="14" t="str">
        <f>"{{ ref_intext_"&amp;F65&amp;" }}"</f>
        <v>{{ ref_intext_burgar_2021 }}</v>
      </c>
      <c r="H65" s="14" t="str">
        <f>"{{ ref_bib_"&amp;F65&amp;" }}"</f>
        <v>{{ ref_bib_burgar_2021 }}</v>
      </c>
      <c r="I65" s="14" t="s">
        <v>300</v>
      </c>
      <c r="J65" s="14" t="s">
        <v>300</v>
      </c>
      <c r="K65" s="14" t="s">
        <v>2847</v>
      </c>
      <c r="L65" s="14" t="s">
        <v>624</v>
      </c>
      <c r="M65" s="14" t="str">
        <f>LEFT(K65,141)&amp;" &lt;br&gt; &amp;nbsp;&amp;nbsp;&amp;nbsp;&amp;nbsp;&amp;nbsp;&amp;nbsp;&amp;nbsp;&amp;nbsp;"&amp;MID(K65,2,142)&amp;MID(K65,142,500)&amp;"&lt;br&gt;&lt;br&gt;"</f>
        <v>Burgar, J. M. (2021). Counting Elk Amongst the Trees: Improving the Accuracy of Roosevelt Elk Inventory via Modelling, Preliminary Report 202 &lt;br&gt; &amp;nbsp;&amp;nbsp;&amp;nbsp;&amp;nbsp;&amp;nbsp;&amp;nbsp;&amp;nbsp;&amp;nbsp;urgar, J. M. (2021). Counting Elk Amongst the Trees: Improving the Accuracy of Roosevelt Elk Inventory via Modelling, Preliminary Report 2021.1. Terrestrial Wildlife Resources, South Coast Resource Management, FLNRORD. (available upon request).&lt;br&gt;&lt;br&gt;</v>
      </c>
      <c r="N65" s="14" t="str">
        <f>"    ref_intext_"&amp;F65&amp;": "&amp;""""&amp;I65&amp;""""</f>
        <v xml:space="preserve">    ref_intext_burgar_2021: "Burgar, 2021"</v>
      </c>
      <c r="O65" s="14" t="str">
        <f>"    ref_bib_"&amp;F65&amp;": "&amp;""""&amp;K65&amp;""""</f>
        <v xml:space="preserve">    ref_bib_burgar_2021: "Burgar, J. M. (2021). Counting Elk Amongst the Trees: Improving the Accuracy of Roosevelt Elk Inventory via Modelling, Preliminary Report 2021. Terrestrial Wildlife Resources, South Coast Resource Management, FLNRORD. (available upon request)."</v>
      </c>
    </row>
    <row r="66" spans="1:15">
      <c r="A66" s="14" t="s">
        <v>2239</v>
      </c>
      <c r="B66" s="14" t="b">
        <v>1</v>
      </c>
      <c r="C66" s="14" t="b">
        <v>0</v>
      </c>
      <c r="D66" s="14" t="b">
        <v>0</v>
      </c>
      <c r="E66" s="14"/>
      <c r="F66" s="14" t="s">
        <v>1441</v>
      </c>
      <c r="G66" s="14" t="str">
        <f>"{{ ref_intext_"&amp;F66&amp;" }}"</f>
        <v>{{ ref_intext_burgar_et_al_2018 }}</v>
      </c>
      <c r="H66" s="14" t="str">
        <f>"{{ ref_bib_"&amp;F66&amp;" }}"</f>
        <v>{{ ref_bib_burgar_et_al_2018 }}</v>
      </c>
      <c r="I66" s="14" t="s">
        <v>299</v>
      </c>
      <c r="J66" s="14" t="s">
        <v>299</v>
      </c>
      <c r="K66" s="14" t="s">
        <v>2774</v>
      </c>
      <c r="L66" s="14" t="s">
        <v>624</v>
      </c>
      <c r="M66" s="14" t="str">
        <f>LEFT(K66,141)&amp;" &lt;br&gt; &amp;nbsp;&amp;nbsp;&amp;nbsp;&amp;nbsp;&amp;nbsp;&amp;nbsp;&amp;nbsp;&amp;nbsp;"&amp;MID(K66,2,142)&amp;MID(K66,142,500)&amp;"&lt;br&gt;&lt;br&gt;"</f>
        <v>Burgar, J. M., Stewart, F. E. C., Volpe, J. P., Fisher, J. T., &amp; Burton, A. C. (2018). Estimating Density for species conservation: comparing &lt;br&gt; &amp;nbsp;&amp;nbsp;&amp;nbsp;&amp;nbsp;&amp;nbsp;&amp;nbsp;&amp;nbsp;&amp;nbsp;urgar, J. M., Stewart, F. E. C., Volpe, J. P., Fisher, J. T., &amp; Burton, A. C. (2018). Estimating Density for species conservation: comparing c camera trap spatial count models to genetic spatial capture-recapture models. *Global Ecology and Conservation*, *15*, Article e00411. &lt;https://doi.org/10.1016/j.gecco.2018.e00411&gt;&lt;br&gt;&lt;br&gt;</v>
      </c>
      <c r="N66" s="14" t="str">
        <f>"    ref_intext_"&amp;F66&amp;": "&amp;""""&amp;I66&amp;""""</f>
        <v xml:space="preserve">    ref_intext_burgar_et_al_2018: "Burgar et al., 2018"</v>
      </c>
      <c r="O66" s="14" t="str">
        <f>"    ref_bib_"&amp;F66&amp;": "&amp;""""&amp;K66&amp;""""</f>
        <v xml:space="preserve">    ref_bib_burgar_et_al_2018: "Burgar,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v>
      </c>
    </row>
    <row r="67" spans="1:15">
      <c r="A67" s="14" t="s">
        <v>2239</v>
      </c>
      <c r="B67" s="14" t="b">
        <v>0</v>
      </c>
      <c r="C67" s="14" t="b">
        <v>1</v>
      </c>
      <c r="D67" s="14" t="b">
        <v>0</v>
      </c>
      <c r="E67" s="14"/>
      <c r="F67" s="14" t="s">
        <v>1442</v>
      </c>
      <c r="G67" s="14" t="str">
        <f>"{{ ref_intext_"&amp;F67&amp;" }}"</f>
        <v>{{ ref_intext_burkholder_et_al_2018 }}</v>
      </c>
      <c r="H67" s="14" t="str">
        <f>"{{ ref_bib_"&amp;F67&amp;" }}"</f>
        <v>{{ ref_bib_burkholder_et_al_2018 }}</v>
      </c>
      <c r="I67" s="14" t="s">
        <v>298</v>
      </c>
      <c r="J67" s="14" t="s">
        <v>298</v>
      </c>
      <c r="K67" s="14" t="s">
        <v>1709</v>
      </c>
      <c r="L67" s="14" t="s">
        <v>624</v>
      </c>
      <c r="M67" s="14" t="str">
        <f>LEFT(K67,141)&amp;" &lt;br&gt; &amp;nbsp;&amp;nbsp;&amp;nbsp;&amp;nbsp;&amp;nbsp;&amp;nbsp;&amp;nbsp;&amp;nbsp;"&amp;MID(K67,2,142)&amp;MID(K67,142,500)&amp;"&lt;br&gt;&lt;br&gt;"</f>
        <v>Burkholder, E. N., Jakes, A. F., Jones, P. F., Hebblewhite, M., &amp; Bishop, C. J. (2018). To Jump or Not to Jump: Mule Deer and White-Tailed De &lt;br&gt; &amp;nbsp;&amp;nbsp;&amp;nbsp;&amp;nbsp;&amp;nbsp;&amp;nbsp;&amp;nbsp;&amp;nbsp;urkholder, E. N., Jakes, A. F., Jones, P. F., Hebblewhite, M., &amp; Bishop, C. J. (2018). To Jump or Not to Jump: Mule Deer and White-Tailed Deerer Fence Crossing Decisions. *Wildlife Society Bulletin*, *42*(3), 420–429. &lt;https://doi.org/10.1002/wsb.898&gt;&lt;br&gt;&lt;br&gt;</v>
      </c>
      <c r="N67" s="14" t="str">
        <f>"    ref_intext_"&amp;F67&amp;": "&amp;""""&amp;I67&amp;""""</f>
        <v xml:space="preserve">    ref_intext_burkholder_et_al_2018: "Burkholder et al., 2018"</v>
      </c>
      <c r="O67" s="14" t="str">
        <f>"    ref_bib_"&amp;F67&amp;": "&amp;""""&amp;K67&amp;""""</f>
        <v xml:space="preserve">    ref_bib_burkholder_et_al_2018: "Burkholder, E. N., Jakes, A. F., Jones, P. F., Hebblewhite, M., &amp; Bishop, C. J. (2018). To Jump or Not to Jump: Mule Deer and White-Tailed Deer Fence Crossing Decisions. *Wildlife Society Bulletin*, *42*(3), 420–429. &lt;https://doi.org/10.1002/wsb.898&gt;"</v>
      </c>
    </row>
    <row r="68" spans="1:15">
      <c r="A68" s="14" t="s">
        <v>2239</v>
      </c>
      <c r="B68" s="14" t="b">
        <v>1</v>
      </c>
      <c r="C68" s="14" t="b">
        <v>0</v>
      </c>
      <c r="D68" s="14" t="b">
        <v>0</v>
      </c>
      <c r="E68" s="14"/>
      <c r="F68" s="14" t="s">
        <v>1443</v>
      </c>
      <c r="G68" s="14" t="str">
        <f>"{{ ref_intext_"&amp;F68&amp;" }}"</f>
        <v>{{ ref_intext_burton_et_al_2015 }}</v>
      </c>
      <c r="H68" s="14" t="str">
        <f>"{{ ref_bib_"&amp;F68&amp;" }}"</f>
        <v>{{ ref_bib_burton_et_al_2015 }}</v>
      </c>
      <c r="I68" s="14" t="s">
        <v>297</v>
      </c>
      <c r="J68" s="14" t="s">
        <v>297</v>
      </c>
      <c r="K68" s="14" t="s">
        <v>2818</v>
      </c>
      <c r="L68" s="14" t="s">
        <v>624</v>
      </c>
      <c r="M68" s="14" t="str">
        <f>LEFT(K68,141)&amp;" &lt;br&gt; &amp;nbsp;&amp;nbsp;&amp;nbsp;&amp;nbsp;&amp;nbsp;&amp;nbsp;&amp;nbsp;&amp;nbsp;"&amp;MID(K68,2,142)&amp;MID(K68,142,500)&amp;"&lt;br&gt;&lt;br&gt;"</f>
        <v>Burton, A. C., Neilson, E., Moreira, D., Ladle, A., Steenweg, R., Fisher, J. T., Bayne, E., Boutin, S., &amp; Stephens, P. (2015). Camera trap Tr &lt;br&gt; &amp;nbsp;&amp;nbsp;&amp;nbsp;&amp;nbsp;&amp;nbsp;&amp;nbsp;&amp;nbsp;&amp;nbsp;urton, A. C., Neilson, E., Moreira, D., Ladle, A., Steenweg, R., Fisher, J. T., Bayne, E., Boutin, S., &amp; Stephens, P. (2015). Camera trap Trapapping: A Review and Recommendations for Linking Surveys to Ecological Processes. *Journal of Applied Ecology*, *52*(3), 675–685. &lt;https://doi.org/10.1111/1365-2664.12432&gt;&lt;br&gt;&lt;br&gt;</v>
      </c>
      <c r="N68" s="14" t="str">
        <f>"    ref_intext_"&amp;F68&amp;": "&amp;""""&amp;I68&amp;""""</f>
        <v xml:space="preserve">    ref_intext_burton_et_al_2015: "Burton et al., 2015"</v>
      </c>
      <c r="O68" s="14" t="str">
        <f>"    ref_bib_"&amp;F68&amp;": "&amp;""""&amp;K68&amp;""""</f>
        <v xml:space="preserve">    ref_bib_burton_et_al_2015: "Burton, A. C., Neilson, E., Moreira, D., Ladle, A., Steenweg, R., Fisher, J. T., Bayne, E., Boutin, S., &amp; Stephens, P. (2015). Camera trap Trapping: A Review and Recommendations for Linking Surveys to Ecological Processes. *Journal of Applied Ecology*, *52*(3), 675–685. &lt;https://doi.org/10.1111/1365-2664.12432&gt;"</v>
      </c>
    </row>
    <row r="69" spans="1:15">
      <c r="A69" s="14"/>
      <c r="B69" s="14"/>
      <c r="C69" s="14"/>
      <c r="D69" s="14"/>
      <c r="E69" s="14"/>
      <c r="F69" s="14" t="s">
        <v>2997</v>
      </c>
      <c r="G69" s="14" t="str">
        <f>"{{ ref_intext_"&amp;F69&amp;" }}"</f>
        <v>{{ ref_intext_cao_2021 }}</v>
      </c>
      <c r="H69" s="14" t="str">
        <f>"{{ ref_bib_"&amp;F69&amp;" }}"</f>
        <v>{{ ref_bib_cao_2021 }}</v>
      </c>
      <c r="I69" s="14" t="s">
        <v>2996</v>
      </c>
      <c r="J69" s="14" t="s">
        <v>2996</v>
      </c>
      <c r="K69" s="14" t="s">
        <v>2995</v>
      </c>
      <c r="L69" s="14" t="s">
        <v>624</v>
      </c>
      <c r="M69" s="14" t="str">
        <f>LEFT(K69,141)&amp;" &lt;br&gt; &amp;nbsp;&amp;nbsp;&amp;nbsp;&amp;nbsp;&amp;nbsp;&amp;nbsp;&amp;nbsp;&amp;nbsp;"&amp;MID(K69,2,142)&amp;MID(K69,142,500)&amp;"&lt;br&gt;&lt;br&gt;"</f>
        <v>Cao, A. (2021, Jun 14) *Hurdle models.*  [Video]. YouTube. &lt;https://www.youtube.com/watch?v=q2NRQBcihQY&gt; &lt;br&gt; &amp;nbsp;&amp;nbsp;&amp;nbsp;&amp;nbsp;&amp;nbsp;&amp;nbsp;&amp;nbsp;&amp;nbsp;ao, A. (2021, Jun 14) *Hurdle models.*  [Video]. YouTube. &lt;https://www.youtube.com/watch?v=q2NRQBcihQY&gt;&lt;br&gt;&lt;br&gt;</v>
      </c>
      <c r="N69" s="14" t="str">
        <f>"    ref_intext_"&amp;F69&amp;": "&amp;""""&amp;I69&amp;""""</f>
        <v xml:space="preserve">    ref_intext_cao_2021: "Cao (2021)"</v>
      </c>
      <c r="O69" s="14" t="str">
        <f>"    ref_bib_"&amp;F69&amp;": "&amp;""""&amp;K69&amp;""""</f>
        <v xml:space="preserve">    ref_bib_cao_2021: "Cao, A. (2021, Jun 14) *Hurdle models.*  [Video]. YouTube. &lt;https://www.youtube.com/watch?v=q2NRQBcihQY&gt;"</v>
      </c>
    </row>
    <row r="70" spans="1:15">
      <c r="A70" s="14" t="s">
        <v>2240</v>
      </c>
      <c r="B70" s="14" t="b">
        <v>1</v>
      </c>
      <c r="C70" s="14" t="b">
        <v>0</v>
      </c>
      <c r="D70" s="14" t="b">
        <v>0</v>
      </c>
      <c r="E70" s="14"/>
      <c r="F70" s="14" t="s">
        <v>1444</v>
      </c>
      <c r="G70" s="14" t="str">
        <f>"{{ ref_intext_"&amp;F70&amp;" }}"</f>
        <v>{{ ref_intext_cappelle_et_al_2021 }}</v>
      </c>
      <c r="H70" s="14" t="str">
        <f>"{{ ref_bib_"&amp;F70&amp;" }}"</f>
        <v>{{ ref_bib_cappelle_et_al_2021 }}</v>
      </c>
      <c r="I70" s="14" t="s">
        <v>296</v>
      </c>
      <c r="J70" s="14" t="s">
        <v>296</v>
      </c>
      <c r="K70" s="14" t="s">
        <v>1710</v>
      </c>
      <c r="L70" s="14" t="s">
        <v>624</v>
      </c>
      <c r="M70" s="14" t="str">
        <f>LEFT(K70,141)&amp;" &lt;br&gt; &amp;nbsp;&amp;nbsp;&amp;nbsp;&amp;nbsp;&amp;nbsp;&amp;nbsp;&amp;nbsp;&amp;nbsp;"&amp;MID(K70,2,142)&amp;MID(K70,142,500)&amp;"&lt;br&gt;&lt;br&gt;"</f>
        <v>Cappelle, N., Howe, E. J., Boesch, C., &amp; Kühl, H. S. (2021). Estimating Animal Abundance and Effort–Precision Relationship with Camera Trap D &lt;br&gt; &amp;nbsp;&amp;nbsp;&amp;nbsp;&amp;nbsp;&amp;nbsp;&amp;nbsp;&amp;nbsp;&amp;nbsp;appelle, N., Howe, E. J., Boesch, C., &amp; Kühl, H. S. (2021). Estimating Animal Abundance and Effort–Precision Relationship with Camera Trap Disistance Sampling. *Ecosphere, 12*(1). &lt;https://doi.org/10.1002/ecs2.3299&gt;&lt;br&gt;&lt;br&gt;</v>
      </c>
      <c r="N70" s="14" t="str">
        <f>"    ref_intext_"&amp;F70&amp;": "&amp;""""&amp;I70&amp;""""</f>
        <v xml:space="preserve">    ref_intext_cappelle_et_al_2021: "Cappelle et al., 2021"</v>
      </c>
      <c r="O70" s="14" t="str">
        <f>"    ref_bib_"&amp;F70&amp;": "&amp;""""&amp;K70&amp;""""</f>
        <v xml:space="preserve">    ref_bib_cappelle_et_al_2021: "Cappelle, N., Howe, E. J., Boesch, C., &amp; Kühl, H. S. (2021). Estimating Animal Abundance and Effort–Precision Relationship with Camera Trap Distance Sampling. *Ecosphere, 12*(1). &lt;https://doi.org/10.1002/ecs2.3299&gt;"</v>
      </c>
    </row>
    <row r="71" spans="1:15">
      <c r="A71" s="14" t="s">
        <v>2240</v>
      </c>
      <c r="B71" s="14" t="b">
        <v>0</v>
      </c>
      <c r="C71" s="14" t="b">
        <v>0</v>
      </c>
      <c r="D71" s="14" t="b">
        <v>1</v>
      </c>
      <c r="E71" s="14"/>
      <c r="F71" s="14" t="s">
        <v>1445</v>
      </c>
      <c r="G71" s="14" t="str">
        <f>"{{ ref_intext_"&amp;F71&amp;" }}"</f>
        <v>{{ ref_intext_caravaggi_et_al_2017 }}</v>
      </c>
      <c r="H71" s="14" t="str">
        <f>"{{ ref_bib_"&amp;F71&amp;" }}"</f>
        <v>{{ ref_bib_caravaggi_et_al_2017 }}</v>
      </c>
      <c r="I71" s="14" t="s">
        <v>295</v>
      </c>
      <c r="J71" s="14" t="s">
        <v>295</v>
      </c>
      <c r="K71" s="14" t="s">
        <v>1711</v>
      </c>
      <c r="L71" s="14" t="s">
        <v>624</v>
      </c>
      <c r="M71" s="14" t="str">
        <f>LEFT(K71,141)&amp;" &lt;br&gt; &amp;nbsp;&amp;nbsp;&amp;nbsp;&amp;nbsp;&amp;nbsp;&amp;nbsp;&amp;nbsp;&amp;nbsp;"&amp;MID(K71,2,142)&amp;MID(K71,142,500)&amp;"&lt;br&gt;&lt;br&gt;"</f>
        <v>Caravaggi, A., Banks, P. B., Burton, A. C., Finlay, C. M. V., Haswell, P. M., Hayward, M. W., Rowcliffe, M. J., Wood, M. D., Pettorelli, N.,  &lt;br&gt; &amp;nbsp;&amp;nbsp;&amp;nbsp;&amp;nbsp;&amp;nbsp;&amp;nbsp;&amp;nbsp;&amp;nbsp;aravaggi, A., Banks, P. B., Burton, A. C., Finlay, C. M. V., Haswell, P. M., Hayward, M. W., Rowcliffe, M. J., Wood, M. D., Pettorelli, N., &amp; &amp; Sollmann, R. (2017). A review of camera trapping for conservation behaviour research*. Remote Sensing in Ecology and Conservation, 3*(3), 109–122. &lt;https://doi.org/10.1002/rse2.48&gt;&lt;br&gt;&lt;br&gt;</v>
      </c>
      <c r="N71" s="14" t="str">
        <f>"    ref_intext_"&amp;F71&amp;": "&amp;""""&amp;I71&amp;""""</f>
        <v xml:space="preserve">    ref_intext_caravaggi_et_al_2017: "Caravaggi et al., 2017"</v>
      </c>
      <c r="O71" s="14" t="str">
        <f>"    ref_bib_"&amp;F71&amp;": "&amp;""""&amp;K71&amp;""""</f>
        <v xml:space="preserve">    ref_bib_caravaggi_et_al_2017: "Caravaggi, A., Banks, P. B., Burton, A. C., Finlay, C. M. V., Haswell, P. M., Hayward, M. W., Rowcliffe, M. J., Wood, M. D., Pettorelli, N., &amp; Sollmann, R. (2017). A review of camera trapping for conservation behaviour research*. Remote Sensing in Ecology and Conservation, 3*(3), 109–122. &lt;https://doi.org/10.1002/rse2.48&gt;"</v>
      </c>
    </row>
    <row r="72" spans="1:15">
      <c r="A72" s="14" t="s">
        <v>2240</v>
      </c>
      <c r="B72" s="14" t="b">
        <v>1</v>
      </c>
      <c r="C72" s="14" t="b">
        <v>0</v>
      </c>
      <c r="D72" s="14" t="b">
        <v>0</v>
      </c>
      <c r="E72" s="14"/>
      <c r="F72" s="14" t="s">
        <v>1446</v>
      </c>
      <c r="G72" s="14" t="str">
        <f>"{{ ref_intext_"&amp;F72&amp;" }}"</f>
        <v>{{ ref_intext_caravaggi_et_al_2020 }}</v>
      </c>
      <c r="H72" s="14" t="str">
        <f>"{{ ref_bib_"&amp;F72&amp;" }}"</f>
        <v>{{ ref_bib_caravaggi_et_al_2020 }}</v>
      </c>
      <c r="I72" s="14" t="s">
        <v>294</v>
      </c>
      <c r="J72" s="14" t="s">
        <v>294</v>
      </c>
      <c r="K72" s="14" t="s">
        <v>1712</v>
      </c>
      <c r="L72" s="14" t="s">
        <v>624</v>
      </c>
      <c r="M72" s="14" t="str">
        <f>LEFT(K72,141)&amp;" &lt;br&gt; &amp;nbsp;&amp;nbsp;&amp;nbsp;&amp;nbsp;&amp;nbsp;&amp;nbsp;&amp;nbsp;&amp;nbsp;"&amp;MID(K72,2,142)&amp;MID(K72,142,500)&amp;"&lt;br&gt;&lt;br&gt;"</f>
        <v>Caravaggi, A., Burton, A. C., Clark, D. A., Fisher, J. T., Grass, A., Green, S., Hobaiter, C., Hofmeester, T. R., Kalan, A. K., Rabaiotti, D. &lt;br&gt; &amp;nbsp;&amp;nbsp;&amp;nbsp;&amp;nbsp;&amp;nbsp;&amp;nbsp;&amp;nbsp;&amp;nbsp;aravaggi, A., Burton, A. C., Clark, D. A., Fisher, J. T., Grass, A., Green, S., Hobaiter, C., Hofmeester, T. R., Kalan, A. K., Rabaiotti, D., , &amp; Rivet, D. (2020). A Review of Factors To Consider When Using Camera Traps To Study Animal Behavior To Inform Wildlife Ecology And Conservation. *Conservation Science and Practice, 2*(8). &lt;https://doi.org/10.1111/csp2.239&gt;&lt;br&gt;&lt;br&gt;</v>
      </c>
      <c r="N72" s="14" t="str">
        <f>"    ref_intext_"&amp;F72&amp;": "&amp;""""&amp;I72&amp;""""</f>
        <v xml:space="preserve">    ref_intext_caravaggi_et_al_2020: "Caravaggi et al., 2020"</v>
      </c>
      <c r="O72" s="14" t="str">
        <f>"    ref_bib_"&amp;F72&amp;": "&amp;""""&amp;K72&amp;""""</f>
        <v xml:space="preserve">    ref_bib_caravaggi_et_al_2020: "Caravaggi,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v>
      </c>
    </row>
    <row r="73" spans="1:15">
      <c r="A73" s="14" t="s">
        <v>2240</v>
      </c>
      <c r="B73" s="14" t="b">
        <v>1</v>
      </c>
      <c r="C73" s="14" t="b">
        <v>1</v>
      </c>
      <c r="D73" s="14" t="b">
        <v>0</v>
      </c>
      <c r="E73" s="14"/>
      <c r="F73" s="14" t="s">
        <v>1447</v>
      </c>
      <c r="G73" s="14" t="str">
        <f>"{{ ref_intext_"&amp;F73&amp;" }}"</f>
        <v>{{ ref_intext_carbone_et_al_2001 }}</v>
      </c>
      <c r="H73" s="14" t="str">
        <f>"{{ ref_bib_"&amp;F73&amp;" }}"</f>
        <v>{{ ref_bib_carbone_et_al_2001 }}</v>
      </c>
      <c r="I73" s="14" t="s">
        <v>293</v>
      </c>
      <c r="J73" s="14" t="s">
        <v>293</v>
      </c>
      <c r="K73" s="14" t="s">
        <v>2852</v>
      </c>
      <c r="L73" s="14" t="s">
        <v>624</v>
      </c>
      <c r="M73" s="14" t="str">
        <f>LEFT(K73,141)&amp;" &lt;br&gt; &amp;nbsp;&amp;nbsp;&amp;nbsp;&amp;nbsp;&amp;nbsp;&amp;nbsp;&amp;nbsp;&amp;nbsp;"&amp;MID(K73,2,142)&amp;MID(K73,142,500)&amp;"&lt;br&gt;&lt;br&gt;"</f>
        <v>Carbone, C., Christie, S., Conforti, K., Coulson, T., Franklin, N., Ginsberg, J. R., Griffiths, M., Holden, J., Kawanishi, K., Kinnaird, M.,  &lt;br&gt; &amp;nbsp;&amp;nbsp;&amp;nbsp;&amp;nbsp;&amp;nbsp;&amp;nbsp;&amp;nbsp;&amp;nbsp;arbone, C., Christie, S., Conforti, K., Coulson, T., Franklin, N., Ginsberg, J. R., Griffiths, M., Holden, J., Kawanishi, K., Kinnaird, M., LaLaidlaw, R., Lynam, A., Macdonald, D. W., Martyr, D., McDougal, C., Nath, L., O'Brien, T., Seidensticker, J., Smith, D. J. L., Wan Shahruddin, W. N. (2001). The use of photographic rates to estimate densities of tigers and other cryptic mammals. *Animal Conservation, 4*(1), 75–79. &lt;https://doi.org/10.1017/S1367943001001081&gt;&lt;br&gt;&lt;br&gt;</v>
      </c>
      <c r="N73" s="14" t="str">
        <f>"    ref_intext_"&amp;F73&amp;": "&amp;""""&amp;I73&amp;""""</f>
        <v xml:space="preserve">    ref_intext_carbone_et_al_2001: "Carbone et al., 2001"</v>
      </c>
      <c r="O73" s="14" t="str">
        <f>"    ref_bib_"&amp;F73&amp;": "&amp;""""&amp;K73&amp;""""</f>
        <v xml:space="preserve">    ref_bib_carbone_et_al_2001: "Carbone,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v>
      </c>
    </row>
    <row r="74" spans="1:15">
      <c r="A74" s="14" t="s">
        <v>2240</v>
      </c>
      <c r="B74" s="14" t="b">
        <v>1</v>
      </c>
      <c r="C74" s="14" t="b">
        <v>0</v>
      </c>
      <c r="D74" s="14" t="b">
        <v>1</v>
      </c>
      <c r="E74" s="14"/>
      <c r="F74" s="14" t="s">
        <v>34</v>
      </c>
      <c r="G74" s="14" t="str">
        <f>"{{ ref_intext_"&amp;F74&amp;" }}"</f>
        <v>{{ ref_intext_caughley_1977 }}</v>
      </c>
      <c r="H74" s="14" t="str">
        <f>"{{ ref_bib_"&amp;F74&amp;" }}"</f>
        <v>{{ ref_bib_caughley_1977 }}</v>
      </c>
      <c r="I74" s="14" t="s">
        <v>292</v>
      </c>
      <c r="J74" s="14" t="s">
        <v>292</v>
      </c>
      <c r="K74" s="14" t="s">
        <v>2890</v>
      </c>
      <c r="L74" s="14" t="s">
        <v>624</v>
      </c>
      <c r="M74" s="14" t="str">
        <f>LEFT(K74,141)&amp;" &lt;br&gt; &amp;nbsp;&amp;nbsp;&amp;nbsp;&amp;nbsp;&amp;nbsp;&amp;nbsp;&amp;nbsp;&amp;nbsp;"&amp;MID(K74,2,142)&amp;MID(K74,142,500)&amp;"&lt;br&gt;&lt;br&gt;"</f>
        <v>Caughley, G. (1977). Analysis of Vertebrate Populations (pp. 234). Wiley. &lt;https://books.google.ca/books/about/Analysis_of_Vertebrate_Populat &lt;br&gt; &amp;nbsp;&amp;nbsp;&amp;nbsp;&amp;nbsp;&amp;nbsp;&amp;nbsp;&amp;nbsp;&amp;nbsp;aughley, G. (1977). Analysis of Vertebrate Populations (pp. 234). Wiley. &lt;https://books.google.ca/books/about/Analysis_of_Vertebrate_Populatioions.html?id=qAcUAQAAIAAJ&amp;redir_esc=y&gt;&lt;br&gt;&lt;br&gt;</v>
      </c>
      <c r="N74" s="14" t="str">
        <f>"    ref_intext_"&amp;F74&amp;": "&amp;""""&amp;I74&amp;""""</f>
        <v xml:space="preserve">    ref_intext_caughley_1977: "Caughley, 1977"</v>
      </c>
      <c r="O74" s="14" t="str">
        <f>"    ref_bib_"&amp;F74&amp;": "&amp;""""&amp;K74&amp;""""</f>
        <v xml:space="preserve">    ref_bib_caughley_1977: "Caughley, G. (1977). Analysis of Vertebrate Populations (pp. 234). Wiley. &lt;https://books.google.ca/books/about/Analysis_of_Vertebrate_Populations.html?id=qAcUAQAAIAAJ&amp;redir_esc=y&gt;"</v>
      </c>
    </row>
    <row r="75" spans="1:15">
      <c r="A75" s="14" t="s">
        <v>2240</v>
      </c>
      <c r="B75" s="14" t="b">
        <v>1</v>
      </c>
      <c r="C75" s="14" t="b">
        <v>0</v>
      </c>
      <c r="D75" s="14" t="b">
        <v>0</v>
      </c>
      <c r="E75" s="14"/>
      <c r="F75" s="14" t="s">
        <v>1448</v>
      </c>
      <c r="G75" s="14" t="str">
        <f>"{{ ref_intext_"&amp;F75&amp;" }}"</f>
        <v>{{ ref_intext_chandler_royle_2013 }}</v>
      </c>
      <c r="H75" s="14" t="str">
        <f>"{{ ref_bib_"&amp;F75&amp;" }}"</f>
        <v>{{ ref_bib_chandler_royle_2013 }}</v>
      </c>
      <c r="I75" s="14" t="s">
        <v>291</v>
      </c>
      <c r="J75" s="14" t="s">
        <v>291</v>
      </c>
      <c r="K75" s="14" t="s">
        <v>2775</v>
      </c>
      <c r="L75" s="14" t="s">
        <v>624</v>
      </c>
      <c r="M75" s="14" t="str">
        <f>LEFT(K75,141)&amp;" &lt;br&gt; &amp;nbsp;&amp;nbsp;&amp;nbsp;&amp;nbsp;&amp;nbsp;&amp;nbsp;&amp;nbsp;&amp;nbsp;"&amp;MID(K75,2,142)&amp;MID(K75,142,500)&amp;"&lt;br&gt;&lt;br&gt;"</f>
        <v>Chandler, R. B., &amp; Royle, J. A. (2013). Spatially explicit models for inference about Density in unmarked or partially marked populations. *T &lt;br&gt; &amp;nbsp;&amp;nbsp;&amp;nbsp;&amp;nbsp;&amp;nbsp;&amp;nbsp;&amp;nbsp;&amp;nbsp;handler, R. B., &amp; Royle, J. A. (2013). Spatially explicit models for inference about Density in unmarked or partially marked populations. *Thehe Annals of Applied Statistics, 7*(2), 936–954. &lt;https://doi.org/10.1214/12-aoas610&gt;&lt;br&gt;&lt;br&gt;</v>
      </c>
      <c r="N75" s="14" t="str">
        <f>"    ref_intext_"&amp;F75&amp;": "&amp;""""&amp;I75&amp;""""</f>
        <v xml:space="preserve">    ref_intext_chandler_royle_2013: "Chandler &amp; Royle, 2013"</v>
      </c>
      <c r="O75" s="14" t="str">
        <f>"    ref_bib_"&amp;F75&amp;": "&amp;""""&amp;K75&amp;""""</f>
        <v xml:space="preserve">    ref_bib_chandler_royle_2013: "Chandler, R. B., &amp; Royle, J. A. (2013). Spatially explicit models for inference about Density in unmarked or partially marked populations. *The Annals of Applied Statistics, 7*(2), 936–954. &lt;https://doi.org/10.1214/12-aoas610&gt;"</v>
      </c>
    </row>
    <row r="76" spans="1:15">
      <c r="A76" s="14"/>
      <c r="B76" s="14"/>
      <c r="C76" s="14"/>
      <c r="D76" s="14"/>
      <c r="E76" s="14"/>
      <c r="F76" s="14" t="s">
        <v>2339</v>
      </c>
      <c r="G76" s="14" t="str">
        <f>"{{ ref_intext_"&amp;F76&amp;" }}"</f>
        <v>{{ ref_intext_chao_et_al_2014 }}</v>
      </c>
      <c r="H76" s="14" t="str">
        <f>"{{ ref_bib_"&amp;F76&amp;" }}"</f>
        <v>{{ ref_bib_chao_et_al_2014 }}</v>
      </c>
      <c r="I76" s="14" t="s">
        <v>2340</v>
      </c>
      <c r="J76" s="14" t="s">
        <v>2340</v>
      </c>
      <c r="K76" s="14" t="s">
        <v>2341</v>
      </c>
      <c r="L76" s="14" t="s">
        <v>624</v>
      </c>
      <c r="M76" s="14" t="str">
        <f>LEFT(K76,141)&amp;" &lt;br&gt; &amp;nbsp;&amp;nbsp;&amp;nbsp;&amp;nbsp;&amp;nbsp;&amp;nbsp;&amp;nbsp;&amp;nbsp;"&amp;MID(K76,2,142)&amp;MID(K76,142,500)&amp;"&lt;br&gt;&lt;br&gt;"</f>
        <v>Chao, A., Gotelli, N.J., Hsieh, T. C., Sander, E. L., Ma, K. H., Colwell, R. K. &amp; Ellison, A. M. (2014). Rarefaction and extrapolation with H &lt;br&gt; &amp;nbsp;&amp;nbsp;&amp;nbsp;&amp;nbsp;&amp;nbsp;&amp;nbsp;&amp;nbsp;&amp;nbsp;hao, A., Gotelli, N.J., Hsieh, T. C., Sander, E. L., Ma, K. H., Colwell, R. K. &amp; Ellison, A. M. (2014). Rarefaction and extrapolation with Hilill numbers: a framework for sampling and estimation in species diversity studies. *Ecological Monographs, 84*, 45–67. &lt;https://doi.org/10.1890/13-0133.1&gt;&lt;br&gt;&lt;br&gt;</v>
      </c>
      <c r="N76" s="14" t="str">
        <f>"    ref_intext_"&amp;F76&amp;": "&amp;""""&amp;I76&amp;""""</f>
        <v xml:space="preserve">    ref_intext_chao_et_al_2014: "Chao et al., 2014"</v>
      </c>
      <c r="O76" s="14" t="str">
        <f>"    ref_bib_"&amp;F76&amp;": "&amp;""""&amp;K76&amp;""""</f>
        <v xml:space="preserve">    ref_bib_chao_et_al_2014: "Chao, A., Gotelli, N.J., Hsieh, T. C., Sander, E. L., Ma, K. H., Colwell, R. K. &amp; Ellison, A. M. (2014). Rarefaction and extrapolation with Hill numbers: a framework for sampling and estimation in species diversity studies. *Ecological Monographs, 84*, 45–67. &lt;https://doi.org/10.1890/13-0133.1&gt;"</v>
      </c>
    </row>
    <row r="77" spans="1:15">
      <c r="A77" s="14"/>
      <c r="B77" s="14"/>
      <c r="C77" s="14"/>
      <c r="D77" s="14"/>
      <c r="E77" s="14"/>
      <c r="F77" s="14" t="s">
        <v>2338</v>
      </c>
      <c r="G77" s="14" t="str">
        <f>"{{ ref_intext_"&amp;F77&amp;" }}"</f>
        <v>{{ ref_intext_chao_et_al_2016 }}</v>
      </c>
      <c r="H77" s="14" t="str">
        <f>"{{ ref_bib_"&amp;F77&amp;" }}"</f>
        <v>{{ ref_bib_chao_et_al_2016 }}</v>
      </c>
      <c r="I77" s="14" t="s">
        <v>2337</v>
      </c>
      <c r="J77" s="14" t="s">
        <v>2337</v>
      </c>
      <c r="K77" s="14" t="s">
        <v>2336</v>
      </c>
      <c r="L77" s="14" t="s">
        <v>624</v>
      </c>
      <c r="M77" s="14" t="str">
        <f>LEFT(K77,141)&amp;" &lt;br&gt; &amp;nbsp;&amp;nbsp;&amp;nbsp;&amp;nbsp;&amp;nbsp;&amp;nbsp;&amp;nbsp;&amp;nbsp;"&amp;MID(K77,2,142)&amp;MID(K77,142,500)&amp;"&lt;br&gt;&lt;br&gt;"</f>
        <v>Chao, A., Ma, K. H., &amp; Hsieh, T. C. (2016). *iNEXT Online: Software for Interpolation and Extrapolation of Species Diversity.* Program and Us &lt;br&gt; &amp;nbsp;&amp;nbsp;&amp;nbsp;&amp;nbsp;&amp;nbsp;&amp;nbsp;&amp;nbsp;&amp;nbsp;hao, A., Ma, K. H., &amp; Hsieh, T. C. (2016). *iNEXT Online: Software for Interpolation and Extrapolation of Species Diversity.* Program and Userer’s Guide published at &lt;http://chao.stat.nthu.edu.tw/wordpress/software_download/inextonline/&gt;&lt;br&gt;&lt;br&gt;</v>
      </c>
      <c r="N77" s="14" t="str">
        <f>"    ref_intext_"&amp;F77&amp;": "&amp;""""&amp;I77&amp;""""</f>
        <v xml:space="preserve">    ref_intext_chao_et_al_2016: "Chao et al., 2016"</v>
      </c>
      <c r="O77" s="14" t="str">
        <f>"    ref_bib_"&amp;F77&amp;": "&amp;""""&amp;K77&amp;""""</f>
        <v xml:space="preserve">    ref_bib_chao_et_al_2016: "Chao, A., Ma, K. H., &amp; Hsieh, T. C. (2016). *iNEXT Online: Software for Interpolation and Extrapolation of Species Diversity.* Program and User’s Guide published at &lt;http://chao.stat.nthu.edu.tw/wordpress/software_download/inextonline/&gt;"</v>
      </c>
    </row>
    <row r="78" spans="1:15">
      <c r="A78" s="14" t="s">
        <v>2240</v>
      </c>
      <c r="B78" s="14" t="b">
        <v>1</v>
      </c>
      <c r="C78" s="14" t="b">
        <v>0</v>
      </c>
      <c r="D78" s="14" t="b">
        <v>1</v>
      </c>
      <c r="E78" s="14"/>
      <c r="F78" s="14" t="s">
        <v>1449</v>
      </c>
      <c r="G78" s="14" t="str">
        <f>"{{ ref_intext_"&amp;F78&amp;" }}"</f>
        <v>{{ ref_intext_chatterjee_et_al_2021 }}</v>
      </c>
      <c r="H78" s="14" t="str">
        <f>"{{ ref_bib_"&amp;F78&amp;" }}"</f>
        <v>{{ ref_bib_chatterjee_et_al_2021 }}</v>
      </c>
      <c r="I78" s="14" t="s">
        <v>290</v>
      </c>
      <c r="J78" s="14" t="s">
        <v>290</v>
      </c>
      <c r="K78" s="14" t="s">
        <v>2819</v>
      </c>
      <c r="L78" s="14" t="s">
        <v>624</v>
      </c>
      <c r="M78" s="14" t="str">
        <f>LEFT(K78,141)&amp;" &lt;br&gt; &amp;nbsp;&amp;nbsp;&amp;nbsp;&amp;nbsp;&amp;nbsp;&amp;nbsp;&amp;nbsp;&amp;nbsp;"&amp;MID(K78,2,142)&amp;MID(K78,142,500)&amp;"&lt;br&gt;&lt;br&gt;"</f>
        <v>Chatterjee, N., Schuttler, T. G., Nigam, P., &amp; Habib, B. (2021). Deciphering the rarity–detectability continuum: optimizing Survey design for &lt;br&gt; &amp;nbsp;&amp;nbsp;&amp;nbsp;&amp;nbsp;&amp;nbsp;&amp;nbsp;&amp;nbsp;&amp;nbsp;hatterjee, N., Schuttler, T. G., Nigam, P., &amp; Habib, B. (2021). Deciphering the rarity–detectability continuum: optimizing Survey design for t terrestrial mammalian community. *Ecosphere 12*(9), e03748. &lt;https://doi.org/10.1002/ecs2.3748&gt;&lt;br&gt;&lt;br&gt;</v>
      </c>
      <c r="N78" s="14" t="str">
        <f>"    ref_intext_"&amp;F78&amp;": "&amp;""""&amp;I78&amp;""""</f>
        <v xml:space="preserve">    ref_intext_chatterjee_et_al_2021: "Chatterjee et al., 2021"</v>
      </c>
      <c r="O78" s="14" t="str">
        <f>"    ref_bib_"&amp;F78&amp;": "&amp;""""&amp;K78&amp;""""</f>
        <v xml:space="preserve">    ref_bib_chatterjee_et_al_2021: "Chatterjee, N., Schuttler, T. G., Nigam, P., &amp; Habib, B. (2021). Deciphering the rarity–detectability continuum: optimizing Survey design for terrestrial mammalian community. *Ecosphere 12*(9), e03748. &lt;https://doi.org/10.1002/ecs2.3748&gt;"</v>
      </c>
    </row>
    <row r="79" spans="1:15">
      <c r="A79" s="14" t="s">
        <v>2240</v>
      </c>
      <c r="B79" s="14" t="b">
        <v>1</v>
      </c>
      <c r="C79" s="14" t="b">
        <v>0</v>
      </c>
      <c r="D79" s="14" t="b">
        <v>0</v>
      </c>
      <c r="E79" s="14"/>
      <c r="F79" s="14" t="s">
        <v>1450</v>
      </c>
      <c r="G79" s="14" t="str">
        <f>"{{ ref_intext_"&amp;F79&amp;" }}"</f>
        <v>{{ ref_intext_clark_et_al_2003 }}</v>
      </c>
      <c r="H79" s="14" t="str">
        <f>"{{ ref_bib_"&amp;F79&amp;" }}"</f>
        <v>{{ ref_bib_clark_et_al_2003 }}</v>
      </c>
      <c r="I79" s="14" t="s">
        <v>289</v>
      </c>
      <c r="J79" s="14" t="s">
        <v>289</v>
      </c>
      <c r="K79" s="14" t="s">
        <v>1713</v>
      </c>
      <c r="L79" s="14" t="s">
        <v>624</v>
      </c>
      <c r="M79" s="14" t="str">
        <f>LEFT(K79,141)&amp;" &lt;br&gt; &amp;nbsp;&amp;nbsp;&amp;nbsp;&amp;nbsp;&amp;nbsp;&amp;nbsp;&amp;nbsp;&amp;nbsp;"&amp;MID(K79,2,142)&amp;MID(K79,142,500)&amp;"&lt;br&gt;&lt;br&gt;"</f>
        <v>Clark, T. G., Bradburn, M. J., Love, S. B., &amp; Altman, D. G. (2003). Survival Analysis Part I: Basic Concepts and First Analyses. *British Jou &lt;br&gt; &amp;nbsp;&amp;nbsp;&amp;nbsp;&amp;nbsp;&amp;nbsp;&amp;nbsp;&amp;nbsp;&amp;nbsp;lark, T. G., Bradburn, M. J., Love, S. B., &amp; Altman, D. G. (2003). Survival Analysis Part I: Basic Concepts and First Analyses. *British Journrnal of Cancer, 89*(2), 232–38. &lt;https://doi.org/10.1038/sj.bjc.6601118&gt;&lt;br&gt;&lt;br&gt;</v>
      </c>
      <c r="N79" s="14" t="str">
        <f>"    ref_intext_"&amp;F79&amp;": "&amp;""""&amp;I79&amp;""""</f>
        <v xml:space="preserve">    ref_intext_clark_et_al_2003: "Clark et al., 2003"</v>
      </c>
      <c r="O79" s="14" t="str">
        <f>"    ref_bib_"&amp;F79&amp;": "&amp;""""&amp;K79&amp;""""</f>
        <v xml:space="preserve">    ref_bib_clark_et_al_2003: "Clark, T. G., Bradburn, M. J., Love, S. B., &amp; Altman, D. G. (2003). Survival Analysis Part I: Basic Concepts and First Analyses. *British Journal of Cancer, 89*(2), 232–38. &lt;https://doi.org/10.1038/sj.bjc.6601118&gt;"</v>
      </c>
    </row>
    <row r="80" spans="1:15">
      <c r="A80" s="14" t="s">
        <v>2240</v>
      </c>
      <c r="B80" s="14" t="b">
        <v>1</v>
      </c>
      <c r="C80" s="14" t="b">
        <v>0</v>
      </c>
      <c r="D80" s="14" t="b">
        <v>0</v>
      </c>
      <c r="E80" s="14"/>
      <c r="F80" s="14" t="s">
        <v>33</v>
      </c>
      <c r="G80" s="14" t="str">
        <f>"{{ ref_intext_"&amp;F80&amp;" }}"</f>
        <v>{{ ref_intext_clarke_2019 }}</v>
      </c>
      <c r="H80" s="14" t="str">
        <f>"{{ ref_bib_"&amp;F80&amp;" }}"</f>
        <v>{{ ref_bib_clarke_2019 }}</v>
      </c>
      <c r="I80" s="14" t="s">
        <v>288</v>
      </c>
      <c r="J80" s="14" t="s">
        <v>288</v>
      </c>
      <c r="K80" s="14" t="s">
        <v>2776</v>
      </c>
      <c r="L80" s="14" t="s">
        <v>624</v>
      </c>
      <c r="M80" s="14" t="str">
        <f>LEFT(K80,141)&amp;" &lt;br&gt; &amp;nbsp;&amp;nbsp;&amp;nbsp;&amp;nbsp;&amp;nbsp;&amp;nbsp;&amp;nbsp;&amp;nbsp;"&amp;MID(K80,2,142)&amp;MID(K80,142,500)&amp;"&lt;br&gt;&lt;br&gt;"</f>
        <v>Clarke, J. D. (2019).comparing Clustered Sampling Designs for Spatially Explicit Estimation of Population Density. *Population Ecology, 61*,  &lt;br&gt; &amp;nbsp;&amp;nbsp;&amp;nbsp;&amp;nbsp;&amp;nbsp;&amp;nbsp;&amp;nbsp;&amp;nbsp;larke, J. D. (2019).comparing Clustered Sampling Designs for Spatially Explicit Estimation of Population Density. *Population Ecology, 61*, 9393–101. &lt;https://doi.org/10.1002/1438-390X.1011&gt;&lt;br&gt;&lt;br&gt;</v>
      </c>
      <c r="N80" s="14" t="str">
        <f>"    ref_intext_"&amp;F80&amp;": "&amp;""""&amp;I80&amp;""""</f>
        <v xml:space="preserve">    ref_intext_clarke_2019: "Clarke, 2019"</v>
      </c>
      <c r="O80" s="14" t="str">
        <f>"    ref_bib_"&amp;F80&amp;": "&amp;""""&amp;K80&amp;""""</f>
        <v xml:space="preserve">    ref_bib_clarke_2019: "Clarke, J. D. (2019).comparing Clustered Sampling Designs for Spatially Explicit Estimation of Population Density. *Population Ecology, 61*, 93–101. &lt;https://doi.org/10.1002/1438-390X.1011&gt;"</v>
      </c>
    </row>
    <row r="81" spans="1:15">
      <c r="A81" s="14" t="s">
        <v>2240</v>
      </c>
      <c r="B81" s="14" t="b">
        <v>1</v>
      </c>
      <c r="C81" s="14" t="b">
        <v>0</v>
      </c>
      <c r="D81" s="14" t="b">
        <v>1</v>
      </c>
      <c r="E81" s="14"/>
      <c r="F81" s="14" t="s">
        <v>1369</v>
      </c>
      <c r="G81" s="14" t="str">
        <f>"{{ ref_intext_"&amp;F81&amp;" }}"</f>
        <v>{{ ref_intext_clarke_et_al_2023 }}</v>
      </c>
      <c r="H81" s="14" t="str">
        <f>"{{ ref_bib_"&amp;F81&amp;" }}"</f>
        <v>{{ ref_bib_clarke_et_al_2023 }}</v>
      </c>
      <c r="I81" s="14" t="s">
        <v>287</v>
      </c>
      <c r="J81" s="14" t="s">
        <v>287</v>
      </c>
      <c r="K81" s="14" t="s">
        <v>2777</v>
      </c>
      <c r="L81" s="14" t="s">
        <v>624</v>
      </c>
      <c r="M81" s="14" t="str">
        <f>LEFT(K81,141)&amp;" &lt;br&gt; &amp;nbsp;&amp;nbsp;&amp;nbsp;&amp;nbsp;&amp;nbsp;&amp;nbsp;&amp;nbsp;&amp;nbsp;"&amp;MID(K81,2,142)&amp;MID(K81,142,500)&amp;"&lt;br&gt;&lt;br&gt;"</f>
        <v>Clarke, J., Bohm, H., Burton, C., Constantinou, A. (2023). *Using Camera Traps to Estimate Medium and Large Mammal Density: Comparison of Met &lt;br&gt; &amp;nbsp;&amp;nbsp;&amp;nbsp;&amp;nbsp;&amp;nbsp;&amp;nbsp;&amp;nbsp;&amp;nbsp;larke, J., Bohm, H., Burton, C., Constantinou, A. (2023). *Using Camera Traps to Estimate Medium and Large Mammal Density: Comparison of Methohods and Recommendations for Wildlife Managers*. &lt;https://doi.org/10.13140/RG.2.2.18364.72320&gt;&lt;br&gt;&lt;br&gt;</v>
      </c>
      <c r="N81" s="14" t="str">
        <f>"    ref_intext_"&amp;F81&amp;": "&amp;""""&amp;I81&amp;""""</f>
        <v xml:space="preserve">    ref_intext_clarke_et_al_2023: "Clarke et al., 2023"</v>
      </c>
      <c r="O81" s="14" t="str">
        <f>"    ref_bib_"&amp;F81&amp;": "&amp;""""&amp;K81&amp;""""</f>
        <v xml:space="preserve">    ref_bib_clarke_et_al_2023: "Clarke, J., Bohm, H., Burton, C., Constantinou, A. (2023). *Using Camera Traps to Estimate Medium and Large Mammal Density: Comparison of Methods and Recommendations for Wildlife Managers*. &lt;https://doi.org/10.13140/RG.2.2.18364.72320&gt;"</v>
      </c>
    </row>
    <row r="82" spans="1:15">
      <c r="A82" s="14" t="s">
        <v>2240</v>
      </c>
      <c r="B82" s="14" t="b">
        <v>0</v>
      </c>
      <c r="C82" s="14" t="b">
        <v>1</v>
      </c>
      <c r="D82" s="14" t="b">
        <v>0</v>
      </c>
      <c r="E82" s="14"/>
      <c r="F82" s="14" t="s">
        <v>1451</v>
      </c>
      <c r="G82" s="14" t="str">
        <f>"{{ ref_intext_"&amp;F82&amp;" }}"</f>
        <v>{{ ref_intext_clevenger_waltho_2005 }}</v>
      </c>
      <c r="H82" s="14" t="str">
        <f>"{{ ref_bib_"&amp;F82&amp;" }}"</f>
        <v>{{ ref_bib_clevenger_waltho_2005 }}</v>
      </c>
      <c r="I82" s="14" t="s">
        <v>286</v>
      </c>
      <c r="J82" s="14" t="s">
        <v>286</v>
      </c>
      <c r="K82" s="14" t="s">
        <v>1714</v>
      </c>
      <c r="L82" s="14" t="s">
        <v>624</v>
      </c>
      <c r="M82" s="14" t="str">
        <f>LEFT(K82,141)&amp;" &lt;br&gt; &amp;nbsp;&amp;nbsp;&amp;nbsp;&amp;nbsp;&amp;nbsp;&amp;nbsp;&amp;nbsp;&amp;nbsp;"&amp;MID(K82,2,142)&amp;MID(K82,142,500)&amp;"&lt;br&gt;&lt;br&gt;"</f>
        <v>Clevenger, A. P., &amp; Waltho, N. (2005). Performance indices to identify attributes of highway crossing structures facilitating movement of lar &lt;br&gt; &amp;nbsp;&amp;nbsp;&amp;nbsp;&amp;nbsp;&amp;nbsp;&amp;nbsp;&amp;nbsp;&amp;nbsp;levenger, A. P., &amp; Waltho, N. (2005). Performance indices to identify attributes of highway crossing structures facilitating movement of largege mammals. *Biological Conservation, 121* (3), 453–464. &lt;https://doi.org/10.1016/j.biocon.2004.04.025&gt;&lt;br&gt;&lt;br&gt;</v>
      </c>
      <c r="N82" s="14" t="str">
        <f>"    ref_intext_"&amp;F82&amp;": "&amp;""""&amp;I82&amp;""""</f>
        <v xml:space="preserve">    ref_intext_clevenger_waltho_2005: "Clevenger &amp; Waltho, 2005"</v>
      </c>
      <c r="O82" s="14" t="str">
        <f>"    ref_bib_"&amp;F82&amp;": "&amp;""""&amp;K82&amp;""""</f>
        <v xml:space="preserve">    ref_bib_clevenger_waltho_2005: "Clevenger, A. P., &amp; Waltho, N. (2005). Performance indices to identify attributes of highway crossing structures facilitating movement of large mammals. *Biological Conservation, 121* (3), 453–464. &lt;https://doi.org/10.1016/j.biocon.2004.04.025&gt;"</v>
      </c>
    </row>
    <row r="83" spans="1:15">
      <c r="A83" s="14" t="s">
        <v>2240</v>
      </c>
      <c r="B83" s="14" t="b">
        <v>0</v>
      </c>
      <c r="C83" s="14" t="b">
        <v>0</v>
      </c>
      <c r="D83" s="14"/>
      <c r="E83" s="14"/>
      <c r="F83" s="14" t="s">
        <v>1670</v>
      </c>
      <c r="G83" s="14" t="str">
        <f>"{{ ref_intext_"&amp;F83&amp;" }}"</f>
        <v>{{ ref_intext_coltrane_et_al_2024 }}</v>
      </c>
      <c r="H83" s="14" t="str">
        <f>"{{ ref_bib_"&amp;F83&amp;" }}"</f>
        <v>{{ ref_bib_coltrane_et_al_2024 }}</v>
      </c>
      <c r="I83" s="14" t="s">
        <v>1667</v>
      </c>
      <c r="J83" s="14" t="s">
        <v>1667</v>
      </c>
      <c r="K83" s="14" t="s">
        <v>2778</v>
      </c>
      <c r="L83" s="14" t="s">
        <v>624</v>
      </c>
      <c r="M83" s="14" t="str">
        <f>LEFT(K83,141)&amp;" &lt;br&gt; &amp;nbsp;&amp;nbsp;&amp;nbsp;&amp;nbsp;&amp;nbsp;&amp;nbsp;&amp;nbsp;&amp;nbsp;"&amp;MID(K83,2,142)&amp;MID(K83,142,500)&amp;"&lt;br&gt;&lt;br&gt;"</f>
        <v>Coltrane, J., DeCesare, N. J., Horne, J. S., &amp; Lukacs, P. M. (2024). Comparing camera-based ungulate Density estimates: A case study using is &lt;br&gt; &amp;nbsp;&amp;nbsp;&amp;nbsp;&amp;nbsp;&amp;nbsp;&amp;nbsp;&amp;nbsp;&amp;nbsp;oltrane, J., DeCesare, N. J., Horne, J. S., &amp; Lukacs, P. M. (2024). Comparing camera-based ungulate Density estimates: A case study using islaland populations of bighorn sheep and mule deer. *The Journal of Wildlife Management, 88*(7), e22636. &lt;https://doi.org/10.1002/jwmg.22636&gt;&lt;br&gt;&lt;br&gt;</v>
      </c>
      <c r="N83" s="14" t="str">
        <f>"    ref_intext_"&amp;F83&amp;": "&amp;""""&amp;I83&amp;""""</f>
        <v xml:space="preserve">    ref_intext_coltrane_et_al_2024: "Coltrane et al., 2024"</v>
      </c>
      <c r="O83" s="14" t="str">
        <f>"    ref_bib_"&amp;F83&amp;": "&amp;""""&amp;K83&amp;""""</f>
        <v xml:space="preserve">    ref_bib_coltrane_et_al_2024: "Coltrane, J., DeCesare, N. J., Horne, J. S., &amp; Lukacs, P. M. (2024). Comparing camera-based ungulate Density estimates: A case study using island populations of bighorn sheep and mule deer. *The Journal of Wildlife Management, 88*(7), e22636. &lt;https://doi.org/10.1002/jwmg.22636&gt;"</v>
      </c>
    </row>
    <row r="84" spans="1:15">
      <c r="A84" s="14" t="s">
        <v>2240</v>
      </c>
      <c r="B84" s="14" t="b">
        <v>1</v>
      </c>
      <c r="C84" s="14" t="b">
        <v>0</v>
      </c>
      <c r="D84" s="14" t="b">
        <v>0</v>
      </c>
      <c r="E84" s="14"/>
      <c r="F84" s="14" t="s">
        <v>32</v>
      </c>
      <c r="G84" s="14" t="str">
        <f>"{{ ref_intext_"&amp;F84&amp;" }}"</f>
        <v>{{ ref_intext_cmi_2020 }}</v>
      </c>
      <c r="H84" s="14" t="str">
        <f>"{{ ref_bib_"&amp;F84&amp;" }}"</f>
        <v>{{ ref_bib_cmi_2020 }}</v>
      </c>
      <c r="I84" s="14" t="s">
        <v>285</v>
      </c>
      <c r="J84" s="14" t="s">
        <v>285</v>
      </c>
      <c r="K84" s="14" t="s">
        <v>1715</v>
      </c>
      <c r="L84" s="14" t="s">
        <v>624</v>
      </c>
      <c r="M84" s="14" t="str">
        <f>LEFT(K84,141)&amp;" &lt;br&gt; &amp;nbsp;&amp;nbsp;&amp;nbsp;&amp;nbsp;&amp;nbsp;&amp;nbsp;&amp;nbsp;&amp;nbsp;"&amp;MID(K84,2,142)&amp;MID(K84,142,500)&amp;"&lt;br&gt;&lt;br&gt;"</f>
        <v>Columbia Mountains Institute of Applied Ecology [CMI]. (2020) *Chris Beirne: Tips and Tricks for the Organization and Analysis of Camera Trap &lt;br&gt; &amp;nbsp;&amp;nbsp;&amp;nbsp;&amp;nbsp;&amp;nbsp;&amp;nbsp;&amp;nbsp;&amp;nbsp;olumbia Mountains Institute of Applied Ecology [CMI]. (2020) *Chris Beirne: Tips and Tricks for the Organization and Analysis of Camera Trap D Data*. &lt;https://www.youtube.com/watch?v=VadXgBMhiTY&gt;&lt;br&gt;&lt;br&gt;</v>
      </c>
      <c r="N84" s="14" t="str">
        <f>"    ref_intext_"&amp;F84&amp;": "&amp;""""&amp;I84&amp;""""</f>
        <v xml:space="preserve">    ref_intext_cmi_2020: "Columbia Mountains Institute of Applied Ecology [CMI], 2020"</v>
      </c>
      <c r="O84" s="14" t="str">
        <f>"    ref_bib_"&amp;F84&amp;": "&amp;""""&amp;K84&amp;""""</f>
        <v xml:space="preserve">    ref_bib_cmi_2020: "Columbia Mountains Institute of Applied Ecology [CMI]. (2020) *Chris Beirne: Tips and Tricks for the Organization and Analysis of Camera Trap Data*. &lt;https://www.youtube.com/watch?v=VadXgBMhiTY&gt;"</v>
      </c>
    </row>
    <row r="85" spans="1:15">
      <c r="A85" s="14" t="s">
        <v>2240</v>
      </c>
      <c r="B85" s="14"/>
      <c r="C85" s="14"/>
      <c r="D85" s="14"/>
      <c r="E85" s="14"/>
      <c r="F85" s="14" t="s">
        <v>1684</v>
      </c>
      <c r="G85" s="14" t="str">
        <f>"{{ ref_intext_"&amp;F85&amp;" }}"</f>
        <v>{{ ref_intext_colwell_2022 }}</v>
      </c>
      <c r="H85" s="14" t="str">
        <f>"{{ ref_bib_"&amp;F85&amp;" }}"</f>
        <v>{{ ref_bib_colwell_2022 }}</v>
      </c>
      <c r="I85" s="14" t="s">
        <v>1685</v>
      </c>
      <c r="J85" s="14" t="s">
        <v>1685</v>
      </c>
      <c r="K85" s="14" t="s">
        <v>1686</v>
      </c>
      <c r="L85" s="14" t="s">
        <v>624</v>
      </c>
      <c r="M85" s="14" t="str">
        <f>LEFT(K85,141)&amp;" &lt;br&gt; &amp;nbsp;&amp;nbsp;&amp;nbsp;&amp;nbsp;&amp;nbsp;&amp;nbsp;&amp;nbsp;&amp;nbsp;"&amp;MID(K85,2,142)&amp;MID(K85,142,500)&amp;"&lt;br&gt;&lt;br&gt;"</f>
        <v>Colwell, R. K. (2022). EstimateS: Statistical Estimation of Species Richness and Shared Species from Samples. Version 9.1. &lt;https://www.rober &lt;br&gt; &amp;nbsp;&amp;nbsp;&amp;nbsp;&amp;nbsp;&amp;nbsp;&amp;nbsp;&amp;nbsp;&amp;nbsp;olwell, R. K. (2022). EstimateS: Statistical Estimation of Species Richness and Shared Species from Samples. Version 9.1. &lt;https://www.robertktkcolwell.org/pages/1407&gt;&lt;br&gt;&lt;br&gt;</v>
      </c>
      <c r="N85" s="14" t="str">
        <f>"    ref_intext_"&amp;F85&amp;": "&amp;""""&amp;I85&amp;""""</f>
        <v xml:space="preserve">    ref_intext_colwell_2022: "Colwell, 2022"</v>
      </c>
      <c r="O85" s="14" t="str">
        <f>"    ref_bib_"&amp;F85&amp;": "&amp;""""&amp;K85&amp;""""</f>
        <v xml:space="preserve">    ref_bib_colwell_2022: "Colwell, R. K. (2022). EstimateS: Statistical Estimation of Species Richness and Shared Species from Samples. Version 9.1. &lt;https://www.robertkcolwell.org/pages/1407&gt;"</v>
      </c>
    </row>
    <row r="86" spans="1:15">
      <c r="A86" s="14"/>
      <c r="B86" s="14"/>
      <c r="C86" s="14"/>
      <c r="D86" s="14"/>
      <c r="E86" s="14"/>
      <c r="F86" s="14" t="s">
        <v>3560</v>
      </c>
      <c r="G86" s="14" t="str">
        <f>"{{ ref_intext_"&amp;F86&amp;" }}"</f>
        <v>{{ ref_intext_colwell_coddington_1994 }}</v>
      </c>
      <c r="H86" s="14" t="str">
        <f>"{{ ref_bib_"&amp;F86&amp;" }}"</f>
        <v>{{ ref_bib_colwell_coddington_1994 }}</v>
      </c>
      <c r="I86" s="19" t="s">
        <v>3559</v>
      </c>
      <c r="J86" s="19" t="s">
        <v>3559</v>
      </c>
      <c r="K86" s="14" t="s">
        <v>3580</v>
      </c>
      <c r="L86" s="14" t="s">
        <v>624</v>
      </c>
      <c r="M86" s="14" t="str">
        <f>LEFT(K86,141)&amp;" &lt;br&gt; &amp;nbsp;&amp;nbsp;&amp;nbsp;&amp;nbsp;&amp;nbsp;&amp;nbsp;&amp;nbsp;&amp;nbsp;"&amp;MID(K86,2,142)&amp;MID(K86,142,500)&amp;"&lt;br&gt;&lt;br&gt;"</f>
        <v>Colwell, R. K., &amp; Coddington, J. A. (1994).Estimating terrestrial biodiversity through extrapolation. *Philosophical Transactions of the Roya &lt;br&gt; &amp;nbsp;&amp;nbsp;&amp;nbsp;&amp;nbsp;&amp;nbsp;&amp;nbsp;&amp;nbsp;&amp;nbsp;olwell, R. K., &amp; Coddington, J. A. (1994).Estimating terrestrial biodiversity through extrapolation. *Philosophical Transactions of the Royal l Society of London. Series B, Biological Sciences, 345*, 101–118. &lt;https://doi.org/10.1098/rstb.1994.0091&gt;&lt;br&gt;&lt;br&gt;</v>
      </c>
      <c r="N86" s="14" t="str">
        <f>"    ref_intext_"&amp;F86&amp;": "&amp;""""&amp;I86&amp;""""</f>
        <v xml:space="preserve">    ref_intext_colwell_coddington_1994: "Colwell &amp; Coddington, 1994"</v>
      </c>
      <c r="O86" s="14" t="str">
        <f>"    ref_bib_"&amp;F86&amp;": "&amp;""""&amp;K86&amp;""""</f>
        <v xml:space="preserve">    ref_bib_colwell_coddington_1994: "Colwell, R. K., &amp; Coddington, J. A. (1994).Estimating terrestrial biodiversity through extrapolation. *Philosophical Transactions of the Royal Society of London. Series B, Biological Sciences, 345*, 101–118. &lt;https://doi.org/10.1098/rstb.1994.0091&gt;"</v>
      </c>
    </row>
    <row r="87" spans="1:15">
      <c r="A87" s="14" t="s">
        <v>2240</v>
      </c>
      <c r="B87" s="14" t="b">
        <v>0</v>
      </c>
      <c r="C87" s="14" t="b">
        <v>0</v>
      </c>
      <c r="D87" s="14" t="b">
        <v>1</v>
      </c>
      <c r="E87" s="14"/>
      <c r="F87" s="14" t="s">
        <v>3554</v>
      </c>
      <c r="G87" s="14" t="str">
        <f>"{{ ref_intext_"&amp;F87&amp;" }}"</f>
        <v>{{ ref_intext_colwell_et_al_2004 }}</v>
      </c>
      <c r="H87" s="14" t="str">
        <f>"{{ ref_bib_"&amp;F87&amp;" }}"</f>
        <v>{{ ref_bib_colwell_et_al_2004 }}</v>
      </c>
      <c r="I87" s="14" t="s">
        <v>3552</v>
      </c>
      <c r="J87" s="14" t="s">
        <v>3555</v>
      </c>
      <c r="K87" s="14" t="s">
        <v>3553</v>
      </c>
      <c r="L87" s="14" t="s">
        <v>624</v>
      </c>
      <c r="M87" s="14" t="str">
        <f>LEFT(K87,141)&amp;" &lt;br&gt; &amp;nbsp;&amp;nbsp;&amp;nbsp;&amp;nbsp;&amp;nbsp;&amp;nbsp;&amp;nbsp;&amp;nbsp;"&amp;MID(K87,2,142)&amp;MID(K87,142,500)&amp;"&lt;br&gt;&lt;br&gt;"</f>
        <v>Colwell, R. K., Mao, C. X., &amp; Chang, J. (2004). Interpolating, Extrapolating, and Comparing Incidence-based Species Accumulation Curves. *Eco &lt;br&gt; &amp;nbsp;&amp;nbsp;&amp;nbsp;&amp;nbsp;&amp;nbsp;&amp;nbsp;&amp;nbsp;&amp;nbsp;olwell, R. K., Mao, C. X., &amp; Chang, J. (2004). Interpolating, Extrapolating, and Comparing Incidence-based Species Accumulation Curves. *Ecolology, 85*(10), 2717–2727. &lt;https://doi.org/10.1890/03-0557&gt;&lt;br&gt;&lt;br&gt;</v>
      </c>
      <c r="N87" s="14" t="str">
        <f>"    ref_intext_"&amp;F87&amp;": "&amp;""""&amp;I87&amp;""""</f>
        <v xml:space="preserve">    ref_intext_colwell_et_al_2004: "Colwell et al., 2004"</v>
      </c>
      <c r="O87" s="14" t="str">
        <f>"    ref_bib_"&amp;F87&amp;": "&amp;""""&amp;K87&amp;""""</f>
        <v xml:space="preserve">    ref_bib_colwell_et_al_2004: "Colwell, R. K., Mao, C. X., &amp; Chang, J. (2004). Interpolating, Extrapolating, and Comparing Incidence-based Species Accumulation Curves. *Ecology, 85*(10), 2717–2727. &lt;https://doi.org/10.1890/03-0557&gt;"</v>
      </c>
    </row>
    <row r="88" spans="1:15">
      <c r="A88" s="14" t="s">
        <v>2240</v>
      </c>
      <c r="B88" s="14" t="b">
        <v>0</v>
      </c>
      <c r="C88" s="14" t="b">
        <v>0</v>
      </c>
      <c r="D88" s="14" t="b">
        <v>1</v>
      </c>
      <c r="E88" s="14"/>
      <c r="F88" s="14" t="s">
        <v>1452</v>
      </c>
      <c r="G88" s="14" t="str">
        <f>"{{ ref_intext_"&amp;F88&amp;" }}"</f>
        <v>{{ ref_intext_colwell_et_al_2012 }}</v>
      </c>
      <c r="H88" s="14" t="str">
        <f>"{{ ref_bib_"&amp;F88&amp;" }}"</f>
        <v>{{ ref_bib_colwell_et_al_2012 }}</v>
      </c>
      <c r="I88" s="14" t="s">
        <v>284</v>
      </c>
      <c r="J88" s="14" t="s">
        <v>284</v>
      </c>
      <c r="K88" s="14" t="s">
        <v>1716</v>
      </c>
      <c r="L88" s="14" t="s">
        <v>624</v>
      </c>
      <c r="M88" s="14" t="str">
        <f>LEFT(K88,141)&amp;" &lt;br&gt; &amp;nbsp;&amp;nbsp;&amp;nbsp;&amp;nbsp;&amp;nbsp;&amp;nbsp;&amp;nbsp;&amp;nbsp;"&amp;MID(K88,2,142)&amp;MID(K88,142,500)&amp;"&lt;br&gt;&lt;br&gt;"</f>
        <v>Colwell, R., Chao, A., Gotelli, N., Lin, S., Mao, C., Chazdon, R., &amp; Longino, J. (2012). Models and estimators linking individual-based and s &lt;br&gt; &amp;nbsp;&amp;nbsp;&amp;nbsp;&amp;nbsp;&amp;nbsp;&amp;nbsp;&amp;nbsp;&amp;nbsp;olwell, R., Chao, A., Gotelli, N., Lin, S., Mao, C., Chazdon, R., &amp; Longino, J. (2012). Models and estimators linking individual-based and samample-based rarefaction, extrapolation and comparison of assemblages. *Journal of Plant Ecology, 5*(1), 3–21. &lt;https://doi.org/10.1093/jpe/rtr044&gt;&lt;br&gt;&lt;br&gt;</v>
      </c>
      <c r="N88" s="14" t="str">
        <f>"    ref_intext_"&amp;F88&amp;": "&amp;""""&amp;I88&amp;""""</f>
        <v xml:space="preserve">    ref_intext_colwell_et_al_2012: "Colwell et al., 2012"</v>
      </c>
      <c r="O88" s="14" t="str">
        <f>"    ref_bib_"&amp;F88&amp;": "&amp;""""&amp;K88&amp;""""</f>
        <v xml:space="preserve">    ref_bib_colwell_et_al_2012: "Colwell, R., Chao, A., Gotelli, N., Lin, S., Mao, C., Chazdon, R., &amp; Longino, J. (2012). Models and estimators linking individual-based and sample-based rarefaction, extrapolation and comparison of assemblages. *Journal of Plant Ecology, 5*(1), 3–21. &lt;https://doi.org/10.1093/jpe/rtr044&gt;"</v>
      </c>
    </row>
    <row r="89" spans="1:15">
      <c r="A89" s="14" t="s">
        <v>2240</v>
      </c>
      <c r="B89" s="14" t="b">
        <v>1</v>
      </c>
      <c r="C89" s="14" t="b">
        <v>0</v>
      </c>
      <c r="D89" s="14" t="b">
        <v>0</v>
      </c>
      <c r="E89" s="14"/>
      <c r="F89" s="14" t="s">
        <v>1453</v>
      </c>
      <c r="G89" s="14" t="str">
        <f>"{{ ref_intext_"&amp;F89&amp;" }}"</f>
        <v>{{ ref_intext_colyn_et_al_2018 }}</v>
      </c>
      <c r="H89" s="14" t="str">
        <f>"{{ ref_bib_"&amp;F89&amp;" }}"</f>
        <v>{{ ref_bib_colyn_et_al_2018 }}</v>
      </c>
      <c r="I89" s="14" t="s">
        <v>283</v>
      </c>
      <c r="J89" s="14" t="s">
        <v>2859</v>
      </c>
      <c r="K89" s="14" t="s">
        <v>2860</v>
      </c>
      <c r="L89" s="14" t="s">
        <v>624</v>
      </c>
      <c r="M89" s="14" t="str">
        <f>LEFT(K89,141)&amp;" &lt;br&gt; &amp;nbsp;&amp;nbsp;&amp;nbsp;&amp;nbsp;&amp;nbsp;&amp;nbsp;&amp;nbsp;&amp;nbsp;"&amp;MID(K89,2,142)&amp;MID(K89,142,500)&amp;"&lt;br&gt;&lt;br&gt;"</f>
        <v>Colyn, R. B., Radloff, F., &amp; O'Riain, M. J. (2018). Camera trapping mammals in the scrubland’s of the cape floristic kingdom - the importance &lt;br&gt; &amp;nbsp;&amp;nbsp;&amp;nbsp;&amp;nbsp;&amp;nbsp;&amp;nbsp;&amp;nbsp;&amp;nbsp;olyn, R. B., Radloff, F., &amp; O'Riain, M. J. (2018). Camera trapping mammals in the scrubland’s of the cape floristic kingdom - the importance o of effort, spacing and trap placement. *Biodiversity and Conservation, 27*(2), 503–520. &lt;https://doi.org/10.1007/s10531-017-1448-z&gt;&lt;br&gt;&lt;br&gt;</v>
      </c>
      <c r="N89" s="14" t="str">
        <f>"    ref_intext_"&amp;F89&amp;": "&amp;""""&amp;I89&amp;""""</f>
        <v xml:space="preserve">    ref_intext_colyn_et_al_2018: "Colyn et al., 2018"</v>
      </c>
      <c r="O89" s="14" t="str">
        <f>"    ref_bib_"&amp;F89&amp;": "&amp;""""&amp;K89&amp;""""</f>
        <v xml:space="preserve">    ref_bib_colyn_et_al_2018: "Colyn, R. B., Radloff, F., &amp; O'Riain, M. J. (2018). Camera trapping mammals in the scrubland’s of the cape floristic kingdom - the importance of effort, spacing and trap placement. *Biodiversity and Conservation, 27*(2), 503–520. &lt;https://doi.org/10.1007/s10531-017-1448-z&gt;"</v>
      </c>
    </row>
    <row r="90" spans="1:15">
      <c r="A90" s="14"/>
      <c r="B90" s="14"/>
      <c r="C90" s="14"/>
      <c r="D90" s="14"/>
      <c r="E90" s="14"/>
      <c r="F90" s="14" t="s">
        <v>3489</v>
      </c>
      <c r="G90" s="14" t="str">
        <f>"{{ ref_intext_"&amp;F90&amp;" }}"</f>
        <v>{{ ref_intext_cove_2020a }}</v>
      </c>
      <c r="H90" s="14" t="str">
        <f>"{{ ref_bib_"&amp;F90&amp;" }}"</f>
        <v>{{ ref_bib_cove_2020a }}</v>
      </c>
      <c r="I90" s="14" t="s">
        <v>3488</v>
      </c>
      <c r="J90" s="14" t="s">
        <v>3488</v>
      </c>
      <c r="K90" s="14" t="s">
        <v>3492</v>
      </c>
      <c r="L90" s="14" t="s">
        <v>3483</v>
      </c>
      <c r="M90" s="14" t="str">
        <f>LEFT(K90,141)&amp;" &lt;br&gt; &amp;nbsp;&amp;nbsp;&amp;nbsp;&amp;nbsp;&amp;nbsp;&amp;nbsp;&amp;nbsp;&amp;nbsp;"&amp;MID(K90,2,142)&amp;MID(K90,142,500)&amp;"&lt;br&gt;&lt;br&gt;"</f>
        <v>Cove, M. (2020a, Sep 27). *Occupancy Modeling Video 1 -- Sampling Techniques for Mammals.* [Video]. YouTube. &lt;https://www.youtube.com/watch?v &lt;br&gt; &amp;nbsp;&amp;nbsp;&amp;nbsp;&amp;nbsp;&amp;nbsp;&amp;nbsp;&amp;nbsp;&amp;nbsp;ove, M. (2020a, Sep 27). *Occupancy Modeling Video 1 -- Sampling Techniques for Mammals.* [Video]. YouTube. &lt;https://www.youtube.com/watch?v=n=n21Ugw0lYcY&gt;&lt;br&gt;&lt;br&gt;</v>
      </c>
      <c r="N90" s="14" t="str">
        <f>"    ref_intext_"&amp;F90&amp;": "&amp;""""&amp;I90&amp;""""</f>
        <v xml:space="preserve">    ref_intext_cove_2020a: "Cove, 2020a"</v>
      </c>
      <c r="O90" s="14" t="str">
        <f>"    ref_bib_"&amp;F90&amp;": "&amp;""""&amp;K90&amp;""""</f>
        <v xml:space="preserve">    ref_bib_cove_2020a: "Cove, M. (2020a, Sep 27). *Occupancy Modeling Video 1 -- Sampling Techniques for Mammals.* [Video]. YouTube. &lt;https://www.youtube.com/watch?v=n21Ugw0lYcY&gt;"</v>
      </c>
    </row>
    <row r="91" spans="1:15">
      <c r="A91" s="14"/>
      <c r="B91" s="14"/>
      <c r="C91" s="14"/>
      <c r="D91" s="14"/>
      <c r="E91" s="14"/>
      <c r="F91" s="14" t="s">
        <v>3490</v>
      </c>
      <c r="G91" s="14" t="str">
        <f>"{{ ref_intext_"&amp;F91&amp;" }}"</f>
        <v>{{ ref_intext_cove_2020b }}</v>
      </c>
      <c r="H91" s="14" t="str">
        <f>"{{ ref_bib_"&amp;F91&amp;" }}"</f>
        <v>{{ ref_bib_cove_2020b }}</v>
      </c>
      <c r="I91" s="14" t="s">
        <v>3491</v>
      </c>
      <c r="J91" s="14" t="s">
        <v>3491</v>
      </c>
      <c r="K91" s="14" t="s">
        <v>3493</v>
      </c>
      <c r="L91" s="14" t="s">
        <v>3484</v>
      </c>
      <c r="M91" s="14" t="str">
        <f>LEFT(K91,141)&amp;" &lt;br&gt; &amp;nbsp;&amp;nbsp;&amp;nbsp;&amp;nbsp;&amp;nbsp;&amp;nbsp;&amp;nbsp;&amp;nbsp;"&amp;MID(K91,2,142)&amp;MID(K91,142,500)&amp;"&lt;br&gt;&lt;br&gt;"</f>
        <v>Cove, M. (2020b, Sep 27). *Occupancy Modeling Video 2 -- Introductory Statistical Review.* [Video]. YouTube. &lt;https://www.youtube.com/watch?v &lt;br&gt; &amp;nbsp;&amp;nbsp;&amp;nbsp;&amp;nbsp;&amp;nbsp;&amp;nbsp;&amp;nbsp;&amp;nbsp;ove, M. (2020b, Sep 27). *Occupancy Modeling Video 2 -- Introductory Statistical Review.* [Video]. YouTube. &lt;https://www.youtube.com/watch?v=u=u--F8_oRpVU&amp;t=1s&gt;&lt;br&gt;&lt;br&gt;</v>
      </c>
      <c r="N91" s="14" t="str">
        <f>"    ref_intext_"&amp;F91&amp;": "&amp;""""&amp;I91&amp;""""</f>
        <v xml:space="preserve">    ref_intext_cove_2020b: "Cove, 2020b"</v>
      </c>
      <c r="O91" s="14" t="str">
        <f>"    ref_bib_"&amp;F91&amp;": "&amp;""""&amp;K91&amp;""""</f>
        <v xml:space="preserve">    ref_bib_cove_2020b: "Cove, M. (2020b, Sep 27). *Occupancy Modeling Video 2 -- Introductory Statistical Review.* [Video]. YouTube. &lt;https://www.youtube.com/watch?v=u--F8_oRpVU&amp;t=1s&gt;"</v>
      </c>
    </row>
    <row r="92" spans="1:15">
      <c r="A92" s="14"/>
      <c r="B92" s="14"/>
      <c r="C92" s="14"/>
      <c r="D92" s="14"/>
      <c r="E92" s="14"/>
      <c r="F92" s="14" t="s">
        <v>3496</v>
      </c>
      <c r="G92" s="14" t="str">
        <f>"{{ ref_intext_"&amp;F92&amp;" }}"</f>
        <v>{{ ref_intext_cove_2020c }}</v>
      </c>
      <c r="H92" s="14" t="str">
        <f>"{{ ref_bib_"&amp;F92&amp;" }}"</f>
        <v>{{ ref_bib_cove_2020c }}</v>
      </c>
      <c r="I92" s="14" t="s">
        <v>3495</v>
      </c>
      <c r="J92" s="14" t="s">
        <v>3495</v>
      </c>
      <c r="K92" s="14" t="s">
        <v>3494</v>
      </c>
      <c r="L92" s="14" t="s">
        <v>3485</v>
      </c>
      <c r="M92" s="14" t="str">
        <f>LEFT(K92,141)&amp;" &lt;br&gt; &amp;nbsp;&amp;nbsp;&amp;nbsp;&amp;nbsp;&amp;nbsp;&amp;nbsp;&amp;nbsp;&amp;nbsp;"&amp;MID(K92,2,142)&amp;MID(K92,142,500)&amp;"&lt;br&gt;&lt;br&gt;"</f>
        <v>Cove, M. (2020c, Sep 27). *Occupancy Modeling Video 3 -- What are Occupancy Models and What are the Applications?* [Video]. YouTube. &lt;https:/ &lt;br&gt; &amp;nbsp;&amp;nbsp;&amp;nbsp;&amp;nbsp;&amp;nbsp;&amp;nbsp;&amp;nbsp;&amp;nbsp;ove, M. (2020c, Sep 27). *Occupancy Modeling Video 3 -- What are Occupancy Models and What are the Applications?* [Video]. YouTube. &lt;https://w/www.youtube.com/watch?v=-F-txltI_iA&gt;&lt;br&gt;&lt;br&gt;</v>
      </c>
      <c r="N92" s="14" t="str">
        <f>"    ref_intext_"&amp;F92&amp;": "&amp;""""&amp;I92&amp;""""</f>
        <v xml:space="preserve">    ref_intext_cove_2020c: "Cove, 2020c"</v>
      </c>
      <c r="O92" s="14" t="str">
        <f>"    ref_bib_"&amp;F92&amp;": "&amp;""""&amp;K92&amp;""""</f>
        <v xml:space="preserve">    ref_bib_cove_2020c: "Cove, M. (2020c, Sep 27). *Occupancy Modeling Video 3 -- What are Occupancy Models and What are the Applications?* [Video]. YouTube. &lt;https://www.youtube.com/watch?v=-F-txltI_iA&gt;"</v>
      </c>
    </row>
    <row r="93" spans="1:15">
      <c r="A93" s="14"/>
      <c r="B93" s="14"/>
      <c r="C93" s="14"/>
      <c r="D93" s="14"/>
      <c r="E93" s="14"/>
      <c r="F93" s="14" t="s">
        <v>3499</v>
      </c>
      <c r="G93" s="14" t="str">
        <f>"{{ ref_intext_"&amp;F93&amp;" }}"</f>
        <v>{{ ref_intext_cove_2020d }}</v>
      </c>
      <c r="H93" s="14" t="str">
        <f>"{{ ref_bib_"&amp;F93&amp;" }}"</f>
        <v>{{ ref_bib_cove_2020d }}</v>
      </c>
      <c r="I93" s="14" t="s">
        <v>3498</v>
      </c>
      <c r="J93" s="14" t="s">
        <v>3498</v>
      </c>
      <c r="K93" s="14" t="s">
        <v>3497</v>
      </c>
      <c r="L93" s="14" t="s">
        <v>3486</v>
      </c>
      <c r="M93" s="14" t="str">
        <f>LEFT(K93,141)&amp;" &lt;br&gt; &amp;nbsp;&amp;nbsp;&amp;nbsp;&amp;nbsp;&amp;nbsp;&amp;nbsp;&amp;nbsp;&amp;nbsp;"&amp;MID(K93,2,142)&amp;MID(K93,142,500)&amp;"&lt;br&gt;&lt;br&gt;"</f>
        <v>Cove, M. (2020d, Sep 28). *Occupancy Modeling Video 4 -- How to Run and Interpret the Models in PRESENCE* [Video]. YouTube. &lt;https://www.yout &lt;br&gt; &amp;nbsp;&amp;nbsp;&amp;nbsp;&amp;nbsp;&amp;nbsp;&amp;nbsp;&amp;nbsp;&amp;nbsp;ove, M. (2020d, Sep 28). *Occupancy Modeling Video 4 -- How to Run and Interpret the Models in PRESENCE* [Video]. YouTube. &lt;https://www.youtubube.com/watch?v=DVo4KVMPnWg&gt;&lt;br&gt;&lt;br&gt;</v>
      </c>
      <c r="N93" s="14" t="str">
        <f>"    ref_intext_"&amp;F93&amp;": "&amp;""""&amp;I93&amp;""""</f>
        <v xml:space="preserve">    ref_intext_cove_2020d: "Cove, 2020d"</v>
      </c>
      <c r="O93" s="14" t="str">
        <f>"    ref_bib_"&amp;F93&amp;": "&amp;""""&amp;K93&amp;""""</f>
        <v xml:space="preserve">    ref_bib_cove_2020d: "Cove, M. (2020d, Sep 28). *Occupancy Modeling Video 4 -- How to Run and Interpret the Models in PRESENCE* [Video]. YouTube. &lt;https://www.youtube.com/watch?v=DVo4KVMPnWg&gt;"</v>
      </c>
    </row>
    <row r="94" spans="1:15">
      <c r="A94" s="14" t="s">
        <v>2240</v>
      </c>
      <c r="B94" s="14" t="b">
        <v>0</v>
      </c>
      <c r="C94" s="14" t="b">
        <v>0</v>
      </c>
      <c r="D94" s="14"/>
      <c r="E94" s="14"/>
      <c r="F94" s="14" t="s">
        <v>1454</v>
      </c>
      <c r="G94" s="14" t="str">
        <f>"{{ ref_intext_"&amp;F94&amp;" }}"</f>
        <v>{{ ref_intext_crisfield_et_al_2024 }}</v>
      </c>
      <c r="H94" s="14" t="str">
        <f>"{{ ref_bib_"&amp;F94&amp;" }}"</f>
        <v>{{ ref_bib_crisfield_et_al_2024 }}</v>
      </c>
      <c r="I94" s="14" t="s">
        <v>1237</v>
      </c>
      <c r="J94" s="14" t="s">
        <v>1237</v>
      </c>
      <c r="K94" s="14" t="s">
        <v>1236</v>
      </c>
      <c r="L94" s="14" t="s">
        <v>624</v>
      </c>
      <c r="M94" s="14" t="str">
        <f>LEFT(K94,141)&amp;" &lt;br&gt; &amp;nbsp;&amp;nbsp;&amp;nbsp;&amp;nbsp;&amp;nbsp;&amp;nbsp;&amp;nbsp;&amp;nbsp;"&amp;MID(K94,2,142)&amp;MID(K94,142,500)&amp;"&lt;br&gt;&lt;br&gt;"</f>
        <v>Crisfield, V. E., Guillaume Blanchet, F., Raudsepp‐Hearne, C., &amp; Gravel, D. (2024). How and why species are rare: Towards an understanding of &lt;br&gt; &amp;nbsp;&amp;nbsp;&amp;nbsp;&amp;nbsp;&amp;nbsp;&amp;nbsp;&amp;nbsp;&amp;nbsp;risfield, V. E., Guillaume Blanchet, F., Raudsepp‐Hearne, C., &amp; Gravel, D. (2024). How and why species are rare: Towards an understanding of t the ecological causes of rarity. *Ecography, 2024* (2), e07037. &lt;https://doi.org/10.1111/ecog.07037&gt;&lt;br&gt;&lt;br&gt;</v>
      </c>
      <c r="N94" s="14" t="str">
        <f>"    ref_intext_"&amp;F94&amp;": "&amp;""""&amp;I94&amp;""""</f>
        <v xml:space="preserve">    ref_intext_crisfield_et_al_2024: "Crisfield et al., 2024"</v>
      </c>
      <c r="O94" s="14" t="str">
        <f>"    ref_bib_"&amp;F94&amp;": "&amp;""""&amp;K94&amp;""""</f>
        <v xml:space="preserve">    ref_bib_crisfield_et_al_2024: "Crisfield, V. E., Guillaume Blanchet, F., Raudsepp‐Hearne, C., &amp; Gravel, D. (2024). How and why species are rare: Towards an understanding of the ecological causes of rarity. *Ecography, 2024* (2), e07037. &lt;https://doi.org/10.1111/ecog.07037&gt;"</v>
      </c>
    </row>
    <row r="95" spans="1:15">
      <c r="A95" s="14" t="s">
        <v>2240</v>
      </c>
      <c r="B95" s="14" t="b">
        <v>1</v>
      </c>
      <c r="C95" s="14" t="b">
        <v>0</v>
      </c>
      <c r="D95" s="14" t="b">
        <v>0</v>
      </c>
      <c r="E95" s="14"/>
      <c r="F95" s="14" t="s">
        <v>1455</v>
      </c>
      <c r="G95" s="14" t="str">
        <f>"{{ ref_intext_"&amp;F95&amp;" }}"</f>
        <v>{{ ref_intext_cusack_et_al_2015 }}</v>
      </c>
      <c r="H95" s="14" t="str">
        <f>"{{ ref_bib_"&amp;F95&amp;" }}"</f>
        <v>{{ ref_bib_cusack_et_al_2015 }}</v>
      </c>
      <c r="I95" s="14" t="s">
        <v>282</v>
      </c>
      <c r="J95" s="14" t="s">
        <v>282</v>
      </c>
      <c r="K95" s="14" t="s">
        <v>1717</v>
      </c>
      <c r="L95" s="14" t="s">
        <v>624</v>
      </c>
      <c r="M95" s="14" t="str">
        <f>LEFT(K95,141)&amp;" &lt;br&gt; &amp;nbsp;&amp;nbsp;&amp;nbsp;&amp;nbsp;&amp;nbsp;&amp;nbsp;&amp;nbsp;&amp;nbsp;"&amp;MID(K95,2,142)&amp;MID(K95,142,500)&amp;"&lt;br&gt;&lt;br&gt;"</f>
        <v>Cusack, J., Dickman, A. J., Rowcliffe, J. M., Carbone, C., Macdonald, D. W., &amp; Coulson, T. (2015). Random versus Game Trail-based Camera trap &lt;br&gt; &amp;nbsp;&amp;nbsp;&amp;nbsp;&amp;nbsp;&amp;nbsp;&amp;nbsp;&amp;nbsp;&amp;nbsp;usack, J., Dickman, A. J., Rowcliffe, J. M., Carbone, C., Macdonald, D. W., &amp; Coulson, T. (2015). Random versus Game Trail-based Camera trap P Placement Strategy for Monitoring Terrestrial Mammal Communities. *PloS One*,*10*(5), e0126373. &lt;https://doi.org/10.1371/journal.pone.0126373&gt;&lt;br&gt;&lt;br&gt;</v>
      </c>
      <c r="N95" s="14" t="str">
        <f>"    ref_intext_"&amp;F95&amp;": "&amp;""""&amp;I95&amp;""""</f>
        <v xml:space="preserve">    ref_intext_cusack_et_al_2015: "Cusack et al., 2015"</v>
      </c>
      <c r="O95" s="14" t="str">
        <f>"    ref_bib_"&amp;F95&amp;": "&amp;""""&amp;K95&amp;""""</f>
        <v xml:space="preserve">    ref_bib_cusack_et_al_2015: "Cusack, J., Dickman, A. J., Rowcliffe, J. M., Carbone, C., Macdonald, D. W., &amp; Coulson, T. (2015). Random versus Game Trail-based Camera trap Placement Strategy for Monitoring Terrestrial Mammal Communities. *PloS One*,*10*(5), e0126373. &lt;https://doi.org/10.1371/journal.pone.0126373&gt;"</v>
      </c>
    </row>
    <row r="96" spans="1:15">
      <c r="A96" s="14" t="s">
        <v>2241</v>
      </c>
      <c r="B96" s="14" t="b">
        <v>1</v>
      </c>
      <c r="C96" s="14" t="b">
        <v>0</v>
      </c>
      <c r="D96" s="14" t="b">
        <v>0</v>
      </c>
      <c r="E96" s="14"/>
      <c r="F96" s="14" t="s">
        <v>1456</v>
      </c>
      <c r="G96" s="14" t="str">
        <f>"{{ ref_intext_"&amp;F96&amp;" }}"</f>
        <v>{{ ref_intext_davis_et_al_2021 }}</v>
      </c>
      <c r="H96" s="14" t="str">
        <f>"{{ ref_bib_"&amp;F96&amp;" }}"</f>
        <v>{{ ref_bib_davis_et_al_2021 }}</v>
      </c>
      <c r="I96" s="14" t="s">
        <v>281</v>
      </c>
      <c r="J96" s="14" t="s">
        <v>281</v>
      </c>
      <c r="K96" s="14" t="s">
        <v>1718</v>
      </c>
      <c r="L96" s="14" t="s">
        <v>624</v>
      </c>
      <c r="M96" s="14" t="str">
        <f>LEFT(K96,141)&amp;" &lt;br&gt; &amp;nbsp;&amp;nbsp;&amp;nbsp;&amp;nbsp;&amp;nbsp;&amp;nbsp;&amp;nbsp;&amp;nbsp;"&amp;MID(K96,2,142)&amp;MID(K96,142,500)&amp;"&lt;br&gt;&lt;br&gt;"</f>
        <v>Davis, R. S., Stone, E. L., Gentle, L. K., Mgoola, W. O., Uzal, A., &amp; Yarnell, R. W. (2021). Spatial Partial Identity Model Reveals Low Densi &lt;br&gt; &amp;nbsp;&amp;nbsp;&amp;nbsp;&amp;nbsp;&amp;nbsp;&amp;nbsp;&amp;nbsp;&amp;nbsp;avis, R. S., Stone, E. L., Gentle, L. K., Mgoola, W. O., Uzal, A., &amp; Yarnell, R. W. (2021). Spatial Partial Identity Model Reveals Low Densitities of Leopard and Spotted Hyaena in a Miombo Woodland. *Journal of Zoology*, *313*, 43-53. &lt;https://zslpublications.onlinelibrary.wiley.com/doi/epdf/10.1111/jzo.12838&gt;&lt;br&gt;&lt;br&gt;</v>
      </c>
      <c r="N96" s="14" t="str">
        <f>"    ref_intext_"&amp;F96&amp;": "&amp;""""&amp;I96&amp;""""</f>
        <v xml:space="preserve">    ref_intext_davis_et_al_2021: "Davis et al., 2021"</v>
      </c>
      <c r="O96" s="14" t="str">
        <f>"    ref_bib_"&amp;F96&amp;": "&amp;""""&amp;K96&amp;""""</f>
        <v xml:space="preserve">    ref_bib_davis_et_al_2021: "Davis, R. S., Stone, E. L., Gentle, L. K., Mgoola, W. O., Uzal, A., &amp; Yarnell, R. W. (2021). Spatial Partial Identity Model Reveals Low Densities of Leopard and Spotted Hyaena in a Miombo Woodland. *Journal of Zoology*, *313*, 43-53. &lt;https://zslpublications.onlinelibrary.wiley.com/doi/epdf/10.1111/jzo.12838&gt;"</v>
      </c>
    </row>
    <row r="97" spans="1:15">
      <c r="A97" s="14" t="s">
        <v>2241</v>
      </c>
      <c r="B97" s="14"/>
      <c r="C97" s="14"/>
      <c r="D97" s="14"/>
      <c r="E97" s="14"/>
      <c r="F97" s="14" t="s">
        <v>2991</v>
      </c>
      <c r="G97" s="14" t="str">
        <f>"{{ ref_intext_"&amp;F97&amp;" }}"</f>
        <v>{{ ref_intext_dectre_accel_2016 }}</v>
      </c>
      <c r="H97" s="14" t="str">
        <f>"{{ ref_bib_"&amp;F97&amp;" }}"</f>
        <v>{{ ref_bib_dectre_accel_2016 }}</v>
      </c>
      <c r="I97" s="14" t="s">
        <v>2993</v>
      </c>
      <c r="J97" s="14" t="s">
        <v>2993</v>
      </c>
      <c r="K97" s="14" t="s">
        <v>2992</v>
      </c>
      <c r="L97" s="14" t="s">
        <v>2994</v>
      </c>
      <c r="M97" s="14" t="str">
        <f>LEFT(K97,141)&amp;" &lt;br&gt; &amp;nbsp;&amp;nbsp;&amp;nbsp;&amp;nbsp;&amp;nbsp;&amp;nbsp;&amp;nbsp;&amp;nbsp;"&amp;MID(K97,2,142)&amp;MID(K97,142,500)&amp;"&lt;br&gt;&lt;br&gt;"</f>
        <v>DE-CTR ACCEL (2016, Dec 21) *Using Hurdle Models to Analyze Zero-Inflated Count Data.*  [Video]. YouTube. &lt;https://www.youtube.com/watch?v=Cv &lt;br&gt; &amp;nbsp;&amp;nbsp;&amp;nbsp;&amp;nbsp;&amp;nbsp;&amp;nbsp;&amp;nbsp;&amp;nbsp;E-CTR ACCEL (2016, Dec 21) *Using Hurdle Models to Analyze Zero-Inflated Count Data.*  [Video]. YouTube. &lt;https://www.youtube.com/watch?v=CvM6M6j8hE8lE&gt;&lt;br&gt;&lt;br&gt;</v>
      </c>
      <c r="N97" s="14" t="str">
        <f>"    ref_intext_"&amp;F97&amp;": "&amp;""""&amp;I97&amp;""""</f>
        <v xml:space="preserve">    ref_intext_dectre_accel_2016: "DE-CTR ACCEL (2016)"</v>
      </c>
      <c r="O97" s="14" t="str">
        <f>"    ref_bib_"&amp;F97&amp;": "&amp;""""&amp;K97&amp;""""</f>
        <v xml:space="preserve">    ref_bib_dectre_accel_2016: "DE-CTR ACCEL (2016, Dec 21) *Using Hurdle Models to Analyze Zero-Inflated Count Data.*  [Video]. YouTube. &lt;https://www.youtube.com/watch?v=CvM6j8hE8lE&gt;"</v>
      </c>
    </row>
    <row r="98" spans="1:15">
      <c r="A98" s="14" t="s">
        <v>2241</v>
      </c>
      <c r="B98" s="14" t="b">
        <v>1</v>
      </c>
      <c r="C98" s="14" t="b">
        <v>0</v>
      </c>
      <c r="D98" s="14" t="b">
        <v>0</v>
      </c>
      <c r="E98" s="14"/>
      <c r="F98" s="14" t="s">
        <v>1457</v>
      </c>
      <c r="G98" s="14" t="str">
        <f>"{{ ref_intext_"&amp;F98&amp;" }}"</f>
        <v>{{ ref_intext_denes_et_al_2015 }}</v>
      </c>
      <c r="H98" s="14" t="str">
        <f>"{{ ref_bib_"&amp;F98&amp;" }}"</f>
        <v>{{ ref_bib_denes_et_al_2015 }}</v>
      </c>
      <c r="I98" s="14" t="s">
        <v>280</v>
      </c>
      <c r="J98" s="14" t="s">
        <v>280</v>
      </c>
      <c r="K98" s="14" t="s">
        <v>1719</v>
      </c>
      <c r="L98" s="14" t="s">
        <v>624</v>
      </c>
      <c r="M98" s="14" t="str">
        <f>LEFT(K98,141)&amp;" &lt;br&gt; &amp;nbsp;&amp;nbsp;&amp;nbsp;&amp;nbsp;&amp;nbsp;&amp;nbsp;&amp;nbsp;&amp;nbsp;"&amp;MID(K98,2,142)&amp;MID(K98,142,500)&amp;"&lt;br&gt;&lt;br&gt;"</f>
        <v>Dénes, F. V., Silveira, L. F., Beissinger, S. R., &amp; Isaac, N. (2015). Estimating Abundance of Unmarked Animal Populations: Accounting for Imp &lt;br&gt; &amp;nbsp;&amp;nbsp;&amp;nbsp;&amp;nbsp;&amp;nbsp;&amp;nbsp;&amp;nbsp;&amp;nbsp;énes, F. V., Silveira, L. F., Beissinger, S. R., &amp; Isaac, N. (2015). Estimating Abundance of Unmarked Animal Populations: Accounting for Impererfect Detection and Other Sources of Zero Inflation. *Methods in Ecology and Evolution, 6*(5), 543–556. &lt;https://doi.org/10.1111/2041-210x.12333&gt;&lt;br&gt;&lt;br&gt;</v>
      </c>
      <c r="N98" s="14" t="str">
        <f>"    ref_intext_"&amp;F98&amp;": "&amp;""""&amp;I98&amp;""""</f>
        <v xml:space="preserve">    ref_intext_denes_et_al_2015: "Dénes et al., 2015"</v>
      </c>
      <c r="O98" s="14" t="str">
        <f>"    ref_bib_"&amp;F98&amp;": "&amp;""""&amp;K98&amp;""""</f>
        <v xml:space="preserve">    ref_bib_denes_et_al_2015: "Dénes, F. V., Silveira, L. F., Beissinger, S. R., &amp; Isaac, N. (2015). Estimating Abundance of Unmarked Animal Populations: Accounting for Imperfect Detection and Other Sources of Zero Inflation. *Methods in Ecology and Evolution, 6*(5), 543–556. &lt;https://doi.org/10.1111/2041-210x.12333&gt;"</v>
      </c>
    </row>
    <row r="99" spans="1:15">
      <c r="A99" s="14" t="s">
        <v>2241</v>
      </c>
      <c r="B99" s="14" t="b">
        <v>0</v>
      </c>
      <c r="C99" s="14" t="b">
        <v>0</v>
      </c>
      <c r="D99" s="14" t="b">
        <v>1</v>
      </c>
      <c r="E99" s="14"/>
      <c r="F99" s="14" t="s">
        <v>1458</v>
      </c>
      <c r="G99" s="14" t="str">
        <f>"{{ ref_intext_"&amp;F99&amp;" }}"</f>
        <v>{{ ref_intext_deng_et_al_2015 }}</v>
      </c>
      <c r="H99" s="14" t="str">
        <f>"{{ ref_bib_"&amp;F99&amp;" }}"</f>
        <v>{{ ref_bib_deng_et_al_2015 }}</v>
      </c>
      <c r="I99" s="14" t="s">
        <v>279</v>
      </c>
      <c r="J99" s="14" t="s">
        <v>279</v>
      </c>
      <c r="K99" s="14" t="s">
        <v>1720</v>
      </c>
      <c r="L99" s="14" t="s">
        <v>624</v>
      </c>
      <c r="M99" s="14" t="str">
        <f>LEFT(K99,141)&amp;" &lt;br&gt; &amp;nbsp;&amp;nbsp;&amp;nbsp;&amp;nbsp;&amp;nbsp;&amp;nbsp;&amp;nbsp;&amp;nbsp;"&amp;MID(K99,2,142)&amp;MID(K99,142,500)&amp;"&lt;br&gt;&lt;br&gt;"</f>
        <v>Deng, C., Daley, T., &amp; Smith, A. (2015). Applications of species accumulation curves in large‐scale biological data analysis. *Quantitative B &lt;br&gt; &amp;nbsp;&amp;nbsp;&amp;nbsp;&amp;nbsp;&amp;nbsp;&amp;nbsp;&amp;nbsp;&amp;nbsp;eng, C., Daley, T., &amp; Smith, A. (2015). Applications of species accumulation curves in large‐scale biological data analysis. *Quantitative Bioiology*, *3*(3), 135–144. &lt;https://doi.org/10.1007/s40484-015-0049-7&gt;&lt;br&gt;&lt;br&gt;</v>
      </c>
      <c r="N99" s="14" t="str">
        <f>"    ref_intext_"&amp;F99&amp;": "&amp;""""&amp;I99&amp;""""</f>
        <v xml:space="preserve">    ref_intext_deng_et_al_2015: "Deng et al., 2015"</v>
      </c>
      <c r="O99" s="14" t="str">
        <f>"    ref_bib_"&amp;F99&amp;": "&amp;""""&amp;K99&amp;""""</f>
        <v xml:space="preserve">    ref_bib_deng_et_al_2015: "Deng, C., Daley, T., &amp; Smith, A. (2015). Applications of species accumulation curves in large‐scale biological data analysis. *Quantitative Biology*, *3*(3), 135–144. &lt;https://doi.org/10.1007/s40484-015-0049-7&gt;"</v>
      </c>
    </row>
    <row r="100" spans="1:15">
      <c r="A100" s="14" t="s">
        <v>2241</v>
      </c>
      <c r="B100" s="14" t="b">
        <v>0</v>
      </c>
      <c r="C100" s="14" t="b">
        <v>0</v>
      </c>
      <c r="D100" s="14"/>
      <c r="E100" s="14"/>
      <c r="F100" s="14" t="s">
        <v>1459</v>
      </c>
      <c r="G100" s="14" t="str">
        <f>"{{ ref_intext_"&amp;F100&amp;" }}"</f>
        <v>{{ ref_intext_dey_et_al_2023 }}</v>
      </c>
      <c r="H100" s="14" t="str">
        <f>"{{ ref_bib_"&amp;F100&amp;" }}"</f>
        <v>{{ ref_bib_dey_et_al_2023 }}</v>
      </c>
      <c r="I100" s="14" t="s">
        <v>278</v>
      </c>
      <c r="J100" s="14" t="s">
        <v>278</v>
      </c>
      <c r="K100" s="14" t="s">
        <v>1721</v>
      </c>
      <c r="L100" s="14" t="s">
        <v>624</v>
      </c>
      <c r="M100" s="14" t="str">
        <f>LEFT(K100,141)&amp;" &lt;br&gt; &amp;nbsp;&amp;nbsp;&amp;nbsp;&amp;nbsp;&amp;nbsp;&amp;nbsp;&amp;nbsp;&amp;nbsp;"&amp;MID(K100,2,142)&amp;MID(K100,142,500)&amp;"&lt;br&gt;&lt;br&gt;"</f>
        <v>Dey, S., Moqanaki, E., Milleret, C., Dupont, P., Tourani, M., &amp; Bischof, R. (2023). Modelling spatially autocorrelated detection probabilitie &lt;br&gt; &amp;nbsp;&amp;nbsp;&amp;nbsp;&amp;nbsp;&amp;nbsp;&amp;nbsp;&amp;nbsp;&amp;nbsp;ey, S., Moqanaki, E., Milleret, C., Dupont, P., Tourani, M., &amp; Bischof, R. (2023). Modelling spatially autocorrelated detection probabilities s in spatial capture-recapture using random effects. *Ecological Modelling, 479*, 110324. &lt;https://doi.org/10.1016/j.ecolmodel.2023.110324&gt;&lt;br&gt;&lt;br&gt;</v>
      </c>
      <c r="N100" s="14" t="str">
        <f>"    ref_intext_"&amp;F100&amp;": "&amp;""""&amp;I100&amp;""""</f>
        <v xml:space="preserve">    ref_intext_dey_et_al_2023: "Dey et al., 2023"</v>
      </c>
      <c r="O100" s="14" t="str">
        <f>"    ref_bib_"&amp;F100&amp;": "&amp;""""&amp;K100&amp;""""</f>
        <v xml:space="preserve">    ref_bib_dey_et_al_2023: "Dey, S., Moqanaki, E., Milleret, C., Dupont, P., Tourani, M., &amp; Bischof, R. (2023). Modelling spatially autocorrelated detection probabilities in spatial capture-recapture using random effects. *Ecological Modelling, 479*, 110324. &lt;https://doi.org/10.1016/j.ecolmodel.2023.110324&gt;"</v>
      </c>
    </row>
    <row r="101" spans="1:15">
      <c r="A101" s="38"/>
      <c r="B101" s="38"/>
      <c r="C101" s="38"/>
      <c r="D101" s="38"/>
      <c r="E101" s="38"/>
      <c r="F101" s="38" t="s">
        <v>3179</v>
      </c>
      <c r="G101" s="14" t="str">
        <f>"{{ ref_intext_"&amp;F101&amp;" }}"</f>
        <v>{{ ref_intext_dickie_2022 }}</v>
      </c>
      <c r="H101" s="14" t="str">
        <f>"{{ ref_bib_"&amp;F101&amp;" }}"</f>
        <v>{{ ref_bib_dickie_2022 }}</v>
      </c>
      <c r="I101" s="38" t="s">
        <v>3181</v>
      </c>
      <c r="J101" s="38" t="s">
        <v>3181</v>
      </c>
      <c r="K101" s="38" t="s">
        <v>3180</v>
      </c>
      <c r="L101" s="14" t="s">
        <v>624</v>
      </c>
      <c r="M101" s="38"/>
      <c r="N101" s="14" t="str">
        <f>"    ref_intext_"&amp;F101&amp;": "&amp;""""&amp;I101&amp;""""</f>
        <v xml:space="preserve">    ref_intext_dickie_2022: "Dickie, 2022"</v>
      </c>
      <c r="O101" s="14" t="str">
        <f>"    ref_bib_"&amp;F101&amp;": "&amp;""""&amp;K101&amp;""""</f>
        <v xml:space="preserve">    ref_bib_dickie_2022: "Dickie, M. (2022, April 19). “NEW PAPER ALERT!” Tweet. @MelanieDickie. &lt;https://twitter.com/MelanieDickie/status/1516432277009403904&gt;"</v>
      </c>
    </row>
    <row r="102" spans="1:15">
      <c r="A102" s="14" t="s">
        <v>2241</v>
      </c>
      <c r="B102" s="14" t="b">
        <v>1</v>
      </c>
      <c r="C102" s="14" t="b">
        <v>0</v>
      </c>
      <c r="D102" s="14" t="b">
        <v>0</v>
      </c>
      <c r="E102" s="14"/>
      <c r="F102" s="14" t="s">
        <v>1460</v>
      </c>
      <c r="G102" s="14" t="str">
        <f>"{{ ref_intext_"&amp;F102&amp;" }}"</f>
        <v>{{ ref_intext_dillon_kelly_2008 }}</v>
      </c>
      <c r="H102" s="14" t="str">
        <f>"{{ ref_bib_"&amp;F102&amp;" }}"</f>
        <v>{{ ref_bib_dillon_kelly_2008 }}</v>
      </c>
      <c r="I102" s="14" t="s">
        <v>277</v>
      </c>
      <c r="J102" s="14" t="s">
        <v>277</v>
      </c>
      <c r="K102" s="14" t="s">
        <v>2779</v>
      </c>
      <c r="L102" s="14" t="s">
        <v>624</v>
      </c>
      <c r="M102" s="14" t="str">
        <f>LEFT(K102,141)&amp;" &lt;br&gt; &amp;nbsp;&amp;nbsp;&amp;nbsp;&amp;nbsp;&amp;nbsp;&amp;nbsp;&amp;nbsp;&amp;nbsp;"&amp;MID(K102,2,142)&amp;MID(K102,142,500)&amp;"&lt;br&gt;&lt;br&gt;"</f>
        <v>Dillon, A., &amp; Kelly, M. J. (2008). Ocelot Home Range, Overlap and Density: Comparing Radio Telemetry with Camera Trapping. *Journal of Zoolog &lt;br&gt; &amp;nbsp;&amp;nbsp;&amp;nbsp;&amp;nbsp;&amp;nbsp;&amp;nbsp;&amp;nbsp;&amp;nbsp;illon, A., &amp; Kelly, M. J. (2008). Ocelot Home Range, Overlap and Density: Comparing Radio Telemetry with Camera Trapping. *Journal of Zoology,y, 275*, 391–398. &lt;https://doi.org/10.1111/j.1469-7998.2008.00452.x&gt;&lt;br&gt;&lt;br&gt;</v>
      </c>
      <c r="N102" s="14" t="str">
        <f>"    ref_intext_"&amp;F102&amp;": "&amp;""""&amp;I102&amp;""""</f>
        <v xml:space="preserve">    ref_intext_dillon_kelly_2008: "Dillon &amp; Kelly, 2008"</v>
      </c>
      <c r="O102" s="14" t="str">
        <f>"    ref_bib_"&amp;F102&amp;": "&amp;""""&amp;K102&amp;""""</f>
        <v xml:space="preserve">    ref_bib_dillon_kelly_2008: "Dillon, A., &amp; Kelly, M. J. (2008). Ocelot Home Range, Overlap and Density: Comparing Radio Telemetry with Camera Trapping. *Journal of Zoology, 275*, 391–398. &lt;https://doi.org/10.1111/j.1469-7998.2008.00452.x&gt;"</v>
      </c>
    </row>
    <row r="103" spans="1:15">
      <c r="A103" s="14"/>
      <c r="B103" s="14"/>
      <c r="C103" s="14"/>
      <c r="D103" s="14"/>
      <c r="E103" s="14"/>
      <c r="F103" s="14" t="s">
        <v>3571</v>
      </c>
      <c r="G103" s="14" t="str">
        <f>"{{ ref_intext_"&amp;F103&amp;" }}"</f>
        <v>{{ ref_intext_donovan_et_al_2024 }}</v>
      </c>
      <c r="H103" s="14" t="str">
        <f>"{{ ref_bib_"&amp;F103&amp;" }}"</f>
        <v>{{ ref_bib_donovan_et_al_2024 }}</v>
      </c>
      <c r="I103" s="14" t="s">
        <v>3570</v>
      </c>
      <c r="J103" s="14" t="s">
        <v>3569</v>
      </c>
      <c r="K103" s="19" t="s">
        <v>3568</v>
      </c>
      <c r="L103" s="14" t="s">
        <v>624</v>
      </c>
      <c r="M103" s="14"/>
      <c r="N103" s="14" t="str">
        <f>"    ref_intext_"&amp;F103&amp;": "&amp;""""&amp;I103&amp;""""</f>
        <v xml:space="preserve">    ref_intext_donovan_et_al_2024: "Donovan et al., 2024 "</v>
      </c>
      <c r="O103" s="14" t="str">
        <f>"    ref_bib_"&amp;F103&amp;": "&amp;""""&amp;K103&amp;""""</f>
        <v xml:space="preserve">    ref_bib_donovan_et_al_2024: "Donovan, T., Hines, J., &amp; MacKenzie, D. (2024). OCCUPANCYTUTS: Occupancy modelling tutorials with RPRESENCE. *Methods in Ecology and Evolution, 15*(3), 477–483. &lt;https://doi.org/10.1111/2041-210X.14285&gt;"</v>
      </c>
    </row>
    <row r="104" spans="1:15">
      <c r="A104" s="14" t="s">
        <v>2241</v>
      </c>
      <c r="B104" s="14" t="b">
        <v>1</v>
      </c>
      <c r="C104" s="14" t="b">
        <v>0</v>
      </c>
      <c r="D104" s="14" t="b">
        <v>0</v>
      </c>
      <c r="E104" s="14"/>
      <c r="F104" s="14" t="s">
        <v>1461</v>
      </c>
      <c r="G104" s="14" t="str">
        <f>"{{ ref_intext_"&amp;F104&amp;" }}"</f>
        <v>{{ ref_intext_doran_myers_2018 }}</v>
      </c>
      <c r="H104" s="14" t="str">
        <f>"{{ ref_bib_"&amp;F104&amp;" }}"</f>
        <v>{{ ref_bib_doran_myers_2018 }}</v>
      </c>
      <c r="I104" s="14" t="s">
        <v>276</v>
      </c>
      <c r="J104" s="14" t="s">
        <v>276</v>
      </c>
      <c r="K104" s="14" t="s">
        <v>2780</v>
      </c>
      <c r="L104" s="14" t="s">
        <v>624</v>
      </c>
      <c r="M104" s="14" t="str">
        <f>LEFT(K104,141)&amp;" &lt;br&gt; &amp;nbsp;&amp;nbsp;&amp;nbsp;&amp;nbsp;&amp;nbsp;&amp;nbsp;&amp;nbsp;&amp;nbsp;"&amp;MID(K104,2,142)&amp;MID(K104,142,500)&amp;"&lt;br&gt;&lt;br&gt;"</f>
        <v>Doran-Myers, D. (2018). *Methodological Comparison of Canada Lynx Density Estimation* [Master of Science in Ecology thesis, University of Alb &lt;br&gt; &amp;nbsp;&amp;nbsp;&amp;nbsp;&amp;nbsp;&amp;nbsp;&amp;nbsp;&amp;nbsp;&amp;nbsp;oran-Myers, D. (2018). *Methodological Comparison of Canada Lynx Density Estimation* [Master of Science in Ecology thesis, University of Albererta]. ERA: Education and Research Archive. &lt;https://doi.org/10.7939/R3Q815805&gt;&lt;br&gt;&lt;br&gt;</v>
      </c>
      <c r="N104" s="14" t="str">
        <f>"    ref_intext_"&amp;F104&amp;": "&amp;""""&amp;I104&amp;""""</f>
        <v xml:space="preserve">    ref_intext_doran_myers_2018: "Doran-Myers, 2018"</v>
      </c>
      <c r="O104" s="14" t="str">
        <f>"    ref_bib_"&amp;F104&amp;": "&amp;""""&amp;K104&amp;""""</f>
        <v xml:space="preserve">    ref_bib_doran_myers_2018: "Doran-Myers, D. (2018). *Methodological Comparison of Canada Lynx Density Estimation* [Master of Science in Ecology thesis, University of Alberta]. ERA: Education and Research Archive. &lt;https://doi.org/10.7939/R3Q815805&gt;"</v>
      </c>
    </row>
    <row r="105" spans="1:15">
      <c r="A105" s="14" t="s">
        <v>2241</v>
      </c>
      <c r="B105" s="14" t="b">
        <v>0</v>
      </c>
      <c r="C105" s="14" t="b">
        <v>1</v>
      </c>
      <c r="D105" s="14" t="b">
        <v>0</v>
      </c>
      <c r="E105" s="14"/>
      <c r="F105" s="14" t="s">
        <v>1462</v>
      </c>
      <c r="G105" s="14" t="str">
        <f>"{{ ref_intext_"&amp;F105&amp;" }}"</f>
        <v>{{ ref_intext_dunne_quinn_2009 }}</v>
      </c>
      <c r="H105" s="14" t="str">
        <f>"{{ ref_bib_"&amp;F105&amp;" }}"</f>
        <v>{{ ref_bib_dunne_quinn_2009 }}</v>
      </c>
      <c r="I105" s="14" t="s">
        <v>275</v>
      </c>
      <c r="J105" s="14" t="s">
        <v>275</v>
      </c>
      <c r="K105" s="14" t="s">
        <v>1722</v>
      </c>
      <c r="L105" s="14" t="s">
        <v>624</v>
      </c>
      <c r="M105" s="14" t="str">
        <f>LEFT(K105,141)&amp;" &lt;br&gt; &amp;nbsp;&amp;nbsp;&amp;nbsp;&amp;nbsp;&amp;nbsp;&amp;nbsp;&amp;nbsp;&amp;nbsp;"&amp;MID(K105,2,142)&amp;MID(K105,142,500)&amp;"&lt;br&gt;&lt;br&gt;"</f>
        <v>Dunne, B. M., &amp; Quinn, M. S. (2009). Effectiveness of above-ground pipeline mitigation for moose (*Alces alces*) and other large mammals. *Bi &lt;br&gt; &amp;nbsp;&amp;nbsp;&amp;nbsp;&amp;nbsp;&amp;nbsp;&amp;nbsp;&amp;nbsp;&amp;nbsp;unne, B. M., &amp; Quinn, M. S. (2009). Effectiveness of above-ground pipeline mitigation for moose (*Alces alces*) and other large mammals. *Biolological Conservation, 142* (2), 332–343. &lt;https://doi.org/10.1016/j.biocon.2008.10.029&gt;&lt;br&gt;&lt;br&gt;</v>
      </c>
      <c r="N105" s="14" t="str">
        <f>"    ref_intext_"&amp;F105&amp;": "&amp;""""&amp;I105&amp;""""</f>
        <v xml:space="preserve">    ref_intext_dunne_quinn_2009: "Dunne &amp; Quinn, 2009"</v>
      </c>
      <c r="O105" s="14" t="str">
        <f>"    ref_bib_"&amp;F105&amp;": "&amp;""""&amp;K105&amp;""""</f>
        <v xml:space="preserve">    ref_bib_dunne_quinn_2009: "Dunne, B. M., &amp; Quinn, M. S. (2009). Effectiveness of above-ground pipeline mitigation for moose (*Alces alces*) and other large mammals. *Biological Conservation, 142* (2), 332–343. &lt;https://doi.org/10.1016/j.biocon.2008.10.029&gt;"</v>
      </c>
    </row>
    <row r="106" spans="1:15">
      <c r="A106" s="14" t="s">
        <v>2241</v>
      </c>
      <c r="B106" s="14" t="b">
        <v>1</v>
      </c>
      <c r="C106" s="14" t="b">
        <v>1</v>
      </c>
      <c r="D106" s="14" t="b">
        <v>0</v>
      </c>
      <c r="E106" s="14"/>
      <c r="F106" s="14" t="s">
        <v>1463</v>
      </c>
      <c r="G106" s="14" t="str">
        <f>"{{ ref_intext_"&amp;F106&amp;" }}"</f>
        <v>{{ ref_intext_duquette_et_al_2014 }}</v>
      </c>
      <c r="H106" s="14" t="str">
        <f>"{{ ref_bib_"&amp;F106&amp;" }}"</f>
        <v>{{ ref_bib_duquette_et_al_2014 }}</v>
      </c>
      <c r="I106" s="14" t="s">
        <v>274</v>
      </c>
      <c r="J106" s="14" t="s">
        <v>275</v>
      </c>
      <c r="K106" s="14" t="s">
        <v>1723</v>
      </c>
      <c r="L106" s="14" t="s">
        <v>624</v>
      </c>
      <c r="M106" s="14" t="str">
        <f>LEFT(K106,141)&amp;" &lt;br&gt; &amp;nbsp;&amp;nbsp;&amp;nbsp;&amp;nbsp;&amp;nbsp;&amp;nbsp;&amp;nbsp;&amp;nbsp;"&amp;MID(K106,2,142)&amp;MID(K106,142,500)&amp;"&lt;br&gt;&lt;br&gt;"</f>
        <v>Duquette, J. F., Belant, J. L., Svoboda, N. J., Beyer Jr., D. E., &amp; Albright, C. A. (2014). Comparison of occupancy modeling and radiotelemet &lt;br&gt; &amp;nbsp;&amp;nbsp;&amp;nbsp;&amp;nbsp;&amp;nbsp;&amp;nbsp;&amp;nbsp;&amp;nbsp;uquette, J. F., Belant, J. L., Svoboda, N. J., Beyer Jr., D. E., &amp; Albright, C. A. (2014). Comparison of occupancy modeling and radiotelemetryry to estimate ungulate population dynamics. *Population Ecology, 56,* 481-492. &lt;https://www.academia.edu/23421255/.&gt;&lt;br&gt;&lt;br&gt;</v>
      </c>
      <c r="N106" s="14" t="str">
        <f>"    ref_intext_"&amp;F106&amp;": "&amp;""""&amp;I106&amp;""""</f>
        <v xml:space="preserve">    ref_intext_duquette_et_al_2014: "Duquette et al., 2014"</v>
      </c>
      <c r="O106" s="14" t="str">
        <f>"    ref_bib_"&amp;F106&amp;": "&amp;""""&amp;K106&amp;""""</f>
        <v xml:space="preserve">    ref_bib_duquette_et_al_2014: "Duquette, J. F., Belant, J. L., Svoboda, N. J., Beyer Jr., D. E., &amp; Albright, C. A. (2014). Comparison of occupancy modeling and radiotelemetry to estimate ungulate population dynamics. *Population Ecology, 56,* 481-492. &lt;https://www.academia.edu/23421255/.&gt;"</v>
      </c>
    </row>
    <row r="107" spans="1:15">
      <c r="A107" s="14" t="s">
        <v>2242</v>
      </c>
      <c r="B107" s="14" t="b">
        <v>1</v>
      </c>
      <c r="C107" s="14" t="b">
        <v>0</v>
      </c>
      <c r="D107" s="14" t="b">
        <v>0</v>
      </c>
      <c r="E107" s="14"/>
      <c r="F107" s="14" t="s">
        <v>31</v>
      </c>
      <c r="G107" s="14" t="str">
        <f>"{{ ref_intext_"&amp;F107&amp;" }}"</f>
        <v>{{ ref_intext_efford_2004 }}</v>
      </c>
      <c r="H107" s="14" t="str">
        <f>"{{ ref_bib_"&amp;F107&amp;" }}"</f>
        <v>{{ ref_bib_efford_2004 }}</v>
      </c>
      <c r="I107" s="14" t="s">
        <v>273</v>
      </c>
      <c r="J107" s="14" t="s">
        <v>273</v>
      </c>
      <c r="K107" s="14" t="s">
        <v>2781</v>
      </c>
      <c r="L107" s="14" t="s">
        <v>624</v>
      </c>
      <c r="M107" s="14" t="str">
        <f>LEFT(K107,141)&amp;" &lt;br&gt; &amp;nbsp;&amp;nbsp;&amp;nbsp;&amp;nbsp;&amp;nbsp;&amp;nbsp;&amp;nbsp;&amp;nbsp;"&amp;MID(K107,2,142)&amp;MID(K107,142,500)&amp;"&lt;br&gt;&lt;br&gt;"</f>
        <v>Efford, M. (2004). Density Estimation in Live-Trapping Studies. *Oikos, 106*(3), 598–610. &lt;http://www.jstor.org.login.ezproxy.library.ualbert &lt;br&gt; &amp;nbsp;&amp;nbsp;&amp;nbsp;&amp;nbsp;&amp;nbsp;&amp;nbsp;&amp;nbsp;&amp;nbsp;fford, M. (2004). Density Estimation in Live-Trapping Studies. *Oikos, 106*(3), 598–610. &lt;http://www.jstor.org.login.ezproxy.library.ualberta.a.ca/stable/3548382&gt;&lt;br&gt;&lt;br&gt;</v>
      </c>
      <c r="N107" s="14" t="str">
        <f>"    ref_intext_"&amp;F107&amp;": "&amp;""""&amp;I107&amp;""""</f>
        <v xml:space="preserve">    ref_intext_efford_2004: "Efford, 2004"</v>
      </c>
      <c r="O107" s="14" t="str">
        <f>"    ref_bib_"&amp;F107&amp;": "&amp;""""&amp;K107&amp;""""</f>
        <v xml:space="preserve">    ref_bib_efford_2004: "Efford, M. (2004). Density Estimation in Live-Trapping Studies. *Oikos, 106*(3), 598–610. &lt;http://www.jstor.org.login.ezproxy.library.ualberta.ca/stable/3548382&gt;"</v>
      </c>
    </row>
    <row r="108" spans="1:15">
      <c r="A108" s="14" t="s">
        <v>2242</v>
      </c>
      <c r="B108" s="14" t="b">
        <v>0</v>
      </c>
      <c r="C108" s="14" t="b">
        <v>0</v>
      </c>
      <c r="D108" s="14"/>
      <c r="E108" s="14"/>
      <c r="F108" s="14" t="s">
        <v>30</v>
      </c>
      <c r="G108" s="14" t="str">
        <f>"{{ ref_intext_"&amp;F108&amp;" }}"</f>
        <v>{{ ref_intext_efford_2011 }}</v>
      </c>
      <c r="H108" s="14" t="str">
        <f>"{{ ref_bib_"&amp;F108&amp;" }}"</f>
        <v>{{ ref_bib_efford_2011 }}</v>
      </c>
      <c r="I108" s="14" t="s">
        <v>272</v>
      </c>
      <c r="J108" s="14" t="s">
        <v>272</v>
      </c>
      <c r="K108" s="14" t="s">
        <v>2782</v>
      </c>
      <c r="L108" s="14" t="s">
        <v>624</v>
      </c>
      <c r="M108" s="14" t="str">
        <f>LEFT(K108,141)&amp;" &lt;br&gt; &amp;nbsp;&amp;nbsp;&amp;nbsp;&amp;nbsp;&amp;nbsp;&amp;nbsp;&amp;nbsp;&amp;nbsp;"&amp;MID(K108,2,142)&amp;MID(K108,142,500)&amp;"&lt;br&gt;&lt;br&gt;"</f>
        <v>Efford, M. (2011). *secr—Spatially explicit capture–recapture in R.* &lt;https://www.otago.ac.nz/Density/pdfs/secr-overview%202.3.1.pdf&gt; &lt;br&gt; &amp;nbsp;&amp;nbsp;&amp;nbsp;&amp;nbsp;&amp;nbsp;&amp;nbsp;&amp;nbsp;&amp;nbsp;fford, M. (2011). *secr—Spatially explicit capture–recapture in R.* &lt;https://www.otago.ac.nz/Density/pdfs/secr-overview%202.3.1.pdf&gt;&lt;br&gt;&lt;br&gt;</v>
      </c>
      <c r="N108" s="14" t="str">
        <f>"    ref_intext_"&amp;F108&amp;": "&amp;""""&amp;I108&amp;""""</f>
        <v xml:space="preserve">    ref_intext_efford_2011: "Efford, 2011"</v>
      </c>
      <c r="O108" s="14" t="str">
        <f>"    ref_bib_"&amp;F108&amp;": "&amp;""""&amp;K108&amp;""""</f>
        <v xml:space="preserve">    ref_bib_efford_2011: "Efford, M. (2011). *secr—Spatially explicit capture–recapture in R.* &lt;https://www.otago.ac.nz/Density/pdfs/secr-overview%202.3.1.pdf&gt;"</v>
      </c>
    </row>
    <row r="109" spans="1:15">
      <c r="A109" s="14" t="s">
        <v>2242</v>
      </c>
      <c r="B109" s="14" t="b">
        <v>0</v>
      </c>
      <c r="C109" s="14" t="b">
        <v>0</v>
      </c>
      <c r="D109" s="14"/>
      <c r="E109" s="14"/>
      <c r="F109" s="14" t="s">
        <v>828</v>
      </c>
      <c r="G109" s="14" t="str">
        <f>"{{ ref_intext_"&amp;F109&amp;" }}"</f>
        <v>{{ ref_intext_efford_2024 }}</v>
      </c>
      <c r="H109" s="14" t="str">
        <f>"{{ ref_bib_"&amp;F109&amp;" }}"</f>
        <v>{{ ref_bib_efford_2024 }}</v>
      </c>
      <c r="I109" s="14" t="s">
        <v>829</v>
      </c>
      <c r="J109" s="14" t="s">
        <v>829</v>
      </c>
      <c r="K109" s="14" t="s">
        <v>1725</v>
      </c>
      <c r="L109" s="14" t="s">
        <v>624</v>
      </c>
      <c r="M109" s="14" t="str">
        <f>LEFT(K109,141)&amp;" &lt;br&gt; &amp;nbsp;&amp;nbsp;&amp;nbsp;&amp;nbsp;&amp;nbsp;&amp;nbsp;&amp;nbsp;&amp;nbsp;"&amp;MID(K109,2,142)&amp;MID(K109,142,500)&amp;"&lt;br&gt;&lt;br&gt;"</f>
        <v>Efford, M. (2024). *secr: Spatially explicit capture-recapture models.* R package version 4.6.9, &lt;https://CRAN.R-project.org/package=secr&gt; &lt;br&gt; &amp;nbsp;&amp;nbsp;&amp;nbsp;&amp;nbsp;&amp;nbsp;&amp;nbsp;&amp;nbsp;&amp;nbsp;fford, M. (2024). *secr: Spatially explicit capture-recapture models.* R package version 4.6.9, &lt;https://CRAN.R-project.org/package=secr&gt;&lt;br&gt;&lt;br&gt;</v>
      </c>
      <c r="N109" s="14" t="str">
        <f>"    ref_intext_"&amp;F109&amp;": "&amp;""""&amp;I109&amp;""""</f>
        <v xml:space="preserve">    ref_intext_efford_2024: "Efford, 2024"</v>
      </c>
      <c r="O109" s="14" t="str">
        <f>"    ref_bib_"&amp;F109&amp;": "&amp;""""&amp;K109&amp;""""</f>
        <v xml:space="preserve">    ref_bib_efford_2024: "Efford, M. (2024). *secr: Spatially explicit capture-recapture models.* R package version 4.6.9, &lt;https://CRAN.R-project.org/package=secr&gt;"</v>
      </c>
    </row>
    <row r="110" spans="1:15">
      <c r="A110" s="14" t="s">
        <v>2242</v>
      </c>
      <c r="B110" s="14" t="b">
        <v>1</v>
      </c>
      <c r="C110" s="14" t="b">
        <v>0</v>
      </c>
      <c r="D110" s="14" t="b">
        <v>0</v>
      </c>
      <c r="E110" s="14"/>
      <c r="F110" s="14" t="s">
        <v>29</v>
      </c>
      <c r="G110" s="14" t="str">
        <f>"{{ ref_intext_"&amp;F110&amp;" }}"</f>
        <v>{{ ref_intext_efford_2022 }}</v>
      </c>
      <c r="H110" s="14" t="str">
        <f>"{{ ref_bib_"&amp;F110&amp;" }}"</f>
        <v>{{ ref_bib_efford_2022 }}</v>
      </c>
      <c r="I110" s="14" t="s">
        <v>271</v>
      </c>
      <c r="J110" s="14" t="s">
        <v>271</v>
      </c>
      <c r="K110" s="14" t="s">
        <v>2783</v>
      </c>
      <c r="L110" s="14" t="s">
        <v>624</v>
      </c>
      <c r="M110" s="14" t="str">
        <f>LEFT(K110,141)&amp;" &lt;br&gt; &amp;nbsp;&amp;nbsp;&amp;nbsp;&amp;nbsp;&amp;nbsp;&amp;nbsp;&amp;nbsp;&amp;nbsp;"&amp;MID(K110,2,142)&amp;MID(K110,142,500)&amp;"&lt;br&gt;&lt;br&gt;"</f>
        <v>Efford, M. G. (2022). Mark–resight in secr 4. 5. 1–20. &lt;https://www.otago.ac.nz/Density/pdfs/secr-markresight.pdf&gt; &lt;br&gt; &amp;nbsp;&amp;nbsp;&amp;nbsp;&amp;nbsp;&amp;nbsp;&amp;nbsp;&amp;nbsp;&amp;nbsp;fford, M. G. (2022). Mark–resight in secr 4. 5. 1–20. &lt;https://www.otago.ac.nz/Density/pdfs/secr-markresight.pdf&gt;&lt;br&gt;&lt;br&gt;</v>
      </c>
      <c r="N110" s="14" t="str">
        <f>"    ref_intext_"&amp;F110&amp;": "&amp;""""&amp;I110&amp;""""</f>
        <v xml:space="preserve">    ref_intext_efford_2022: "Efford, 2022"</v>
      </c>
      <c r="O110" s="14" t="str">
        <f>"    ref_bib_"&amp;F110&amp;": "&amp;""""&amp;K110&amp;""""</f>
        <v xml:space="preserve">    ref_bib_efford_2022: "Efford, M. G. (2022). Mark–resight in secr 4. 5. 1–20. &lt;https://www.otago.ac.nz/Density/pdfs/secr-markresight.pdf&gt;"</v>
      </c>
    </row>
    <row r="111" spans="1:15">
      <c r="A111" s="14" t="s">
        <v>2242</v>
      </c>
      <c r="B111" s="14" t="b">
        <v>1</v>
      </c>
      <c r="C111" s="14" t="b">
        <v>0</v>
      </c>
      <c r="D111" s="14" t="b">
        <v>0</v>
      </c>
      <c r="E111" s="14"/>
      <c r="F111" s="14" t="s">
        <v>1464</v>
      </c>
      <c r="G111" s="14" t="str">
        <f>"{{ ref_intext_"&amp;F111&amp;" }}"</f>
        <v>{{ ref_intext_efford_boulanger_2019 }}</v>
      </c>
      <c r="H111" s="14" t="str">
        <f>"{{ ref_bib_"&amp;F111&amp;" }}"</f>
        <v>{{ ref_bib_efford_boulanger_2019 }}</v>
      </c>
      <c r="I111" s="14" t="s">
        <v>270</v>
      </c>
      <c r="J111" s="14" t="s">
        <v>270</v>
      </c>
      <c r="K111" s="14" t="s">
        <v>1724</v>
      </c>
      <c r="L111" s="14" t="s">
        <v>624</v>
      </c>
      <c r="M111" s="14" t="str">
        <f>LEFT(K111,141)&amp;" &lt;br&gt; &amp;nbsp;&amp;nbsp;&amp;nbsp;&amp;nbsp;&amp;nbsp;&amp;nbsp;&amp;nbsp;&amp;nbsp;"&amp;MID(K111,2,142)&amp;MID(K111,142,500)&amp;"&lt;br&gt;&lt;br&gt;"</f>
        <v>Efford, M. G., &amp; Boulanger, J. (2019). Fast Evaluation of Study Designs for Spatially Explicit Capture–Recapture. *Methods in Ecology and Evo &lt;br&gt; &amp;nbsp;&amp;nbsp;&amp;nbsp;&amp;nbsp;&amp;nbsp;&amp;nbsp;&amp;nbsp;&amp;nbsp;fford, M. G., &amp; Boulanger, J. (2019). Fast Evaluation of Study Designs for Spatially Explicit Capture–Recapture. *Methods in Ecology and Evolulution*, 10(9), 1529–1535. &lt;https://doi.org/10.1111/2041-210X.13239&gt;&lt;br&gt;&lt;br&gt;</v>
      </c>
      <c r="N111" s="14" t="str">
        <f>"    ref_intext_"&amp;F111&amp;": "&amp;""""&amp;I111&amp;""""</f>
        <v xml:space="preserve">    ref_intext_efford_boulanger_2019: "Efford &amp; Boulanger, 2019"</v>
      </c>
      <c r="O111" s="14" t="str">
        <f>"    ref_bib_"&amp;F111&amp;": "&amp;""""&amp;K111&amp;""""</f>
        <v xml:space="preserve">    ref_bib_efford_boulanger_2019: "Efford, M. G., &amp; Boulanger, J. (2019). Fast Evaluation of Study Designs for Spatially Explicit Capture–Recapture. *Methods in Ecology and Evolution*, 10(9), 1529–1535. &lt;https://doi.org/10.1111/2041-210X.13239&gt;"</v>
      </c>
    </row>
    <row r="112" spans="1:15">
      <c r="A112" s="14"/>
      <c r="B112" s="14"/>
      <c r="C112" s="14"/>
      <c r="D112" s="14"/>
      <c r="E112" s="14"/>
      <c r="F112" s="14" t="s">
        <v>3092</v>
      </c>
      <c r="G112" s="14" t="str">
        <f>"{{ ref_intext_"&amp;F112&amp;" }}"</f>
        <v>{{ ref_intext_efford_dawson_2012 }}</v>
      </c>
      <c r="H112" s="14" t="str">
        <f>"{{ ref_bib_"&amp;F112&amp;" }}"</f>
        <v>{{ ref_bib_efford_dawson_2012 }}</v>
      </c>
      <c r="I112" s="14" t="s">
        <v>3091</v>
      </c>
      <c r="J112" s="14" t="s">
        <v>3091</v>
      </c>
      <c r="K112" s="14" t="s">
        <v>3090</v>
      </c>
      <c r="L112" s="14" t="s">
        <v>624</v>
      </c>
      <c r="M112" s="14" t="str">
        <f>LEFT(K112,141)&amp;" &lt;br&gt; &amp;nbsp;&amp;nbsp;&amp;nbsp;&amp;nbsp;&amp;nbsp;&amp;nbsp;&amp;nbsp;&amp;nbsp;"&amp;MID(K112,2,142)&amp;MID(K112,142,500)&amp;"&lt;br&gt;&lt;br&gt;"</f>
        <v>Efford, M. G., &amp; Dawson, D. K. (2012). Occupancy in continuous habitat. *Ecosphere, 3*(4). Article 32. &lt;https://doi.org/10.1890/es11-00308.1&gt; &lt;br&gt; &amp;nbsp;&amp;nbsp;&amp;nbsp;&amp;nbsp;&amp;nbsp;&amp;nbsp;&amp;nbsp;&amp;nbsp;fford, M. G., &amp; Dawson, D. K. (2012). Occupancy in continuous habitat. *Ecosphere, 3*(4). Article 32. &lt;https://doi.org/10.1890/es11-00308.1&gt;&lt;br&gt;&lt;br&gt;</v>
      </c>
      <c r="N112" s="14" t="str">
        <f>"    ref_intext_"&amp;F112&amp;": "&amp;""""&amp;I112&amp;""""</f>
        <v xml:space="preserve">    ref_intext_efford_dawson_2012: "Efford &amp; Dawson, 2012"</v>
      </c>
      <c r="O112" s="14" t="str">
        <f>"    ref_bib_"&amp;F112&amp;": "&amp;""""&amp;K112&amp;""""</f>
        <v xml:space="preserve">    ref_bib_efford_dawson_2012: "Efford, M. G., &amp; Dawson, D. K. (2012). Occupancy in continuous habitat. *Ecosphere, 3*(4). Article 32. &lt;https://doi.org/10.1890/es11-00308.1&gt;"</v>
      </c>
    </row>
    <row r="113" spans="1:15">
      <c r="A113" s="14" t="s">
        <v>2242</v>
      </c>
      <c r="B113" s="14" t="b">
        <v>1</v>
      </c>
      <c r="C113" s="14" t="b">
        <v>0</v>
      </c>
      <c r="D113" s="14" t="b">
        <v>0</v>
      </c>
      <c r="E113" s="14"/>
      <c r="F113" s="14" t="s">
        <v>1467</v>
      </c>
      <c r="G113" s="14" t="str">
        <f>"{{ ref_intext_"&amp;F113&amp;" }}"</f>
        <v>{{ ref_intext_efford_hunter_2018 }}</v>
      </c>
      <c r="H113" s="14" t="str">
        <f>"{{ ref_bib_"&amp;F113&amp;" }}"</f>
        <v>{{ ref_bib_efford_hunter_2018 }}</v>
      </c>
      <c r="I113" s="14" t="s">
        <v>269</v>
      </c>
      <c r="J113" s="14" t="s">
        <v>269</v>
      </c>
      <c r="K113" s="14" t="s">
        <v>2784</v>
      </c>
      <c r="L113" s="14" t="s">
        <v>624</v>
      </c>
      <c r="M113" s="14" t="str">
        <f>LEFT(K113,141)&amp;" &lt;br&gt; &amp;nbsp;&amp;nbsp;&amp;nbsp;&amp;nbsp;&amp;nbsp;&amp;nbsp;&amp;nbsp;&amp;nbsp;"&amp;MID(K113,2,142)&amp;MID(K113,142,500)&amp;"&lt;br&gt;&lt;br&gt;"</f>
        <v>Efford, M. G., &amp; Hunter, C. M. (2018). Spatial Capture-mark-resight Estimation of Animal Population Density. *Biometrics, 74*(2), 411–420. &lt;h &lt;br&gt; &amp;nbsp;&amp;nbsp;&amp;nbsp;&amp;nbsp;&amp;nbsp;&amp;nbsp;&amp;nbsp;&amp;nbsp;fford, M. G., &amp; Hunter, C. M. (2018). Spatial Capture-mark-resight Estimation of Animal Population Density. *Biometrics, 74*(2), 411–420. &lt;httttps://doi.org/10.1111/biom.12766&gt;&lt;br&gt;&lt;br&gt;</v>
      </c>
      <c r="N113" s="14" t="str">
        <f>"    ref_intext_"&amp;F113&amp;": "&amp;""""&amp;I113&amp;""""</f>
        <v xml:space="preserve">    ref_intext_efford_hunter_2018: "Efford &amp; Hunter, 2018"</v>
      </c>
      <c r="O113" s="14" t="str">
        <f>"    ref_bib_"&amp;F113&amp;": "&amp;""""&amp;K113&amp;""""</f>
        <v xml:space="preserve">    ref_bib_efford_hunter_2018: "Efford, M. G., &amp; Hunter, C. M. (2018). Spatial Capture-mark-resight Estimation of Animal Population Density. *Biometrics, 74*(2), 411–420. &lt;https://doi.org/10.1111/biom.12766&gt;"</v>
      </c>
    </row>
    <row r="114" spans="1:15">
      <c r="A114" s="14" t="s">
        <v>2242</v>
      </c>
      <c r="B114" s="14" t="b">
        <v>1</v>
      </c>
      <c r="C114" s="14" t="b">
        <v>0</v>
      </c>
      <c r="D114" s="14" t="b">
        <v>0</v>
      </c>
      <c r="E114" s="14"/>
      <c r="F114" s="14" t="s">
        <v>1465</v>
      </c>
      <c r="G114" s="14" t="str">
        <f>"{{ ref_intext_"&amp;F114&amp;" }}"</f>
        <v>{{ ref_intext_efford_et_al_2009a }}</v>
      </c>
      <c r="H114" s="14" t="str">
        <f>"{{ ref_bib_"&amp;F114&amp;" }}"</f>
        <v>{{ ref_bib_efford_et_al_2009a }}</v>
      </c>
      <c r="I114" s="14" t="s">
        <v>268</v>
      </c>
      <c r="J114" s="14" t="s">
        <v>818</v>
      </c>
      <c r="K114" s="14" t="s">
        <v>2785</v>
      </c>
      <c r="L114" s="14" t="s">
        <v>624</v>
      </c>
      <c r="M114" s="14" t="str">
        <f>LEFT(K114,141)&amp;" &lt;br&gt; &amp;nbsp;&amp;nbsp;&amp;nbsp;&amp;nbsp;&amp;nbsp;&amp;nbsp;&amp;nbsp;&amp;nbsp;"&amp;MID(K114,2,142)&amp;MID(K114,142,500)&amp;"&lt;br&gt;&lt;br&gt;"</f>
        <v>Efford, M. G., Borchers, D. L., &amp; Byrom, A. E. (2009a). Density Estimation by Spatially Explicit Capture-Recapture: Likelihood-Based Methods. &lt;br&gt; &amp;nbsp;&amp;nbsp;&amp;nbsp;&amp;nbsp;&amp;nbsp;&amp;nbsp;&amp;nbsp;&amp;nbsp;fford, M. G., Borchers, D. L., &amp; Byrom, A. E. (2009a). Density Estimation by Spatially Explicit Capture-Recapture: Likelihood-Based Methods. * *In* D. L. Thomson, E. G. Cooch, &amp; M. J. Conroy (Eds.), *Modeling Demographic Processes In Marked Populations* (pp. 255–269). &lt;https://doi.org/10.1007/978-0-387-78151-8_11&gt;&lt;br&gt;&lt;br&gt;</v>
      </c>
      <c r="N114" s="14" t="str">
        <f>"    ref_intext_"&amp;F114&amp;": "&amp;""""&amp;I114&amp;""""</f>
        <v xml:space="preserve">    ref_intext_efford_et_al_2009a: "Efford et al., 2009a"</v>
      </c>
      <c r="O114" s="14" t="str">
        <f>"    ref_bib_"&amp;F114&amp;": "&amp;""""&amp;K114&amp;""""</f>
        <v xml:space="preserve">    ref_bib_efford_et_al_2009a: "Efford, M. G., Borchers, D. L., &amp; Byrom, A. E. (2009a). Density Estimation by Spatially Explicit Capture-Recapture: Likelihood-Based Methods. *In* D. L. Thomson, E. G. Cooch, &amp; M. J. Conroy (Eds.), *Modeling Demographic Processes In Marked Populations* (pp. 255–269). &lt;https://doi.org/10.1007/978-0-387-78151-8_11&gt;"</v>
      </c>
    </row>
    <row r="115" spans="1:15">
      <c r="A115" s="14" t="s">
        <v>2242</v>
      </c>
      <c r="B115" s="14" t="b">
        <v>1</v>
      </c>
      <c r="C115" s="14" t="b">
        <v>0</v>
      </c>
      <c r="D115" s="14" t="b">
        <v>0</v>
      </c>
      <c r="E115" s="14"/>
      <c r="F115" s="14" t="s">
        <v>1466</v>
      </c>
      <c r="G115" s="14" t="str">
        <f>"{{ ref_intext_"&amp;F115&amp;" }}"</f>
        <v>{{ ref_intext_efford_et_al_2009b }}</v>
      </c>
      <c r="H115" s="14" t="str">
        <f>"{{ ref_bib_"&amp;F115&amp;" }}"</f>
        <v>{{ ref_bib_efford_et_al_2009b }}</v>
      </c>
      <c r="I115" s="14" t="s">
        <v>267</v>
      </c>
      <c r="J115" s="14" t="s">
        <v>817</v>
      </c>
      <c r="K115" s="14" t="s">
        <v>2786</v>
      </c>
      <c r="L115" s="14" t="s">
        <v>624</v>
      </c>
      <c r="M115" s="14" t="str">
        <f>LEFT(K115,141)&amp;" &lt;br&gt; &amp;nbsp;&amp;nbsp;&amp;nbsp;&amp;nbsp;&amp;nbsp;&amp;nbsp;&amp;nbsp;&amp;nbsp;"&amp;MID(K115,2,142)&amp;MID(K115,142,500)&amp;"&lt;br&gt;&lt;br&gt;"</f>
        <v>Efford, M. G., Dawson, D. K., &amp; Borchers, D. L. (2009b). Population Density estimated from locations of individuals on a passive detector arr &lt;br&gt; &amp;nbsp;&amp;nbsp;&amp;nbsp;&amp;nbsp;&amp;nbsp;&amp;nbsp;&amp;nbsp;&amp;nbsp;fford, M. G., Dawson, D. K., &amp; Borchers, D. L. (2009b). Population Density estimated from locations of individuals on a passive detector arrayay. *Ecology, 90*(10), 2676–2682. &lt;https://doi.org/10.1890/08-1735.1&gt;&lt;br&gt;&lt;br&gt;</v>
      </c>
      <c r="N115" s="14" t="str">
        <f>"    ref_intext_"&amp;F115&amp;": "&amp;""""&amp;I115&amp;""""</f>
        <v xml:space="preserve">    ref_intext_efford_et_al_2009b: "Efford et al., 2009b"</v>
      </c>
      <c r="O115" s="14" t="str">
        <f>"    ref_bib_"&amp;F115&amp;": "&amp;""""&amp;K115&amp;""""</f>
        <v xml:space="preserve">    ref_bib_efford_et_al_2009b: "Efford, M. G., Dawson, D. K., &amp; Borchers, D. L. (2009b). Population Density estimated from locations of individuals on a passive detector array. *Ecology, 90*(10), 2676–2682. &lt;https://doi.org/10.1890/08-1735.1&gt;"</v>
      </c>
    </row>
    <row r="116" spans="1:15">
      <c r="A116" s="14" t="s">
        <v>2242</v>
      </c>
      <c r="B116" s="14" t="b">
        <v>1</v>
      </c>
      <c r="C116" s="14" t="b">
        <v>0</v>
      </c>
      <c r="D116" s="14" t="b">
        <v>0</v>
      </c>
      <c r="E116" s="14"/>
      <c r="F116" s="14" t="s">
        <v>1468</v>
      </c>
      <c r="G116" s="14" t="str">
        <f>"{{ ref_intext_"&amp;F116&amp;" }}"</f>
        <v>{{ ref_intext_espartosa_et_al_2011 }}</v>
      </c>
      <c r="H116" s="14" t="str">
        <f>"{{ ref_bib_"&amp;F116&amp;" }}"</f>
        <v>{{ ref_bib_espartosa_et_al_2011 }}</v>
      </c>
      <c r="I116" s="14" t="s">
        <v>266</v>
      </c>
      <c r="J116" s="14" t="s">
        <v>816</v>
      </c>
      <c r="K116" s="14" t="s">
        <v>2820</v>
      </c>
      <c r="L116" s="14" t="s">
        <v>624</v>
      </c>
      <c r="M116" s="14" t="str">
        <f>LEFT(K116,141)&amp;" &lt;br&gt; &amp;nbsp;&amp;nbsp;&amp;nbsp;&amp;nbsp;&amp;nbsp;&amp;nbsp;&amp;nbsp;&amp;nbsp;"&amp;MID(K116,2,142)&amp;MID(K116,142,500)&amp;"&lt;br&gt;&lt;br&gt;"</f>
        <v>Espartosa, K. D., Pinotti, B. T., &amp; Pardini, R. (2011). Performance of Camera Trapping and Track Counts for Surveying Large Mammals in Rainfo &lt;br&gt; &amp;nbsp;&amp;nbsp;&amp;nbsp;&amp;nbsp;&amp;nbsp;&amp;nbsp;&amp;nbsp;&amp;nbsp;spartosa, K. D., Pinotti, B. T., &amp; Pardini, R. (2011). Performance of Camera Trapping and Track Counts for Surveying Large Mammals in Rainforerest Remnants. *Biodiversity Conservation, 20*(12), 2815–2829. &lt;https://doi.org/10.1007/s10531-011-0110-4&gt;&lt;br&gt;&lt;br&gt;</v>
      </c>
      <c r="N116" s="14" t="str">
        <f>"    ref_intext_"&amp;F116&amp;": "&amp;""""&amp;I116&amp;""""</f>
        <v xml:space="preserve">    ref_intext_espartosa_et_al_2011: "Espartosa et al., 2011"</v>
      </c>
      <c r="O116" s="14" t="str">
        <f>"    ref_bib_"&amp;F116&amp;": "&amp;""""&amp;K116&amp;""""</f>
        <v xml:space="preserve">    ref_bib_espartosa_et_al_2011: "Espartosa, K. D., Pinotti, B. T., &amp; Pardini, R. (2011). Performance of Camera Trapping and Track Counts for Surveying Large Mammals in Rainforest Remnants. *Biodiversity Conservation, 20*(12), 2815–2829. &lt;https://doi.org/10.1007/s10531-011-0110-4&gt;"</v>
      </c>
    </row>
    <row r="117" spans="1:15">
      <c r="A117" s="14"/>
      <c r="B117" s="14"/>
      <c r="C117" s="14"/>
      <c r="D117" s="14"/>
      <c r="E117" s="14"/>
      <c r="F117" s="14" t="s">
        <v>3525</v>
      </c>
      <c r="G117" s="14" t="str">
        <f>"{{ ref_intext_"&amp;F117&amp;" }}"</f>
        <v>{{ ref_intext_estevo_et_al_2017 }}</v>
      </c>
      <c r="H117" s="14" t="str">
        <f>"{{ ref_bib_"&amp;F117&amp;" }}"</f>
        <v>{{ ref_bib_estevo_et_al_2017 }}</v>
      </c>
      <c r="I117" s="14" t="s">
        <v>3524</v>
      </c>
      <c r="J117" s="14" t="s">
        <v>3524</v>
      </c>
      <c r="K117" s="14" t="s">
        <v>3523</v>
      </c>
      <c r="L117" s="14" t="s">
        <v>624</v>
      </c>
      <c r="M117" s="14" t="str">
        <f>LEFT(K117,141)&amp;" &lt;br&gt; &amp;nbsp;&amp;nbsp;&amp;nbsp;&amp;nbsp;&amp;nbsp;&amp;nbsp;&amp;nbsp;&amp;nbsp;"&amp;MID(K117,2,142)&amp;MID(K117,142,500)&amp;"&lt;br&gt;&lt;br&gt;"</f>
        <v>Estevo, C. A., Nagy-Reis, M. B., &amp; Nichols, J. D. (2017). When habitat matters: Habitat preferences can modulate co-occurrence patterns of si &lt;br&gt; &amp;nbsp;&amp;nbsp;&amp;nbsp;&amp;nbsp;&amp;nbsp;&amp;nbsp;&amp;nbsp;&amp;nbsp;stevo, C. A., Nagy-Reis, M. B., &amp; Nichols, J. D. (2017). When habitat matters: Habitat preferences can modulate co-occurrence patterns of simimilar sympatric species. *PLOS One, 12*(7), e0179489. &lt;https://doi.org/10.1371/journal.pone.0179489&gt;&lt;br&gt;&lt;br&gt;</v>
      </c>
      <c r="N117" s="14" t="str">
        <f>"    ref_intext_"&amp;F117&amp;": "&amp;""""&amp;I117&amp;""""</f>
        <v xml:space="preserve">    ref_intext_estevo_et_al_2017: "Estevo et al., 2017"</v>
      </c>
      <c r="O117" s="14" t="str">
        <f>"    ref_bib_"&amp;F117&amp;": "&amp;""""&amp;K117&amp;""""</f>
        <v xml:space="preserve">    ref_bib_estevo_et_al_2017: "Estevo, C. A., Nagy-Reis, M. B., &amp; Nichols, J. D. (2017). When habitat matters: Habitat preferences can modulate co-occurrence patterns of similar sympatric species. *PLOS One, 12*(7), e0179489. &lt;https://doi.org/10.1371/journal.pone.0179489&gt;"</v>
      </c>
    </row>
    <row r="118" spans="1:15">
      <c r="A118" s="14"/>
      <c r="B118" s="14"/>
      <c r="C118" s="14"/>
      <c r="D118" s="14"/>
      <c r="E118" s="14"/>
      <c r="F118" s="14" t="s">
        <v>28</v>
      </c>
      <c r="G118" s="14" t="str">
        <f>"{{ ref_intext_"&amp;F118&amp;" }}"</f>
        <v>{{ ref_intext_fancourt_2016 }}</v>
      </c>
      <c r="H118" s="14" t="str">
        <f>"{{ ref_bib_"&amp;F118&amp;" }}"</f>
        <v>{{ ref_bib_fancourt_2016 }}</v>
      </c>
      <c r="I118" s="14" t="s">
        <v>264</v>
      </c>
      <c r="J118" s="14" t="s">
        <v>264</v>
      </c>
      <c r="K118" s="14" t="s">
        <v>3534</v>
      </c>
      <c r="L118" s="14" t="s">
        <v>624</v>
      </c>
      <c r="M118" s="14" t="str">
        <f>LEFT(K118,141)&amp;" &lt;br&gt; &amp;nbsp;&amp;nbsp;&amp;nbsp;&amp;nbsp;&amp;nbsp;&amp;nbsp;&amp;nbsp;&amp;nbsp;"&amp;MID(K118,2,142)&amp;MID(K118,142,500)&amp;"&lt;br&gt;&lt;br&gt;"</f>
        <v>Fancourt, B. A. (2016). Avoiding the subject: The implications of avoidance behaviour for detecting predators. *Behavioral Ecology and Sociob &lt;br&gt; &amp;nbsp;&amp;nbsp;&amp;nbsp;&amp;nbsp;&amp;nbsp;&amp;nbsp;&amp;nbsp;&amp;nbsp;ancourt, B. A. (2016). Avoiding the subject: The implications of avoidance behaviour for detecting predators. *Behavioral Ecology and Sociobioiology, 70*(9), 1535-1546. &lt;https://doi.org/10.1007/s00265-016-2162-7&gt;&lt;br&gt;&lt;br&gt;</v>
      </c>
      <c r="N118" s="14" t="str">
        <f>"    ref_intext_"&amp;F118&amp;": "&amp;""""&amp;I118&amp;""""</f>
        <v xml:space="preserve">    ref_intext_fancourt_2016: "Fancourt, 2016"</v>
      </c>
      <c r="O118" s="14" t="str">
        <f>"    ref_bib_"&amp;F118&amp;": "&amp;""""&amp;K118&amp;""""</f>
        <v xml:space="preserve">    ref_bib_fancourt_2016: "Fancourt, B. A. (2016). Avoiding the subject: The implications of avoidance behaviour for detecting predators. *Behavioral Ecology and Sociobiology, 70*(9), 1535-1546. &lt;https://doi.org/10.1007/s00265-016-2162-7&gt;"</v>
      </c>
    </row>
    <row r="119" spans="1:15">
      <c r="A119" s="14" t="s">
        <v>2243</v>
      </c>
      <c r="B119" s="14" t="b">
        <v>0</v>
      </c>
      <c r="C119" s="14" t="b">
        <v>1</v>
      </c>
      <c r="D119" s="14" t="b">
        <v>0</v>
      </c>
      <c r="E119" s="14"/>
      <c r="F119" s="14" t="s">
        <v>1469</v>
      </c>
      <c r="G119" s="14" t="str">
        <f>"{{ ref_intext_"&amp;F119&amp;" }}"</f>
        <v>{{ ref_intext_fegraus_et_al_2011 }}</v>
      </c>
      <c r="H119" s="14" t="str">
        <f>"{{ ref_bib_"&amp;F119&amp;" }}"</f>
        <v>{{ ref_bib_fegraus_et_al_2011 }}</v>
      </c>
      <c r="I119" s="14" t="s">
        <v>263</v>
      </c>
      <c r="J119" s="14" t="s">
        <v>263</v>
      </c>
      <c r="K119" s="14" t="s">
        <v>1726</v>
      </c>
      <c r="L119" s="14" t="s">
        <v>624</v>
      </c>
      <c r="M119" s="14" t="str">
        <f>LEFT(K119,141)&amp;" &lt;br&gt; &amp;nbsp;&amp;nbsp;&amp;nbsp;&amp;nbsp;&amp;nbsp;&amp;nbsp;&amp;nbsp;&amp;nbsp;"&amp;MID(K119,2,142)&amp;MID(K119,142,500)&amp;"&lt;br&gt;&lt;br&gt;"</f>
        <v>Fegraus, E. H., Lin, K., Ahumada, J. A., Baru, C., Chandra, S., &amp; Youn, C. (2011). Data acquisition and management software for camera trap d &lt;br&gt; &amp;nbsp;&amp;nbsp;&amp;nbsp;&amp;nbsp;&amp;nbsp;&amp;nbsp;&amp;nbsp;&amp;nbsp;egraus, E. H., Lin, K., Ahumada, J. A., Baru, C., Chandra, S., &amp; Youn, C. (2011). Data acquisition and management software for camera trap datata: A case study from the TEAM Network. *Ecological Informatics, 6*(6), 345–353. &lt;https://doi.org/10.1016/j.ecoinf.2011.06.003&gt;&lt;br&gt;&lt;br&gt;</v>
      </c>
      <c r="N119" s="14" t="str">
        <f>"    ref_intext_"&amp;F119&amp;": "&amp;""""&amp;I119&amp;""""</f>
        <v xml:space="preserve">    ref_intext_fegraus_et_al_2011: "Fegraus et al., 2011"</v>
      </c>
      <c r="O119" s="14" t="str">
        <f>"    ref_bib_"&amp;F119&amp;": "&amp;""""&amp;K119&amp;""""</f>
        <v xml:space="preserve">    ref_bib_fegraus_et_al_2011: "Fegraus, E. H., Lin, K., Ahumada, J. A., Baru, C., Chandra, S., &amp; Youn, C. (2011). Data acquisition and management software for camera trap data: A case study from the TEAM Network. *Ecological Informatics, 6*(6), 345–353. &lt;https://doi.org/10.1016/j.ecoinf.2011.06.003&gt;"</v>
      </c>
    </row>
    <row r="120" spans="1:15">
      <c r="A120" s="14" t="s">
        <v>2243</v>
      </c>
      <c r="B120" s="14" t="b">
        <v>1</v>
      </c>
      <c r="C120" s="14" t="b">
        <v>0</v>
      </c>
      <c r="D120" s="14" t="b">
        <v>0</v>
      </c>
      <c r="E120" s="14"/>
      <c r="F120" s="14" t="s">
        <v>1470</v>
      </c>
      <c r="G120" s="14" t="str">
        <f>"{{ ref_intext_"&amp;F120&amp;" }}"</f>
        <v>{{ ref_intext_fennell_et_al_2022 }}</v>
      </c>
      <c r="H120" s="14" t="str">
        <f>"{{ ref_bib_"&amp;F120&amp;" }}"</f>
        <v>{{ ref_bib_fennell_et_al_2022 }}</v>
      </c>
      <c r="I120" s="14" t="s">
        <v>262</v>
      </c>
      <c r="J120" s="14" t="s">
        <v>815</v>
      </c>
      <c r="K120" s="14" t="s">
        <v>1727</v>
      </c>
      <c r="L120" s="14" t="s">
        <v>624</v>
      </c>
      <c r="M120" s="14" t="str">
        <f>LEFT(K120,141)&amp;" &lt;br&gt; &amp;nbsp;&amp;nbsp;&amp;nbsp;&amp;nbsp;&amp;nbsp;&amp;nbsp;&amp;nbsp;&amp;nbsp;"&amp;MID(K120,2,142)&amp;MID(K120,142,500)&amp;"&lt;br&gt;&lt;br&gt;"</f>
        <v>Fennell, M., Beirne, C., &amp; Burton, A. C. (2022). Use of object detection in camera trap image identification: Assessing a method to rapidly a &lt;br&gt; &amp;nbsp;&amp;nbsp;&amp;nbsp;&amp;nbsp;&amp;nbsp;&amp;nbsp;&amp;nbsp;&amp;nbsp;ennell, M., Beirne, C., &amp; Burton, A. C. (2022). Use of object detection in camera trap image identification: Assessing a method to rapidly andnd accurately classify human and animal detections for research and application in recreation ecology. *Global Ecology and Conservation, 35*. &lt;https://doi.org/10.1016/j.gecco.2022.e02104&gt;&lt;br&gt;&lt;br&gt;</v>
      </c>
      <c r="N120" s="14" t="str">
        <f>"    ref_intext_"&amp;F120&amp;": "&amp;""""&amp;I120&amp;""""</f>
        <v xml:space="preserve">    ref_intext_fennell_et_al_2022: "Fennell et al., 2022"</v>
      </c>
      <c r="O120" s="14" t="str">
        <f>"    ref_bib_"&amp;F120&amp;": "&amp;""""&amp;K120&amp;""""</f>
        <v xml:space="preserve">    ref_bib_fennell_et_al_2022: "Fennell,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v>
      </c>
    </row>
    <row r="121" spans="1:15">
      <c r="A121" s="14" t="s">
        <v>2243</v>
      </c>
      <c r="B121" s="14" t="b">
        <v>0</v>
      </c>
      <c r="C121" s="14" t="b">
        <v>0</v>
      </c>
      <c r="D121" s="14" t="b">
        <v>1</v>
      </c>
      <c r="E121" s="14"/>
      <c r="F121" s="14" t="s">
        <v>1471</v>
      </c>
      <c r="G121" s="14" t="str">
        <f>"{{ ref_intext_"&amp;F121&amp;" }}"</f>
        <v>{{ ref_intext_ferreira_rodriguez_et_al_2019 }}</v>
      </c>
      <c r="H121" s="14" t="str">
        <f>"{{ ref_bib_"&amp;F121&amp;" }}"</f>
        <v>{{ ref_bib_ferreira_rodriguez_et_al_2019 }}</v>
      </c>
      <c r="I121" s="14" t="s">
        <v>261</v>
      </c>
      <c r="J121" s="14" t="s">
        <v>261</v>
      </c>
      <c r="K121" s="14" t="s">
        <v>1728</v>
      </c>
      <c r="L121" s="14" t="s">
        <v>624</v>
      </c>
      <c r="M121" s="14" t="str">
        <f>LEFT(K121,141)&amp;" &lt;br&gt; &amp;nbsp;&amp;nbsp;&amp;nbsp;&amp;nbsp;&amp;nbsp;&amp;nbsp;&amp;nbsp;&amp;nbsp;"&amp;MID(K121,2,142)&amp;MID(K121,142,500)&amp;"&lt;br&gt;&lt;br&gt;"</f>
        <v>Ferreira-Rodríguez, N., &amp; Pombal, M. A. (2019). Bait effectiveness in camera trap studies in the Iberian Peninsula. *Mammal Research, 64*(2), &lt;br&gt; &amp;nbsp;&amp;nbsp;&amp;nbsp;&amp;nbsp;&amp;nbsp;&amp;nbsp;&amp;nbsp;&amp;nbsp;erreira-Rodríguez, N., &amp; Pombal, M. A. (2019). Bait effectiveness in camera trap studies in the Iberian Peninsula. *Mammal Research, 64*(2), 1 155–164. &lt;https://doi.org/10.1007/s13364-018-00414-1&gt;&lt;br&gt;&lt;br&gt;</v>
      </c>
      <c r="N121" s="14" t="str">
        <f>"    ref_intext_"&amp;F121&amp;": "&amp;""""&amp;I121&amp;""""</f>
        <v xml:space="preserve">    ref_intext_ferreira_rodriguez_et_al_2019: "Ferreira-Rodríguez et al., 2019"</v>
      </c>
      <c r="O121" s="14" t="str">
        <f>"    ref_bib_"&amp;F121&amp;": "&amp;""""&amp;K121&amp;""""</f>
        <v xml:space="preserve">    ref_bib_ferreira_rodriguez_et_al_2019: "Ferreira-Rodríguez, N., &amp; Pombal, M. A. (2019). Bait effectiveness in camera trap studies in the Iberian Peninsula. *Mammal Research, 64*(2), 155–164. &lt;https://doi.org/10.1007/s13364-018-00414-1&gt;"</v>
      </c>
    </row>
    <row r="122" spans="1:15">
      <c r="F122" t="s">
        <v>3609</v>
      </c>
      <c r="G122" s="14" t="str">
        <f>"{{ ref_intext_"&amp;F122&amp;" }}"</f>
        <v>{{ ref_intext_fidino_2021a }}</v>
      </c>
      <c r="H122" s="14" t="str">
        <f>"{{ ref_bib_"&amp;F122&amp;" }}"</f>
        <v>{{ ref_bib_fidino_2021a }}</v>
      </c>
      <c r="I122" t="s">
        <v>3611</v>
      </c>
      <c r="K122" t="s">
        <v>3613</v>
      </c>
      <c r="L122" s="14" t="s">
        <v>624</v>
      </c>
      <c r="N122" s="14" t="str">
        <f>"    ref_intext_"&amp;F122&amp;": "&amp;""""&amp;I122&amp;""""</f>
        <v xml:space="preserve">    ref_intext_fidino_2021a: "Fidino, 2021a"</v>
      </c>
      <c r="O122" s="14" t="str">
        <f>"    ref_bib_"&amp;F122&amp;": "&amp;""""&amp;K122&amp;""""</f>
        <v xml:space="preserve">    ref_bib_fidino_2021a: "Fidino, M. (2021a) *multi-state-occupancy-models.* &lt;https://github.com/mfidino/integrated-occupancy-model&gt;"</v>
      </c>
    </row>
    <row r="123" spans="1:15">
      <c r="F123" t="s">
        <v>3610</v>
      </c>
      <c r="G123" s="14" t="str">
        <f>"{{ ref_intext_"&amp;F123&amp;" }}"</f>
        <v>{{ ref_intext_fidino_2021b }}</v>
      </c>
      <c r="H123" s="14" t="str">
        <f>"{{ ref_bib_"&amp;F123&amp;" }}"</f>
        <v>{{ ref_bib_fidino_2021b }}</v>
      </c>
      <c r="I123" t="s">
        <v>3612</v>
      </c>
      <c r="K123" s="77" t="s">
        <v>3698</v>
      </c>
      <c r="L123" s="14" t="s">
        <v>624</v>
      </c>
      <c r="N123" s="14" t="str">
        <f>"    ref_intext_"&amp;F123&amp;": "&amp;""""&amp;I123&amp;""""</f>
        <v xml:space="preserve">    ref_intext_fidino_2021b: "Fidino, 2021b"</v>
      </c>
      <c r="O123" s="14" t="str">
        <f>"    ref_bib_"&amp;F123&amp;": "&amp;""""&amp;K123&amp;""""</f>
        <v xml:space="preserve">    ref_bib_fidino_2021b: "Fidino, M. (2021b) *A gentle introduction to an integrated occupancy model that combines presence-only and detection/non-detection data, and how to fit it in JAGS* &lt;https://masonfidino.com/bayesian_integrated_model&gt;"</v>
      </c>
    </row>
    <row r="124" spans="1:15">
      <c r="F124" t="s">
        <v>3608</v>
      </c>
      <c r="G124" s="14" t="str">
        <f>"{{ ref_intext_"&amp;F124&amp;" }}"</f>
        <v>{{ ref_intext_fidino_2021c }}</v>
      </c>
      <c r="H124" s="14" t="str">
        <f>"{{ ref_bib_"&amp;F124&amp;" }}"</f>
        <v>{{ ref_bib_fidino_2021c }}</v>
      </c>
      <c r="I124" t="s">
        <v>3607</v>
      </c>
      <c r="K124" s="77" t="s">
        <v>3699</v>
      </c>
      <c r="L124" s="14" t="s">
        <v>624</v>
      </c>
      <c r="N124" s="14" t="str">
        <f>"    ref_intext_"&amp;F124&amp;": "&amp;""""&amp;I124&amp;""""</f>
        <v xml:space="preserve">    ref_intext_fidino_2021c: "Fidino, 2021c"</v>
      </c>
      <c r="O124" s="14" t="str">
        <f>"    ref_bib_"&amp;F124&amp;": "&amp;""""&amp;K124&amp;""""</f>
        <v xml:space="preserve">    ref_bib_fidino_2021c: "Fidino, M. (2021c) *integrated-occupancy-models* &lt;https://github.com/mfidino/integrated-occupancy-model&gt;"</v>
      </c>
    </row>
    <row r="125" spans="1:15">
      <c r="F125" t="s">
        <v>3617</v>
      </c>
      <c r="G125" s="14" t="str">
        <f>"{{ ref_intext_"&amp;F125&amp;" }}"</f>
        <v>{{ ref_intext_fidino_2021d }}</v>
      </c>
      <c r="H125" s="14" t="str">
        <f>"{{ ref_bib_"&amp;F125&amp;" }}"</f>
        <v>{{ ref_bib_fidino_2021d }}</v>
      </c>
      <c r="I125" t="s">
        <v>3614</v>
      </c>
      <c r="K125" s="77" t="s">
        <v>3700</v>
      </c>
      <c r="L125" s="14" t="s">
        <v>624</v>
      </c>
      <c r="N125" s="14" t="str">
        <f>"    ref_intext_"&amp;F125&amp;": "&amp;""""&amp;I125&amp;""""</f>
        <v xml:space="preserve">    ref_intext_fidino_2021d: "Fidino, 2021d"</v>
      </c>
      <c r="O125" s="14" t="str">
        <f>"    ref_bib_"&amp;F125&amp;": "&amp;""""&amp;K125&amp;""""</f>
        <v xml:space="preserve">    ref_bib_fidino_2021d: "Fidino, M. (2021d) *So, you don't have enough data to fit a dynamic occupancy model? An introduction to auto-logistic occupancy models.* &lt;https://masonfidino.com/autologistic_occupancy_model&gt;"</v>
      </c>
    </row>
    <row r="126" spans="1:15">
      <c r="F126" t="s">
        <v>3618</v>
      </c>
      <c r="G126" s="14" t="str">
        <f>"{{ ref_intext_"&amp;F126&amp;" }}"</f>
        <v>{{ ref_intext_fidino_2021e }}</v>
      </c>
      <c r="H126" s="14" t="str">
        <f>"{{ ref_bib_"&amp;F126&amp;" }}"</f>
        <v>{{ ref_bib_fidino_2021e }}</v>
      </c>
      <c r="I126" t="s">
        <v>3615</v>
      </c>
      <c r="K126" t="s">
        <v>3616</v>
      </c>
      <c r="L126" s="14" t="s">
        <v>624</v>
      </c>
      <c r="N126" s="14" t="str">
        <f>"    ref_intext_"&amp;F126&amp;": "&amp;""""&amp;I126&amp;""""</f>
        <v xml:space="preserve">    ref_intext_fidino_2021e: "Fidino, 2021e"</v>
      </c>
      <c r="O126" s="14" t="str">
        <f>"    ref_bib_"&amp;F126&amp;": "&amp;""""&amp;K126&amp;""""</f>
        <v xml:space="preserve">    ref_bib_fidino_2021e: "Fidino, M. (2021e) *auto-logistic-occupancy.* &lt;https://github.com/mfidino/auto-logistic-occupancy&gt;"</v>
      </c>
    </row>
    <row r="127" spans="1:15">
      <c r="F127" t="s">
        <v>3696</v>
      </c>
      <c r="G127" s="14" t="str">
        <f>"{{ ref_intext_"&amp;F127&amp;" }}"</f>
        <v>{{ ref_intext_fidino_2023 }}</v>
      </c>
      <c r="H127" s="14" t="str">
        <f>"{{ ref_bib_"&amp;F127&amp;" }}"</f>
        <v>{{ ref_bib_fidino_2023 }}</v>
      </c>
      <c r="I127" t="s">
        <v>3606</v>
      </c>
      <c r="K127" s="28" t="s">
        <v>3697</v>
      </c>
      <c r="L127" s="14" t="s">
        <v>624</v>
      </c>
      <c r="N127" s="14" t="str">
        <f>"    ref_intext_"&amp;F127&amp;": "&amp;""""&amp;I127&amp;""""</f>
        <v xml:space="preserve">    ref_intext_fidino_2023: "Fidino, 2023"</v>
      </c>
      <c r="O127" s="14" t="str">
        <f>"    ref_bib_"&amp;F127&amp;": "&amp;""""&amp;K127&amp;""""</f>
        <v xml:space="preserve">    ref_bib_fidino_2023: "Fidino, M. (2023) *autoOcc: An R package for fitting autologistic occupancy models.* R package version 0.1.1, &lt;https://github.com/mfidino/autoOcc&gt;"</v>
      </c>
    </row>
    <row r="128" spans="1:15" ht="17.25">
      <c r="F128" t="s">
        <v>3621</v>
      </c>
      <c r="G128" s="14" t="str">
        <f>"{{ ref_intext_"&amp;F128&amp;" }}"</f>
        <v>{{ ref_intext_fidino_magle_2017 }}</v>
      </c>
      <c r="H128" s="14" t="str">
        <f>"{{ ref_bib_"&amp;F128&amp;" }}"</f>
        <v>{{ ref_bib_fidino_magle_2017 }}</v>
      </c>
      <c r="I128" s="78" t="s">
        <v>3620</v>
      </c>
      <c r="K128" s="78" t="s">
        <v>3619</v>
      </c>
      <c r="L128" s="14" t="s">
        <v>624</v>
      </c>
      <c r="N128" s="14" t="str">
        <f>"    ref_intext_"&amp;F128&amp;": "&amp;""""&amp;I128&amp;""""</f>
        <v xml:space="preserve">    ref_intext_fidino_magle_2017: "Fidino &amp; Magle, 2017"</v>
      </c>
      <c r="O128" s="14" t="str">
        <f>"    ref_bib_"&amp;F128&amp;": "&amp;""""&amp;K128&amp;""""</f>
        <v xml:space="preserve">    ref_bib_fidino_magle_2017: "Fidino, M., &amp; Magle, S. B. (2017). Using Fourier series to predict periodic patterns in dynamic occupancy models. *Ecosphere,8*(9) , e01944. &lt;https://doi.org/10.1002/ecs2.1944&gt;"</v>
      </c>
    </row>
    <row r="129" spans="1:15">
      <c r="A129" s="14" t="s">
        <v>2243</v>
      </c>
      <c r="B129" s="14" t="b">
        <v>0</v>
      </c>
      <c r="C129" s="14" t="b">
        <v>0</v>
      </c>
      <c r="D129" s="14" t="b">
        <v>1</v>
      </c>
      <c r="E129" s="14"/>
      <c r="F129" s="14" t="s">
        <v>1472</v>
      </c>
      <c r="G129" s="14" t="str">
        <f>"{{ ref_intext_"&amp;F129&amp;" }}"</f>
        <v>{{ ref_intext_fidino_et_al_2020 }}</v>
      </c>
      <c r="H129" s="14" t="str">
        <f>"{{ ref_bib_"&amp;F129&amp;" }}"</f>
        <v>{{ ref_bib_fidino_et_al_2020 }}</v>
      </c>
      <c r="I129" s="14" t="s">
        <v>260</v>
      </c>
      <c r="J129" s="14" t="s">
        <v>260</v>
      </c>
      <c r="K129" s="14" t="s">
        <v>1729</v>
      </c>
      <c r="L129" s="14" t="s">
        <v>624</v>
      </c>
      <c r="M129" s="14" t="str">
        <f>LEFT(K129,141)&amp;" &lt;br&gt; &amp;nbsp;&amp;nbsp;&amp;nbsp;&amp;nbsp;&amp;nbsp;&amp;nbsp;&amp;nbsp;&amp;nbsp;"&amp;MID(K129,2,142)&amp;MID(K129,142,500)&amp;"&lt;br&gt;&lt;br&gt;"</f>
        <v>Fidino, M., Barnas, G. R., Lehrer, E. W., Murray, M. H., &amp; Magle, S. B. (2020). Effect of Lure on Detecting Mammals with Camera Traps. *Wildl &lt;br&gt; &amp;nbsp;&amp;nbsp;&amp;nbsp;&amp;nbsp;&amp;nbsp;&amp;nbsp;&amp;nbsp;&amp;nbsp;idino, M., Barnas, G. R., Lehrer, E. W., Murray, M. H., &amp; Magle, S. B. (2020). Effect of Lure on Detecting Mammals with Camera Traps. *Wildlifife Society Bulletin*. &lt;https://doi.org/10.1002/wsb.1122&gt;&lt;br&gt;&lt;br&gt;</v>
      </c>
      <c r="N129" s="14" t="str">
        <f>"    ref_intext_"&amp;F129&amp;": "&amp;""""&amp;I129&amp;""""</f>
        <v xml:space="preserve">    ref_intext_fidino_et_al_2020: "Fidino et al., 2020"</v>
      </c>
      <c r="O129" s="14" t="str">
        <f>"    ref_bib_"&amp;F129&amp;": "&amp;""""&amp;K129&amp;""""</f>
        <v xml:space="preserve">    ref_bib_fidino_et_al_2020: "Fidino, M., Barnas, G. R., Lehrer, E. W., Murray, M. H., &amp; Magle, S. B. (2020). Effect of Lure on Detecting Mammals with Camera Traps. *Wildlife Society Bulletin*. &lt;https://doi.org/10.1002/wsb.1122&gt;"</v>
      </c>
    </row>
    <row r="130" spans="1:15">
      <c r="A130" s="14" t="s">
        <v>2243</v>
      </c>
      <c r="B130" s="14" t="b">
        <v>1</v>
      </c>
      <c r="C130" s="14" t="b">
        <v>0</v>
      </c>
      <c r="D130" s="14" t="b">
        <v>0</v>
      </c>
      <c r="E130" s="14"/>
      <c r="F130" s="14" t="s">
        <v>1473</v>
      </c>
      <c r="G130" s="14" t="str">
        <f>"{{ ref_intext_"&amp;F130&amp;" }}"</f>
        <v>{{ ref_intext_findlay_et_al_2020 }}</v>
      </c>
      <c r="H130" s="14" t="str">
        <f>"{{ ref_bib_"&amp;F130&amp;" }}"</f>
        <v>{{ ref_bib_findlay_et_al_2020 }}</v>
      </c>
      <c r="I130" s="14" t="s">
        <v>259</v>
      </c>
      <c r="J130" s="14" t="s">
        <v>814</v>
      </c>
      <c r="K130" s="14" t="s">
        <v>1730</v>
      </c>
      <c r="L130" s="14" t="s">
        <v>624</v>
      </c>
      <c r="M130" s="14" t="str">
        <f>LEFT(K130,141)&amp;" &lt;br&gt; &amp;nbsp;&amp;nbsp;&amp;nbsp;&amp;nbsp;&amp;nbsp;&amp;nbsp;&amp;nbsp;&amp;nbsp;"&amp;MID(K130,2,142)&amp;MID(K130,142,500)&amp;"&lt;br&gt;&lt;br&gt;"</f>
        <v>Findlay, M. A., Briers, R. A., &amp; White, P. J. C. (2020). Component processes of detection probability in camera-trap studies: understanding t &lt;br&gt; &amp;nbsp;&amp;nbsp;&amp;nbsp;&amp;nbsp;&amp;nbsp;&amp;nbsp;&amp;nbsp;&amp;nbsp;indlay, M. A., Briers, R. A., &amp; White, P. J. C. (2020). Component processes of detection probability in camera-trap studies: understanding thehe occurrence of false-negatives. *Mammal Research, 65*, 167–180. &lt;https://doi.org/10.1007/s13364-020-00478-y&gt;&lt;br&gt;&lt;br&gt;</v>
      </c>
      <c r="N130" s="14" t="str">
        <f>"    ref_intext_"&amp;F130&amp;": "&amp;""""&amp;I130&amp;""""</f>
        <v xml:space="preserve">    ref_intext_findlay_et_al_2020: "Findlay et al., 2020"</v>
      </c>
      <c r="O130" s="14" t="str">
        <f>"    ref_bib_"&amp;F130&amp;": "&amp;""""&amp;K130&amp;""""</f>
        <v xml:space="preserve">    ref_bib_findlay_et_al_2020: "Findlay, M. A., Briers, R. A., &amp; White, P. J. C. (2020). Component processes of detection probability in camera-trap studies: understanding the occurrence of false-negatives. *Mammal Research, 65*, 167–180. &lt;https://doi.org/10.1007/s13364-020-00478-y&gt;"</v>
      </c>
    </row>
    <row r="131" spans="1:15">
      <c r="A131" s="14" t="s">
        <v>2243</v>
      </c>
      <c r="B131" s="14" t="b">
        <v>1</v>
      </c>
      <c r="C131" s="14" t="b">
        <v>1</v>
      </c>
      <c r="D131" s="14" t="b">
        <v>0</v>
      </c>
      <c r="E131" s="14"/>
      <c r="F131" s="14" t="s">
        <v>1474</v>
      </c>
      <c r="G131" s="14" t="str">
        <f>"{{ ref_intext_"&amp;F131&amp;" }}"</f>
        <v>{{ ref_intext_fisher_burton_2012 }}</v>
      </c>
      <c r="H131" s="14" t="str">
        <f>"{{ ref_bib_"&amp;F131&amp;" }}"</f>
        <v>{{ ref_bib_fisher_burton_2012 }}</v>
      </c>
      <c r="I131" s="14" t="s">
        <v>258</v>
      </c>
      <c r="J131" s="14" t="s">
        <v>258</v>
      </c>
      <c r="K131" s="14" t="s">
        <v>1731</v>
      </c>
      <c r="L131" s="14" t="s">
        <v>624</v>
      </c>
      <c r="M131" s="14" t="str">
        <f>LEFT(K131,141)&amp;" &lt;br&gt; &amp;nbsp;&amp;nbsp;&amp;nbsp;&amp;nbsp;&amp;nbsp;&amp;nbsp;&amp;nbsp;&amp;nbsp;"&amp;MID(K131,2,142)&amp;MID(K131,142,500)&amp;"&lt;br&gt;&lt;br&gt;"</f>
        <v>Fisher, J. T., &amp; Burton, C. (2012). *Monitoring Mammals in Alberta: Recommendations for Remote Camera Trapping*. Alberta Innovates - Technolo &lt;br&gt; &amp;nbsp;&amp;nbsp;&amp;nbsp;&amp;nbsp;&amp;nbsp;&amp;nbsp;&amp;nbsp;&amp;nbsp;isher, J. T., &amp; Burton, C. (2012). *Monitoring Mammals in Alberta: Recommendations for Remote Camera Trapping*. Alberta Innovates - Technologygy Futures &amp; Alberta Biodiversity Monitoring Institute. &lt;https://doi.org/0.13140/RG.2.1.3944.3680&gt;&lt;br&gt;&lt;br&gt;</v>
      </c>
      <c r="N131" s="14" t="str">
        <f>"    ref_intext_"&amp;F131&amp;": "&amp;""""&amp;I131&amp;""""</f>
        <v xml:space="preserve">    ref_intext_fisher_burton_2012: "Fisher &amp; Burton, 2012"</v>
      </c>
      <c r="O131" s="14" t="str">
        <f>"    ref_bib_"&amp;F131&amp;": "&amp;""""&amp;K131&amp;""""</f>
        <v xml:space="preserve">    ref_bib_fisher_burton_2012: "Fisher, J. T., &amp; Burton, C. (2012). *Monitoring Mammals in Alberta: Recommendations for Remote Camera Trapping*. Alberta Innovates - Technology Futures &amp; Alberta Biodiversity Monitoring Institute. &lt;https://doi.org/0.13140/RG.2.1.3944.3680&gt;"</v>
      </c>
    </row>
    <row r="132" spans="1:15">
      <c r="A132" s="14" t="s">
        <v>2243</v>
      </c>
      <c r="B132" s="14" t="b">
        <v>0</v>
      </c>
      <c r="C132" s="14" t="b">
        <v>0</v>
      </c>
      <c r="D132" s="14" t="b">
        <v>1</v>
      </c>
      <c r="E132" s="14"/>
      <c r="F132" s="14" t="s">
        <v>1475</v>
      </c>
      <c r="G132" s="14" t="str">
        <f>"{{ ref_intext_"&amp;F132&amp;" }}"</f>
        <v>{{ ref_intext_fisher_et_al_2011 }}</v>
      </c>
      <c r="H132" s="14" t="str">
        <f>"{{ ref_bib_"&amp;F132&amp;" }}"</f>
        <v>{{ ref_bib_fisher_et_al_2011 }}</v>
      </c>
      <c r="I132" s="14" t="s">
        <v>265</v>
      </c>
      <c r="J132" s="14" t="s">
        <v>265</v>
      </c>
      <c r="K132" s="14" t="s">
        <v>1732</v>
      </c>
      <c r="L132" s="14" t="s">
        <v>624</v>
      </c>
      <c r="M132" s="14" t="str">
        <f>LEFT(K132,141)&amp;" &lt;br&gt; &amp;nbsp;&amp;nbsp;&amp;nbsp;&amp;nbsp;&amp;nbsp;&amp;nbsp;&amp;nbsp;&amp;nbsp;"&amp;MID(K132,2,142)&amp;MID(K132,142,500)&amp;"&lt;br&gt;&lt;br&gt;"</f>
        <v>Fisher, J. T., Anholt, B., &amp; Volpe, J. P. (2011). Body Mass Explains Characteristic Scales of Habitat Selection in Terrestrial Mammals. *Ecol &lt;br&gt; &amp;nbsp;&amp;nbsp;&amp;nbsp;&amp;nbsp;&amp;nbsp;&amp;nbsp;&amp;nbsp;&amp;nbsp;isher, J. T., Anholt, B., &amp; Volpe, J. P. (2011). Body Mass Explains Characteristic Scales of Habitat Selection in Terrestrial Mammals. *Ecologogy and Evolution*, *1*(4), 517–528. &lt;https://doi.org/10.1002/ece3.45&gt;&lt;br&gt;&lt;br&gt;</v>
      </c>
      <c r="N132" s="14" t="str">
        <f>"    ref_intext_"&amp;F132&amp;": "&amp;""""&amp;I132&amp;""""</f>
        <v xml:space="preserve">    ref_intext_fisher_et_al_2011: "Fisher et al., 2011"</v>
      </c>
      <c r="O132" s="14" t="str">
        <f>"    ref_bib_"&amp;F132&amp;": "&amp;""""&amp;K132&amp;""""</f>
        <v xml:space="preserve">    ref_bib_fisher_et_al_2011: "Fisher, J. T., Anholt, B., &amp; Volpe, J. P. (2011). Body Mass Explains Characteristic Scales of Habitat Selection in Terrestrial Mammals. *Ecology and Evolution*, *1*(4), 517–528. &lt;https://doi.org/10.1002/ece3.45&gt;"</v>
      </c>
    </row>
    <row r="133" spans="1:15">
      <c r="A133" s="14" t="s">
        <v>2243</v>
      </c>
      <c r="B133" s="14" t="b">
        <v>1</v>
      </c>
      <c r="C133" s="14" t="b">
        <v>1</v>
      </c>
      <c r="D133" s="14" t="b">
        <v>0</v>
      </c>
      <c r="E133" s="14"/>
      <c r="F133" s="14" t="s">
        <v>1476</v>
      </c>
      <c r="G133" s="14" t="str">
        <f>"{{ ref_intext_"&amp;F133&amp;" }}"</f>
        <v>{{ ref_intext_fisher_et_al_2014 }}</v>
      </c>
      <c r="H133" s="14" t="str">
        <f>"{{ ref_bib_"&amp;F133&amp;" }}"</f>
        <v>{{ ref_bib_fisher_et_al_2014 }}</v>
      </c>
      <c r="I133" s="14" t="s">
        <v>257</v>
      </c>
      <c r="J133" s="14" t="s">
        <v>813</v>
      </c>
      <c r="K133" s="14" t="s">
        <v>1733</v>
      </c>
      <c r="L133" s="14" t="s">
        <v>624</v>
      </c>
      <c r="M133" s="14" t="str">
        <f>LEFT(K133,141)&amp;" &lt;br&gt; &amp;nbsp;&amp;nbsp;&amp;nbsp;&amp;nbsp;&amp;nbsp;&amp;nbsp;&amp;nbsp;&amp;nbsp;"&amp;MID(K133,2,142)&amp;MID(K133,142,500)&amp;"&lt;br&gt;&lt;br&gt;"</f>
        <v>Fisher, J. T., Wheatley, M., &amp; Mackenzie, D. (2014). Spatial Patterns of Breeding Success of Grizzly Bears derived from Hierarchical Multista &lt;br&gt; &amp;nbsp;&amp;nbsp;&amp;nbsp;&amp;nbsp;&amp;nbsp;&amp;nbsp;&amp;nbsp;&amp;nbsp;isher, J. T., Wheatley, M., &amp; Mackenzie, D. (2014). Spatial Patterns of Breeding Success of Grizzly Bears derived from Hierarchical Multistatete Models. *Conservation Biology, 28*(5), 1249–1259. &lt;https://doi.org/10.1111/cobi.12302&gt;&lt;br&gt;&lt;br&gt;</v>
      </c>
      <c r="N133" s="14" t="str">
        <f>"    ref_intext_"&amp;F133&amp;": "&amp;""""&amp;I133&amp;""""</f>
        <v xml:space="preserve">    ref_intext_fisher_et_al_2014: "Fisher et al., 2014"</v>
      </c>
      <c r="O133" s="14" t="str">
        <f>"    ref_bib_"&amp;F133&amp;": "&amp;""""&amp;K133&amp;""""</f>
        <v xml:space="preserve">    ref_bib_fisher_et_al_2014: "Fisher, J. T., Wheatley, M., &amp; Mackenzie, D. (2014). Spatial Patterns of Breeding Success of Grizzly Bears derived from Hierarchical Multistate Models. *Conservation Biology, 28*(5), 1249–1259. &lt;https://doi.org/10.1111/cobi.12302&gt;"</v>
      </c>
    </row>
    <row r="134" spans="1:15">
      <c r="A134" s="14" t="s">
        <v>2248</v>
      </c>
      <c r="B134" s="38"/>
      <c r="C134" s="38"/>
      <c r="D134" s="38"/>
      <c r="E134" s="14"/>
      <c r="F134" s="38" t="s">
        <v>3681</v>
      </c>
      <c r="G134" s="14" t="str">
        <f>"{{ ref_intext_"&amp;F134&amp;" }}"</f>
        <v>{{ ref_intext_kellner_et_al_2023 }}</v>
      </c>
      <c r="H134" s="14" t="str">
        <f>"{{ ref_bib_"&amp;F134&amp;" }}"</f>
        <v>{{ ref_bib_kellner_et_al_2023 }}</v>
      </c>
      <c r="I134" s="38" t="s">
        <v>3682</v>
      </c>
      <c r="J134" s="38"/>
      <c r="K134" s="38" t="s">
        <v>3678</v>
      </c>
      <c r="L134" s="14" t="s">
        <v>624</v>
      </c>
      <c r="M134" s="38"/>
      <c r="N134" s="14" t="str">
        <f>"    ref_intext_"&amp;F134&amp;": "&amp;""""&amp;I134&amp;""""</f>
        <v xml:space="preserve">    ref_intext_kellner_et_al_2023: "Kellner et al., 2023"</v>
      </c>
      <c r="O134" s="14" t="str">
        <f>"    ref_bib_"&amp;F134&amp;": "&amp;""""&amp;K134&amp;""""</f>
        <v xml:space="preserve">    ref_bib_kellner_et_al_2023: "Fiske, I. &amp; Chandler, R. (2011). unmarked: An R Package for Fitting Hierarchical Models of Wildlife Occurrence and Abundance. *Journal of Statistical Software, 43* (10), 1–23. &lt;https://www.jstatsoft.org/v43/i10&gt;"</v>
      </c>
    </row>
    <row r="135" spans="1:15">
      <c r="A135" s="14" t="s">
        <v>2243</v>
      </c>
      <c r="B135" s="14" t="b">
        <v>0</v>
      </c>
      <c r="C135" s="14" t="b">
        <v>0</v>
      </c>
      <c r="D135" s="14"/>
      <c r="E135" s="14"/>
      <c r="F135" s="14" t="s">
        <v>1477</v>
      </c>
      <c r="G135" s="14" t="str">
        <f>"{{ ref_intext_"&amp;F135&amp;" }}"</f>
        <v>{{ ref_intext_flather_sieg_2007 }}</v>
      </c>
      <c r="H135" s="14" t="str">
        <f>"{{ ref_bib_"&amp;F135&amp;" }}"</f>
        <v>{{ ref_bib_flather_sieg_2007 }}</v>
      </c>
      <c r="I135" s="14" t="s">
        <v>1231</v>
      </c>
      <c r="J135" s="14" t="s">
        <v>1231</v>
      </c>
      <c r="K135" s="14" t="s">
        <v>1232</v>
      </c>
      <c r="L135" s="14" t="s">
        <v>624</v>
      </c>
      <c r="M135" s="14" t="str">
        <f>LEFT(K135,141)&amp;" &lt;br&gt; &amp;nbsp;&amp;nbsp;&amp;nbsp;&amp;nbsp;&amp;nbsp;&amp;nbsp;&amp;nbsp;&amp;nbsp;"&amp;MID(K135,2,142)&amp;MID(K135,142,500)&amp;"&lt;br&gt;&lt;br&gt;"</f>
        <v>Flather, C. H., &amp; Sieg, C. H. (2007). Species rarity: definition, causes, and classification. In M. G. Raphael, &amp; R. Molina (Eds.), *Conserva &lt;br&gt; &amp;nbsp;&amp;nbsp;&amp;nbsp;&amp;nbsp;&amp;nbsp;&amp;nbsp;&amp;nbsp;&amp;nbsp;lather, C. H., &amp; Sieg, C. H. (2007). Species rarity: definition, causes, and classification. In M. G. Raphael, &amp; R. Molina (Eds.), *Conservatition of Rare or Little-Known Species: Biological, Social, and Economic Considerations* (pp. 40-66). &lt;https://www.researchgate.net/publication/236965289_Species_rarity_definition_causes_and_classification#:~:text=Rarity%20is%20a%20relative%20concept,of%20other%20organisms%20of%20comparable&gt;&lt;br&gt;&lt;br&gt;</v>
      </c>
      <c r="N135" s="14" t="str">
        <f>"    ref_intext_"&amp;F135&amp;": "&amp;""""&amp;I135&amp;""""</f>
        <v xml:space="preserve">    ref_intext_flather_sieg_2007: "Flather &amp; Sieg, 2007"</v>
      </c>
      <c r="O135" s="14" t="str">
        <f>"    ref_bib_"&amp;F135&amp;": "&amp;""""&amp;K135&amp;""""</f>
        <v xml:space="preserve">    ref_bib_flather_sieg_2007: "Flather,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v>
      </c>
    </row>
    <row r="136" spans="1:15">
      <c r="A136" s="38"/>
      <c r="B136" s="38"/>
      <c r="C136" s="38"/>
      <c r="D136" s="38"/>
      <c r="E136" s="38"/>
      <c r="F136" s="38" t="s">
        <v>3099</v>
      </c>
      <c r="G136" s="14" t="str">
        <f>"{{ ref_intext_"&amp;F136&amp;" }}"</f>
        <v>{{ ref_intext_foca_2021 }}</v>
      </c>
      <c r="H136" s="14" t="str">
        <f>"{{ ref_bib_"&amp;F136&amp;" }}"</f>
        <v>{{ ref_bib_foca_2021 }}</v>
      </c>
      <c r="I136" s="38" t="s">
        <v>3097</v>
      </c>
      <c r="J136" s="38" t="s">
        <v>3097</v>
      </c>
      <c r="K136" s="38" t="s">
        <v>3098</v>
      </c>
      <c r="L136" s="14" t="s">
        <v>624</v>
      </c>
      <c r="M136" s="38"/>
      <c r="N136" s="14" t="str">
        <f>"    ref_intext_"&amp;F136&amp;": "&amp;""""&amp;I136&amp;""""</f>
        <v xml:space="preserve">    ref_intext_foca_2021: "Foca, 2021"</v>
      </c>
      <c r="O136" s="14" t="str">
        <f>"    ref_bib_"&amp;F136&amp;": "&amp;""""&amp;K136&amp;""""</f>
        <v xml:space="preserve">    ref_bib_foca_2021: "Foca, J. M. (2021). *Camera Traps for Evaluating Ungulate Densities and Interspecific Interactions in the Beaver Hills Region of Alberta*. [Master's thesis, University of Alberta]. &lt;https://doi.org/10.7939/r3-bm8f-yj13&gt;"</v>
      </c>
    </row>
    <row r="137" spans="1:15">
      <c r="A137" s="14" t="s">
        <v>2243</v>
      </c>
      <c r="B137" s="14" t="b">
        <v>1</v>
      </c>
      <c r="C137" s="14" t="b">
        <v>1</v>
      </c>
      <c r="D137" s="14" t="b">
        <v>0</v>
      </c>
      <c r="E137" s="14"/>
      <c r="F137" s="14" t="s">
        <v>1478</v>
      </c>
      <c r="G137" s="14" t="str">
        <f>"{{ ref_intext_"&amp;F137&amp;" }}"</f>
        <v>{{ ref_intext_forrester_et_al_2016 }}</v>
      </c>
      <c r="H137" s="14" t="str">
        <f>"{{ ref_bib_"&amp;F137&amp;" }}"</f>
        <v>{{ ref_bib_forrester_et_al_2016 }}</v>
      </c>
      <c r="I137" s="14" t="s">
        <v>256</v>
      </c>
      <c r="J137" s="14" t="s">
        <v>256</v>
      </c>
      <c r="K137" s="14" t="s">
        <v>2853</v>
      </c>
      <c r="L137" s="14" t="s">
        <v>624</v>
      </c>
      <c r="M137" s="14" t="str">
        <f>LEFT(K137,141)&amp;" &lt;br&gt; &amp;nbsp;&amp;nbsp;&amp;nbsp;&amp;nbsp;&amp;nbsp;&amp;nbsp;&amp;nbsp;&amp;nbsp;"&amp;MID(K137,2,142)&amp;MID(K137,142,500)&amp;"&lt;br&gt;&lt;br&gt;"</f>
        <v>Forrester, T., O'Brien, T., Fegraus, E., Jansen, P. A., Palmer, J., Kays, R., Ahumada, J., Stern, B., &amp; McShea, W. (2016). An Open Standard f &lt;br&gt; &amp;nbsp;&amp;nbsp;&amp;nbsp;&amp;nbsp;&amp;nbsp;&amp;nbsp;&amp;nbsp;&amp;nbsp;orrester, T., O'Brien, T., Fegraus, E., Jansen, P. A., Palmer, J., Kays, R., Ahumada, J., Stern, B., &amp; McShea, W. (2016). An Open Standard foror Camera Trap Data. *Biodiversity Data Journal, 4*, e10197. &lt;https://doi.org/10.3897/BDJ.4.e10197&gt;&lt;br&gt;&lt;br&gt;</v>
      </c>
      <c r="N137" s="14" t="str">
        <f>"    ref_intext_"&amp;F137&amp;": "&amp;""""&amp;I137&amp;""""</f>
        <v xml:space="preserve">    ref_intext_forrester_et_al_2016: "Forrester et al., 2016"</v>
      </c>
      <c r="O137" s="14" t="str">
        <f>"    ref_bib_"&amp;F137&amp;": "&amp;""""&amp;K137&amp;""""</f>
        <v xml:space="preserve">    ref_bib_forrester_et_al_2016: "Forrester, T., O'Brien, T., Fegraus, E., Jansen, P. A., Palmer, J., Kays, R., Ahumada, J., Stern, B., &amp; McShea, W. (2016). An Open Standard for Camera Trap Data. *Biodiversity Data Journal, 4*, e10197. &lt;https://doi.org/10.3897/BDJ.4.e10197&gt;"</v>
      </c>
    </row>
    <row r="138" spans="1:15">
      <c r="A138" s="14" t="s">
        <v>2243</v>
      </c>
      <c r="B138" s="14" t="b">
        <v>1</v>
      </c>
      <c r="C138" s="14" t="b">
        <v>0</v>
      </c>
      <c r="D138" s="14" t="b">
        <v>0</v>
      </c>
      <c r="E138" s="14"/>
      <c r="F138" s="14" t="s">
        <v>1479</v>
      </c>
      <c r="G138" s="14" t="str">
        <f>"{{ ref_intext_"&amp;F138&amp;" }}"</f>
        <v>{{ ref_intext_foster_harmsen_2012 }}</v>
      </c>
      <c r="H138" s="14" t="str">
        <f>"{{ ref_bib_"&amp;F138&amp;" }}"</f>
        <v>{{ ref_bib_foster_harmsen_2012 }}</v>
      </c>
      <c r="I138" s="14" t="s">
        <v>255</v>
      </c>
      <c r="J138" s="14" t="s">
        <v>255</v>
      </c>
      <c r="K138" s="14" t="s">
        <v>2787</v>
      </c>
      <c r="L138" s="14" t="s">
        <v>624</v>
      </c>
      <c r="M138" s="14" t="str">
        <f>LEFT(K138,141)&amp;" &lt;br&gt; &amp;nbsp;&amp;nbsp;&amp;nbsp;&amp;nbsp;&amp;nbsp;&amp;nbsp;&amp;nbsp;&amp;nbsp;"&amp;MID(K138,2,142)&amp;MID(K138,142,500)&amp;"&lt;br&gt;&lt;br&gt;"</f>
        <v>Foster, R. J., &amp; Harmsen, B. J. (2012). A Critique of Density Estimation from Camera Trap Data. *Journal of* *Wildlife Management, 76*(2), 22 &lt;br&gt; &amp;nbsp;&amp;nbsp;&amp;nbsp;&amp;nbsp;&amp;nbsp;&amp;nbsp;&amp;nbsp;&amp;nbsp;oster, R. J., &amp; Harmsen, B. J. (2012). A Critique of Density Estimation from Camera Trap Data. *Journal of* *Wildlife Management, 76*(2), 224–4–36. &lt;https://doi.org/10.1002/jwmg.275&gt;&lt;br&gt;&lt;br&gt;</v>
      </c>
      <c r="N138" s="14" t="str">
        <f>"    ref_intext_"&amp;F138&amp;": "&amp;""""&amp;I138&amp;""""</f>
        <v xml:space="preserve">    ref_intext_foster_harmsen_2012: "Foster &amp; Harmsen, 2012"</v>
      </c>
      <c r="O138" s="14" t="str">
        <f>"    ref_bib_"&amp;F138&amp;": "&amp;""""&amp;K138&amp;""""</f>
        <v xml:space="preserve">    ref_bib_foster_harmsen_2012: "Foster, R. J., &amp; Harmsen, B. J. (2012). A Critique of Density Estimation from Camera Trap Data. *Journal of* *Wildlife Management, 76*(2), 224–36. &lt;https://doi.org/10.1002/jwmg.275&gt;"</v>
      </c>
    </row>
    <row r="139" spans="1:15">
      <c r="A139" s="14" t="s">
        <v>2243</v>
      </c>
      <c r="B139" s="14" t="b">
        <v>1</v>
      </c>
      <c r="C139" s="14" t="b">
        <v>0</v>
      </c>
      <c r="D139" s="14" t="b">
        <v>0</v>
      </c>
      <c r="E139" s="14"/>
      <c r="F139" s="14" t="s">
        <v>1480</v>
      </c>
      <c r="G139" s="14" t="str">
        <f>"{{ ref_intext_"&amp;F139&amp;" }}"</f>
        <v>{{ ref_intext_found_patterson_2020 }}</v>
      </c>
      <c r="H139" s="14" t="str">
        <f>"{{ ref_bib_"&amp;F139&amp;" }}"</f>
        <v>{{ ref_bib_found_patterson_2020 }}</v>
      </c>
      <c r="I139" s="14" t="s">
        <v>254</v>
      </c>
      <c r="J139" s="14" t="s">
        <v>254</v>
      </c>
      <c r="K139" s="14" t="s">
        <v>1734</v>
      </c>
      <c r="L139" s="14" t="s">
        <v>624</v>
      </c>
      <c r="M139" s="14" t="str">
        <f>LEFT(K139,141)&amp;" &lt;br&gt; &amp;nbsp;&amp;nbsp;&amp;nbsp;&amp;nbsp;&amp;nbsp;&amp;nbsp;&amp;nbsp;&amp;nbsp;"&amp;MID(K139,2,142)&amp;MID(K139,142,500)&amp;"&lt;br&gt;&lt;br&gt;"</f>
        <v>Found, R., &amp; Patterson, B. R. (2020). Assessing Ungulate Populations in Temperate North America. *Canadian Wildlife Biology and Management, 9 &lt;br&gt; &amp;nbsp;&amp;nbsp;&amp;nbsp;&amp;nbsp;&amp;nbsp;&amp;nbsp;&amp;nbsp;&amp;nbsp;ound, R., &amp; Patterson, B. R. (2020). Assessing Ungulate Populations in Temperate North America. *Canadian Wildlife Biology and Management, 9*(*(1), 21–42. &lt;https://cwbm.ca/wp-content/uploads/2020/05/Found-Patterson.pdf&gt;&lt;br&gt;&lt;br&gt;</v>
      </c>
      <c r="N139" s="14" t="str">
        <f>"    ref_intext_"&amp;F139&amp;": "&amp;""""&amp;I139&amp;""""</f>
        <v xml:space="preserve">    ref_intext_found_patterson_2020: "Found &amp; Patterson, 2020"</v>
      </c>
      <c r="O139" s="14" t="str">
        <f>"    ref_bib_"&amp;F139&amp;": "&amp;""""&amp;K139&amp;""""</f>
        <v xml:space="preserve">    ref_bib_found_patterson_2020: "Found, R., &amp; Patterson, B. R. (2020). Assessing Ungulate Populations in Temperate North America. *Canadian Wildlife Biology and Management, 9*(1), 21–42. &lt;https://cwbm.ca/wp-content/uploads/2020/05/Found-Patterson.pdf&gt;"</v>
      </c>
    </row>
    <row r="140" spans="1:15">
      <c r="A140" s="14" t="s">
        <v>2243</v>
      </c>
      <c r="B140" s="14" t="b">
        <v>0</v>
      </c>
      <c r="C140" s="14" t="b">
        <v>0</v>
      </c>
      <c r="D140" s="14"/>
      <c r="E140" s="14"/>
      <c r="F140" s="14" t="s">
        <v>1481</v>
      </c>
      <c r="G140" s="14" t="str">
        <f>"{{ ref_intext_"&amp;F140&amp;" }}"</f>
        <v>{{ ref_intext_frampton_et_al_2022 }}</v>
      </c>
      <c r="H140" s="14" t="str">
        <f>"{{ ref_bib_"&amp;F140&amp;" }}"</f>
        <v>{{ ref_bib_frampton_et_al_2022 }}</v>
      </c>
      <c r="I140" s="14" t="s">
        <v>253</v>
      </c>
      <c r="J140" s="14" t="s">
        <v>253</v>
      </c>
      <c r="K140" s="14" t="s">
        <v>1735</v>
      </c>
      <c r="L140" s="14" t="s">
        <v>624</v>
      </c>
      <c r="M140" s="14" t="str">
        <f>LEFT(K140,141)&amp;" &lt;br&gt; &amp;nbsp;&amp;nbsp;&amp;nbsp;&amp;nbsp;&amp;nbsp;&amp;nbsp;&amp;nbsp;&amp;nbsp;"&amp;MID(K140,2,142)&amp;MID(K140,142,500)&amp;"&lt;br&gt;&lt;br&gt;"</f>
        <v>Frampton, G., Whaley, P., Bennett, M., Bilotta, G., Dorne, J. L. C. M., Eales, J., James, K., Kohl, C., Land, M., Livoreil, B., Makowski, D., &lt;br&gt; &amp;nbsp;&amp;nbsp;&amp;nbsp;&amp;nbsp;&amp;nbsp;&amp;nbsp;&amp;nbsp;&amp;nbsp;rampton, G., Whaley, P., Bennett, M., Bilotta, G., Dorne, J. L. C. M., Eales, J., James, K., Kohl, C., Land, M., Livoreil, B., Makowski, D., M Muchiri, E., Petrokofsky, G., Randall, N., &amp; Schofield, K. (2022). Principles and framework for assessing the risk of bias for studies included in comparative quantitative environmental systematic reviews. *Environmental Evidence, 11*(1), 12. &lt;https://doi.org/10.1186/s13750-022-00264-0&gt;&lt;br&gt;&lt;br&gt;</v>
      </c>
      <c r="N140" s="14" t="str">
        <f>"    ref_intext_"&amp;F140&amp;": "&amp;""""&amp;I140&amp;""""</f>
        <v xml:space="preserve">    ref_intext_frampton_et_al_2022: "Frampton et al., 2022"</v>
      </c>
      <c r="O140" s="14" t="str">
        <f>"    ref_bib_"&amp;F140&amp;": "&amp;""""&amp;K140&amp;""""</f>
        <v xml:space="preserve">    ref_bib_frampton_et_al_2022: "Frampton,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v>
      </c>
    </row>
    <row r="141" spans="1:15">
      <c r="A141" s="14" t="s">
        <v>2243</v>
      </c>
      <c r="B141" s="14" t="b">
        <v>1</v>
      </c>
      <c r="C141" s="14" t="b">
        <v>1</v>
      </c>
      <c r="D141" s="14" t="b">
        <v>0</v>
      </c>
      <c r="E141" s="14"/>
      <c r="F141" s="14" t="s">
        <v>1482</v>
      </c>
      <c r="G141" s="14" t="str">
        <f>"{{ ref_intext_"&amp;F141&amp;" }}"</f>
        <v>{{ ref_intext_frey_et_al_2017 }}</v>
      </c>
      <c r="H141" s="14" t="str">
        <f>"{{ ref_bib_"&amp;F141&amp;" }}"</f>
        <v>{{ ref_bib_frey_et_al_2017 }}</v>
      </c>
      <c r="I141" s="14" t="s">
        <v>252</v>
      </c>
      <c r="J141" s="14" t="s">
        <v>252</v>
      </c>
      <c r="K141" s="14" t="s">
        <v>1736</v>
      </c>
      <c r="L141" s="14" t="s">
        <v>624</v>
      </c>
      <c r="M141" s="14" t="str">
        <f>LEFT(K141,141)&amp;" &lt;br&gt; &amp;nbsp;&amp;nbsp;&amp;nbsp;&amp;nbsp;&amp;nbsp;&amp;nbsp;&amp;nbsp;&amp;nbsp;"&amp;MID(K141,2,142)&amp;MID(K141,142,500)&amp;"&lt;br&gt;&lt;br&gt;"</f>
        <v>Frey, S., Fisher, J. T., Burton, A. C., &amp; Volpe, J. P. (2017). Investigating Animal Activity Patterns and Temporal Niche Partitioning using C &lt;br&gt; &amp;nbsp;&amp;nbsp;&amp;nbsp;&amp;nbsp;&amp;nbsp;&amp;nbsp;&amp;nbsp;&amp;nbsp;rey, S., Fisher, J. T., Burton, A. C., &amp; Volpe, J. P. (2017). Investigating Animal Activity Patterns and Temporal Niche Partitioning using Camamera-Trap Data: Challenges and Opportunities. *Remote Sensing in Ecology and Conservation*, *3* (3), 123–132. &lt;https://zslpublications.onlinelibrary.wiley.com/doi/10.1002/rse2.60&gt;&lt;br&gt;&lt;br&gt;</v>
      </c>
      <c r="N141" s="14" t="str">
        <f>"    ref_intext_"&amp;F141&amp;": "&amp;""""&amp;I141&amp;""""</f>
        <v xml:space="preserve">    ref_intext_frey_et_al_2017: "Frey et al., 2017"</v>
      </c>
      <c r="O141" s="14" t="str">
        <f>"    ref_bib_"&amp;F141&amp;": "&amp;""""&amp;K141&amp;""""</f>
        <v xml:space="preserve">    ref_bib_frey_et_al_2017: "Frey,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v>
      </c>
    </row>
    <row r="142" spans="1:15">
      <c r="A142" s="14" t="s">
        <v>2244</v>
      </c>
      <c r="B142" s="14" t="b">
        <v>1</v>
      </c>
      <c r="C142" s="14" t="b">
        <v>0</v>
      </c>
      <c r="D142" s="14" t="b">
        <v>0</v>
      </c>
      <c r="E142" s="14"/>
      <c r="F142" s="14" t="s">
        <v>1483</v>
      </c>
      <c r="G142" s="14" t="str">
        <f>"{{ ref_intext_"&amp;F142&amp;" }}"</f>
        <v>{{ ref_intext_gallo_et_al_2022 }}</v>
      </c>
      <c r="H142" s="14" t="str">
        <f>"{{ ref_bib_"&amp;F142&amp;" }}"</f>
        <v>{{ ref_bib_gallo_et_al_2022 }}</v>
      </c>
      <c r="I142" s="14" t="s">
        <v>251</v>
      </c>
      <c r="J142" s="14" t="s">
        <v>251</v>
      </c>
      <c r="K142" s="14" t="s">
        <v>1737</v>
      </c>
      <c r="L142" s="14" t="s">
        <v>624</v>
      </c>
      <c r="M142" s="14" t="str">
        <f>LEFT(K142,141)&amp;" &lt;br&gt; &amp;nbsp;&amp;nbsp;&amp;nbsp;&amp;nbsp;&amp;nbsp;&amp;nbsp;&amp;nbsp;&amp;nbsp;"&amp;MID(K142,2,142)&amp;MID(K142,142,500)&amp;"&lt;br&gt;&lt;br&gt;"</f>
        <v>Gallo, T., Fidino, M., Gerber, B., Ahlers, A. A., Angstmann, J. L., Amaya, M., Concilio, A. L., Drake, D., Gay, D., Lehrer, E. W., Murray, M. &lt;br&gt; &amp;nbsp;&amp;nbsp;&amp;nbsp;&amp;nbsp;&amp;nbsp;&amp;nbsp;&amp;nbsp;&amp;nbsp;allo, T., Fidino, M., Gerber, B., Ahlers, A. A., Angstmann, J. L., Amaya, M., Concilio, A. L., Drake, D., Gay, D., Lehrer, E. W., Murray, M. H H., Ryan, T. J., St Clair, C. C., Salsbury, C. M., Sander, H. A., Stankowich, T., Williamson, J., Belaire, J. A., Simon, K., &amp; Magle, S. B. (2022). Mammals Adjust Diel Activity across Gradients of Urbanization. *Elife, 11*. &lt;https://doi.org/10.7554/eLife.74756&gt;&lt;br&gt;&lt;br&gt;</v>
      </c>
      <c r="N142" s="14" t="str">
        <f>"    ref_intext_"&amp;F142&amp;": "&amp;""""&amp;I142&amp;""""</f>
        <v xml:space="preserve">    ref_intext_gallo_et_al_2022: "Gallo et al., 2022"</v>
      </c>
      <c r="O142" s="14" t="str">
        <f>"    ref_bib_"&amp;F142&amp;": "&amp;""""&amp;K142&amp;""""</f>
        <v xml:space="preserve">    ref_bib_gallo_et_al_2022: "Gallo,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v>
      </c>
    </row>
    <row r="143" spans="1:15">
      <c r="A143" s="14"/>
      <c r="B143" s="14"/>
      <c r="C143" s="14"/>
      <c r="D143" s="14"/>
      <c r="E143" s="14"/>
      <c r="F143" s="14" t="s">
        <v>3546</v>
      </c>
      <c r="G143" s="14" t="str">
        <f>"{{ ref_intext_"&amp;F143&amp;" }}"</f>
        <v>{{ ref_intext_gallo_et_al_2019 }}</v>
      </c>
      <c r="H143" s="14" t="str">
        <f>"{{ ref_bib_"&amp;F143&amp;" }}"</f>
        <v>{{ ref_bib_gallo_et_al_2019 }}</v>
      </c>
      <c r="I143" s="14" t="s">
        <v>3539</v>
      </c>
      <c r="J143" s="14" t="s">
        <v>3539</v>
      </c>
      <c r="K143" s="14" t="s">
        <v>3535</v>
      </c>
      <c r="L143" s="14" t="s">
        <v>624</v>
      </c>
      <c r="M143" s="14" t="str">
        <f>LEFT(K143,141)&amp;" &lt;br&gt; &amp;nbsp;&amp;nbsp;&amp;nbsp;&amp;nbsp;&amp;nbsp;&amp;nbsp;&amp;nbsp;&amp;nbsp;"&amp;MID(K143,2,142)&amp;MID(K143,142,500)&amp;"&lt;br&gt;&lt;br&gt;"</f>
        <v>Gallo, T., Fidino, M., Lehrer, E. W., &amp; Magle, S. (2019). Urbanization Alters Predator-Avoidance Behaviours. *Journal of Animal Ecology, 88*( &lt;br&gt; &amp;nbsp;&amp;nbsp;&amp;nbsp;&amp;nbsp;&amp;nbsp;&amp;nbsp;&amp;nbsp;&amp;nbsp;allo, T., Fidino, M., Lehrer, E. W., &amp; Magle, S. (2019). Urbanization Alters Predator-Avoidance Behaviours. *Journal of Animal Ecology, 88*(5)5), 793-803. &lt;https://doi.org/10.1111/1365-2656.12967&gt;&lt;br&gt;&lt;br&gt;</v>
      </c>
      <c r="N143" s="14" t="str">
        <f>"    ref_intext_"&amp;F143&amp;": "&amp;""""&amp;I143&amp;""""</f>
        <v xml:space="preserve">    ref_intext_gallo_et_al_2019: "Gallo et al., 2019"</v>
      </c>
      <c r="O143" s="14" t="str">
        <f>"    ref_bib_"&amp;F143&amp;": "&amp;""""&amp;K143&amp;""""</f>
        <v xml:space="preserve">    ref_bib_gallo_et_al_2019: "Gallo, T., Fidino, M., Lehrer, E. W., &amp; Magle, S. (2019). Urbanization Alters Predator-Avoidance Behaviours. *Journal of Animal Ecology, 88*(5), 793-803. &lt;https://doi.org/10.1111/1365-2656.12967&gt;"</v>
      </c>
    </row>
    <row r="144" spans="1:15">
      <c r="A144" s="14" t="s">
        <v>2244</v>
      </c>
      <c r="B144" s="14" t="b">
        <v>1</v>
      </c>
      <c r="C144" s="14" t="b">
        <v>0</v>
      </c>
      <c r="D144" s="14" t="b">
        <v>0</v>
      </c>
      <c r="E144" s="14"/>
      <c r="F144" s="14" t="s">
        <v>1484</v>
      </c>
      <c r="G144" s="14" t="str">
        <f>"{{ ref_intext_"&amp;F144&amp;" }}"</f>
        <v>{{ ref_intext_galvez_et_al_2016 }}</v>
      </c>
      <c r="H144" s="14" t="str">
        <f>"{{ ref_bib_"&amp;F144&amp;" }}"</f>
        <v>{{ ref_bib_galvez_et_al_2016 }}</v>
      </c>
      <c r="I144" s="14" t="s">
        <v>250</v>
      </c>
      <c r="J144" s="14" t="s">
        <v>250</v>
      </c>
      <c r="K144" s="14" t="s">
        <v>2821</v>
      </c>
      <c r="L144" s="14" t="s">
        <v>624</v>
      </c>
      <c r="M144" s="14" t="str">
        <f>LEFT(K144,141)&amp;" &lt;br&gt; &amp;nbsp;&amp;nbsp;&amp;nbsp;&amp;nbsp;&amp;nbsp;&amp;nbsp;&amp;nbsp;&amp;nbsp;"&amp;MID(K144,2,142)&amp;MID(K144,142,500)&amp;"&lt;br&gt;&lt;br&gt;"</f>
        <v>Gálvez, N., Guillera-Arroita, G., Morgan, B. J. T., &amp; Davies, Z. G. (2016). Cost-Efficient Effort Allocation for Camera-Trap Occupancy Survey &lt;br&gt; &amp;nbsp;&amp;nbsp;&amp;nbsp;&amp;nbsp;&amp;nbsp;&amp;nbsp;&amp;nbsp;&amp;nbsp;álvez, N., Guillera-Arroita, G., Morgan, B. J. T., &amp; Davies, Z. G. (2016). Cost-Efficient Effort Allocation for Camera-Trap Occupancy Surveys s of Mammals. *Biological Conservation*, *204*(B), 350–359. &lt;https://doi.org/10.1016/j.biocon.2016.10.019&gt;&lt;br&gt;&lt;br&gt;</v>
      </c>
      <c r="N144" s="14" t="str">
        <f>"    ref_intext_"&amp;F144&amp;": "&amp;""""&amp;I144&amp;""""</f>
        <v xml:space="preserve">    ref_intext_galvez_et_al_2016: "Gálvez et al., 2016"</v>
      </c>
      <c r="O144" s="14" t="str">
        <f>"    ref_bib_"&amp;F144&amp;": "&amp;""""&amp;K144&amp;""""</f>
        <v xml:space="preserve">    ref_bib_galvez_et_al_2016: "Gálvez, N., Guillera-Arroita, G., Morgan, B. J. T., &amp; Davies, Z. G. (2016). Cost-Efficient Effort Allocation for Camera-Trap Occupancy Surveys of Mammals. *Biological Conservation*, *204*(B), 350–359. &lt;https://doi.org/10.1016/j.biocon.2016.10.019&gt;"</v>
      </c>
    </row>
    <row r="145" spans="1:15">
      <c r="A145" s="14" t="s">
        <v>2244</v>
      </c>
      <c r="B145" s="14" t="b">
        <v>1</v>
      </c>
      <c r="C145" s="14" t="b">
        <v>0</v>
      </c>
      <c r="D145" s="14" t="b">
        <v>0</v>
      </c>
      <c r="E145" s="14"/>
      <c r="F145" s="14" t="s">
        <v>1485</v>
      </c>
      <c r="G145" s="14" t="str">
        <f>"{{ ref_intext_"&amp;F145&amp;" }}"</f>
        <v>{{ ref_intext_ganskopp_johnson_2007 }}</v>
      </c>
      <c r="H145" s="14" t="str">
        <f>"{{ ref_bib_"&amp;F145&amp;" }}"</f>
        <v>{{ ref_bib_ganskopp_johnson_2007 }}</v>
      </c>
      <c r="I145" s="14" t="s">
        <v>249</v>
      </c>
      <c r="J145" s="14" t="s">
        <v>249</v>
      </c>
      <c r="K145" s="14" t="s">
        <v>1738</v>
      </c>
      <c r="L145" s="14" t="s">
        <v>624</v>
      </c>
      <c r="M145" s="14" t="str">
        <f>LEFT(K145,141)&amp;" &lt;br&gt; &amp;nbsp;&amp;nbsp;&amp;nbsp;&amp;nbsp;&amp;nbsp;&amp;nbsp;&amp;nbsp;&amp;nbsp;"&amp;MID(K145,2,142)&amp;MID(K145,142,500)&amp;"&lt;br&gt;&lt;br&gt;"</f>
        <v>Ganskopp, D. C., &amp; Johnson, D. D. (2007). GPS Error in Studies Addressing Animal Movements and Activities. *Rangeland Ecology and Management, &lt;br&gt; &amp;nbsp;&amp;nbsp;&amp;nbsp;&amp;nbsp;&amp;nbsp;&amp;nbsp;&amp;nbsp;&amp;nbsp;anskopp, D. C., &amp; Johnson, D. D. (2007). GPS Error in Studies Addressing Animal Movements and Activities. *Rangeland Ecology and Management, 6 60*, 350–358. &lt;https://doi.org/10.2111/1551-5028(2007)60[350:GEISAA]2.0.CO;2&gt;&lt;br&gt;&lt;br&gt;</v>
      </c>
      <c r="N145" s="14" t="str">
        <f>"    ref_intext_"&amp;F145&amp;": "&amp;""""&amp;I145&amp;""""</f>
        <v xml:space="preserve">    ref_intext_ganskopp_johnson_2007: "Ganskopp &amp; Johnson, 2007"</v>
      </c>
      <c r="O145" s="14" t="str">
        <f>"    ref_bib_"&amp;F145&amp;": "&amp;""""&amp;K145&amp;""""</f>
        <v xml:space="preserve">    ref_bib_ganskopp_johnson_2007: "Ganskopp, D. C., &amp; Johnson, D. D. (2007). GPS Error in Studies Addressing Animal Movements and Activities. *Rangeland Ecology and Management, 60*, 350–358. &lt;https://doi.org/10.2111/1551-5028(2007)60[350:GEISAA]2.0.CO;2&gt;"</v>
      </c>
    </row>
    <row r="146" spans="1:15">
      <c r="A146" s="14"/>
      <c r="B146" s="14"/>
      <c r="C146" s="14"/>
      <c r="D146" s="14"/>
      <c r="E146" s="14"/>
      <c r="F146" s="14" t="s">
        <v>3544</v>
      </c>
      <c r="G146" s="14" t="str">
        <f>"{{ ref_intext_"&amp;F146&amp;" }}"</f>
        <v>{{ ref_intext_garamszegi_2016 }}</v>
      </c>
      <c r="H146" s="14" t="str">
        <f>"{{ ref_bib_"&amp;F146&amp;" }}"</f>
        <v>{{ ref_bib_garamszegi_2016 }}</v>
      </c>
      <c r="I146" s="14" t="s">
        <v>3540</v>
      </c>
      <c r="J146" s="14" t="s">
        <v>3540</v>
      </c>
      <c r="K146" s="14" t="s">
        <v>3536</v>
      </c>
      <c r="L146" s="14" t="s">
        <v>624</v>
      </c>
      <c r="M146" s="14" t="str">
        <f>LEFT(K146,141)&amp;" &lt;br&gt; &amp;nbsp;&amp;nbsp;&amp;nbsp;&amp;nbsp;&amp;nbsp;&amp;nbsp;&amp;nbsp;&amp;nbsp;"&amp;MID(K146,2,142)&amp;MID(K146,142,500)&amp;"&lt;br&gt;&lt;br&gt;"</f>
        <v>Garamszegi, L. Z. (2016). A simple statistical guide for the analysis of behaviour when data are constrained due to practical or ethical reas &lt;br&gt; &amp;nbsp;&amp;nbsp;&amp;nbsp;&amp;nbsp;&amp;nbsp;&amp;nbsp;&amp;nbsp;&amp;nbsp;aramszegi, L. Z. (2016). A simple statistical guide for the analysis of behaviour when data are constrained due to practical or ethical reasonons. *Animal Behaviour, 120*, 223-234. &lt;https://doi.org/10.1016/j.anbehav.2015.11.009&gt;&lt;br&gt;&lt;br&gt;</v>
      </c>
      <c r="N146" s="14" t="str">
        <f>"    ref_intext_"&amp;F146&amp;": "&amp;""""&amp;I146&amp;""""</f>
        <v xml:space="preserve">    ref_intext_garamszegi_2016: "Garamszegi, 2016"</v>
      </c>
      <c r="O146" s="14" t="str">
        <f>"    ref_bib_"&amp;F146&amp;": "&amp;""""&amp;K146&amp;""""</f>
        <v xml:space="preserve">    ref_bib_garamszegi_2016: "Garamszegi, L. Z. (2016). A simple statistical guide for the analysis of behaviour when data are constrained due to practical or ethical reasons. *Animal Behaviour, 120*, 223-234. &lt;https://doi.org/10.1016/j.anbehav.2015.11.009&gt;"</v>
      </c>
    </row>
    <row r="147" spans="1:15">
      <c r="A147" s="38"/>
      <c r="B147" s="38"/>
      <c r="C147" s="38"/>
      <c r="D147" s="38"/>
      <c r="E147" s="38"/>
      <c r="F147" s="14" t="s">
        <v>3174</v>
      </c>
      <c r="G147" s="14" t="str">
        <f>"{{ ref_intext_"&amp;F147&amp;" }}"</f>
        <v>{{ ref_intext_gaston_et_al_2000 }}</v>
      </c>
      <c r="H147" s="14" t="str">
        <f>"{{ ref_bib_"&amp;F147&amp;" }}"</f>
        <v>{{ ref_bib_gaston_et_al_2000 }}</v>
      </c>
      <c r="I147" s="76" t="s">
        <v>3175</v>
      </c>
      <c r="J147" s="76" t="s">
        <v>3175</v>
      </c>
      <c r="K147" s="38" t="s">
        <v>3067</v>
      </c>
      <c r="L147" s="14" t="s">
        <v>624</v>
      </c>
      <c r="M147" s="38"/>
      <c r="N147" s="14" t="str">
        <f>"    ref_intext_"&amp;F147&amp;": "&amp;""""&amp;I147&amp;""""</f>
        <v xml:space="preserve">    ref_intext_gaston_et_al_2000: "Gaston et al., 2000"</v>
      </c>
      <c r="O147" s="14" t="str">
        <f>"    ref_bib_"&amp;F147&amp;": "&amp;""""&amp;K147&amp;""""</f>
        <v xml:space="preserve">    ref_bib_gaston_et_al_2000: "Gaston, K. J., Blackburn, T. M., Greenwood, J. J. D., Gregory, R. D., Quinn, R. M., &amp; Lawton, J. H. (2000). Abundance-Occupancy Relationships. *The Journal of Applied Ecology, 37*(s1), 39–59. &lt;https://doi.org/10.1046/j.1365-2664.2000.00485.x&gt;"</v>
      </c>
    </row>
    <row r="148" spans="1:15">
      <c r="A148" s="14" t="s">
        <v>2244</v>
      </c>
      <c r="B148" s="14" t="b">
        <v>0</v>
      </c>
      <c r="C148" s="14" t="b">
        <v>0</v>
      </c>
      <c r="D148" s="14" t="b">
        <v>1</v>
      </c>
      <c r="E148" s="14"/>
      <c r="F148" s="14" t="s">
        <v>1487</v>
      </c>
      <c r="G148" s="14" t="str">
        <f>"{{ ref_intext_"&amp;F148&amp;" }}"</f>
        <v>{{ ref_intext_gerber_et_al_2011 }}</v>
      </c>
      <c r="H148" s="14" t="str">
        <f>"{{ ref_bib_"&amp;F148&amp;" }}"</f>
        <v>{{ ref_bib_gerber_et_al_2011 }}</v>
      </c>
      <c r="I148" s="14" t="s">
        <v>248</v>
      </c>
      <c r="J148" s="14" t="s">
        <v>248</v>
      </c>
      <c r="K148" s="14" t="s">
        <v>2788</v>
      </c>
      <c r="L148" s="14" t="s">
        <v>624</v>
      </c>
      <c r="M148" s="14" t="str">
        <f>LEFT(K148,141)&amp;" &lt;br&gt; &amp;nbsp;&amp;nbsp;&amp;nbsp;&amp;nbsp;&amp;nbsp;&amp;nbsp;&amp;nbsp;&amp;nbsp;"&amp;MID(K148,2,142)&amp;MID(K148,142,500)&amp;"&lt;br&gt;&lt;br&gt;"</f>
        <v>Gerber, B. D., Karpanty, S. M., &amp; Kelly, M. J. (2011). Evaluating the potential biases in carnivore capture–recapture studies associated with &lt;br&gt; &amp;nbsp;&amp;nbsp;&amp;nbsp;&amp;nbsp;&amp;nbsp;&amp;nbsp;&amp;nbsp;&amp;nbsp;erber, B. D., Karpanty, S. M., &amp; Kelly, M. J. (2011). Evaluating the potential biases in carnivore capture–recapture studies associated with t the use of lure and varying Density estimation techniques using photographic-sampling data of the Malagasy civet. *Population Ecology, 54*(1), 43–54. &lt;https://doi.org/10.1007/s10144-011-0276-3&gt;&lt;br&gt;&lt;br&gt;</v>
      </c>
      <c r="N148" s="14" t="str">
        <f>"    ref_intext_"&amp;F148&amp;": "&amp;""""&amp;I148&amp;""""</f>
        <v xml:space="preserve">    ref_intext_gerber_et_al_2011: "Gerber et al., 2011"</v>
      </c>
      <c r="O148" s="14" t="str">
        <f>"    ref_bib_"&amp;F148&amp;": "&amp;""""&amp;K148&amp;""""</f>
        <v xml:space="preserve">    ref_bib_gerber_et_al_2011: "Gerber,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v>
      </c>
    </row>
    <row r="149" spans="1:15">
      <c r="A149" s="14" t="s">
        <v>2244</v>
      </c>
      <c r="B149" s="14" t="b">
        <v>1</v>
      </c>
      <c r="C149" s="14" t="b">
        <v>1</v>
      </c>
      <c r="D149" s="14" t="b">
        <v>0</v>
      </c>
      <c r="E149" s="14"/>
      <c r="F149" s="14" t="s">
        <v>1486</v>
      </c>
      <c r="G149" s="14" t="str">
        <f>"{{ ref_intext_"&amp;F149&amp;" }}"</f>
        <v>{{ ref_intext_gerber_et_al_2010 }}</v>
      </c>
      <c r="H149" s="14" t="str">
        <f>"{{ ref_bib_"&amp;F149&amp;" }}"</f>
        <v>{{ ref_bib_gerber_et_al_2010 }}</v>
      </c>
      <c r="I149" s="14" t="s">
        <v>247</v>
      </c>
      <c r="J149" s="14" t="s">
        <v>247</v>
      </c>
      <c r="K149" s="14" t="s">
        <v>2789</v>
      </c>
      <c r="L149" s="14" t="s">
        <v>624</v>
      </c>
      <c r="M149" s="14" t="str">
        <f>LEFT(K149,141)&amp;" &lt;br&gt; &amp;nbsp;&amp;nbsp;&amp;nbsp;&amp;nbsp;&amp;nbsp;&amp;nbsp;&amp;nbsp;&amp;nbsp;"&amp;MID(K149,2,142)&amp;MID(K149,142,500)&amp;"&lt;br&gt;&lt;br&gt;"</f>
        <v>Gerber, B., Karpanty, S. S. M., Crawford, C., Kotschwar, M., &amp; Randrianantenaina, J. (2010). An assessment of carnivore relative abundance an &lt;br&gt; &amp;nbsp;&amp;nbsp;&amp;nbsp;&amp;nbsp;&amp;nbsp;&amp;nbsp;&amp;nbsp;&amp;nbsp;erber, B., Karpanty, S. S. M., Crawford, C., Kotschwar, M., &amp; Randrianantenaina, J. (2010). An assessment of carnivore relative abundance and d Density in the eastern rainforests of Madagascar using remotely-triggered camera traps. *Oryx, 44*(2), 219–222. &lt;https://doi.org/10.1017/S0030605309991037&gt;&lt;br&gt;&lt;br&gt;</v>
      </c>
      <c r="N149" s="14" t="str">
        <f>"    ref_intext_"&amp;F149&amp;": "&amp;""""&amp;I149&amp;""""</f>
        <v xml:space="preserve">    ref_intext_gerber_et_al_2010: "Gerber et al., 2010"</v>
      </c>
      <c r="O149" s="14" t="str">
        <f>"    ref_bib_"&amp;F149&amp;": "&amp;""""&amp;K149&amp;""""</f>
        <v xml:space="preserve">    ref_bib_gerber_et_al_2010: "Gerber, B., Karpanty, S. S. M., Crawford, C., Kotschwar, M., &amp; Randrianantenaina, J. (2010). An assessment of carnivore relative abundance and Density in the eastern rainforests of Madagascar using remotely-triggered camera traps. *Oryx, 44*(2), 219–222. &lt;https://doi.org/10.1017/S0030605309991037&gt;"</v>
      </c>
    </row>
    <row r="150" spans="1:15">
      <c r="A150" s="14" t="s">
        <v>2244</v>
      </c>
      <c r="B150" s="14" t="b">
        <v>0</v>
      </c>
      <c r="C150" s="14" t="b">
        <v>0</v>
      </c>
      <c r="D150" s="14"/>
      <c r="E150" s="14"/>
      <c r="F150" s="14" t="s">
        <v>1680</v>
      </c>
      <c r="G150" s="14" t="str">
        <f>"{{ ref_intext_"&amp;F150&amp;" }}"</f>
        <v>{{ ref_intext_gerhartbarley_nd }}</v>
      </c>
      <c r="H150" s="14" t="str">
        <f>"{{ ref_bib_"&amp;F150&amp;" }}"</f>
        <v>{{ ref_bib_gerhartbarley_nd }}</v>
      </c>
      <c r="I150" s="14" t="s">
        <v>1682</v>
      </c>
      <c r="J150" s="14" t="s">
        <v>1681</v>
      </c>
      <c r="K150" s="14" t="s">
        <v>1683</v>
      </c>
      <c r="L150" s="14" t="s">
        <v>624</v>
      </c>
      <c r="M150" s="14" t="str">
        <f>LEFT(K150,141)&amp;" &lt;br&gt; &amp;nbsp;&amp;nbsp;&amp;nbsp;&amp;nbsp;&amp;nbsp;&amp;nbsp;&amp;nbsp;&amp;nbsp;"&amp;MID(K150,2,142)&amp;MID(K150,142,500)&amp;"&lt;br&gt;&lt;br&gt;"</f>
        <v>Gerhart-Barley, L., M. (n.d.). *2.2: Measuring Species Diversity* &lt;https://bio.libretexts.org/Courses/University_of_California_Davis/BIS_2B%3 &lt;br&gt; &amp;nbsp;&amp;nbsp;&amp;nbsp;&amp;nbsp;&amp;nbsp;&amp;nbsp;&amp;nbsp;&amp;nbsp;erhart-Barley, L., M. (n.d.). *2.2: Measuring Species Diversity* &lt;https://bio.libretexts.org/Courses/University_of_California_Davis/BIS_2B%3A_A_Introduction_to_Biology_-_Ecology_and_Evolution/02%3A_Biodiversity/2.02%3A_Measuring_Species_Diversity&gt;&lt;br&gt;&lt;br&gt;</v>
      </c>
      <c r="N150" s="14" t="str">
        <f>"    ref_intext_"&amp;F150&amp;": "&amp;""""&amp;I150&amp;""""</f>
        <v xml:space="preserve">    ref_intext_gerhartbarley_nd: "Gerhart-Barley, n.d."</v>
      </c>
      <c r="O150" s="14" t="str">
        <f>"    ref_bib_"&amp;F150&amp;": "&amp;""""&amp;K150&amp;""""</f>
        <v xml:space="preserve">    ref_bib_gerhartbarley_nd: "Gerhart-Barley, L., M. (n.d.). *2.2: Measuring Species Diversity* &lt;https://bio.libretexts.org/Courses/University_of_California_Davis/BIS_2B%3A_Introduction_to_Biology_-_Ecology_and_Evolution/02%3A_Biodiversity/2.02%3A_Measuring_Species_Diversity&gt;"</v>
      </c>
    </row>
    <row r="151" spans="1:15">
      <c r="A151" s="14" t="s">
        <v>2244</v>
      </c>
      <c r="B151" s="14" t="b">
        <v>1</v>
      </c>
      <c r="C151" s="14" t="b">
        <v>0</v>
      </c>
      <c r="D151" s="14" t="b">
        <v>0</v>
      </c>
      <c r="E151" s="14"/>
      <c r="F151" s="14" t="s">
        <v>3515</v>
      </c>
      <c r="G151" s="14" t="str">
        <f>"{{ ref_intext_"&amp;F151&amp;" }}"</f>
        <v>{{ ref_intext_gilbert_et_al_2020 }}</v>
      </c>
      <c r="H151" s="14" t="str">
        <f>"{{ ref_bib_"&amp;F151&amp;" }}"</f>
        <v>{{ ref_bib_gilbert_et_al_2020 }}</v>
      </c>
      <c r="I151" s="14" t="s">
        <v>3516</v>
      </c>
      <c r="J151" s="14" t="s">
        <v>3516</v>
      </c>
      <c r="K151" s="14" t="s">
        <v>3517</v>
      </c>
      <c r="L151" s="14" t="s">
        <v>624</v>
      </c>
      <c r="M151" s="14" t="str">
        <f>LEFT(K151,141)&amp;" &lt;br&gt; &amp;nbsp;&amp;nbsp;&amp;nbsp;&amp;nbsp;&amp;nbsp;&amp;nbsp;&amp;nbsp;&amp;nbsp;"&amp;MID(K151,2,142)&amp;MID(K151,142,500)&amp;"&lt;br&gt;&lt;br&gt;"</f>
        <v>Gilbert, N. A., Clare, J. D. J., Stenglein, J. L., &amp; Zuckerberg, B. (2020). Abundance Estimation of Unmarked Animals based on Camera-Trap Dat &lt;br&gt; &amp;nbsp;&amp;nbsp;&amp;nbsp;&amp;nbsp;&amp;nbsp;&amp;nbsp;&amp;nbsp;&amp;nbsp;ilbert, N. A., Clare, J. D. J., Stenglein, J. L., &amp; Zuckerberg, B. (2020). Abundance Estimation of Unmarked Animals based on Camera-Trap Data.a. *Conservation Biology, 35*(1), 88-100. &lt;https://doi.org/10.1111/cobi.13517&gt;&lt;br&gt;&lt;br&gt;</v>
      </c>
      <c r="N151" s="14" t="str">
        <f>"    ref_intext_"&amp;F151&amp;": "&amp;""""&amp;I151&amp;""""</f>
        <v xml:space="preserve">    ref_intext_gilbert_et_al_2020: "Gilbert et al., 2020"</v>
      </c>
      <c r="O151" s="14" t="str">
        <f>"    ref_bib_"&amp;F151&amp;": "&amp;""""&amp;K151&amp;""""</f>
        <v xml:space="preserve">    ref_bib_gilbert_et_al_2020: "Gilbert, N. A., Clare, J. D. J., Stenglein, J. L., &amp; Zuckerberg, B. (2020). Abundance Estimation of Unmarked Animals based on Camera-Trap Data. *Conservation Biology, 35*(1), 88-100. &lt;https://doi.org/10.1111/cobi.13517&gt;"</v>
      </c>
    </row>
    <row r="152" spans="1:15">
      <c r="A152" s="14" t="s">
        <v>2244</v>
      </c>
      <c r="B152" s="14" t="b">
        <v>1</v>
      </c>
      <c r="C152" s="14" t="b">
        <v>0</v>
      </c>
      <c r="D152" s="14" t="b">
        <v>0</v>
      </c>
      <c r="E152" s="14"/>
      <c r="F152" s="14" t="s">
        <v>1488</v>
      </c>
      <c r="G152" s="14" t="str">
        <f>"{{ ref_intext_"&amp;F152&amp;" }}"</f>
        <v>{{ ref_intext_gillespie_et_al_2015 }}</v>
      </c>
      <c r="H152" s="14" t="str">
        <f>"{{ ref_bib_"&amp;F152&amp;" }}"</f>
        <v>{{ ref_bib_gillespie_et_al_2015 }}</v>
      </c>
      <c r="I152" s="14" t="s">
        <v>246</v>
      </c>
      <c r="J152" s="14" t="s">
        <v>246</v>
      </c>
      <c r="K152" s="14" t="s">
        <v>2822</v>
      </c>
      <c r="L152" s="14" t="s">
        <v>624</v>
      </c>
      <c r="M152" s="14" t="str">
        <f>LEFT(K152,141)&amp;" &lt;br&gt; &amp;nbsp;&amp;nbsp;&amp;nbsp;&amp;nbsp;&amp;nbsp;&amp;nbsp;&amp;nbsp;&amp;nbsp;"&amp;MID(K152,2,142)&amp;MID(K152,142,500)&amp;"&lt;br&gt;&lt;br&gt;"</f>
        <v>Gillespie, G. R., Brennan, K., Gentles, T., Hill, B., Low Choy, J., Mahney, T., Stevens, A., &amp; Stokeld, D. (2015). *A Guide for the use of Re &lt;br&gt; &amp;nbsp;&amp;nbsp;&amp;nbsp;&amp;nbsp;&amp;nbsp;&amp;nbsp;&amp;nbsp;&amp;nbsp;illespie, G. R., Brennan, K., Gentles, T., Hill, B., Low Choy, J., Mahney, T., Stevens, A., &amp; Stokeld, D. (2015). *A Guide for the use of Remomote Cameras for Wildlife Survey in Northern Australia*. Darwin: Charles Darwin University. &lt;https://nesplandscapes.edu.au/wp-content/uploads/2015/10/5.2.4_a_guide_to_use_of_remote_cameras_for_wildlife_Surveys_final_web2.pdf&gt;&lt;br&gt;&lt;br&gt;</v>
      </c>
      <c r="N152" s="14" t="str">
        <f>"    ref_intext_"&amp;F152&amp;": "&amp;""""&amp;I152&amp;""""</f>
        <v xml:space="preserve">    ref_intext_gillespie_et_al_2015: "Gillespie et al., 2015"</v>
      </c>
      <c r="O152" s="14" t="str">
        <f>"    ref_bib_"&amp;F152&amp;": "&amp;""""&amp;K152&amp;""""</f>
        <v xml:space="preserve">    ref_bib_gillespie_et_al_2015: "Gillespie,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v>
      </c>
    </row>
    <row r="153" spans="1:15">
      <c r="A153" s="14"/>
      <c r="B153" s="14"/>
      <c r="C153" s="14"/>
      <c r="D153" s="14"/>
      <c r="E153" s="14"/>
      <c r="F153" s="14" t="s">
        <v>3502</v>
      </c>
      <c r="G153" s="14" t="str">
        <f>"{{ ref_intext_"&amp;F153&amp;" }}"</f>
        <v>{{ ref_intext_gimenez_2023 }}</v>
      </c>
      <c r="H153" s="14" t="str">
        <f>"{{ ref_bib_"&amp;F153&amp;" }}"</f>
        <v>{{ ref_bib_gimenez_2023 }}</v>
      </c>
      <c r="I153" s="14" t="s">
        <v>3501</v>
      </c>
      <c r="J153" s="14" t="s">
        <v>3501</v>
      </c>
      <c r="K153" s="14" t="s">
        <v>3500</v>
      </c>
      <c r="L153" s="14" t="s">
        <v>3503</v>
      </c>
      <c r="M153" s="14" t="str">
        <f>LEFT(K153,141)&amp;" &lt;br&gt; &amp;nbsp;&amp;nbsp;&amp;nbsp;&amp;nbsp;&amp;nbsp;&amp;nbsp;&amp;nbsp;&amp;nbsp;"&amp;MID(K153,2,142)&amp;MID(K153,142,500)&amp;"&lt;br&gt;&lt;br&gt;"</f>
        <v>Gimenez, O. (2023, May 16). *Workshop on estimating (wolf) occupancy with R* [Video]. YouTube. &lt;https://www.youtube.com/watch?v=rpjVrFI_dr8&gt; &lt;br&gt; &amp;nbsp;&amp;nbsp;&amp;nbsp;&amp;nbsp;&amp;nbsp;&amp;nbsp;&amp;nbsp;&amp;nbsp;imenez, O. (2023, May 16). *Workshop on estimating (wolf) occupancy with R* [Video]. YouTube. &lt;https://www.youtube.com/watch?v=rpjVrFI_dr8&gt;&lt;br&gt;&lt;br&gt;</v>
      </c>
      <c r="N153" s="14" t="str">
        <f>"    ref_intext_"&amp;F153&amp;": "&amp;""""&amp;I153&amp;""""</f>
        <v xml:space="preserve">    ref_intext_gimenez_2023: "Gimenez, 2023"</v>
      </c>
      <c r="O153" s="14" t="str">
        <f>"    ref_bib_"&amp;F153&amp;": "&amp;""""&amp;K153&amp;""""</f>
        <v xml:space="preserve">    ref_bib_gimenez_2023: "Gimenez, O. (2023, May 16). *Workshop on estimating (wolf) occupancy with R* [Video]. YouTube. &lt;https://www.youtube.com/watch?v=rpjVrFI_dr8&gt;"</v>
      </c>
    </row>
    <row r="154" spans="1:15">
      <c r="A154" s="14" t="s">
        <v>2244</v>
      </c>
      <c r="B154" s="14" t="b">
        <v>1</v>
      </c>
      <c r="C154" s="14" t="b">
        <v>0</v>
      </c>
      <c r="D154" s="14" t="b">
        <v>0</v>
      </c>
      <c r="E154" s="14"/>
      <c r="F154" s="14" t="s">
        <v>1489</v>
      </c>
      <c r="G154" s="14" t="str">
        <f>"{{ ref_intext_"&amp;F154&amp;" }}"</f>
        <v>{{ ref_intext_glen_et_al_2013 }}</v>
      </c>
      <c r="H154" s="14" t="str">
        <f>"{{ ref_bib_"&amp;F154&amp;" }}"</f>
        <v>{{ ref_bib_glen_et_al_2013 }}</v>
      </c>
      <c r="I154" s="14" t="s">
        <v>245</v>
      </c>
      <c r="J154" s="14" t="s">
        <v>245</v>
      </c>
      <c r="K154" s="14" t="s">
        <v>1739</v>
      </c>
      <c r="L154" s="14" t="s">
        <v>624</v>
      </c>
      <c r="M154" s="14" t="str">
        <f>LEFT(K154,141)&amp;" &lt;br&gt; &amp;nbsp;&amp;nbsp;&amp;nbsp;&amp;nbsp;&amp;nbsp;&amp;nbsp;&amp;nbsp;&amp;nbsp;"&amp;MID(K154,2,142)&amp;MID(K154,142,500)&amp;"&lt;br&gt;&lt;br&gt;"</f>
        <v>Glen, A. S., Cockburn, S., Nichols, M., Ekanayake, J., &amp; Warburton, B. (2013) Optimising Camera Traps for Monitoring Small Mammals. *PloS one &lt;br&gt; &amp;nbsp;&amp;nbsp;&amp;nbsp;&amp;nbsp;&amp;nbsp;&amp;nbsp;&amp;nbsp;&amp;nbsp;len, A. S., Cockburn, S., Nichols, M., Ekanayake, J., &amp; Warburton, B. (2013) Optimising Camera Traps for Monitoring Small Mammals. *PloS one,*,* 8(6), Article e67940. &lt;https://doi.org/10.1371/journal.pone.0067940&gt;&lt;br&gt;&lt;br&gt;</v>
      </c>
      <c r="N154" s="14" t="str">
        <f>"    ref_intext_"&amp;F154&amp;": "&amp;""""&amp;I154&amp;""""</f>
        <v xml:space="preserve">    ref_intext_glen_et_al_2013: "Glen et al., 2013"</v>
      </c>
      <c r="O154" s="14" t="str">
        <f>"    ref_bib_"&amp;F154&amp;": "&amp;""""&amp;K154&amp;""""</f>
        <v xml:space="preserve">    ref_bib_glen_et_al_2013: "Glen, A. S., Cockburn, S., Nichols, M., Ekanayake, J., &amp; Warburton, B. (2013) Optimising Camera Traps for Monitoring Small Mammals. *PloS one,* 8(6), Article e67940. &lt;https://doi.org/10.1371/journal.pone.0067940&gt;"</v>
      </c>
    </row>
    <row r="155" spans="1:15">
      <c r="A155" s="14" t="s">
        <v>2244</v>
      </c>
      <c r="B155" s="14" t="b">
        <v>0</v>
      </c>
      <c r="C155" s="14" t="b">
        <v>0</v>
      </c>
      <c r="D155" s="14" t="s">
        <v>789</v>
      </c>
      <c r="E155" s="14"/>
      <c r="F155" s="14" t="s">
        <v>1490</v>
      </c>
      <c r="G155" s="14" t="str">
        <f>"{{ ref_intext_"&amp;F155&amp;" }}"</f>
        <v>{{ ref_intext_glover_kapfer_et_al_2019 }}</v>
      </c>
      <c r="H155" s="14" t="str">
        <f>"{{ ref_bib_"&amp;F155&amp;" }}"</f>
        <v>{{ ref_bib_glover_kapfer_et_al_2019 }}</v>
      </c>
      <c r="I155" s="14" t="s">
        <v>244</v>
      </c>
      <c r="J155" s="14" t="s">
        <v>244</v>
      </c>
      <c r="K155" s="14" t="s">
        <v>1740</v>
      </c>
      <c r="L155" s="14" t="s">
        <v>624</v>
      </c>
      <c r="M155" s="14" t="str">
        <f>LEFT(K155,141)&amp;" &lt;br&gt; &amp;nbsp;&amp;nbsp;&amp;nbsp;&amp;nbsp;&amp;nbsp;&amp;nbsp;&amp;nbsp;&amp;nbsp;"&amp;MID(K155,2,142)&amp;MID(K155,142,500)&amp;"&lt;br&gt;&lt;br&gt;"</f>
        <v>Glover‐Kapfer, P., Soto‐Navarro, C. A., Wearn, O. R., Rowcliffe, M., &amp; Sollmann, R. (2019). Camera‐trapping version 3.0: Current constraints  &lt;br&gt; &amp;nbsp;&amp;nbsp;&amp;nbsp;&amp;nbsp;&amp;nbsp;&amp;nbsp;&amp;nbsp;&amp;nbsp;lover‐Kapfer, P., Soto‐Navarro, C. A., Wearn, O. R., Rowcliffe, M., &amp; Sollmann, R. (2019). Camera‐trapping version 3.0: Current constraints anand future priorities for development. *Remote Sensing in Ecology and Conservation, 5*(3), 209–223. &lt;https://doi.org/10.1002/rse2.106&gt;&lt;br&gt;&lt;br&gt;</v>
      </c>
      <c r="N155" s="14" t="str">
        <f>"    ref_intext_"&amp;F155&amp;": "&amp;""""&amp;I155&amp;""""</f>
        <v xml:space="preserve">    ref_intext_glover_kapfer_et_al_2019: "Glover-Kapfer et al., 2017"</v>
      </c>
      <c r="O155" s="14" t="str">
        <f>"    ref_bib_"&amp;F155&amp;": "&amp;""""&amp;K155&amp;""""</f>
        <v xml:space="preserve">    ref_bib_glover_kapfer_et_al_2019: "Glover‐Kapfer, P., Soto‐Navarro, C. A., Wearn, O. R., Rowcliffe, M., &amp; Sollmann, R. (2019). Camera‐trapping version 3.0: Current constraints and future priorities for development. *Remote Sensing in Ecology and Conservation, 5*(3), 209–223. &lt;https://doi.org/10.1002/rse2.106&gt;"</v>
      </c>
    </row>
    <row r="156" spans="1:15">
      <c r="A156" s="14" t="s">
        <v>2244</v>
      </c>
      <c r="B156" s="14" t="b">
        <v>0</v>
      </c>
      <c r="C156" s="14" t="b">
        <v>0</v>
      </c>
      <c r="D156" s="14"/>
      <c r="E156" s="14"/>
      <c r="F156" s="14" t="s">
        <v>1491</v>
      </c>
      <c r="G156" s="14" t="str">
        <f>"{{ ref_intext_"&amp;F156&amp;" }}"</f>
        <v>{{ ref_intext_gopalaswamy_et_al_2012 }}</v>
      </c>
      <c r="H156" s="14" t="str">
        <f>"{{ ref_bib_"&amp;F156&amp;" }}"</f>
        <v>{{ ref_bib_gopalaswamy_et_al_2012 }}</v>
      </c>
      <c r="I156" s="14" t="s">
        <v>235</v>
      </c>
      <c r="J156" s="14" t="s">
        <v>235</v>
      </c>
      <c r="K156" s="14" t="s">
        <v>2790</v>
      </c>
      <c r="L156" s="14" t="s">
        <v>624</v>
      </c>
      <c r="M156" s="14" t="str">
        <f>LEFT(K156,141)&amp;" &lt;br&gt; &amp;nbsp;&amp;nbsp;&amp;nbsp;&amp;nbsp;&amp;nbsp;&amp;nbsp;&amp;nbsp;&amp;nbsp;"&amp;MID(K156,2,142)&amp;MID(K156,142,500)&amp;"&lt;br&gt;&lt;br&gt;"</f>
        <v>Gopalaswamy, A. M., Royle, J. A., Hines, J. E., Singh, P., Jathanna, D., Kumar, N. S., &amp; Karanth, K. U. (2012). Program SPACECAP: software fo &lt;br&gt; &amp;nbsp;&amp;nbsp;&amp;nbsp;&amp;nbsp;&amp;nbsp;&amp;nbsp;&amp;nbsp;&amp;nbsp;opalaswamy, A. M., Royle, J. A., Hines, J. E., Singh, P., Jathanna, D., Kumar, N. S., &amp; Karanth, K. U. (2012). Program SPACECAP: software for r estimating animal Density using spatially explicit capture–recapture models. *Methods in Ecology and Evolution, 3*(6), 1067–1072. &lt;https://doi.org/10.1111/j.2041-210X.2012.00241.x&gt;&lt;br&gt;&lt;br&gt;</v>
      </c>
      <c r="N156" s="14" t="str">
        <f>"    ref_intext_"&amp;F156&amp;": "&amp;""""&amp;I156&amp;""""</f>
        <v xml:space="preserve">    ref_intext_gopalaswamy_et_al_2012: "Gopalaswamy et al., 2012"</v>
      </c>
      <c r="O156" s="14" t="str">
        <f>"    ref_bib_"&amp;F156&amp;": "&amp;""""&amp;K156&amp;""""</f>
        <v xml:space="preserve">    ref_bib_gopalaswamy_et_al_2012: "Gopalaswamy, A. M., Royle, J. A., Hines, J. E., Singh, P., Jathanna, D., Kumar, N. S., &amp; Karanth, K. U. (2012). Program SPACECAP: software for estimating animal Density using spatially explicit capture–recapture models. *Methods in Ecology and Evolution, 3*(6), 1067–1072. &lt;https://doi.org/10.1111/j.2041-210X.2012.00241.x&gt;"</v>
      </c>
    </row>
    <row r="157" spans="1:15">
      <c r="A157" s="14" t="s">
        <v>2244</v>
      </c>
      <c r="B157" s="14" t="b">
        <v>0</v>
      </c>
      <c r="C157" s="14" t="b">
        <v>0</v>
      </c>
      <c r="D157" s="14"/>
      <c r="E157" s="14"/>
      <c r="F157" s="14" t="s">
        <v>1665</v>
      </c>
      <c r="G157" s="14" t="str">
        <f>"{{ ref_intext_"&amp;F157&amp;" }}"</f>
        <v>{{ ref_intext_gotelli_chao_2013 }}</v>
      </c>
      <c r="H157" s="14" t="str">
        <f>"{{ ref_bib_"&amp;F157&amp;" }}"</f>
        <v>{{ ref_bib_gotelli_chao_2013 }}</v>
      </c>
      <c r="I157" s="14" t="s">
        <v>1238</v>
      </c>
      <c r="J157" s="14" t="s">
        <v>1238</v>
      </c>
      <c r="K157" s="14" t="s">
        <v>2448</v>
      </c>
      <c r="L157" s="14" t="s">
        <v>624</v>
      </c>
      <c r="M157" s="14" t="str">
        <f>LEFT(K157,141)&amp;" &lt;br&gt; &amp;nbsp;&amp;nbsp;&amp;nbsp;&amp;nbsp;&amp;nbsp;&amp;nbsp;&amp;nbsp;&amp;nbsp;"&amp;MID(K157,2,142)&amp;MID(K157,142,500)&amp;"&lt;br&gt;&lt;br&gt;"</f>
        <v>Gotelli, N. J., &amp; Chao, A. (2013). Measuring and Estimating Species Richness, Species Diversity, and Biotic Similarity from Sampling Data. In &lt;br&gt; &amp;nbsp;&amp;nbsp;&amp;nbsp;&amp;nbsp;&amp;nbsp;&amp;nbsp;&amp;nbsp;&amp;nbsp;otelli, N. J., &amp; Chao, A. (2013). Measuring and Estimating Species Richness, Species Diversity, and Biotic Similarity from Sampling Data. In * *Encyclopedia of Biodiversity* (pp. 195–211). Elsevier. &lt;https://doi.org/10.1016/B978-0-12-384719-5.00424-X&gt;&lt;br&gt;&lt;br&gt;</v>
      </c>
      <c r="N157" s="14" t="str">
        <f>"    ref_intext_"&amp;F157&amp;": "&amp;""""&amp;I157&amp;""""</f>
        <v xml:space="preserve">    ref_intext_gotelli_chao_2013: "Gotelli &amp; Chao, 2013"</v>
      </c>
      <c r="O157" s="14" t="str">
        <f>"    ref_bib_"&amp;F157&amp;": "&amp;""""&amp;K157&amp;""""</f>
        <v xml:space="preserve">    ref_bib_gotelli_chao_2013: "Gotelli, N. J., &amp; Chao, A. (2013). Measuring and Estimating Species Richness, Species Diversity, and Biotic Similarity from Sampling Data. In *Encyclopedia of Biodiversity* (pp. 195–211). Elsevier. &lt;https://doi.org/10.1016/B978-0-12-384719-5.00424-X&gt;"</v>
      </c>
    </row>
    <row r="158" spans="1:15">
      <c r="A158" s="14" t="s">
        <v>2244</v>
      </c>
      <c r="B158" s="14" t="b">
        <v>0</v>
      </c>
      <c r="C158" s="14" t="b">
        <v>0</v>
      </c>
      <c r="D158" s="14" t="b">
        <v>1</v>
      </c>
      <c r="E158" s="14"/>
      <c r="F158" s="14" t="s">
        <v>1492</v>
      </c>
      <c r="G158" s="14" t="str">
        <f>"{{ ref_intext_"&amp;F158&amp;" }}"</f>
        <v>{{ ref_intext_gotelli_colwell_2001 }}</v>
      </c>
      <c r="H158" s="14" t="str">
        <f>"{{ ref_bib_"&amp;F158&amp;" }}"</f>
        <v>{{ ref_bib_gotelli_colwell_2001 }}</v>
      </c>
      <c r="I158" s="14" t="s">
        <v>243</v>
      </c>
      <c r="J158" s="14" t="s">
        <v>243</v>
      </c>
      <c r="K158" s="14" t="s">
        <v>1741</v>
      </c>
      <c r="L158" s="14" t="s">
        <v>624</v>
      </c>
      <c r="M158" s="14" t="str">
        <f>LEFT(K158,141)&amp;" &lt;br&gt; &amp;nbsp;&amp;nbsp;&amp;nbsp;&amp;nbsp;&amp;nbsp;&amp;nbsp;&amp;nbsp;&amp;nbsp;"&amp;MID(K158,2,142)&amp;MID(K158,142,500)&amp;"&lt;br&gt;&lt;br&gt;"</f>
        <v>Gotelli, N., &amp; Colwell, R. (2001). Quantifying biodiversity: procedures and pitfalls in the measurement and comparison of species richness. * &lt;br&gt; &amp;nbsp;&amp;nbsp;&amp;nbsp;&amp;nbsp;&amp;nbsp;&amp;nbsp;&amp;nbsp;&amp;nbsp;otelli, N., &amp; Colwell, R. (2001). Quantifying biodiversity: procedures and pitfalls in the measurement and comparison of species richness. *EcEcology Letters, 4*, 379–391. &lt;https://doi.org/10.1046/j.1461-0248.2001.00230.x&gt;&lt;br&gt;&lt;br&gt;</v>
      </c>
      <c r="N158" s="14" t="str">
        <f>"    ref_intext_"&amp;F158&amp;": "&amp;""""&amp;I158&amp;""""</f>
        <v xml:space="preserve">    ref_intext_gotelli_colwell_2001: "Gotelli &amp; Colwell, 2001"</v>
      </c>
      <c r="O158" s="14" t="str">
        <f>"    ref_bib_"&amp;F158&amp;": "&amp;""""&amp;K158&amp;""""</f>
        <v xml:space="preserve">    ref_bib_gotelli_colwell_2001: "Gotelli, N., &amp; Colwell, R. (2001). Quantifying biodiversity: procedures and pitfalls in the measurement and comparison of species richness. *Ecology Letters, 4*, 379–391. &lt;https://doi.org/10.1046/j.1461-0248.2001.00230.x&gt;"</v>
      </c>
    </row>
    <row r="159" spans="1:15">
      <c r="A159" s="14" t="s">
        <v>2244</v>
      </c>
      <c r="B159" s="14" t="b">
        <v>0</v>
      </c>
      <c r="C159" s="14" t="b">
        <v>0</v>
      </c>
      <c r="D159" s="14" t="b">
        <v>1</v>
      </c>
      <c r="E159" s="14"/>
      <c r="F159" s="14" t="s">
        <v>1493</v>
      </c>
      <c r="G159" s="14" t="str">
        <f>"{{ ref_intext_"&amp;F159&amp;" }}"</f>
        <v>{{ ref_intext_gotelli_colwell_2011 }}</v>
      </c>
      <c r="H159" s="14" t="str">
        <f>"{{ ref_bib_"&amp;F159&amp;" }}"</f>
        <v>{{ ref_bib_gotelli_colwell_2011 }}</v>
      </c>
      <c r="I159" s="14" t="s">
        <v>242</v>
      </c>
      <c r="J159" s="14" t="s">
        <v>242</v>
      </c>
      <c r="K159" s="14" t="s">
        <v>1742</v>
      </c>
      <c r="L159" s="14" t="s">
        <v>624</v>
      </c>
      <c r="M159" s="14" t="str">
        <f>LEFT(K159,141)&amp;" &lt;br&gt; &amp;nbsp;&amp;nbsp;&amp;nbsp;&amp;nbsp;&amp;nbsp;&amp;nbsp;&amp;nbsp;&amp;nbsp;"&amp;MID(K159,2,142)&amp;MID(K159,142,500)&amp;"&lt;br&gt;&lt;br&gt;"</f>
        <v>Gotelli, N., &amp; Colwell, R. (2011). Estimating species richness. In *Biological Diversity: Frontiers in Measurement and Assessment* (eds. Magu &lt;br&gt; &amp;nbsp;&amp;nbsp;&amp;nbsp;&amp;nbsp;&amp;nbsp;&amp;nbsp;&amp;nbsp;&amp;nbsp;otelli, N., &amp; Colwell, R. (2011). Estimating species richness. In *Biological Diversity: Frontiers in Measurement and Assessment* (eds. Magurrrran, A., &amp; McGill, B.). Oxford University Press. Oxford, pp. 39–54. &lt;https://www.researchgate.net/publication/236734446_Estimating_species_richness&gt;&lt;br&gt;&lt;br&gt;</v>
      </c>
      <c r="N159" s="14" t="str">
        <f>"    ref_intext_"&amp;F159&amp;": "&amp;""""&amp;I159&amp;""""</f>
        <v xml:space="preserve">    ref_intext_gotelli_colwell_2011: "Gotelli &amp; Colwell, 2011"</v>
      </c>
      <c r="O159" s="14" t="str">
        <f>"    ref_bib_"&amp;F159&amp;": "&amp;""""&amp;K159&amp;""""</f>
        <v xml:space="preserve">    ref_bib_gotelli_colwell_2011: "Gotelli, N., &amp; Colwell, R. (2011). Estimating species richness. In *Biological Diversity: Frontiers in Measurement and Assessment* (eds. Magurran, A., &amp; McGill, B.). Oxford University Press. Oxford, pp. 39–54. &lt;https://www.researchgate.net/publication/236734446_Estimating_species_richness&gt;"</v>
      </c>
    </row>
    <row r="160" spans="1:15">
      <c r="A160" s="14" t="s">
        <v>2244</v>
      </c>
      <c r="B160" s="14" t="b">
        <v>1</v>
      </c>
      <c r="C160" s="14" t="b">
        <v>0</v>
      </c>
      <c r="D160" s="14" t="b">
        <v>0</v>
      </c>
      <c r="E160" s="14"/>
      <c r="F160" s="14" t="s">
        <v>27</v>
      </c>
      <c r="G160" s="14" t="str">
        <f>"{{ ref_intext_"&amp;F160&amp;" }}"</f>
        <v>{{ ref_intext_goa_2023a }}</v>
      </c>
      <c r="H160" s="14" t="str">
        <f>"{{ ref_bib_"&amp;F160&amp;" }}"</f>
        <v>{{ ref_bib_goa_2023a }}</v>
      </c>
      <c r="I160" s="14" t="s">
        <v>241</v>
      </c>
      <c r="J160" s="14" t="s">
        <v>241</v>
      </c>
      <c r="K160" s="14" t="s">
        <v>1743</v>
      </c>
      <c r="L160" s="14" t="s">
        <v>624</v>
      </c>
      <c r="M160" s="14" t="str">
        <f>LEFT(K160,141)&amp;" &lt;br&gt; &amp;nbsp;&amp;nbsp;&amp;nbsp;&amp;nbsp;&amp;nbsp;&amp;nbsp;&amp;nbsp;&amp;nbsp;"&amp;MID(K160,2,142)&amp;MID(K160,142,500)&amp;"&lt;br&gt;&lt;br&gt;"</f>
        <v>Government of Alberta (2023a) *LAT Overview.* Edmonton, Alberta. &lt;https://www.alberta.ca/lat-overview.aspx&gt; &lt;br&gt; &amp;nbsp;&amp;nbsp;&amp;nbsp;&amp;nbsp;&amp;nbsp;&amp;nbsp;&amp;nbsp;&amp;nbsp;overnment of Alberta (2023a) *LAT Overview.* Edmonton, Alberta. &lt;https://www.alberta.ca/lat-overview.aspx&gt;&lt;br&gt;&lt;br&gt;</v>
      </c>
      <c r="N160" s="14" t="str">
        <f>"    ref_intext_"&amp;F160&amp;": "&amp;""""&amp;I160&amp;""""</f>
        <v xml:space="preserve">    ref_intext_goa_2023a: "Government of Alberta, 2023a"</v>
      </c>
      <c r="O160" s="14" t="str">
        <f>"    ref_bib_"&amp;F160&amp;": "&amp;""""&amp;K160&amp;""""</f>
        <v xml:space="preserve">    ref_bib_goa_2023a: "Government of Alberta (2023a) *LAT Overview.* Edmonton, Alberta. &lt;https://www.alberta.ca/lat-overview.aspx&gt;"</v>
      </c>
    </row>
    <row r="161" spans="1:15">
      <c r="A161" s="14" t="s">
        <v>2244</v>
      </c>
      <c r="B161" s="14" t="b">
        <v>1</v>
      </c>
      <c r="C161" s="14" t="b">
        <v>0</v>
      </c>
      <c r="D161" s="14" t="b">
        <v>0</v>
      </c>
      <c r="E161" s="14"/>
      <c r="F161" s="14" t="s">
        <v>26</v>
      </c>
      <c r="G161" s="14" t="str">
        <f>"{{ ref_intext_"&amp;F161&amp;" }}"</f>
        <v>{{ ref_intext_goa_2023b }}</v>
      </c>
      <c r="H161" s="14" t="str">
        <f>"{{ ref_bib_"&amp;F161&amp;" }}"</f>
        <v>{{ ref_bib_goa_2023b }}</v>
      </c>
      <c r="I161" s="14" t="s">
        <v>240</v>
      </c>
      <c r="J161" s="14" t="s">
        <v>240</v>
      </c>
      <c r="K161" s="14" t="s">
        <v>1744</v>
      </c>
      <c r="L161" s="14" t="s">
        <v>624</v>
      </c>
      <c r="M161" s="14" t="str">
        <f>LEFT(K161,141)&amp;" &lt;br&gt; &amp;nbsp;&amp;nbsp;&amp;nbsp;&amp;nbsp;&amp;nbsp;&amp;nbsp;&amp;nbsp;&amp;nbsp;"&amp;MID(K161,2,142)&amp;MID(K161,142,500)&amp;"&lt;br&gt;&lt;br&gt;"</f>
        <v>Government of Alberta (2023b) *Proponent-led Indigenous consultations.* Edmonton, Alberta. &lt;https://www.alberta.ca/proponent-led-indigenous-c &lt;br&gt; &amp;nbsp;&amp;nbsp;&amp;nbsp;&amp;nbsp;&amp;nbsp;&amp;nbsp;&amp;nbsp;&amp;nbsp;overnment of Alberta (2023b) *Proponent-led Indigenous consultations.* Edmonton, Alberta. &lt;https://www.alberta.ca/proponent-led-indigenous-cononsultations.aspx&gt;&lt;br&gt;&lt;br&gt;</v>
      </c>
      <c r="N161" s="14" t="str">
        <f>"    ref_intext_"&amp;F161&amp;": "&amp;""""&amp;I161&amp;""""</f>
        <v xml:space="preserve">    ref_intext_goa_2023b: "Government of Alberta, 2023b"</v>
      </c>
      <c r="O161" s="14" t="str">
        <f>"    ref_bib_"&amp;F161&amp;": "&amp;""""&amp;K161&amp;""""</f>
        <v xml:space="preserve">    ref_bib_goa_2023b: "Government of Alberta (2023b) *Proponent-led Indigenous consultations.* Edmonton, Alberta. &lt;https://www.alberta.ca/proponent-led-indigenous-consultations.aspx&gt;"</v>
      </c>
    </row>
    <row r="162" spans="1:15">
      <c r="A162" s="14" t="s">
        <v>2244</v>
      </c>
      <c r="B162" s="14" t="b">
        <v>1</v>
      </c>
      <c r="C162" s="14" t="b">
        <v>0</v>
      </c>
      <c r="D162" s="14" t="b">
        <v>0</v>
      </c>
      <c r="E162" s="14"/>
      <c r="F162" s="14" t="s">
        <v>1494</v>
      </c>
      <c r="G162" s="14" t="str">
        <f>"{{ ref_intext_"&amp;F162&amp;" }}"</f>
        <v>{{ ref_intext_green_et_al_2020 }}</v>
      </c>
      <c r="H162" s="14" t="str">
        <f>"{{ ref_bib_"&amp;F162&amp;" }}"</f>
        <v>{{ ref_bib_green_et_al_2020 }}</v>
      </c>
      <c r="I162" s="14" t="s">
        <v>239</v>
      </c>
      <c r="J162" s="14" t="s">
        <v>812</v>
      </c>
      <c r="K162" s="14" t="s">
        <v>2791</v>
      </c>
      <c r="L162" s="14" t="s">
        <v>624</v>
      </c>
      <c r="M162" s="14" t="str">
        <f>LEFT(K162,141)&amp;" &lt;br&gt; &amp;nbsp;&amp;nbsp;&amp;nbsp;&amp;nbsp;&amp;nbsp;&amp;nbsp;&amp;nbsp;&amp;nbsp;"&amp;MID(K162,2,142)&amp;MID(K162,142,500)&amp;"&lt;br&gt;&lt;br&gt;"</f>
        <v>Green, A. M., Chynoweth, M. W., &amp; Şekercioğlu, Ç. H. (2020). Spatially Explicit Capture-Recapture Through Camera Trapping: A Review of Benchm &lt;br&gt; &amp;nbsp;&amp;nbsp;&amp;nbsp;&amp;nbsp;&amp;nbsp;&amp;nbsp;&amp;nbsp;&amp;nbsp;reen, A. M., Chynoweth, M. W., &amp; Şekercioğlu, Ç. H. (2020). Spatially Explicit Capture-Recapture Through Camera Trapping: A Review of Benchmarark Analyses for Wildlife Density Estimation. *Frontiers in Ecology and Evolution*, 8, Article 563477. &lt;https://doi.org/10.3389/fevo.2020.563477&gt;&lt;br&gt;&lt;br&gt;</v>
      </c>
      <c r="N162" s="14" t="str">
        <f>"    ref_intext_"&amp;F162&amp;": "&amp;""""&amp;I162&amp;""""</f>
        <v xml:space="preserve">    ref_intext_green_et_al_2020: "Green et al., 2020"</v>
      </c>
      <c r="O162" s="14" t="str">
        <f>"    ref_bib_"&amp;F162&amp;": "&amp;""""&amp;K162&amp;""""</f>
        <v xml:space="preserve">    ref_bib_green_et_al_2020: "Green, A. M., Chynoweth, M. W., &amp; Şekercioğlu, Ç. H. (2020). Spatially Explicit Capture-Recapture Through Camera Trapping: A Review of Benchmark Analyses for Wildlife Density Estimation. *Frontiers in Ecology and Evolution*, 8, Article 563477. &lt;https://doi.org/10.3389/fevo.2020.563477&gt;"</v>
      </c>
    </row>
    <row r="163" spans="1:15">
      <c r="A163" s="14" t="s">
        <v>2244</v>
      </c>
      <c r="B163" s="14" t="b">
        <v>1</v>
      </c>
      <c r="C163" s="14" t="b">
        <v>0</v>
      </c>
      <c r="D163" s="14" t="b">
        <v>0</v>
      </c>
      <c r="E163" s="14"/>
      <c r="F163" s="14" t="s">
        <v>25</v>
      </c>
      <c r="G163" s="14" t="str">
        <f>"{{ ref_intext_"&amp;F163&amp;" }}"</f>
        <v>{{ ref_intext_greenberg_2018 }}</v>
      </c>
      <c r="H163" s="14" t="str">
        <f>"{{ ref_bib_"&amp;F163&amp;" }}"</f>
        <v>{{ ref_bib_greenberg_2018 }}</v>
      </c>
      <c r="I163" s="14" t="s">
        <v>238</v>
      </c>
      <c r="J163" s="14" t="s">
        <v>238</v>
      </c>
      <c r="K163" s="14" t="s">
        <v>1745</v>
      </c>
      <c r="L163" s="14" t="s">
        <v>624</v>
      </c>
      <c r="M163" s="14" t="str">
        <f>LEFT(K163,141)&amp;" &lt;br&gt; &amp;nbsp;&amp;nbsp;&amp;nbsp;&amp;nbsp;&amp;nbsp;&amp;nbsp;&amp;nbsp;&amp;nbsp;"&amp;MID(K163,2,142)&amp;MID(K163,142,500)&amp;"&lt;br&gt;&lt;br&gt;"</f>
        <v>Greenberg, S. (2018). *Timelapse: An Image Analyser for Camera Traps.* University of Calgary. &lt;https://saul.cpsc.ucalgary.ca/timelapse/pmwiki &lt;br&gt; &amp;nbsp;&amp;nbsp;&amp;nbsp;&amp;nbsp;&amp;nbsp;&amp;nbsp;&amp;nbsp;&amp;nbsp;reenberg, S. (2018). *Timelapse: An Image Analyser for Camera Traps.* University of Calgary. &lt;https://saul.cpsc.ucalgary.ca/timelapse/pmwiki.p.php?n=Main.Download2./&gt;&lt;br&gt;&lt;br&gt;</v>
      </c>
      <c r="N163" s="14" t="str">
        <f>"    ref_intext_"&amp;F163&amp;": "&amp;""""&amp;I163&amp;""""</f>
        <v xml:space="preserve">    ref_intext_greenberg_2018: "Greenberg, 2018"</v>
      </c>
      <c r="O163" s="14" t="str">
        <f>"    ref_bib_"&amp;F163&amp;": "&amp;""""&amp;K163&amp;""""</f>
        <v xml:space="preserve">    ref_bib_greenberg_2018: "Greenberg, S. (2018). *Timelapse: An Image Analyser for Camera Traps.* University of Calgary. &lt;https://saul.cpsc.ucalgary.ca/timelapse/pmwiki.php?n=Main.Download2./&gt;"</v>
      </c>
    </row>
    <row r="164" spans="1:15">
      <c r="A164" s="14" t="s">
        <v>2244</v>
      </c>
      <c r="B164" s="14" t="b">
        <v>1</v>
      </c>
      <c r="C164" s="14" t="b">
        <v>0</v>
      </c>
      <c r="D164" s="14" t="b">
        <v>0</v>
      </c>
      <c r="E164" s="14"/>
      <c r="F164" s="14" t="s">
        <v>24</v>
      </c>
      <c r="G164" s="14" t="str">
        <f>"{{ ref_intext_"&amp;F164&amp;" }}"</f>
        <v>{{ ref_intext_greenberg_2020 }}</v>
      </c>
      <c r="H164" s="14" t="str">
        <f>"{{ ref_bib_"&amp;F164&amp;" }}"</f>
        <v>{{ ref_bib_greenberg_2020 }}</v>
      </c>
      <c r="I164" s="14" t="s">
        <v>237</v>
      </c>
      <c r="J164" s="14" t="s">
        <v>237</v>
      </c>
      <c r="K164" s="14" t="s">
        <v>1746</v>
      </c>
      <c r="L164" s="14" t="s">
        <v>624</v>
      </c>
      <c r="M164" s="14" t="str">
        <f>LEFT(K164,141)&amp;" &lt;br&gt; &amp;nbsp;&amp;nbsp;&amp;nbsp;&amp;nbsp;&amp;nbsp;&amp;nbsp;&amp;nbsp;&amp;nbsp;"&amp;MID(K164,2,142)&amp;MID(K164,142,500)&amp;"&lt;br&gt;&lt;br&gt;"</f>
        <v>Greenberg, S. (2020). *Automated Image Recognition for Wildlife Camera Traps: Making it Work for You*. Research report, University of Calgary &lt;br&gt; &amp;nbsp;&amp;nbsp;&amp;nbsp;&amp;nbsp;&amp;nbsp;&amp;nbsp;&amp;nbsp;&amp;nbsp;reenberg, S. (2020). *Automated Image Recognition for Wildlife Camera Traps: Making it Work for You*. Research report, University of Calgary: : Prism Digital Repository, August 21, 15 pages, &lt;https://prism.ucalgary.ca/items/f68a0c27-8502-4fe4-a3b9-3a3c2d994762&gt;&lt;br&gt;&lt;br&gt;</v>
      </c>
      <c r="N164" s="14" t="str">
        <f>"    ref_intext_"&amp;F164&amp;": "&amp;""""&amp;I164&amp;""""</f>
        <v xml:space="preserve">    ref_intext_greenberg_2020: "Greenberg, 2020"</v>
      </c>
      <c r="O164" s="14" t="str">
        <f>"    ref_bib_"&amp;F164&amp;": "&amp;""""&amp;K164&amp;""""</f>
        <v xml:space="preserve">    ref_bib_greenberg_2020: "Greenberg, S. (2020). *Automated Image Recognition for Wildlife Camera Traps: Making it Work for You*. Research report, University of Calgary: Prism Digital Repository, August 21, 15 pages, &lt;https://prism.ucalgary.ca/items/f68a0c27-8502-4fe4-a3b9-3a3c2d994762&gt;"</v>
      </c>
    </row>
    <row r="165" spans="1:15">
      <c r="A165" s="14"/>
      <c r="B165" s="14"/>
      <c r="C165" s="14"/>
      <c r="D165" s="14"/>
      <c r="E165" s="14"/>
      <c r="F165" s="14" t="s">
        <v>3578</v>
      </c>
      <c r="G165" s="14" t="str">
        <f>"{{ ref_intext_"&amp;F165&amp;" }}"</f>
        <v>{{ ref_intext_guillera_arroita_et_al_2012 }}</v>
      </c>
      <c r="H165" s="14" t="str">
        <f>"{{ ref_bib_"&amp;F165&amp;" }}"</f>
        <v>{{ ref_bib_guillera_arroita_et_al_2012 }}</v>
      </c>
      <c r="I165" s="14" t="s">
        <v>3579</v>
      </c>
      <c r="J165" s="14"/>
      <c r="K165" s="19" t="s">
        <v>3577</v>
      </c>
      <c r="L165" s="14" t="s">
        <v>624</v>
      </c>
      <c r="M165" s="14"/>
      <c r="N165" s="14" t="str">
        <f>"    ref_intext_"&amp;F165&amp;": "&amp;""""&amp;I165&amp;""""</f>
        <v xml:space="preserve">    ref_intext_guillera_arroita_et_al_2012: "Guillera-Arroita et al., 2012"</v>
      </c>
      <c r="O165" s="14" t="str">
        <f>"    ref_bib_"&amp;F165&amp;": "&amp;""""&amp;K165&amp;""""</f>
        <v xml:space="preserve">    ref_bib_guillera_arroita_et_al_2012: "Guillera-Arroita, G., &amp; Lahoz-Monfort, J. J. (2012). Designing studies to detect differences in species occupancy: Power analysis under imperfect detection. *Methods in Ecology and Evolution, 3*(5), 860–869. &lt;https://doi.org/10.1111/j.2041-210X.2012.00225.x&gt;"</v>
      </c>
    </row>
    <row r="166" spans="1:15">
      <c r="A166" s="14" t="s">
        <v>2244</v>
      </c>
      <c r="B166" s="14" t="b">
        <v>1</v>
      </c>
      <c r="C166" s="14" t="b">
        <v>0</v>
      </c>
      <c r="D166" s="14" t="b">
        <v>0</v>
      </c>
      <c r="E166" s="14"/>
      <c r="F166" s="14" t="s">
        <v>1495</v>
      </c>
      <c r="G166" s="14" t="str">
        <f>"{{ ref_intext_"&amp;F166&amp;" }}"</f>
        <v>{{ ref_intext_guillera_arroita_et_al_2010 }}</v>
      </c>
      <c r="H166" s="14" t="str">
        <f>"{{ ref_bib_"&amp;F166&amp;" }}"</f>
        <v>{{ ref_bib_guillera_arroita_et_al_2010 }}</v>
      </c>
      <c r="I166" s="14" t="s">
        <v>236</v>
      </c>
      <c r="J166" s="14" t="s">
        <v>811</v>
      </c>
      <c r="K166" s="14" t="s">
        <v>1747</v>
      </c>
      <c r="L166" s="14" t="s">
        <v>624</v>
      </c>
      <c r="M166" s="14" t="str">
        <f>LEFT(K166,141)&amp;" &lt;br&gt; &amp;nbsp;&amp;nbsp;&amp;nbsp;&amp;nbsp;&amp;nbsp;&amp;nbsp;&amp;nbsp;&amp;nbsp;"&amp;MID(K166,2,142)&amp;MID(K166,142,500)&amp;"&lt;br&gt;&lt;br&gt;"</f>
        <v>Guillera-Arroita, G., Ridout, M. S., &amp; Morgan, B. J. T. (2010). Design of Occupancy Studies with Imperfect Detection. *Methods in Ecology and &lt;br&gt; &amp;nbsp;&amp;nbsp;&amp;nbsp;&amp;nbsp;&amp;nbsp;&amp;nbsp;&amp;nbsp;&amp;nbsp;uillera-Arroita, G., Ridout, M. S., &amp; Morgan, B. J. T. (2010). Design of Occupancy Studies with Imperfect Detection. *Methods in Ecology and E Evolution, 1*, 131–139. &lt;https://doi.org/10.1111/j.2041-210X.2010.00017.x&gt;&lt;br&gt;&lt;br&gt;</v>
      </c>
      <c r="N166" s="14" t="str">
        <f>"    ref_intext_"&amp;F166&amp;": "&amp;""""&amp;I166&amp;""""</f>
        <v xml:space="preserve">    ref_intext_guillera_arroita_et_al_2010: "Guillera-Arroita et al., 2010"</v>
      </c>
      <c r="O166" s="14" t="str">
        <f>"    ref_bib_"&amp;F166&amp;": "&amp;""""&amp;K166&amp;""""</f>
        <v xml:space="preserve">    ref_bib_guillera_arroita_et_al_2010: "Guillera-Arroita, G., Ridout, M. S., &amp; Morgan, B. J. T. (2010). Design of Occupancy Studies with Imperfect Detection. *Methods in Ecology and Evolution, 1*, 131–139. &lt;https://doi.org/10.1111/j.2041-210X.2010.00017.x&gt;"</v>
      </c>
    </row>
    <row r="167" spans="1:15">
      <c r="A167" s="14" t="s">
        <v>2245</v>
      </c>
      <c r="B167" s="14" t="b">
        <v>1</v>
      </c>
      <c r="C167" s="14" t="b">
        <v>0</v>
      </c>
      <c r="D167" s="14" t="b">
        <v>0</v>
      </c>
      <c r="E167" s="14"/>
      <c r="F167" s="14" t="s">
        <v>1496</v>
      </c>
      <c r="G167" s="14" t="str">
        <f>"{{ ref_intext_"&amp;F167&amp;" }}"</f>
        <v>{{ ref_intext_hall_et_al_2008 }}</v>
      </c>
      <c r="H167" s="14" t="str">
        <f>"{{ ref_bib_"&amp;F167&amp;" }}"</f>
        <v>{{ ref_bib_hall_et_al_2008 }}</v>
      </c>
      <c r="I167" s="14" t="s">
        <v>234</v>
      </c>
      <c r="J167" s="14" t="s">
        <v>810</v>
      </c>
      <c r="K167" s="14" t="s">
        <v>1748</v>
      </c>
      <c r="L167" s="14" t="s">
        <v>624</v>
      </c>
      <c r="M167" s="14" t="str">
        <f>LEFT(K167,141)&amp;" &lt;br&gt; &amp;nbsp;&amp;nbsp;&amp;nbsp;&amp;nbsp;&amp;nbsp;&amp;nbsp;&amp;nbsp;&amp;nbsp;"&amp;MID(K167,2,142)&amp;MID(K167,142,500)&amp;"&lt;br&gt;&lt;br&gt;"</f>
        <v>Hall, K. W., Cooper, J. K., &amp; Lawton, D. C. (2008). GPS accuracy: Hand-held versus RTK. *CREWES Research Report, 20*. &lt;https://www.crewes.org &lt;br&gt; &amp;nbsp;&amp;nbsp;&amp;nbsp;&amp;nbsp;&amp;nbsp;&amp;nbsp;&amp;nbsp;&amp;nbsp;all, K. W., Cooper, J. K., &amp; Lawton, D. C. (2008). GPS accuracy: Hand-held versus RTK. *CREWES Research Report, 20*. &lt;https://www.crewes.org/D/Documents/ResearchReports/2008/2008-15.pdf&gt;&lt;br&gt;&lt;br&gt;</v>
      </c>
      <c r="N167" s="14" t="str">
        <f>"    ref_intext_"&amp;F167&amp;": "&amp;""""&amp;I167&amp;""""</f>
        <v xml:space="preserve">    ref_intext_hall_et_al_2008: "Hall et al., 2008"</v>
      </c>
      <c r="O167" s="14" t="str">
        <f>"    ref_bib_"&amp;F167&amp;": "&amp;""""&amp;K167&amp;""""</f>
        <v xml:space="preserve">    ref_bib_hall_et_al_2008: "Hall, K. W., Cooper, J. K., &amp; Lawton, D. C. (2008). GPS accuracy: Hand-held versus RTK. *CREWES Research Report, 20*. &lt;https://www.crewes.org/Documents/ResearchReports/2008/2008-15.pdf&gt;"</v>
      </c>
    </row>
    <row r="168" spans="1:15">
      <c r="A168" s="14" t="s">
        <v>2245</v>
      </c>
      <c r="B168" s="14" t="b">
        <v>1</v>
      </c>
      <c r="C168" s="14" t="b">
        <v>0</v>
      </c>
      <c r="D168" s="14" t="b">
        <v>1</v>
      </c>
      <c r="E168" s="14"/>
      <c r="F168" s="14" t="s">
        <v>1497</v>
      </c>
      <c r="G168" s="14" t="str">
        <f>"{{ ref_intext_"&amp;F168&amp;" }}"</f>
        <v>{{ ref_intext_harrison_et_al_2018 }}</v>
      </c>
      <c r="H168" s="14" t="str">
        <f>"{{ ref_bib_"&amp;F168&amp;" }}"</f>
        <v>{{ ref_bib_harrison_et_al_2018 }}</v>
      </c>
      <c r="I168" s="14" t="s">
        <v>233</v>
      </c>
      <c r="J168" s="14" t="s">
        <v>233</v>
      </c>
      <c r="K168" s="14" t="s">
        <v>1749</v>
      </c>
      <c r="L168" s="14" t="s">
        <v>624</v>
      </c>
      <c r="M168" s="14" t="str">
        <f>LEFT(K168,141)&amp;" &lt;br&gt; &amp;nbsp;&amp;nbsp;&amp;nbsp;&amp;nbsp;&amp;nbsp;&amp;nbsp;&amp;nbsp;&amp;nbsp;"&amp;MID(K168,2,142)&amp;MID(K168,142,500)&amp;"&lt;br&gt;&lt;br&gt;"</f>
        <v>Harrison, X. A., Donaldson, L., Correa-Cano, M. E., Evans, J., Fisher, D. N., Goodwin, C. E. D., Robinson, B. S., Hodgson, D. J., &amp; Inger, R. &lt;br&gt; &amp;nbsp;&amp;nbsp;&amp;nbsp;&amp;nbsp;&amp;nbsp;&amp;nbsp;&amp;nbsp;&amp;nbsp;arrison, X. A., Donaldson, L., Correa-Cano, M. E., Evans, J., Fisher, D. N., Goodwin, C. E. D., Robinson, B. S., Hodgson, D. J., &amp; Inger, R. ( (2018). A Brief Introduction to Mixed Effects Modelling and Multi-Model Inference in Ecology. *PeerJ, 6*, Article e4794. &lt;https://doi.org/10.7717/peerj.4794&gt;&lt;br&gt;&lt;br&gt;</v>
      </c>
      <c r="N168" s="14" t="str">
        <f>"    ref_intext_"&amp;F168&amp;": "&amp;""""&amp;I168&amp;""""</f>
        <v xml:space="preserve">    ref_intext_harrison_et_al_2018: "Harrison et al., 2018"</v>
      </c>
      <c r="O168" s="14" t="str">
        <f>"    ref_bib_"&amp;F168&amp;": "&amp;""""&amp;K168&amp;""""</f>
        <v xml:space="preserve">    ref_bib_harrison_et_al_2018: "Harrison, X. A., Donaldson, L., Correa-Cano, M. E., Evans, J., Fisher, D. N., Goodwin, C. E. D., Robinson, B. S., Hodgson, D. J., &amp; Inger, R. (2018). A Brief Introduction to Mixed Effects Modelling and Multi-Model Inference in Ecology. *PeerJ, 6*, Article e4794. &lt;https://doi.org/10.7717/peerj.4794&gt;"</v>
      </c>
    </row>
    <row r="169" spans="1:15">
      <c r="A169" s="14" t="s">
        <v>2245</v>
      </c>
      <c r="B169" s="14" t="b">
        <v>0</v>
      </c>
      <c r="C169" s="14" t="b">
        <v>0</v>
      </c>
      <c r="D169" s="14" t="b">
        <v>1</v>
      </c>
      <c r="E169" s="14"/>
      <c r="F169" s="14" t="s">
        <v>23</v>
      </c>
      <c r="G169" s="14" t="str">
        <f>"{{ ref_intext_"&amp;F169&amp;" }}"</f>
        <v>{{ ref_intext_hartig_2019 }}</v>
      </c>
      <c r="H169" s="14" t="str">
        <f>"{{ ref_bib_"&amp;F169&amp;" }}"</f>
        <v>{{ ref_bib_hartig_2019 }}</v>
      </c>
      <c r="I169" s="14" t="s">
        <v>232</v>
      </c>
      <c r="J169" s="14" t="s">
        <v>232</v>
      </c>
      <c r="K169" s="14" t="s">
        <v>2998</v>
      </c>
      <c r="L169" s="14" t="s">
        <v>624</v>
      </c>
      <c r="M169" s="14" t="str">
        <f>LEFT(K169,141)&amp;" &lt;br&gt; &amp;nbsp;&amp;nbsp;&amp;nbsp;&amp;nbsp;&amp;nbsp;&amp;nbsp;&amp;nbsp;&amp;nbsp;"&amp;MID(K169,2,142)&amp;MID(K169,142,500)&amp;"&lt;br&gt;&lt;br&gt;"</f>
        <v>Hartig, F. (2019). *DHARMa: Residual Diagnostics for Hierarchical (Multi-Level/Mixed) Regression Models.* R package version 0.2.2, &lt;https://C &lt;br&gt; &amp;nbsp;&amp;nbsp;&amp;nbsp;&amp;nbsp;&amp;nbsp;&amp;nbsp;&amp;nbsp;&amp;nbsp;artig, F. (2019). *DHARMa: Residual Diagnostics for Hierarchical (Multi-Level/Mixed) Regression Models.* R package version 0.2.2, &lt;https://CRARAN.R-project.org/package=DHARMa&gt;&lt;br&gt;&lt;br&gt;</v>
      </c>
      <c r="N169" s="14" t="str">
        <f>"    ref_intext_"&amp;F169&amp;": "&amp;""""&amp;I169&amp;""""</f>
        <v xml:space="preserve">    ref_intext_hartig_2019: "Hartig, 2019"</v>
      </c>
      <c r="O169" s="14" t="str">
        <f>"    ref_bib_"&amp;F169&amp;": "&amp;""""&amp;K169&amp;""""</f>
        <v xml:space="preserve">    ref_bib_hartig_2019: "Hartig, F. (2019). *DHARMa: Residual Diagnostics for Hierarchical (Multi-Level/Mixed) Regression Models.* R package version 0.2.2, &lt;https://CRAN.R-project.org/package=DHARMa&gt;"</v>
      </c>
    </row>
    <row r="170" spans="1:15">
      <c r="A170" s="14" t="s">
        <v>2245</v>
      </c>
      <c r="B170" s="14" t="b">
        <v>1</v>
      </c>
      <c r="C170" s="14" t="b">
        <v>0</v>
      </c>
      <c r="D170" s="14" t="b">
        <v>1</v>
      </c>
      <c r="E170" s="14"/>
      <c r="F170" s="14" t="s">
        <v>22</v>
      </c>
      <c r="G170" s="14" t="str">
        <f>"{{ ref_intext_"&amp;F170&amp;" }}"</f>
        <v>{{ ref_intext_heilbron_1994 }}</v>
      </c>
      <c r="H170" s="14" t="str">
        <f>"{{ ref_bib_"&amp;F170&amp;" }}"</f>
        <v>{{ ref_bib_heilbron_1994 }}</v>
      </c>
      <c r="I170" s="14" t="s">
        <v>231</v>
      </c>
      <c r="J170" s="14" t="s">
        <v>231</v>
      </c>
      <c r="K170" s="14" t="s">
        <v>1750</v>
      </c>
      <c r="L170" s="14" t="s">
        <v>624</v>
      </c>
      <c r="M170" s="14" t="str">
        <f>LEFT(K170,141)&amp;" &lt;br&gt; &amp;nbsp;&amp;nbsp;&amp;nbsp;&amp;nbsp;&amp;nbsp;&amp;nbsp;&amp;nbsp;&amp;nbsp;"&amp;MID(K170,2,142)&amp;MID(K170,142,500)&amp;"&lt;br&gt;&lt;br&gt;"</f>
        <v>Heilbron, D. C. (1994). Zero-Altered and other Regression Models for Count Data with Added Zeros. *Biometrical Journal, 36*(5), 531-547. &lt;htt &lt;br&gt; &amp;nbsp;&amp;nbsp;&amp;nbsp;&amp;nbsp;&amp;nbsp;&amp;nbsp;&amp;nbsp;&amp;nbsp;eilbron, D. C. (1994). Zero-Altered and other Regression Models for Count Data with Added Zeros. *Biometrical Journal, 36*(5), 531-547. &lt;httpsps://doi.org/https://doi.org/10.1002/bimj.4710360505&gt;&lt;br&gt;&lt;br&gt;</v>
      </c>
      <c r="N170" s="14" t="str">
        <f>"    ref_intext_"&amp;F170&amp;": "&amp;""""&amp;I170&amp;""""</f>
        <v xml:space="preserve">    ref_intext_heilbron_1994: "Heilbron, 1994"</v>
      </c>
      <c r="O170" s="14" t="str">
        <f>"    ref_bib_"&amp;F170&amp;": "&amp;""""&amp;K170&amp;""""</f>
        <v xml:space="preserve">    ref_bib_heilbron_1994: "Heilbron, D. C. (1994). Zero-Altered and other Regression Models for Count Data with Added Zeros. *Biometrical Journal, 36*(5), 531-547. &lt;https://doi.org/https://doi.org/10.1002/bimj.4710360505&gt;"</v>
      </c>
    </row>
    <row r="171" spans="1:15">
      <c r="A171" s="14" t="s">
        <v>2245</v>
      </c>
      <c r="B171" s="14" t="b">
        <v>0</v>
      </c>
      <c r="C171" s="14" t="b">
        <v>0</v>
      </c>
      <c r="D171" s="14" t="s">
        <v>789</v>
      </c>
      <c r="E171" s="14"/>
      <c r="F171" s="14" t="s">
        <v>1498</v>
      </c>
      <c r="G171" s="14" t="str">
        <f>"{{ ref_intext_"&amp;F171&amp;" }}"</f>
        <v>{{ ref_intext_henrich_et_al_2022 }}</v>
      </c>
      <c r="H171" s="14" t="str">
        <f>"{{ ref_bib_"&amp;F171&amp;" }}"</f>
        <v>{{ ref_bib_henrich_et_al_2022 }}</v>
      </c>
      <c r="I171" s="14" t="s">
        <v>230</v>
      </c>
      <c r="J171" s="14" t="s">
        <v>230</v>
      </c>
      <c r="K171" s="14" t="s">
        <v>2792</v>
      </c>
      <c r="L171" s="14" t="s">
        <v>624</v>
      </c>
      <c r="M171" s="14" t="str">
        <f>LEFT(K171,141)&amp;" &lt;br&gt; &amp;nbsp;&amp;nbsp;&amp;nbsp;&amp;nbsp;&amp;nbsp;&amp;nbsp;&amp;nbsp;&amp;nbsp;"&amp;MID(K171,2,142)&amp;MID(K171,142,500)&amp;"&lt;br&gt;&lt;br&gt;"</f>
        <v>Henrich, M., Hartig, F., Dormann, C. F., Kühl, H. S., Peters, W., Franke, F., Peterka, T., Šustr, P., &amp; Heurich, M. (2022). Deer Behavior Aff &lt;br&gt; &amp;nbsp;&amp;nbsp;&amp;nbsp;&amp;nbsp;&amp;nbsp;&amp;nbsp;&amp;nbsp;&amp;nbsp;enrich, M., Hartig, F., Dormann, C. F., Kühl, H. S., Peters, W., Franke, F., Peterka, T., Šustr, P., &amp; Heurich, M. (2022). Deer Behavior Affecects Density Estimates With Camera Traps, but Is Outweighed by Spatial Variability. *Frontiers in Ecology and Evolution, 10*, 881502. &lt;https://doi.org/10.3389/fevo.2022.881502&gt;&lt;br&gt;&lt;br&gt;</v>
      </c>
      <c r="N171" s="14" t="str">
        <f>"    ref_intext_"&amp;F171&amp;": "&amp;""""&amp;I171&amp;""""</f>
        <v xml:space="preserve">    ref_intext_henrich_et_al_2022: "Henrich et al., 2022"</v>
      </c>
      <c r="O171" s="14" t="str">
        <f>"    ref_bib_"&amp;F171&amp;": "&amp;""""&amp;K171&amp;""""</f>
        <v xml:space="preserve">    ref_bib_henrich_et_al_2022: "Henrich, M., Hartig, F., Dormann, C. F., Kühl, H. S., Peters, W., Franke, F., Peterka, T., Šustr, P., &amp; Heurich, M. (2022). Deer Behavior Affects Density Estimates With Camera Traps, but Is Outweighed by Spatial Variability. *Frontiers in Ecology and Evolution, 10*, 881502. &lt;https://doi.org/10.3389/fevo.2022.881502&gt;"</v>
      </c>
    </row>
    <row r="172" spans="1:15">
      <c r="A172" s="14"/>
      <c r="B172" s="14"/>
      <c r="C172" s="14"/>
      <c r="D172" s="14"/>
      <c r="E172" s="14"/>
      <c r="F172" s="14" t="s">
        <v>3572</v>
      </c>
      <c r="G172" s="14" t="str">
        <f>"{{ ref_intext_"&amp;F172&amp;" }}"</f>
        <v>{{ ref_intext_hines_2006 }}</v>
      </c>
      <c r="H172" s="14" t="str">
        <f>"{{ ref_bib_"&amp;F172&amp;" }}"</f>
        <v>{{ ref_bib_hines_2006 }}</v>
      </c>
      <c r="I172" s="14" t="s">
        <v>3566</v>
      </c>
      <c r="J172" s="14" t="s">
        <v>3566</v>
      </c>
      <c r="K172" s="14" t="s">
        <v>3567</v>
      </c>
      <c r="L172" s="14" t="s">
        <v>624</v>
      </c>
      <c r="M172" s="14"/>
      <c r="N172" s="14" t="str">
        <f>"    ref_intext_"&amp;F172&amp;": "&amp;""""&amp;I172&amp;""""</f>
        <v xml:space="preserve">    ref_intext_hines_2006: "Hines, 2006"</v>
      </c>
      <c r="O172" s="14" t="str">
        <f>"    ref_bib_"&amp;F172&amp;": "&amp;""""&amp;K172&amp;""""</f>
        <v xml:space="preserve">    ref_bib_hines_2006: "Hines, J. E. (2006). *PRESENCE - Software to estimate patch occupancy and related parameters.* &lt;https://www.mbr-pwrc.usgs.gov/software/presence.html&gt;."</v>
      </c>
    </row>
    <row r="173" spans="1:15">
      <c r="A173" s="14" t="s">
        <v>2245</v>
      </c>
      <c r="B173" s="14" t="b">
        <v>1</v>
      </c>
      <c r="C173" s="14" t="b">
        <v>0</v>
      </c>
      <c r="D173" s="14" t="b">
        <v>0</v>
      </c>
      <c r="E173" s="14"/>
      <c r="F173" s="14" t="s">
        <v>1499</v>
      </c>
      <c r="G173" s="14" t="str">
        <f>"{{ ref_intext_"&amp;F173&amp;" }}"</f>
        <v>{{ ref_intext_hofmeester_et_al_2019 }}</v>
      </c>
      <c r="H173" s="14" t="str">
        <f>"{{ ref_bib_"&amp;F173&amp;" }}"</f>
        <v>{{ ref_bib_hofmeester_et_al_2019 }}</v>
      </c>
      <c r="I173" s="14" t="s">
        <v>229</v>
      </c>
      <c r="J173" s="14" t="s">
        <v>229</v>
      </c>
      <c r="K173" s="14" t="s">
        <v>1751</v>
      </c>
      <c r="L173" s="14" t="s">
        <v>624</v>
      </c>
      <c r="M173" s="14" t="str">
        <f>LEFT(K173,141)&amp;" &lt;br&gt; &amp;nbsp;&amp;nbsp;&amp;nbsp;&amp;nbsp;&amp;nbsp;&amp;nbsp;&amp;nbsp;&amp;nbsp;"&amp;MID(K173,2,142)&amp;MID(K173,142,500)&amp;"&lt;br&gt;&lt;br&gt;"</f>
        <v>Hofmeester, T. R., Cromsigt, J. P. G. M., Odden, J., Andrén, H., Kindberg, J., &amp; Linnell, J. D. C. (2019). Framing Pictures: A Conceptual Fra &lt;br&gt; &amp;nbsp;&amp;nbsp;&amp;nbsp;&amp;nbsp;&amp;nbsp;&amp;nbsp;&amp;nbsp;&amp;nbsp;ofmeester, T. R., Cromsigt, J. P. G. M., Odden, J., Andrén, H., Kindberg, J., &amp; Linnell, J. D. C. (2019). Framing Pictures: A Conceptual Framemework to Identify and Correct for Biases in Detection Probability of Camera Traps Enabling Multi-Species Comparison. *Ecology and Evolution, 9*(4), 2320–2336. &lt;https://doi.org/10.1002/ece3.4878&gt;&lt;br&gt;&lt;br&gt;</v>
      </c>
      <c r="N173" s="14" t="str">
        <f>"    ref_intext_"&amp;F173&amp;": "&amp;""""&amp;I173&amp;""""</f>
        <v xml:space="preserve">    ref_intext_hofmeester_et_al_2019: "Hofmeester et al., 2019"</v>
      </c>
      <c r="O173" s="14" t="str">
        <f>"    ref_bib_"&amp;F173&amp;": "&amp;""""&amp;K173&amp;""""</f>
        <v xml:space="preserve">    ref_bib_hofmeester_et_al_2019: "Hofmeester,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v>
      </c>
    </row>
    <row r="174" spans="1:15">
      <c r="A174" s="14"/>
      <c r="B174" s="14"/>
      <c r="C174" s="14"/>
      <c r="D174" s="14"/>
      <c r="E174" s="14"/>
      <c r="F174" s="14" t="s">
        <v>3514</v>
      </c>
      <c r="G174" s="14" t="str">
        <f>"{{ ref_intext_"&amp;F174&amp;" }}"</f>
        <v>{{ ref_intext_hofmeester_et_al_2017 }}</v>
      </c>
      <c r="H174" s="14" t="str">
        <f>"{{ ref_bib_"&amp;F174&amp;" }}"</f>
        <v>{{ ref_bib_hofmeester_et_al_2017 }}</v>
      </c>
      <c r="I174" s="19" t="s">
        <v>3481</v>
      </c>
      <c r="J174" s="19" t="s">
        <v>3481</v>
      </c>
      <c r="K174" s="14" t="s">
        <v>3482</v>
      </c>
      <c r="L174" s="14" t="s">
        <v>624</v>
      </c>
      <c r="M174" s="14" t="str">
        <f>LEFT(K174,141)&amp;" &lt;br&gt; &amp;nbsp;&amp;nbsp;&amp;nbsp;&amp;nbsp;&amp;nbsp;&amp;nbsp;&amp;nbsp;&amp;nbsp;"&amp;MID(K174,2,142)&amp;MID(K174,142,500)&amp;"&lt;br&gt;&lt;br&gt;"</f>
        <v>Hofmeester, T. R., Rowcliffe, J. M., Jansen, P. A., Williams, R., &amp; Kelly, N. (2017). A simple method for estimating the effective detection  &lt;br&gt; &amp;nbsp;&amp;nbsp;&amp;nbsp;&amp;nbsp;&amp;nbsp;&amp;nbsp;&amp;nbsp;&amp;nbsp;ofmeester, T. R., Rowcliffe, J. M., Jansen, P. A., Williams, R., &amp; Kelly, N. (2017). A simple method for estimating the effective detection didistance of camera traps. *Remote Sensing in Ecology and Conservation, 3*(2), 81–89. &lt;https://doi.org/10.1002/rse2.25&gt;&lt;br&gt;&lt;br&gt;</v>
      </c>
      <c r="N174" s="14" t="str">
        <f>"    ref_intext_"&amp;F174&amp;": "&amp;""""&amp;I174&amp;""""</f>
        <v xml:space="preserve">    ref_intext_hofmeester_et_al_2017: "Hofmeester et al., 2017"</v>
      </c>
      <c r="O174" s="14" t="str">
        <f>"    ref_bib_"&amp;F174&amp;": "&amp;""""&amp;K174&amp;""""</f>
        <v xml:space="preserve">    ref_bib_hofmeester_et_al_2017: "Hofmeester, T. R., Rowcliffe, J. M., Jansen, P. A., Williams, R., &amp; Kelly, N. (2017). A simple method for estimating the effective detection distance of camera traps. *Remote Sensing in Ecology and Conservation, 3*(2), 81–89. &lt;https://doi.org/10.1002/rse2.25&gt;"</v>
      </c>
    </row>
    <row r="175" spans="1:15">
      <c r="A175" s="14" t="s">
        <v>2245</v>
      </c>
      <c r="B175" s="14" t="b">
        <v>1</v>
      </c>
      <c r="C175" s="14" t="b">
        <v>1</v>
      </c>
      <c r="D175" s="14" t="b">
        <v>1</v>
      </c>
      <c r="E175" s="14"/>
      <c r="F175" s="14" t="s">
        <v>1500</v>
      </c>
      <c r="G175" s="14" t="str">
        <f>"{{ ref_intext_"&amp;F175&amp;" }}"</f>
        <v>{{ ref_intext_holinda_et_al_2020 }}</v>
      </c>
      <c r="H175" s="14" t="str">
        <f>"{{ ref_bib_"&amp;F175&amp;" }}"</f>
        <v>{{ ref_bib_holinda_et_al_2020 }}</v>
      </c>
      <c r="I175" s="14" t="s">
        <v>228</v>
      </c>
      <c r="J175" s="14" t="s">
        <v>228</v>
      </c>
      <c r="K175" s="14" t="s">
        <v>1752</v>
      </c>
      <c r="L175" s="14" t="s">
        <v>624</v>
      </c>
      <c r="M175" s="14" t="str">
        <f>LEFT(K175,141)&amp;" &lt;br&gt; &amp;nbsp;&amp;nbsp;&amp;nbsp;&amp;nbsp;&amp;nbsp;&amp;nbsp;&amp;nbsp;&amp;nbsp;"&amp;MID(K175,2,142)&amp;MID(K175,142,500)&amp;"&lt;br&gt;&lt;br&gt;"</f>
        <v>Holinda, D., Burgar, J. M., &amp; Burton, A. C. (2020). Effects of scent lure on camera trap detections vary across mammalian predator and prey s &lt;br&gt; &amp;nbsp;&amp;nbsp;&amp;nbsp;&amp;nbsp;&amp;nbsp;&amp;nbsp;&amp;nbsp;&amp;nbsp;olinda, D., Burgar, J. M., &amp; Burton, A. C. (2020). Effects of scent lure on camera trap detections vary across mammalian predator and prey spepecies. *PLoS One, 15*(5), e0229055. &lt;https://doi.org/10.1371/journal.pone.0229055&gt;&lt;br&gt;&lt;br&gt;</v>
      </c>
      <c r="N175" s="14" t="str">
        <f>"    ref_intext_"&amp;F175&amp;": "&amp;""""&amp;I175&amp;""""</f>
        <v xml:space="preserve">    ref_intext_holinda_et_al_2020: "Holinda et al., 2020"</v>
      </c>
      <c r="O175" s="14" t="str">
        <f>"    ref_bib_"&amp;F175&amp;": "&amp;""""&amp;K175&amp;""""</f>
        <v xml:space="preserve">    ref_bib_holinda_et_al_2020: "Holinda, D., Burgar, J. M., &amp; Burton, A. C. (2020). Effects of scent lure on camera trap detections vary across mammalian predator and prey species. *PLoS One, 15*(5), e0229055. &lt;https://doi.org/10.1371/journal.pone.0229055&gt;"</v>
      </c>
    </row>
    <row r="176" spans="1:15">
      <c r="A176" s="14" t="s">
        <v>2245</v>
      </c>
      <c r="B176" s="14" t="b">
        <v>1</v>
      </c>
      <c r="C176" s="14" t="b">
        <v>0</v>
      </c>
      <c r="D176" s="14" t="b">
        <v>0</v>
      </c>
      <c r="E176" s="14"/>
      <c r="F176" s="14" t="s">
        <v>1501</v>
      </c>
      <c r="G176" s="14" t="str">
        <f>"{{ ref_intext_"&amp;F176&amp;" }}"</f>
        <v>{{ ref_intext_howe_et_al_2017 }}</v>
      </c>
      <c r="H176" s="14" t="str">
        <f>"{{ ref_bib_"&amp;F176&amp;" }}"</f>
        <v>{{ ref_bib_howe_et_al_2017 }}</v>
      </c>
      <c r="I176" s="14" t="s">
        <v>227</v>
      </c>
      <c r="J176" s="14" t="s">
        <v>227</v>
      </c>
      <c r="K176" s="14" t="s">
        <v>1753</v>
      </c>
      <c r="L176" s="14" t="s">
        <v>624</v>
      </c>
      <c r="M176" s="14" t="str">
        <f>LEFT(K176,141)&amp;" &lt;br&gt; &amp;nbsp;&amp;nbsp;&amp;nbsp;&amp;nbsp;&amp;nbsp;&amp;nbsp;&amp;nbsp;&amp;nbsp;"&amp;MID(K176,2,142)&amp;MID(K176,142,500)&amp;"&lt;br&gt;&lt;br&gt;"</f>
        <v>Howe, E. J., Buckland, S. T., Després-Einspenner, M. -L., &amp; Kühl, H. S. (2017). Distance sampling with camera traps. *Methods in Ecology and  &lt;br&gt; &amp;nbsp;&amp;nbsp;&amp;nbsp;&amp;nbsp;&amp;nbsp;&amp;nbsp;&amp;nbsp;&amp;nbsp;owe, E. J., Buckland, S. T., Després-Einspenner, M. -L., &amp; Kühl, H. S. (2017). Distance sampling with camera traps. *Methods in Ecology and EvEvolution, 8*(11), 1558–1565. &lt;https://doi.org/https://doi.org/10.1111/2041-210X.12790&gt;&lt;br&gt;&lt;br&gt;</v>
      </c>
      <c r="N176" s="14" t="str">
        <f>"    ref_intext_"&amp;F176&amp;": "&amp;""""&amp;I176&amp;""""</f>
        <v xml:space="preserve">    ref_intext_howe_et_al_2017: "Howe et al., 2017"</v>
      </c>
      <c r="O176" s="14" t="str">
        <f>"    ref_bib_"&amp;F176&amp;": "&amp;""""&amp;K176&amp;""""</f>
        <v xml:space="preserve">    ref_bib_howe_et_al_2017: "Howe, E. J., Buckland, S. T., Després-Einspenner, M. -L., &amp; Kühl, H. S. (2017). Distance sampling with camera traps. *Methods in Ecology and Evolution, 8*(11), 1558–1565. &lt;https://doi.org/https://doi.org/10.1111/2041-210X.12790&gt;"</v>
      </c>
    </row>
    <row r="177" spans="1:15">
      <c r="A177" s="14" t="s">
        <v>2245</v>
      </c>
      <c r="B177" s="14" t="b">
        <v>0</v>
      </c>
      <c r="C177" s="14" t="b">
        <v>0</v>
      </c>
      <c r="D177" s="14"/>
      <c r="E177" s="14"/>
      <c r="F177" s="14" t="s">
        <v>1674</v>
      </c>
      <c r="G177" s="14" t="str">
        <f>"{{ ref_intext_"&amp;F177&amp;" }}"</f>
        <v>{{ ref_intext_hsieh_et_al_2015 }}</v>
      </c>
      <c r="H177" s="14" t="str">
        <f>"{{ ref_bib_"&amp;F177&amp;" }}"</f>
        <v>{{ ref_bib_hsieh_et_al_2015 }}</v>
      </c>
      <c r="I177" s="14" t="s">
        <v>1673</v>
      </c>
      <c r="J177" s="14" t="s">
        <v>1672</v>
      </c>
      <c r="K177" s="14" t="s">
        <v>1675</v>
      </c>
      <c r="L177" s="14" t="s">
        <v>624</v>
      </c>
      <c r="M177" s="14" t="str">
        <f>LEFT(K177,141)&amp;" &lt;br&gt; &amp;nbsp;&amp;nbsp;&amp;nbsp;&amp;nbsp;&amp;nbsp;&amp;nbsp;&amp;nbsp;&amp;nbsp;"&amp;MID(K177,2,142)&amp;MID(K177,142,500)&amp;"&lt;br&gt;&lt;br&gt;"</f>
        <v>Hsieh, T. C., Ma, K. H., &amp; Chao, A. (2015). *iNEXT: Interpolation and Extrapolation for Species Diversity*. R package Version 2.6-6.1. &lt;https &lt;br&gt; &amp;nbsp;&amp;nbsp;&amp;nbsp;&amp;nbsp;&amp;nbsp;&amp;nbsp;&amp;nbsp;&amp;nbsp;sieh, T. C., Ma, K. H., &amp; Chao, A. (2015). *iNEXT: Interpolation and Extrapolation for Species Diversity*. R package Version 2.6-6.1. &lt;https:/://doi.org/10.32614/CRAN.package.iNEXT&gt;&lt;br&gt;&lt;br&gt;</v>
      </c>
      <c r="N177" s="14" t="str">
        <f>"    ref_intext_"&amp;F177&amp;": "&amp;""""&amp;I177&amp;""""</f>
        <v xml:space="preserve">    ref_intext_hsieh_et_al_2015: "Hsieh et al., 2015"</v>
      </c>
      <c r="O177" s="14" t="str">
        <f>"    ref_bib_"&amp;F177&amp;": "&amp;""""&amp;K177&amp;""""</f>
        <v xml:space="preserve">    ref_bib_hsieh_et_al_2015: "Hsieh, T. C., Ma, K. H., &amp; Chao, A. (2015). *iNEXT: Interpolation and Extrapolation for Species Diversity*. R package Version 2.6-6.1. &lt;https://doi.org/10.32614/CRAN.package.iNEXT&gt;"</v>
      </c>
    </row>
    <row r="178" spans="1:15">
      <c r="A178" s="14" t="s">
        <v>2245</v>
      </c>
      <c r="B178" s="14" t="b">
        <v>1</v>
      </c>
      <c r="C178" s="14" t="b">
        <v>0</v>
      </c>
      <c r="D178" s="14" t="b">
        <v>0</v>
      </c>
      <c r="E178" s="14"/>
      <c r="F178" s="14" t="s">
        <v>21</v>
      </c>
      <c r="G178" s="14" t="str">
        <f>"{{ ref_intext_"&amp;F178&amp;" }}"</f>
        <v>{{ ref_intext_huggard_2018 }}</v>
      </c>
      <c r="H178" s="14" t="str">
        <f>"{{ ref_bib_"&amp;F178&amp;" }}"</f>
        <v>{{ ref_bib_huggard_2018 }}</v>
      </c>
      <c r="I178" s="14" t="s">
        <v>226</v>
      </c>
      <c r="J178" s="14" t="s">
        <v>226</v>
      </c>
      <c r="K178" s="14" t="s">
        <v>2793</v>
      </c>
      <c r="L178" s="14" t="s">
        <v>624</v>
      </c>
      <c r="M178" s="14" t="str">
        <f>LEFT(K178,141)&amp;" &lt;br&gt; &amp;nbsp;&amp;nbsp;&amp;nbsp;&amp;nbsp;&amp;nbsp;&amp;nbsp;&amp;nbsp;&amp;nbsp;"&amp;MID(K178,2,142)&amp;MID(K178,142,500)&amp;"&lt;br&gt;&lt;br&gt;"</f>
        <v>Huggard, D. (2018). *Animal Density from Camera Data*. Alberta Biodiversity Monitoring Institute. &lt;https://www.abmi.ca/home/publications/501- &lt;br&gt; &amp;nbsp;&amp;nbsp;&amp;nbsp;&amp;nbsp;&amp;nbsp;&amp;nbsp;&amp;nbsp;&amp;nbsp;uggard, D. (2018). *Animal Density from Camera Data*. Alberta Biodiversity Monitoring Institute. &lt;https://www.abmi.ca/home/publications/501-55550/516&gt;&lt;br&gt;&lt;br&gt;</v>
      </c>
      <c r="N178" s="14" t="str">
        <f>"    ref_intext_"&amp;F178&amp;": "&amp;""""&amp;I178&amp;""""</f>
        <v xml:space="preserve">    ref_intext_huggard_2018: "Huggard, 2018"</v>
      </c>
      <c r="O178" s="14" t="str">
        <f>"    ref_bib_"&amp;F178&amp;": "&amp;""""&amp;K178&amp;""""</f>
        <v xml:space="preserve">    ref_bib_huggard_2018: "Huggard, D. (2018). *Animal Density from Camera Data*. Alberta Biodiversity Monitoring Institute. &lt;https://www.abmi.ca/home/publications/501-550/516&gt;"</v>
      </c>
    </row>
    <row r="179" spans="1:15">
      <c r="A179" s="14" t="s">
        <v>2245</v>
      </c>
      <c r="B179" s="14" t="b">
        <v>1</v>
      </c>
      <c r="C179" s="14" t="b">
        <v>0</v>
      </c>
      <c r="D179" s="14" t="b">
        <v>0</v>
      </c>
      <c r="E179" s="14"/>
      <c r="F179" s="14" t="s">
        <v>20</v>
      </c>
      <c r="G179" s="14" t="str">
        <f>"{{ ref_intext_"&amp;F179&amp;" }}"</f>
        <v>{{ ref_intext_hurlbert_1984 }}</v>
      </c>
      <c r="H179" s="14" t="str">
        <f>"{{ ref_bib_"&amp;F179&amp;" }}"</f>
        <v>{{ ref_bib_hurlbert_1984 }}</v>
      </c>
      <c r="I179" s="14" t="s">
        <v>225</v>
      </c>
      <c r="J179" s="14" t="s">
        <v>225</v>
      </c>
      <c r="K179" s="14" t="s">
        <v>1754</v>
      </c>
      <c r="L179" s="14" t="s">
        <v>624</v>
      </c>
      <c r="M179" s="14" t="str">
        <f>LEFT(K179,141)&amp;" &lt;br&gt; &amp;nbsp;&amp;nbsp;&amp;nbsp;&amp;nbsp;&amp;nbsp;&amp;nbsp;&amp;nbsp;&amp;nbsp;"&amp;MID(K179,2,142)&amp;MID(K179,142,500)&amp;"&lt;br&gt;&lt;br&gt;"</f>
        <v>Hurlbert, S. (1984). Pseudoreplication and the design of ecological field experiments. *Ecological Monographs, 54*(2), 187–211. &lt;https://doi. &lt;br&gt; &amp;nbsp;&amp;nbsp;&amp;nbsp;&amp;nbsp;&amp;nbsp;&amp;nbsp;&amp;nbsp;&amp;nbsp;urlbert, S. (1984). Pseudoreplication and the design of ecological field experiments. *Ecological Monographs, 54*(2), 187–211. &lt;https://doi.ororg/10.2307/1942661&gt;&lt;br&gt;&lt;br&gt;</v>
      </c>
      <c r="N179" s="14" t="str">
        <f>"    ref_intext_"&amp;F179&amp;": "&amp;""""&amp;I179&amp;""""</f>
        <v xml:space="preserve">    ref_intext_hurlbert_1984: "Hurlbert, 1984"</v>
      </c>
      <c r="O179" s="14" t="str">
        <f>"    ref_bib_"&amp;F179&amp;": "&amp;""""&amp;K179&amp;""""</f>
        <v xml:space="preserve">    ref_bib_hurlbert_1984: "Hurlbert, S. (1984). Pseudoreplication and the design of ecological field experiments. *Ecological Monographs, 54*(2), 187–211. &lt;https://doi.org/10.2307/1942661&gt;"</v>
      </c>
    </row>
    <row r="180" spans="1:15">
      <c r="A180" s="14" t="s">
        <v>2246</v>
      </c>
      <c r="B180" s="14" t="b">
        <v>0</v>
      </c>
      <c r="C180" s="14" t="b">
        <v>0</v>
      </c>
      <c r="D180" s="14" t="b">
        <v>1</v>
      </c>
      <c r="E180" s="14"/>
      <c r="F180" s="14" t="s">
        <v>1502</v>
      </c>
      <c r="G180" s="14" t="str">
        <f>"{{ ref_intext_"&amp;F180&amp;" }}"</f>
        <v>{{ ref_intext_iannarilli_et_al_2021 }}</v>
      </c>
      <c r="H180" s="14" t="str">
        <f>"{{ ref_bib_"&amp;F180&amp;" }}"</f>
        <v>{{ ref_bib_iannarilli_et_al_2021 }}</v>
      </c>
      <c r="I180" s="14" t="s">
        <v>224</v>
      </c>
      <c r="J180" s="14" t="s">
        <v>224</v>
      </c>
      <c r="K180" s="14" t="s">
        <v>2823</v>
      </c>
      <c r="L180" s="14" t="s">
        <v>624</v>
      </c>
      <c r="M180" s="14" t="str">
        <f>LEFT(K180,141)&amp;" &lt;br&gt; &amp;nbsp;&amp;nbsp;&amp;nbsp;&amp;nbsp;&amp;nbsp;&amp;nbsp;&amp;nbsp;&amp;nbsp;"&amp;MID(K180,2,142)&amp;MID(K180,142,500)&amp;"&lt;br&gt;&lt;br&gt;"</f>
        <v>Iannarilli, F., Erb, J., Arnold, T. W., &amp; Fieberg, J. R. (2021). Evaluating species-specific responses to camera-trap Survey designs. *Wildli &lt;br&gt; &amp;nbsp;&amp;nbsp;&amp;nbsp;&amp;nbsp;&amp;nbsp;&amp;nbsp;&amp;nbsp;&amp;nbsp;annarilli, F., Erb, J., Arnold, T. W., &amp; Fieberg, J. R. (2021). Evaluating species-specific responses to camera-trap Survey designs. *Wildlifefe Biology*, *2021*(1). &lt;https://doi.org/10.2981/wlb.00726&gt;&lt;br&gt;&lt;br&gt;</v>
      </c>
      <c r="N180" s="14" t="str">
        <f>"    ref_intext_"&amp;F180&amp;": "&amp;""""&amp;I180&amp;""""</f>
        <v xml:space="preserve">    ref_intext_iannarilli_et_al_2021: "Iannarilli et al., 2021"</v>
      </c>
      <c r="O180" s="14" t="str">
        <f>"    ref_bib_"&amp;F180&amp;": "&amp;""""&amp;K180&amp;""""</f>
        <v xml:space="preserve">    ref_bib_iannarilli_et_al_2021: "Iannarilli, F., Erb, J., Arnold, T. W., &amp; Fieberg, J. R. (2021). Evaluating species-specific responses to camera-trap Survey designs. *Wildlife Biology*, *2021*(1). &lt;https://doi.org/10.2981/wlb.00726&gt;"</v>
      </c>
    </row>
    <row r="181" spans="1:15">
      <c r="A181" s="14" t="s">
        <v>2246</v>
      </c>
      <c r="B181" s="14" t="b">
        <v>0</v>
      </c>
      <c r="C181" s="14" t="b">
        <v>0</v>
      </c>
      <c r="D181" s="14" t="b">
        <v>1</v>
      </c>
      <c r="E181" s="14"/>
      <c r="F181" s="14" t="s">
        <v>19</v>
      </c>
      <c r="G181" s="14" t="str">
        <f>"{{ ref_intext_"&amp;F181&amp;" }}"</f>
        <v>{{ ref_intext_iijima_2020 }}</v>
      </c>
      <c r="H181" s="14" t="str">
        <f>"{{ ref_bib_"&amp;F181&amp;" }}"</f>
        <v>{{ ref_bib_iijima_2020 }}</v>
      </c>
      <c r="I181" s="14" t="s">
        <v>223</v>
      </c>
      <c r="J181" s="14" t="s">
        <v>223</v>
      </c>
      <c r="K181" s="14" t="s">
        <v>1755</v>
      </c>
      <c r="L181" s="14" t="s">
        <v>624</v>
      </c>
      <c r="M181" s="14" t="str">
        <f>LEFT(K181,141)&amp;" &lt;br&gt; &amp;nbsp;&amp;nbsp;&amp;nbsp;&amp;nbsp;&amp;nbsp;&amp;nbsp;&amp;nbsp;&amp;nbsp;"&amp;MID(K181,2,142)&amp;MID(K181,142,500)&amp;"&lt;br&gt;&lt;br&gt;"</f>
        <v>Iijima, H. (2020). A Review of Wildlife Abundance Estimation Models: Comparison of Models for Correct Application. Mammal Study, 45(3), 177.  &lt;br&gt; &amp;nbsp;&amp;nbsp;&amp;nbsp;&amp;nbsp;&amp;nbsp;&amp;nbsp;&amp;nbsp;&amp;nbsp;ijima, H. (2020). A Review of Wildlife Abundance Estimation Models: Comparison of Models for Correct Application. Mammal Study, 45(3), 177. &lt;h&lt;https://doi.org/10.3106/ms2019-0082&gt;&lt;br&gt;&lt;br&gt;</v>
      </c>
      <c r="N181" s="14" t="str">
        <f>"    ref_intext_"&amp;F181&amp;": "&amp;""""&amp;I181&amp;""""</f>
        <v xml:space="preserve">    ref_intext_iijima_2020: "Iijima, 2020"</v>
      </c>
      <c r="O181" s="14" t="str">
        <f>"    ref_bib_"&amp;F181&amp;": "&amp;""""&amp;K181&amp;""""</f>
        <v xml:space="preserve">    ref_bib_iijima_2020: "Iijima, H. (2020). A Review of Wildlife Abundance Estimation Models: Comparison of Models for Correct Application. Mammal Study, 45(3), 177. &lt;https://doi.org/10.3106/ms2019-0082&gt;"</v>
      </c>
    </row>
    <row r="182" spans="1:15">
      <c r="A182" s="14" t="s">
        <v>2246</v>
      </c>
      <c r="B182" s="14" t="b">
        <v>1</v>
      </c>
      <c r="C182" s="14" t="b">
        <v>0</v>
      </c>
      <c r="D182" s="14" t="b">
        <v>1</v>
      </c>
      <c r="E182" s="14"/>
      <c r="F182" s="14" t="s">
        <v>1503</v>
      </c>
      <c r="G182" s="14" t="str">
        <f>"{{ ref_intext_"&amp;F182&amp;" }}"</f>
        <v>{{ ref_intext_iknayan_et_al_2014 }}</v>
      </c>
      <c r="H182" s="14" t="str">
        <f>"{{ ref_bib_"&amp;F182&amp;" }}"</f>
        <v>{{ ref_bib_iknayan_et_al_2014 }}</v>
      </c>
      <c r="I182" s="14" t="s">
        <v>222</v>
      </c>
      <c r="J182" s="14" t="s">
        <v>222</v>
      </c>
      <c r="K182" s="14" t="s">
        <v>1756</v>
      </c>
      <c r="L182" s="14" t="s">
        <v>624</v>
      </c>
      <c r="M182" s="14" t="str">
        <f>LEFT(K182,141)&amp;" &lt;br&gt; &amp;nbsp;&amp;nbsp;&amp;nbsp;&amp;nbsp;&amp;nbsp;&amp;nbsp;&amp;nbsp;&amp;nbsp;"&amp;MID(K182,2,142)&amp;MID(K182,142,500)&amp;"&lt;br&gt;&lt;br&gt;"</f>
        <v>Iknayan, K. J., Tingley, M. W., Furnas, B. J., &amp; Beissinger, S. R. (2014). Detecting Diversity: Emerging Methods to Estimate Species Diversit &lt;br&gt; &amp;nbsp;&amp;nbsp;&amp;nbsp;&amp;nbsp;&amp;nbsp;&amp;nbsp;&amp;nbsp;&amp;nbsp;knayan, K. J., Tingley, M. W., Furnas, B. J., &amp; Beissinger, S. R. (2014). Detecting Diversity: Emerging Methods to Estimate Species Diversity.y. *Trends in Ecology &amp; Evolution, 29*(2), 97–106. &lt;https://doi.org/10.1016/j.tree.2013.10.012&gt;&lt;br&gt;&lt;br&gt;</v>
      </c>
      <c r="N182" s="14" t="str">
        <f>"    ref_intext_"&amp;F182&amp;": "&amp;""""&amp;I182&amp;""""</f>
        <v xml:space="preserve">    ref_intext_iknayan_et_al_2014: "Iknayan et al., 2014"</v>
      </c>
      <c r="O182" s="14" t="str">
        <f>"    ref_bib_"&amp;F182&amp;": "&amp;""""&amp;K182&amp;""""</f>
        <v xml:space="preserve">    ref_bib_iknayan_et_al_2014: "Iknayan, K. J., Tingley, M. W., Furnas, B. J., &amp; Beissinger, S. R. (2014). Detecting Diversity: Emerging Methods to Estimate Species Diversity. *Trends in Ecology &amp; Evolution, 29*(2), 97–106. &lt;https://doi.org/10.1016/j.tree.2013.10.012&gt;"</v>
      </c>
    </row>
    <row r="183" spans="1:15">
      <c r="A183" s="14" t="s">
        <v>2247</v>
      </c>
      <c r="B183" s="14" t="b">
        <v>1</v>
      </c>
      <c r="C183" s="14" t="b">
        <v>0</v>
      </c>
      <c r="D183" s="14" t="b">
        <v>0</v>
      </c>
      <c r="E183" s="14"/>
      <c r="F183" s="14" t="s">
        <v>1504</v>
      </c>
      <c r="G183" s="14" t="str">
        <f>"{{ ref_intext_"&amp;F183&amp;" }}"</f>
        <v>{{ ref_intext_jennelle_et_al_2002 }}</v>
      </c>
      <c r="H183" s="14" t="str">
        <f>"{{ ref_bib_"&amp;F183&amp;" }}"</f>
        <v>{{ ref_bib_jennelle_et_al_2002 }}</v>
      </c>
      <c r="I183" s="14" t="s">
        <v>221</v>
      </c>
      <c r="J183" s="14" t="s">
        <v>809</v>
      </c>
      <c r="K183" s="14" t="s">
        <v>1757</v>
      </c>
      <c r="L183" s="14" t="s">
        <v>624</v>
      </c>
      <c r="M183" s="14" t="str">
        <f>LEFT(K183,141)&amp;" &lt;br&gt; &amp;nbsp;&amp;nbsp;&amp;nbsp;&amp;nbsp;&amp;nbsp;&amp;nbsp;&amp;nbsp;&amp;nbsp;"&amp;MID(K183,2,142)&amp;MID(K183,142,500)&amp;"&lt;br&gt;&lt;br&gt;"</f>
        <v>Jennelle, C. S., Runge, M. C., &amp; MacKenzie, D. I. (2002). The Use of Photographic Rates to Estimate Densities of Tigers and Other Cryptic Mam &lt;br&gt; &amp;nbsp;&amp;nbsp;&amp;nbsp;&amp;nbsp;&amp;nbsp;&amp;nbsp;&amp;nbsp;&amp;nbsp;ennelle, C. S., Runge, M. C., &amp; MacKenzie, D. I. (2002). The Use of Photographic Rates to Estimate Densities of Tigers and Other Cryptic Mammamals: A Comment on Misleading Conclusions. *Animal Conservation, 5*(2), 119–120. &lt;https://doi.org/10.1017/s1367943002002160&gt;&lt;br&gt;&lt;br&gt;</v>
      </c>
      <c r="N183" s="14" t="str">
        <f>"    ref_intext_"&amp;F183&amp;": "&amp;""""&amp;I183&amp;""""</f>
        <v xml:space="preserve">    ref_intext_jennelle_et_al_2002: "Jennelle et al., 2002"</v>
      </c>
      <c r="O183" s="14" t="str">
        <f>"    ref_bib_"&amp;F183&amp;": "&amp;""""&amp;K183&amp;""""</f>
        <v xml:space="preserve">    ref_bib_jennelle_et_al_2002: "Jennelle, C. S., Runge, M. C., &amp; MacKenzie, D. I. (2002). The Use of Photographic Rates to Estimate Densities of Tigers and Other Cryptic Mammals: A Comment on Misleading Conclusions. *Animal Conservation, 5*(2), 119–120. &lt;https://doi.org/10.1017/s1367943002002160&gt;"</v>
      </c>
    </row>
    <row r="184" spans="1:15">
      <c r="A184" s="14" t="s">
        <v>2247</v>
      </c>
      <c r="B184" s="14" t="b">
        <v>1</v>
      </c>
      <c r="C184" s="14" t="b">
        <v>0</v>
      </c>
      <c r="D184" s="14" t="b">
        <v>0</v>
      </c>
      <c r="E184" s="14"/>
      <c r="F184" s="14" t="s">
        <v>1505</v>
      </c>
      <c r="G184" s="14" t="str">
        <f>"{{ ref_intext_"&amp;F184&amp;" }}"</f>
        <v>{{ ref_intext_jennrich_turner_1969 }}</v>
      </c>
      <c r="H184" s="14" t="str">
        <f>"{{ ref_bib_"&amp;F184&amp;" }}"</f>
        <v>{{ ref_bib_jennrich_turner_1969 }}</v>
      </c>
      <c r="I184" s="14" t="s">
        <v>220</v>
      </c>
      <c r="J184" s="14" t="s">
        <v>220</v>
      </c>
      <c r="K184" s="14" t="s">
        <v>1758</v>
      </c>
      <c r="L184" s="14" t="s">
        <v>624</v>
      </c>
      <c r="M184" s="14" t="str">
        <f>LEFT(K184,141)&amp;" &lt;br&gt; &amp;nbsp;&amp;nbsp;&amp;nbsp;&amp;nbsp;&amp;nbsp;&amp;nbsp;&amp;nbsp;&amp;nbsp;"&amp;MID(K184,2,142)&amp;MID(K184,142,500)&amp;"&lt;br&gt;&lt;br&gt;"</f>
        <v>Jennrich, R. I., &amp; Turner, F. B. (1969). Measurement of non-circular home range. *Journal of Theoretical Biology, 22*(2), 227–237. &lt;https://d &lt;br&gt; &amp;nbsp;&amp;nbsp;&amp;nbsp;&amp;nbsp;&amp;nbsp;&amp;nbsp;&amp;nbsp;&amp;nbsp;ennrich, R. I., &amp; Turner, F. B. (1969). Measurement of non-circular home range. *Journal of Theoretical Biology, 22*(2), 227–237. &lt;https://doioi.org/https://doi.org/10.1016/0022-5193(69)90002-2&gt;&lt;br&gt;&lt;br&gt;</v>
      </c>
      <c r="N184" s="14" t="str">
        <f>"    ref_intext_"&amp;F184&amp;": "&amp;""""&amp;I184&amp;""""</f>
        <v xml:space="preserve">    ref_intext_jennrich_turner_1969: "Jennrich &amp; Turner, 1969"</v>
      </c>
      <c r="O184" s="14" t="str">
        <f>"    ref_bib_"&amp;F184&amp;": "&amp;""""&amp;K184&amp;""""</f>
        <v xml:space="preserve">    ref_bib_jennrich_turner_1969: "Jennrich, R. I., &amp; Turner, F. B. (1969). Measurement of non-circular home range. *Journal of Theoretical Biology, 22*(2), 227–237. &lt;https://doi.org/https://doi.org/10.1016/0022-5193(69)90002-2&gt;"</v>
      </c>
    </row>
    <row r="185" spans="1:15">
      <c r="A185" s="14" t="s">
        <v>2247</v>
      </c>
      <c r="B185" s="14" t="b">
        <v>0</v>
      </c>
      <c r="C185" s="14" t="b">
        <v>0</v>
      </c>
      <c r="D185" s="14" t="s">
        <v>789</v>
      </c>
      <c r="E185" s="14"/>
      <c r="F185" s="14" t="s">
        <v>1506</v>
      </c>
      <c r="G185" s="14" t="str">
        <f>"{{ ref_intext_"&amp;F185&amp;" }}"</f>
        <v>{{ ref_intext_jimenez_et_al_2021 }}</v>
      </c>
      <c r="H185" s="14" t="str">
        <f>"{{ ref_bib_"&amp;F185&amp;" }}"</f>
        <v>{{ ref_bib_jimenez_et_al_2021 }}</v>
      </c>
      <c r="I185" s="14" t="s">
        <v>219</v>
      </c>
      <c r="J185" s="14" t="s">
        <v>219</v>
      </c>
      <c r="K185" s="14" t="s">
        <v>1759</v>
      </c>
      <c r="L185" s="14" t="s">
        <v>624</v>
      </c>
      <c r="M185" s="14" t="str">
        <f>LEFT(K185,141)&amp;" &lt;br&gt; &amp;nbsp;&amp;nbsp;&amp;nbsp;&amp;nbsp;&amp;nbsp;&amp;nbsp;&amp;nbsp;&amp;nbsp;"&amp;MID(K185,2,142)&amp;MID(K185,142,500)&amp;"&lt;br&gt;&lt;br&gt;"</f>
        <v>Jiménez, J., C. Augustine, B., Linden, D. W., B. Chandler, R., &amp; Royle, J. A. (2021). Spatial capture–recapture with random thinning for unid &lt;br&gt; &amp;nbsp;&amp;nbsp;&amp;nbsp;&amp;nbsp;&amp;nbsp;&amp;nbsp;&amp;nbsp;&amp;nbsp;iménez, J., C. Augustine, B., Linden, D. W., B. Chandler, R., &amp; Royle, J. A. (2021). Spatial capture–recapture with random thinning for unidenentified encounters. *Ecology and Evolution, 11*, 1187–1198. &lt;https://doi.org/10.1002/ece3.7091&gt;&lt;br&gt;&lt;br&gt;</v>
      </c>
      <c r="N185" s="14" t="str">
        <f>"    ref_intext_"&amp;F185&amp;": "&amp;""""&amp;I185&amp;""""</f>
        <v xml:space="preserve">    ref_intext_jimenez_et_al_2021: "Jiménez et al., 2021"</v>
      </c>
      <c r="O185" s="14" t="str">
        <f>"    ref_bib_"&amp;F185&amp;": "&amp;""""&amp;K185&amp;""""</f>
        <v xml:space="preserve">    ref_bib_jimenez_et_al_2021: "Jiménez, J., C. Augustine, B., Linden, D. W., B. Chandler, R., &amp; Royle, J. A. (2021). Spatial capture–recapture with random thinning for unidentified encounters. *Ecology and Evolution, 11*, 1187–1198. &lt;https://doi.org/10.1002/ece3.7091&gt;"</v>
      </c>
    </row>
    <row r="186" spans="1:15">
      <c r="A186" s="14" t="s">
        <v>2247</v>
      </c>
      <c r="B186" s="14" t="b">
        <v>0</v>
      </c>
      <c r="C186" s="14" t="b">
        <v>0</v>
      </c>
      <c r="D186" s="14"/>
      <c r="E186" s="14"/>
      <c r="F186" s="14" t="s">
        <v>1967</v>
      </c>
      <c r="G186" s="14" t="str">
        <f>"{{ ref_intext_"&amp;F186&amp;" }}"</f>
        <v>{{ ref_intext_jncc_2022 }}</v>
      </c>
      <c r="H186" s="14" t="str">
        <f>"{{ ref_bib_"&amp;F186&amp;" }}"</f>
        <v>{{ ref_bib_jncc_2022 }}</v>
      </c>
      <c r="I186" s="14" t="s">
        <v>1966</v>
      </c>
      <c r="J186" s="14" t="s">
        <v>1966</v>
      </c>
      <c r="K186" s="14" t="s">
        <v>1963</v>
      </c>
      <c r="L186" s="14" t="s">
        <v>1965</v>
      </c>
      <c r="M186" s="14" t="str">
        <f>LEFT(K186,141)&amp;" &lt;br&gt; &amp;nbsp;&amp;nbsp;&amp;nbsp;&amp;nbsp;&amp;nbsp;&amp;nbsp;&amp;nbsp;&amp;nbsp;"&amp;MID(K186,2,142)&amp;MID(K186,142,500)&amp;"&lt;br&gt;&lt;br&gt;"</f>
        <v>JNCC (2022, Mar 29). *Introduction to Distance Sampling Video 1* [Video]. YouTube. &lt;https://www.youtube.com/watch?v=u8crevEd3yI&gt; &lt;br&gt; &amp;nbsp;&amp;nbsp;&amp;nbsp;&amp;nbsp;&amp;nbsp;&amp;nbsp;&amp;nbsp;&amp;nbsp;NCC (2022, Mar 29). *Introduction to Distance Sampling Video 1* [Video]. YouTube. &lt;https://www.youtube.com/watch?v=u8crevEd3yI&gt;&lt;br&gt;&lt;br&gt;</v>
      </c>
      <c r="N186" s="14" t="str">
        <f>"    ref_intext_"&amp;F186&amp;": "&amp;""""&amp;I186&amp;""""</f>
        <v xml:space="preserve">    ref_intext_jncc_2022: "JNCC, 2022"</v>
      </c>
      <c r="O186" s="14" t="str">
        <f>"    ref_bib_"&amp;F186&amp;": "&amp;""""&amp;K186&amp;""""</f>
        <v xml:space="preserve">    ref_bib_jncc_2022: "JNCC (2022, Mar 29). *Introduction to Distance Sampling Video 1* [Video]. YouTube. &lt;https://www.youtube.com/watch?v=u8crevEd3yI&gt;"</v>
      </c>
    </row>
    <row r="187" spans="1:15">
      <c r="A187" s="14" t="s">
        <v>2247</v>
      </c>
      <c r="B187" s="14" t="b">
        <v>1</v>
      </c>
      <c r="C187" s="14" t="b">
        <v>0</v>
      </c>
      <c r="D187" s="14" t="b">
        <v>0</v>
      </c>
      <c r="E187" s="14"/>
      <c r="F187" s="14" t="s">
        <v>1507</v>
      </c>
      <c r="G187" s="14" t="str">
        <f>"{{ ref_intext_"&amp;F187&amp;" }}"</f>
        <v>{{ ref_intext_johanns_et_al_2022 }}</v>
      </c>
      <c r="H187" s="14" t="str">
        <f>"{{ ref_bib_"&amp;F187&amp;" }}"</f>
        <v>{{ ref_bib_johanns_et_al_2022 }}</v>
      </c>
      <c r="I187" s="14" t="s">
        <v>218</v>
      </c>
      <c r="J187" s="14" t="s">
        <v>808</v>
      </c>
      <c r="K187" s="14" t="s">
        <v>1760</v>
      </c>
      <c r="L187" s="14" t="s">
        <v>624</v>
      </c>
      <c r="M187" s="14" t="str">
        <f>LEFT(K187,141)&amp;" &lt;br&gt; &amp;nbsp;&amp;nbsp;&amp;nbsp;&amp;nbsp;&amp;nbsp;&amp;nbsp;&amp;nbsp;&amp;nbsp;"&amp;MID(K187,2,142)&amp;MID(K187,142,500)&amp;"&lt;br&gt;&lt;br&gt;"</f>
        <v>Johanns, P, Haucke, T., &amp; Steinhage, V. (2022) Automated Distance Estimation and Animal Tracking for Wildlife Camera Trapping. *Ecological In &lt;br&gt; &amp;nbsp;&amp;nbsp;&amp;nbsp;&amp;nbsp;&amp;nbsp;&amp;nbsp;&amp;nbsp;&amp;nbsp;ohanns, P, Haucke, T., &amp; Steinhage, V. (2022) Automated Distance Estimation and Animal Tracking for Wildlife Camera Trapping. *Ecological Infoformatics, 70,* arXiv:2202. 04613. &lt;https://doi.org/10.48550/arXiv.2202.04613&gt;&lt;br&gt;&lt;br&gt;</v>
      </c>
      <c r="N187" s="14" t="str">
        <f>"    ref_intext_"&amp;F187&amp;": "&amp;""""&amp;I187&amp;""""</f>
        <v xml:space="preserve">    ref_intext_johanns_et_al_2022: "Johanns et al., 2022"</v>
      </c>
      <c r="O187" s="14" t="str">
        <f>"    ref_bib_"&amp;F187&amp;": "&amp;""""&amp;K187&amp;""""</f>
        <v xml:space="preserve">    ref_bib_johanns_et_al_2022: "Johanns, P, Haucke, T., &amp; Steinhage, V. (2022) Automated Distance Estimation and Animal Tracking for Wildlife Camera Trapping. *Ecological Informatics, 70,* arXiv:2202. 04613. &lt;https://doi.org/10.48550/arXiv.2202.04613&gt;"</v>
      </c>
    </row>
    <row r="188" spans="1:15">
      <c r="A188" s="14"/>
      <c r="B188" s="14"/>
      <c r="C188" s="14"/>
      <c r="D188" s="14"/>
      <c r="E188" s="14"/>
      <c r="F188" s="14" t="s">
        <v>3694</v>
      </c>
      <c r="G188" s="14" t="str">
        <f>"{{ ref_intext_"&amp;F188&amp;" }}"</f>
        <v>{{ ref_intext_jones_et_al_2009 }}</v>
      </c>
      <c r="H188" s="14" t="str">
        <f>"{{ ref_bib_"&amp;F188&amp;" }}"</f>
        <v>{{ ref_bib_jones_et_al_2009 }}</v>
      </c>
      <c r="I188" s="14" t="s">
        <v>3692</v>
      </c>
      <c r="J188" s="14"/>
      <c r="K188" s="14" t="s">
        <v>3693</v>
      </c>
      <c r="L188" s="14" t="s">
        <v>624</v>
      </c>
      <c r="M188" s="14"/>
      <c r="N188" s="14" t="str">
        <f>"    ref_intext_"&amp;F188&amp;": "&amp;""""&amp;I188&amp;""""</f>
        <v xml:space="preserve">    ref_intext_jones_et_al_2009: "Jones et al., 2009"</v>
      </c>
      <c r="O188" s="14" t="str">
        <f>"    ref_bib_"&amp;F188&amp;": "&amp;""""&amp;K188&amp;""""</f>
        <v xml:space="preserve">    ref_bib_jones_et_al_2009: "Jones,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v>
      </c>
    </row>
    <row r="189" spans="1:15">
      <c r="A189" s="14" t="s">
        <v>2247</v>
      </c>
      <c r="B189" s="14" t="b">
        <v>1</v>
      </c>
      <c r="C189" s="14" t="b">
        <v>0</v>
      </c>
      <c r="D189" s="14" t="b">
        <v>0</v>
      </c>
      <c r="E189" s="14"/>
      <c r="F189" s="14" t="s">
        <v>1508</v>
      </c>
      <c r="G189" s="14" t="str">
        <f>"{{ ref_intext_"&amp;F189&amp;" }}"</f>
        <v>{{ ref_intext_junker_et_al_2021 }}</v>
      </c>
      <c r="H189" s="14" t="str">
        <f>"{{ ref_bib_"&amp;F189&amp;" }}"</f>
        <v>{{ ref_bib_junker_et_al_2021 }}</v>
      </c>
      <c r="I189" s="14" t="s">
        <v>217</v>
      </c>
      <c r="J189" s="14" t="s">
        <v>217</v>
      </c>
      <c r="K189" s="14" t="s">
        <v>1761</v>
      </c>
      <c r="L189" s="14" t="s">
        <v>624</v>
      </c>
      <c r="M189" s="14" t="str">
        <f>LEFT(K189,141)&amp;" &lt;br&gt; &amp;nbsp;&amp;nbsp;&amp;nbsp;&amp;nbsp;&amp;nbsp;&amp;nbsp;&amp;nbsp;&amp;nbsp;"&amp;MID(K189,2,142)&amp;MID(K189,142,500)&amp;"&lt;br&gt;&lt;br&gt;"</f>
        <v>Junker, J., Kühl, H., Orth, L., Smith, R., Petrovan, S., &amp; Sutherland, W. (2021). *7. Primate Conservation.* In (pp. 435–486). &lt;https://doi.o &lt;br&gt; &amp;nbsp;&amp;nbsp;&amp;nbsp;&amp;nbsp;&amp;nbsp;&amp;nbsp;&amp;nbsp;&amp;nbsp;unker, J., Kühl, H., Orth, L., Smith, R., Petrovan, S., &amp; Sutherland, W. (2021). *7. Primate Conservation.* In (pp. 435–486). &lt;https://doi.orgrg/10.11647/obp.0267.07&gt;&lt;br&gt;&lt;br&gt;</v>
      </c>
      <c r="N189" s="14" t="str">
        <f>"    ref_intext_"&amp;F189&amp;": "&amp;""""&amp;I189&amp;""""</f>
        <v xml:space="preserve">    ref_intext_junker_et_al_2021: "Junker et al., 2021"</v>
      </c>
      <c r="O189" s="14" t="str">
        <f>"    ref_bib_"&amp;F189&amp;": "&amp;""""&amp;K189&amp;""""</f>
        <v xml:space="preserve">    ref_bib_junker_et_al_2021: "Junker, J., Kühl, H., Orth, L., Smith, R., Petrovan, S., &amp; Sutherland, W. (2021). *7. Primate Conservation.* In (pp. 435–486). &lt;https://doi.org/10.11647/obp.0267.07&gt;"</v>
      </c>
    </row>
    <row r="190" spans="1:15">
      <c r="A190" s="14" t="s">
        <v>2248</v>
      </c>
      <c r="B190" s="14" t="b">
        <v>1</v>
      </c>
      <c r="C190" s="14" t="b">
        <v>0</v>
      </c>
      <c r="D190" s="14" t="b">
        <v>0</v>
      </c>
      <c r="E190" s="14"/>
      <c r="F190" s="14" t="s">
        <v>18</v>
      </c>
      <c r="G190" s="14" t="str">
        <f>"{{ ref_intext_"&amp;F190&amp;" }}"</f>
        <v>{{ ref_intext_karanth_1995 }}</v>
      </c>
      <c r="H190" s="14" t="str">
        <f>"{{ ref_bib_"&amp;F190&amp;" }}"</f>
        <v>{{ ref_bib_karanth_1995 }}</v>
      </c>
      <c r="I190" s="14" t="s">
        <v>216</v>
      </c>
      <c r="J190" s="14" t="s">
        <v>216</v>
      </c>
      <c r="K190" s="14" t="s">
        <v>1764</v>
      </c>
      <c r="L190" s="14" t="s">
        <v>624</v>
      </c>
      <c r="M190" s="14" t="str">
        <f>LEFT(K190,141)&amp;" &lt;br&gt; &amp;nbsp;&amp;nbsp;&amp;nbsp;&amp;nbsp;&amp;nbsp;&amp;nbsp;&amp;nbsp;&amp;nbsp;"&amp;MID(K190,2,142)&amp;MID(K190,142,500)&amp;"&lt;br&gt;&lt;br&gt;"</f>
        <v>Karanth, K. U. (1995). Estimating tiger Panthera tigris populations from camera-trap data using capture-recapture models. *Biological Conserv &lt;br&gt; &amp;nbsp;&amp;nbsp;&amp;nbsp;&amp;nbsp;&amp;nbsp;&amp;nbsp;&amp;nbsp;&amp;nbsp;aranth, K. U. (1995). Estimating tiger Panthera tigris populations from camera-trap data using capture-recapture models. *Biological Conservatation, 71*(3), 333–338. &lt;https://doi.org/10.1016/0006-3207(94)00057-W&gt;&lt;br&gt;&lt;br&gt;</v>
      </c>
      <c r="N190" s="14" t="str">
        <f>"    ref_intext_"&amp;F190&amp;": "&amp;""""&amp;I190&amp;""""</f>
        <v xml:space="preserve">    ref_intext_karanth_1995: "Karanth, 1995"</v>
      </c>
      <c r="O190" s="14" t="str">
        <f>"    ref_bib_"&amp;F190&amp;": "&amp;""""&amp;K190&amp;""""</f>
        <v xml:space="preserve">    ref_bib_karanth_1995: "Karanth, K. U. (1995). Estimating tiger Panthera tigris populations from camera-trap data using capture-recapture models. *Biological Conservation, 71*(3), 333–338. &lt;https://doi.org/10.1016/0006-3207(94)00057-W&gt;"</v>
      </c>
    </row>
    <row r="191" spans="1:15">
      <c r="A191" s="14" t="s">
        <v>2248</v>
      </c>
      <c r="B191" s="14" t="b">
        <v>1</v>
      </c>
      <c r="C191" s="14" t="b">
        <v>0</v>
      </c>
      <c r="D191" s="14" t="b">
        <v>0</v>
      </c>
      <c r="E191" s="14"/>
      <c r="F191" s="14" t="s">
        <v>1511</v>
      </c>
      <c r="G191" s="14" t="str">
        <f>"{{ ref_intext_"&amp;F191&amp;" }}"</f>
        <v>{{ ref_intext_karanth_nichols_1998 }}</v>
      </c>
      <c r="H191" s="14" t="str">
        <f>"{{ ref_bib_"&amp;F191&amp;" }}"</f>
        <v>{{ ref_bib_karanth_nichols_1998 }}</v>
      </c>
      <c r="I191" s="14" t="s">
        <v>215</v>
      </c>
      <c r="J191" s="14" t="s">
        <v>215</v>
      </c>
      <c r="K191" s="14" t="s">
        <v>1762</v>
      </c>
      <c r="L191" s="14" t="s">
        <v>624</v>
      </c>
      <c r="M191" s="14" t="str">
        <f>LEFT(K191,141)&amp;" &lt;br&gt; &amp;nbsp;&amp;nbsp;&amp;nbsp;&amp;nbsp;&amp;nbsp;&amp;nbsp;&amp;nbsp;&amp;nbsp;"&amp;MID(K191,2,142)&amp;MID(K191,142,500)&amp;"&lt;br&gt;&lt;br&gt;"</f>
        <v>Karanth, K. U., &amp; Nichols, J. D. (1998). Estimation of tiger densities in India using photographic captures and recaptures. *Ecology*, *79*(8 &lt;br&gt; &amp;nbsp;&amp;nbsp;&amp;nbsp;&amp;nbsp;&amp;nbsp;&amp;nbsp;&amp;nbsp;&amp;nbsp;aranth, K. U., &amp; Nichols, J. D. (1998). Estimation of tiger densities in India using photographic captures and recaptures. *Ecology*, *79*(8),), 2852–2862. &lt;https://doi.org/10.1890/0012-9658(1998)079[2852:EOTDII]2.0.CO;2&gt;&lt;br&gt;&lt;br&gt;</v>
      </c>
      <c r="N191" s="14" t="str">
        <f>"    ref_intext_"&amp;F191&amp;": "&amp;""""&amp;I191&amp;""""</f>
        <v xml:space="preserve">    ref_intext_karanth_nichols_1998: "Karanth &amp; Nichols, 1998"</v>
      </c>
      <c r="O191" s="14" t="str">
        <f>"    ref_bib_"&amp;F191&amp;": "&amp;""""&amp;K191&amp;""""</f>
        <v xml:space="preserve">    ref_bib_karanth_nichols_1998: "Karanth, K. U., &amp; Nichols, J. D. (1998). Estimation of tiger densities in India using photographic captures and recaptures. *Ecology*, *79*(8), 2852–2862. &lt;https://doi.org/10.1890/0012-9658(1998)079[2852:EOTDII]2.0.CO;2&gt;"</v>
      </c>
    </row>
    <row r="192" spans="1:15">
      <c r="A192" s="14" t="s">
        <v>2248</v>
      </c>
      <c r="B192" s="14" t="b">
        <v>1</v>
      </c>
      <c r="C192" s="14" t="b">
        <v>0</v>
      </c>
      <c r="D192" s="14" t="b">
        <v>0</v>
      </c>
      <c r="E192" s="14"/>
      <c r="F192" s="14" t="s">
        <v>1510</v>
      </c>
      <c r="G192" s="14" t="str">
        <f>"{{ ref_intext_"&amp;F192&amp;" }}"</f>
        <v>{{ ref_intext_karanth_et_al_2011 }}</v>
      </c>
      <c r="H192" s="14" t="str">
        <f>"{{ ref_bib_"&amp;F192&amp;" }}"</f>
        <v>{{ ref_bib_karanth_et_al_2011 }}</v>
      </c>
      <c r="I192" s="14" t="s">
        <v>214</v>
      </c>
      <c r="J192" s="14" t="s">
        <v>807</v>
      </c>
      <c r="K192" s="14" t="s">
        <v>2824</v>
      </c>
      <c r="L192" s="14" t="s">
        <v>624</v>
      </c>
      <c r="M192" s="14" t="str">
        <f>LEFT(K192,141)&amp;" &lt;br&gt; &amp;nbsp;&amp;nbsp;&amp;nbsp;&amp;nbsp;&amp;nbsp;&amp;nbsp;&amp;nbsp;&amp;nbsp;"&amp;MID(K192,2,142)&amp;MID(K192,142,500)&amp;"&lt;br&gt;&lt;br&gt;"</f>
        <v>Karanth, K. U., Nichols, J. D., &amp; Kumar, N. S. (2011). Estimating tiger abundance from camera trap data: field Surveys and analytical issues. &lt;br&gt; &amp;nbsp;&amp;nbsp;&amp;nbsp;&amp;nbsp;&amp;nbsp;&amp;nbsp;&amp;nbsp;&amp;nbsp;aranth, K. U., Nichols, J. D., &amp; Kumar, N. S. (2011). Estimating tiger abundance from camera trap data: field Surveys and analytical issues. I In A. F. O'Connell, J. D. Nichols, &amp; K. U. Karanth (Eds.), *Camera Traps In Animal Ecology: Methods and Analyses* (pp. 9–117). Springer. &lt;https://doi.org/10.1007/978-4-431-99495-4&gt;&lt;br&gt;&lt;br&gt;</v>
      </c>
      <c r="N192" s="14" t="str">
        <f>"    ref_intext_"&amp;F192&amp;": "&amp;""""&amp;I192&amp;""""</f>
        <v xml:space="preserve">    ref_intext_karanth_et_al_2011: "Karanth et al., 2011"</v>
      </c>
      <c r="O192" s="14" t="str">
        <f>"    ref_bib_"&amp;F192&amp;": "&amp;""""&amp;K192&amp;""""</f>
        <v xml:space="preserve">    ref_bib_karanth_et_al_2011: "Karanth, K. U., Nichols, J. D., &amp; Kumar, N. S. (2011). Estimating tiger abundance from camera trap data: field Surveys and analytical issues. In A. F. O'Connell, J. D. Nichols, &amp; K. U. Karanth (Eds.), *Camera Traps In Animal Ecology: Methods and Analyses* (pp. 9–117). Springer. &lt;https://doi.org/10.1007/978-4-431-99495-4&gt;"</v>
      </c>
    </row>
    <row r="193" spans="1:15">
      <c r="A193" s="14" t="s">
        <v>2248</v>
      </c>
      <c r="B193" s="14" t="b">
        <v>1</v>
      </c>
      <c r="C193" s="14" t="b">
        <v>1</v>
      </c>
      <c r="D193" s="14" t="b">
        <v>0</v>
      </c>
      <c r="E193" s="14"/>
      <c r="F193" s="14" t="s">
        <v>1509</v>
      </c>
      <c r="G193" s="14" t="str">
        <f>"{{ ref_intext_"&amp;F193&amp;" }}"</f>
        <v>{{ ref_intext_karanth_et_al_2006 }}</v>
      </c>
      <c r="H193" s="14" t="str">
        <f>"{{ ref_bib_"&amp;F193&amp;" }}"</f>
        <v>{{ ref_bib_karanth_et_al_2006 }}</v>
      </c>
      <c r="I193" s="14" t="s">
        <v>213</v>
      </c>
      <c r="J193" s="14" t="s">
        <v>213</v>
      </c>
      <c r="K193" s="14" t="s">
        <v>1763</v>
      </c>
      <c r="L193" s="14" t="s">
        <v>624</v>
      </c>
      <c r="M193" s="14" t="str">
        <f>LEFT(K193,141)&amp;" &lt;br&gt; &amp;nbsp;&amp;nbsp;&amp;nbsp;&amp;nbsp;&amp;nbsp;&amp;nbsp;&amp;nbsp;&amp;nbsp;"&amp;MID(K193,2,142)&amp;MID(K193,142,500)&amp;"&lt;br&gt;&lt;br&gt;"</f>
        <v>Karanth, K. U., Nichols, J. D., Kumar, N. S., &amp; Hines, J. E. (2006). Assessing Tiger Population Dynamics Using Photographic Capture–Recapture &lt;br&gt; &amp;nbsp;&amp;nbsp;&amp;nbsp;&amp;nbsp;&amp;nbsp;&amp;nbsp;&amp;nbsp;&amp;nbsp;aranth, K. U., Nichols, J. D., Kumar, N. S., &amp; Hines, J. E. (2006). Assessing Tiger Population Dynamics Using Photographic Capture–Recapture S Sampling. *Ecology, 87*(11), 2925–2937. &lt;https://doi.org/10.1890/0012-9658(2006)87[2925:ATPDUP]2.0.CO;2&gt;&lt;br&gt;&lt;br&gt;</v>
      </c>
      <c r="N193" s="14" t="str">
        <f>"    ref_intext_"&amp;F193&amp;": "&amp;""""&amp;I193&amp;""""</f>
        <v xml:space="preserve">    ref_intext_karanth_et_al_2006: "Karanth et al., 2006"</v>
      </c>
      <c r="O193" s="14" t="str">
        <f>"    ref_bib_"&amp;F193&amp;": "&amp;""""&amp;K193&amp;""""</f>
        <v xml:space="preserve">    ref_bib_karanth_et_al_2006: "Karanth, K. U., Nichols, J. D., Kumar, N. S., &amp; Hines, J. E. (2006). Assessing Tiger Population Dynamics Using Photographic Capture–Recapture Sampling. *Ecology, 87*(11), 2925–2937. &lt;https://doi.org/10.1890/0012-9658(2006)87[2925:ATPDUP]2.0.CO;2&gt;"</v>
      </c>
    </row>
    <row r="194" spans="1:15">
      <c r="A194" s="14" t="s">
        <v>2248</v>
      </c>
      <c r="B194" s="14" t="b">
        <v>1</v>
      </c>
      <c r="C194" s="14" t="b">
        <v>0</v>
      </c>
      <c r="D194" s="14" t="b">
        <v>1</v>
      </c>
      <c r="E194" s="14"/>
      <c r="F194" s="14" t="s">
        <v>1514</v>
      </c>
      <c r="G194" s="14" t="str">
        <f>"{{ ref_intext_"&amp;F194&amp;" }}"</f>
        <v>{{ ref_intext_kays_et_al_2020 }}</v>
      </c>
      <c r="H194" s="14" t="str">
        <f>"{{ ref_bib_"&amp;F194&amp;" }}"</f>
        <v>{{ ref_bib_kays_et_al_2020 }}</v>
      </c>
      <c r="I194" s="14" t="s">
        <v>212</v>
      </c>
      <c r="J194" s="14" t="s">
        <v>212</v>
      </c>
      <c r="K194" s="14" t="s">
        <v>1767</v>
      </c>
      <c r="L194" s="14" t="s">
        <v>624</v>
      </c>
      <c r="M194" s="14" t="str">
        <f>LEFT(K194,141)&amp;" &lt;br&gt; &amp;nbsp;&amp;nbsp;&amp;nbsp;&amp;nbsp;&amp;nbsp;&amp;nbsp;&amp;nbsp;&amp;nbsp;"&amp;MID(K194,2,142)&amp;MID(K194,142,500)&amp;"&lt;br&gt;&lt;br&gt;"</f>
        <v>Kays, R., Arbogast, B. S., Baker‐Whatton, M., Beirne, C., Boone, H. M., Bowler, M., Burneo, S. F., Cove, M. V., Ding, P., Espinosa, S., Gonça &lt;br&gt; &amp;nbsp;&amp;nbsp;&amp;nbsp;&amp;nbsp;&amp;nbsp;&amp;nbsp;&amp;nbsp;&amp;nbsp;ays, R., Arbogast, B. S., Baker‐Whatton, M., Beirne, C., Boone, H. M., Bowler, M., Burneo, S. F., Cove, M. V., Ding, P., Espinosa, S., Gonçalvlves,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&lt;https://doi.org/10.1111/2041-210x.13370&gt;&lt;br&gt;&lt;br&gt;</v>
      </c>
      <c r="N194" s="14" t="str">
        <f>"    ref_intext_"&amp;F194&amp;": "&amp;""""&amp;I194&amp;""""</f>
        <v xml:space="preserve">    ref_intext_kays_et_al_2020: "Kays et al., 2020"</v>
      </c>
      <c r="O194" s="14" t="str">
        <f>"    ref_bib_"&amp;F194&amp;": "&amp;""""&amp;K194&amp;""""</f>
        <v xml:space="preserve">    ref_bib_kays_et_al_2020: "Kays,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v>
      </c>
    </row>
    <row r="195" spans="1:15">
      <c r="A195" s="14" t="s">
        <v>2248</v>
      </c>
      <c r="B195" s="14" t="b">
        <v>1</v>
      </c>
      <c r="C195" s="14" t="b">
        <v>0</v>
      </c>
      <c r="D195" s="14" t="b">
        <v>0</v>
      </c>
      <c r="E195" s="14"/>
      <c r="F195" s="14" t="s">
        <v>1515</v>
      </c>
      <c r="G195" s="14" t="str">
        <f>"{{ ref_intext_"&amp;F195&amp;" }}"</f>
        <v>{{ ref_intext_kays_et_al_2021 }}</v>
      </c>
      <c r="H195" s="14" t="str">
        <f>"{{ ref_bib_"&amp;F195&amp;" }}"</f>
        <v>{{ ref_bib_kays_et_al_2021 }}</v>
      </c>
      <c r="I195" s="14" t="s">
        <v>211</v>
      </c>
      <c r="J195" s="14" t="s">
        <v>211</v>
      </c>
      <c r="K195" s="14" t="s">
        <v>2825</v>
      </c>
      <c r="L195" s="14" t="s">
        <v>624</v>
      </c>
      <c r="M195" s="14" t="str">
        <f>LEFT(K195,141)&amp;" &lt;br&gt; &amp;nbsp;&amp;nbsp;&amp;nbsp;&amp;nbsp;&amp;nbsp;&amp;nbsp;&amp;nbsp;&amp;nbsp;"&amp;MID(K195,2,142)&amp;MID(K195,142,500)&amp;"&lt;br&gt;&lt;br&gt;"</f>
        <v>Kays, R., Hody, A., Jachowski, D. S., &amp; Parsons, A. W. (2021). Empirical Evaluation of the Spatial Scale and Detection Process of Camera Trap &lt;br&gt; &amp;nbsp;&amp;nbsp;&amp;nbsp;&amp;nbsp;&amp;nbsp;&amp;nbsp;&amp;nbsp;&amp;nbsp;ays, R., Hody, A., Jachowski, D. S., &amp; Parsons, A. W. (2021). Empirical Evaluation of the Spatial Scale and Detection Process of Camera Trap S Surveys. *Movement Ecology, 9*, 41. &lt;https://doi.org/10.1186/s40462-021-00277-3.&gt;&lt;br&gt;&lt;br&gt;</v>
      </c>
      <c r="N195" s="14" t="str">
        <f>"    ref_intext_"&amp;F195&amp;": "&amp;""""&amp;I195&amp;""""</f>
        <v xml:space="preserve">    ref_intext_kays_et_al_2021: "Kays et al., 2021"</v>
      </c>
      <c r="O195" s="14" t="str">
        <f>"    ref_bib_"&amp;F195&amp;": "&amp;""""&amp;K195&amp;""""</f>
        <v xml:space="preserve">    ref_bib_kays_et_al_2021: "Kays, R., Hody, A., Jachowski, D. S., &amp; Parsons, A. W. (2021). Empirical Evaluation of the Spatial Scale and Detection Process of Camera Trap Surveys. *Movement Ecology, 9*, 41. &lt;https://doi.org/10.1186/s40462-021-00277-3.&gt;"</v>
      </c>
    </row>
    <row r="196" spans="1:15">
      <c r="A196" s="14" t="s">
        <v>2248</v>
      </c>
      <c r="B196" s="14" t="b">
        <v>0</v>
      </c>
      <c r="C196" s="14" t="b">
        <v>0</v>
      </c>
      <c r="D196" s="14" t="s">
        <v>789</v>
      </c>
      <c r="E196" s="14"/>
      <c r="F196" s="14" t="s">
        <v>1512</v>
      </c>
      <c r="G196" s="14" t="str">
        <f>"{{ ref_intext_"&amp;F196&amp;" }}"</f>
        <v>{{ ref_intext_kays_et_al_2009 }}</v>
      </c>
      <c r="H196" s="14" t="str">
        <f>"{{ ref_bib_"&amp;F196&amp;" }}"</f>
        <v>{{ ref_bib_kays_et_al_2009 }}</v>
      </c>
      <c r="I196" s="14" t="s">
        <v>210</v>
      </c>
      <c r="J196" s="14" t="s">
        <v>210</v>
      </c>
      <c r="K196" s="14" t="s">
        <v>1765</v>
      </c>
      <c r="L196" s="14" t="s">
        <v>624</v>
      </c>
      <c r="M196" s="14" t="str">
        <f>LEFT(K196,141)&amp;" &lt;br&gt; &amp;nbsp;&amp;nbsp;&amp;nbsp;&amp;nbsp;&amp;nbsp;&amp;nbsp;&amp;nbsp;&amp;nbsp;"&amp;MID(K196,2,142)&amp;MID(K196,142,500)&amp;"&lt;br&gt;&lt;br&gt;"</f>
        <v>Kays, R., Kranstauber, B., Jansen, P., Carbone, C., Rowcliffe, M., Fountain, T., &amp; Tilak, S. (2009). Camera traps as sensor networks for moni &lt;br&gt; &amp;nbsp;&amp;nbsp;&amp;nbsp;&amp;nbsp;&amp;nbsp;&amp;nbsp;&amp;nbsp;&amp;nbsp;ays, R., Kranstauber, B., Jansen, P., Carbone, C., Rowcliffe, M., Fountain, T., &amp; Tilak, S. (2009). Camera traps as sensor networks for monitotoring animal communities. *2009 IEEE 34th Conference on Local Computer Networks*, 811–818. &lt;https://doi.org/10.1109/lcn.2009.5355046&gt;&lt;br&gt;&lt;br&gt;</v>
      </c>
      <c r="N196" s="14" t="str">
        <f>"    ref_intext_"&amp;F196&amp;": "&amp;""""&amp;I196&amp;""""</f>
        <v xml:space="preserve">    ref_intext_kays_et_al_2009: "Kays et al., 2009"</v>
      </c>
      <c r="O196" s="14" t="str">
        <f>"    ref_bib_"&amp;F196&amp;": "&amp;""""&amp;K196&amp;""""</f>
        <v xml:space="preserve">    ref_bib_kays_et_al_2009: "Kays, R., Kranstauber, B., Jansen, P., Carbone, C., Rowcliffe, M., Fountain, T., &amp; Tilak, S. (2009). Camera traps as sensor networks for monitoring animal communities. *2009 IEEE 34th Conference on Local Computer Networks*, 811–818. &lt;https://doi.org/10.1109/lcn.2009.5355046&gt;"</v>
      </c>
    </row>
    <row r="197" spans="1:15">
      <c r="A197" s="14" t="s">
        <v>2248</v>
      </c>
      <c r="B197" s="14" t="b">
        <v>1</v>
      </c>
      <c r="C197" s="14" t="b">
        <v>0</v>
      </c>
      <c r="D197" s="14" t="b">
        <v>0</v>
      </c>
      <c r="E197" s="14"/>
      <c r="F197" s="14" t="s">
        <v>1513</v>
      </c>
      <c r="G197" s="14" t="str">
        <f>"{{ ref_intext_"&amp;F197&amp;" }}"</f>
        <v>{{ ref_intext_kays_et_al_2010 }}</v>
      </c>
      <c r="H197" s="14" t="str">
        <f>"{{ ref_bib_"&amp;F197&amp;" }}"</f>
        <v>{{ ref_bib_kays_et_al_2010 }}</v>
      </c>
      <c r="I197" s="14" t="s">
        <v>209</v>
      </c>
      <c r="J197" s="14" t="s">
        <v>209</v>
      </c>
      <c r="K197" s="14" t="s">
        <v>1766</v>
      </c>
      <c r="L197" s="14" t="s">
        <v>624</v>
      </c>
      <c r="M197" s="14" t="str">
        <f>LEFT(K197,141)&amp;" &lt;br&gt; &amp;nbsp;&amp;nbsp;&amp;nbsp;&amp;nbsp;&amp;nbsp;&amp;nbsp;&amp;nbsp;&amp;nbsp;"&amp;MID(K197,2,142)&amp;MID(K197,142,500)&amp;"&lt;br&gt;&lt;br&gt;"</f>
        <v>Kays, R., Tilak, S., Kranstauber, B., Jansen, P. A., Carbone, C., Rowcliffe, M. J., &amp; He, Z. (2010). Monitoring wild animal communities with  &lt;br&gt; &amp;nbsp;&amp;nbsp;&amp;nbsp;&amp;nbsp;&amp;nbsp;&amp;nbsp;&amp;nbsp;&amp;nbsp;ays, R., Tilak, S., Kranstauber, B., Jansen, P. A., Carbone, C., Rowcliffe, M. J., &amp; He, Z. (2010). Monitoring wild animal communities with ararrays of motion sensitive camera traps. *arXiv Preprint*, arXiv:1009. 5718. &lt;https://arxiv.org/pdf/1009.5718&gt;&lt;br&gt;&lt;br&gt;</v>
      </c>
      <c r="N197" s="14" t="str">
        <f>"    ref_intext_"&amp;F197&amp;": "&amp;""""&amp;I197&amp;""""</f>
        <v xml:space="preserve">    ref_intext_kays_et_al_2010: "Kays et al., 2010"</v>
      </c>
      <c r="O197" s="14" t="str">
        <f>"    ref_bib_"&amp;F197&amp;": "&amp;""""&amp;K197&amp;""""</f>
        <v xml:space="preserve">    ref_bib_kays_et_al_2010: "Kays, R., Tilak, S., Kranstauber, B., Jansen, P. A., Carbone, C., Rowcliffe, M. J., &amp; He, Z. (2010). Monitoring wild animal communities with arrays of motion sensitive camera traps. *arXiv Preprint*, arXiv:1009. 5718. &lt;https://arxiv.org/pdf/1009.5718&gt;"</v>
      </c>
    </row>
    <row r="198" spans="1:15">
      <c r="A198" s="14" t="s">
        <v>2248</v>
      </c>
      <c r="B198" s="14" t="b">
        <v>0</v>
      </c>
      <c r="C198" s="14" t="b">
        <v>0</v>
      </c>
      <c r="D198" s="14" t="b">
        <v>1</v>
      </c>
      <c r="E198" s="14"/>
      <c r="F198" s="14" t="s">
        <v>1516</v>
      </c>
      <c r="G198" s="14" t="str">
        <f>"{{ ref_intext_"&amp;F198&amp;" }}"</f>
        <v>{{ ref_intext_keim_et_al_2011 }}</v>
      </c>
      <c r="H198" s="14" t="str">
        <f>"{{ ref_bib_"&amp;F198&amp;" }}"</f>
        <v>{{ ref_bib_keim_et_al_2011 }}</v>
      </c>
      <c r="I198" s="14" t="s">
        <v>208</v>
      </c>
      <c r="J198" s="14" t="s">
        <v>208</v>
      </c>
      <c r="K198" s="14" t="s">
        <v>1768</v>
      </c>
      <c r="L198" s="14" t="s">
        <v>624</v>
      </c>
      <c r="M198" s="14" t="str">
        <f>LEFT(K198,141)&amp;" &lt;br&gt; &amp;nbsp;&amp;nbsp;&amp;nbsp;&amp;nbsp;&amp;nbsp;&amp;nbsp;&amp;nbsp;&amp;nbsp;"&amp;MID(K198,2,142)&amp;MID(K198,142,500)&amp;"&lt;br&gt;&lt;br&gt;"</f>
        <v>Keim, J. L., DeWitt, P. D., &amp; Lele, S. R. (2011). Predators choose prey over prey habitats: Evidence from a lynx–hare system. *Ecological App &lt;br&gt; &amp;nbsp;&amp;nbsp;&amp;nbsp;&amp;nbsp;&amp;nbsp;&amp;nbsp;&amp;nbsp;&amp;nbsp;eim, J. L., DeWitt, P. D., &amp; Lele, S. R. (2011). Predators choose prey over prey habitats: Evidence from a lynx–hare system. *Ecological Applilications*, *21*(4), 1011–1016. &lt;https://doi.org/10.1890/10-0949.1&gt;&lt;br&gt;&lt;br&gt;</v>
      </c>
      <c r="N198" s="14" t="str">
        <f>"    ref_intext_"&amp;F198&amp;": "&amp;""""&amp;I198&amp;""""</f>
        <v xml:space="preserve">    ref_intext_keim_et_al_2011: "Keim et al., 2011"</v>
      </c>
      <c r="O198" s="14" t="str">
        <f>"    ref_bib_"&amp;F198&amp;": "&amp;""""&amp;K198&amp;""""</f>
        <v xml:space="preserve">    ref_bib_keim_et_al_2011: "Keim, J. L., DeWitt, P. D., &amp; Lele, S. R. (2011). Predators choose prey over prey habitats: Evidence from a lynx–hare system. *Ecological Applications*, *21*(4), 1011–1016. &lt;https://doi.org/10.1890/10-0949.1&gt;"</v>
      </c>
    </row>
    <row r="199" spans="1:15">
      <c r="A199" s="14" t="s">
        <v>2248</v>
      </c>
      <c r="B199" s="14" t="b">
        <v>1</v>
      </c>
      <c r="C199" s="14" t="b">
        <v>0</v>
      </c>
      <c r="D199" s="14" t="b">
        <v>0</v>
      </c>
      <c r="E199" s="14"/>
      <c r="F199" s="14" t="s">
        <v>1518</v>
      </c>
      <c r="G199" s="14" t="str">
        <f>"{{ ref_intext_"&amp;F199&amp;" }}"</f>
        <v>{{ ref_intext_keim_et_al_2021 }}</v>
      </c>
      <c r="H199" s="14" t="str">
        <f>"{{ ref_bib_"&amp;F199&amp;" }}"</f>
        <v>{{ ref_bib_keim_et_al_2021 }}</v>
      </c>
      <c r="I199" s="14" t="s">
        <v>207</v>
      </c>
      <c r="J199" s="14" t="s">
        <v>207</v>
      </c>
      <c r="K199" s="14" t="s">
        <v>1770</v>
      </c>
      <c r="L199" s="14" t="s">
        <v>624</v>
      </c>
      <c r="M199" s="14" t="str">
        <f>LEFT(K199,141)&amp;" &lt;br&gt; &amp;nbsp;&amp;nbsp;&amp;nbsp;&amp;nbsp;&amp;nbsp;&amp;nbsp;&amp;nbsp;&amp;nbsp;"&amp;MID(K199,2,142)&amp;MID(K199,142,500)&amp;"&lt;br&gt;&lt;br&gt;"</f>
        <v>Keim, J. L., DeWitt, P. D., Wilson, S. F., Fitzpatrick, J. J., Jenni, N. S., &amp; Lele, S. R. (2021). Managing animal movement conserves predato &lt;br&gt; &amp;nbsp;&amp;nbsp;&amp;nbsp;&amp;nbsp;&amp;nbsp;&amp;nbsp;&amp;nbsp;&amp;nbsp;eim, J. L., DeWitt, P. D., Wilson, S. F., Fitzpatrick, J. J., Jenni, N. S., &amp; Lele, S. R. (2021). Managing animal movement conserves predator–r–prey dynamics. *Frontiers in Ecology and the Environment, 19*(7), 379-385. &lt;https://esajournals.onlinelibrary.wiley.com/doi/10.1002/fee.2358&gt;&lt;br&gt;&lt;br&gt;</v>
      </c>
      <c r="N199" s="14" t="str">
        <f>"    ref_intext_"&amp;F199&amp;": "&amp;""""&amp;I199&amp;""""</f>
        <v xml:space="preserve">    ref_intext_keim_et_al_2021: "Keim et al., 2021"</v>
      </c>
      <c r="O199" s="14" t="str">
        <f>"    ref_bib_"&amp;F199&amp;": "&amp;""""&amp;K199&amp;""""</f>
        <v xml:space="preserve">    ref_bib_keim_et_al_2021: "Keim, J. L., DeWitt, P. D., Wilson, S. F., Fitzpatrick, J. J., Jenni, N. S., &amp; Lele, S. R. (2021). Managing animal movement conserves predator–prey dynamics. *Frontiers in Ecology and the Environment, 19*(7), 379-385. &lt;https://esajournals.onlinelibrary.wiley.com/doi/10.1002/fee.2358&gt;"</v>
      </c>
    </row>
    <row r="200" spans="1:15">
      <c r="A200" s="14" t="s">
        <v>2248</v>
      </c>
      <c r="B200" s="14" t="b">
        <v>1</v>
      </c>
      <c r="C200" s="14" t="b">
        <v>0</v>
      </c>
      <c r="D200" s="14" t="b">
        <v>1</v>
      </c>
      <c r="E200" s="14"/>
      <c r="F200" s="14" t="s">
        <v>1517</v>
      </c>
      <c r="G200" s="14" t="str">
        <f>"{{ ref_intext_"&amp;F200&amp;" }}"</f>
        <v>{{ ref_intext_keim_et_al_2019 }}</v>
      </c>
      <c r="H200" s="14" t="str">
        <f>"{{ ref_bib_"&amp;F200&amp;" }}"</f>
        <v>{{ ref_bib_keim_et_al_2019 }}</v>
      </c>
      <c r="I200" s="14" t="s">
        <v>206</v>
      </c>
      <c r="J200" s="14" t="s">
        <v>206</v>
      </c>
      <c r="K200" s="14" t="s">
        <v>1769</v>
      </c>
      <c r="L200" s="14" t="s">
        <v>624</v>
      </c>
      <c r="M200" s="14" t="str">
        <f>LEFT(K200,141)&amp;" &lt;br&gt; &amp;nbsp;&amp;nbsp;&amp;nbsp;&amp;nbsp;&amp;nbsp;&amp;nbsp;&amp;nbsp;&amp;nbsp;"&amp;MID(K200,2,142)&amp;MID(K200,142,500)&amp;"&lt;br&gt;&lt;br&gt;"</f>
        <v>Keim, J. L., Lele, S. R., DeWitt, P. D., Fitzpatrick, J. J., Jenni, N. S. (2019). Estimating the intensity of use by interacting predators an &lt;br&gt; &amp;nbsp;&amp;nbsp;&amp;nbsp;&amp;nbsp;&amp;nbsp;&amp;nbsp;&amp;nbsp;&amp;nbsp;eim, J. L., Lele, S. R., DeWitt, P. D., Fitzpatrick, J. J., Jenni, N. S. (2019). Estimating the intensity of use by interacting predators and d prey using camera traps. *Journal of Animal Ecology, 88*, 690–701. &lt;https://doi.org/10.1111/1365-2656.12960&gt;&lt;br&gt;&lt;br&gt;</v>
      </c>
      <c r="N200" s="14" t="str">
        <f>"    ref_intext_"&amp;F200&amp;": "&amp;""""&amp;I200&amp;""""</f>
        <v xml:space="preserve">    ref_intext_keim_et_al_2019: "Keim et al., 2019"</v>
      </c>
      <c r="O200" s="14" t="str">
        <f>"    ref_bib_"&amp;F200&amp;": "&amp;""""&amp;K200&amp;""""</f>
        <v xml:space="preserve">    ref_bib_keim_et_al_2019: "Keim, J. L., Lele, S. R., DeWitt, P. D., Fitzpatrick, J. J., Jenni, N. S. (2019). Estimating the intensity of use by interacting predators and prey using camera traps. *Journal of Animal Ecology, 88*, 690–701. &lt;https://doi.org/10.1111/1365-2656.12960&gt;"</v>
      </c>
    </row>
    <row r="201" spans="1:15" ht="15">
      <c r="A201" s="14" t="s">
        <v>2248</v>
      </c>
      <c r="F201" s="74" t="s">
        <v>1519</v>
      </c>
      <c r="G201" s="14" t="str">
        <f>"{{ ref_intext_"&amp;F201&amp;" }}"</f>
        <v>{{ ref_intext_kelejian_prucha_1998 }}</v>
      </c>
      <c r="H201" s="14" t="str">
        <f>"{{ ref_bib_"&amp;F201&amp;" }}"</f>
        <v>{{ ref_bib_kelejian_prucha_1998 }}</v>
      </c>
      <c r="I201" s="74" t="s">
        <v>205</v>
      </c>
      <c r="K201" s="74" t="s">
        <v>3585</v>
      </c>
      <c r="L201" s="14" t="s">
        <v>624</v>
      </c>
      <c r="N201" s="14" t="str">
        <f>"    ref_intext_"&amp;F201&amp;": "&amp;""""&amp;I201&amp;""""</f>
        <v xml:space="preserve">    ref_intext_kelejian_prucha_1998: "Kelejian &amp; Prucha, 1998"</v>
      </c>
      <c r="O201" s="14" t="str">
        <f>"    ref_bib_"&amp;F201&amp;": "&amp;""""&amp;K201&amp;""""</f>
        <v xml:space="preserve">    ref_bib_kelejian_prucha_1998: "Kelejian, H. H., &amp; Prucha, I. R. (1998). A Generalized Spatial Two-Stage Least Squares Procedure for Estimating a Spatial Autoregressive Model with Autoregressive Disturbances. *Journal of Real Estate Finance and Economics, 17*, 99–121. &lt;https://doi.org/10.1023/A:1007707430416&gt;"</v>
      </c>
    </row>
    <row r="202" spans="1:15">
      <c r="A202" s="38"/>
      <c r="B202" s="38"/>
      <c r="C202" s="38"/>
      <c r="D202" s="38"/>
      <c r="E202" s="14"/>
      <c r="F202" s="38" t="s">
        <v>3680</v>
      </c>
      <c r="G202" s="14" t="str">
        <f>"{{ ref_intext_"&amp;F202&amp;" }}"</f>
        <v>{{ ref_intext_fiske_chandler_2011 }}</v>
      </c>
      <c r="H202" s="14" t="str">
        <f>"{{ ref_bib_"&amp;F202&amp;" }}"</f>
        <v>{{ ref_bib_fiske_chandler_2011 }}</v>
      </c>
      <c r="I202" s="38" t="s">
        <v>3683</v>
      </c>
      <c r="J202" s="38"/>
      <c r="K202" s="38" t="s">
        <v>3679</v>
      </c>
      <c r="L202" s="14" t="s">
        <v>624</v>
      </c>
      <c r="M202" s="38"/>
      <c r="N202" s="14" t="str">
        <f>"    ref_intext_"&amp;F202&amp;": "&amp;""""&amp;I202&amp;""""</f>
        <v xml:space="preserve">    ref_intext_fiske_chandler_2011: "Fiske &amp; Chandler, 2011"</v>
      </c>
      <c r="O202" s="14" t="str">
        <f>"    ref_bib_"&amp;F202&amp;": "&amp;""""&amp;K202&amp;""""</f>
        <v xml:space="preserve">    ref_bib_fiske_chandler_2011: "Kellner, K. F., Smith, A. D., Royle, J. A., Kery, M, Belant, J. L., &amp; Chandler, R. B. (2023). The unmarked R package: Twelve years of advances in occurrence and abundance modelling in ecology. *Methods in Ecology and Evolution, 14* (6), 1408–1415. &lt;https://www.jstatsoft.org/v43/i10/&gt;"</v>
      </c>
    </row>
    <row r="203" spans="1:15">
      <c r="A203" s="14" t="s">
        <v>2248</v>
      </c>
      <c r="B203" s="14" t="b">
        <v>1</v>
      </c>
      <c r="C203" s="14" t="b">
        <v>0</v>
      </c>
      <c r="D203" s="14" t="b">
        <v>0</v>
      </c>
      <c r="E203" s="14"/>
      <c r="F203" s="14" t="s">
        <v>1520</v>
      </c>
      <c r="G203" s="14" t="str">
        <f>"{{ ref_intext_"&amp;F203&amp;" }}"</f>
        <v>{{ ref_intext_kelly_et_al_2008 }}</v>
      </c>
      <c r="H203" s="14" t="str">
        <f>"{{ ref_bib_"&amp;F203&amp;" }}"</f>
        <v>{{ ref_bib_kelly_et_al_2008 }}</v>
      </c>
      <c r="I203" s="14" t="s">
        <v>204</v>
      </c>
      <c r="J203" s="14" t="s">
        <v>204</v>
      </c>
      <c r="K203" s="14" t="s">
        <v>1771</v>
      </c>
      <c r="L203" s="14" t="s">
        <v>624</v>
      </c>
      <c r="M203" s="14" t="str">
        <f>LEFT(K203,141)&amp;" &lt;br&gt; &amp;nbsp;&amp;nbsp;&amp;nbsp;&amp;nbsp;&amp;nbsp;&amp;nbsp;&amp;nbsp;&amp;nbsp;"&amp;MID(K203,2,142)&amp;MID(K203,142,500)&amp;"&lt;br&gt;&lt;br&gt;"</f>
        <v>Kelly, M. J., Noss, A. J., Bitetti, M. S., Maffei, L., Arispe, R. L., Paviolo, A., Angelo, C. D. D., &amp; Di Blanco, Y. E. (2008). Estimating Pu &lt;br&gt; &amp;nbsp;&amp;nbsp;&amp;nbsp;&amp;nbsp;&amp;nbsp;&amp;nbsp;&amp;nbsp;&amp;nbsp;elly, M. J., Noss, A. J., Bitetti, M. S., Maffei, L., Arispe, R. L., Paviolo, A., Angelo, C. D. D., &amp; Di Blanco, Y. E. (2008). Estimating Pumama Densities from Camera Trapping Across Three Study Sites: Bolivia, Argentina, And Belize. *Journal of Mammalogy, 89*(2), 408–418. &lt;https://doi.org/10.1644/06-MAMM-A-424R.1&gt;&lt;br&gt;&lt;br&gt;</v>
      </c>
      <c r="N203" s="14" t="str">
        <f>"    ref_intext_"&amp;F203&amp;": "&amp;""""&amp;I203&amp;""""</f>
        <v xml:space="preserve">    ref_intext_kelly_et_al_2008: "Kelly et al., 2008"</v>
      </c>
      <c r="O203" s="14" t="str">
        <f>"    ref_bib_"&amp;F203&amp;": "&amp;""""&amp;K203&amp;""""</f>
        <v xml:space="preserve">    ref_bib_kelly_et_al_2008: "Kelly, M. J., Noss, A. J., Bitetti, M. S., Maffei, L., Arispe, R. L., Paviolo, A., Angelo, C. D. D., &amp; Di Blanco, Y. E. (2008). Estimating Puma Densities from Camera Trapping Across Three Study Sites: Bolivia, Argentina, And Belize. *Journal of Mammalogy, 89*(2), 408–418. &lt;https://doi.org/10.1644/06-MAMM-A-424R.1&gt;"</v>
      </c>
    </row>
    <row r="204" spans="1:15">
      <c r="A204" s="14" t="s">
        <v>2248</v>
      </c>
      <c r="B204" s="14" t="b">
        <v>1</v>
      </c>
      <c r="C204" s="14" t="b">
        <v>0</v>
      </c>
      <c r="D204" s="14" t="b">
        <v>1</v>
      </c>
      <c r="E204" s="14"/>
      <c r="F204" s="14" t="s">
        <v>1878</v>
      </c>
      <c r="G204" s="14" t="str">
        <f>"{{ ref_intext_"&amp;F204&amp;" }}"</f>
        <v>{{ ref_intext_kinnaird_obrien_2012 }}</v>
      </c>
      <c r="H204" s="14" t="str">
        <f>"{{ ref_bib_"&amp;F204&amp;" }}"</f>
        <v>{{ ref_bib_kinnaird_obrien_2012 }}</v>
      </c>
      <c r="I204" s="14" t="s">
        <v>203</v>
      </c>
      <c r="J204" s="14" t="s">
        <v>203</v>
      </c>
      <c r="K204" s="14" t="s">
        <v>2794</v>
      </c>
      <c r="L204" s="14" t="s">
        <v>624</v>
      </c>
      <c r="M204" s="14" t="str">
        <f>LEFT(K204,141)&amp;" &lt;br&gt; &amp;nbsp;&amp;nbsp;&amp;nbsp;&amp;nbsp;&amp;nbsp;&amp;nbsp;&amp;nbsp;&amp;nbsp;"&amp;MID(K204,2,142)&amp;MID(K204,142,500)&amp;"&lt;br&gt;&lt;br&gt;"</f>
        <v>Kinnaird, M. F., &amp; O'Brien, T. G. (2011). Density estimation of sympatric carnivores using spatially explicit capture–recapture methods and s &lt;br&gt; &amp;nbsp;&amp;nbsp;&amp;nbsp;&amp;nbsp;&amp;nbsp;&amp;nbsp;&amp;nbsp;&amp;nbsp;innaird, M. F., &amp; O'Brien, T. G. (2011). Density estimation of sympatric carnivores using spatially explicit capture–recapture methods and statandard trapping grid. *Ecological Applications, 21*(8), 2908–2916. &lt;https://www.jstor.org/stable/41417102&gt;&lt;br&gt;&lt;br&gt;</v>
      </c>
      <c r="N204" s="14" t="str">
        <f>"    ref_intext_"&amp;F204&amp;": "&amp;""""&amp;I204&amp;""""</f>
        <v xml:space="preserve">    ref_intext_kinnaird_obrien_2012: "Kinnaird &amp; O'Brien, 2012"</v>
      </c>
      <c r="O204" s="14" t="str">
        <f>"    ref_bib_"&amp;F204&amp;": "&amp;""""&amp;K204&amp;""""</f>
        <v xml:space="preserve">    ref_bib_kinnaird_obrien_2012: "Kinnaird, M. F., &amp; O'Brien, T. G. (2011). Density estimation of sympatric carnivores using spatially explicit capture–recapture methods and standard trapping grid. *Ecological Applications, 21*(8), 2908–2916. &lt;https://www.jstor.org/stable/41417102&gt;"</v>
      </c>
    </row>
    <row r="205" spans="1:15">
      <c r="A205" s="14" t="s">
        <v>2248</v>
      </c>
      <c r="B205" s="14" t="b">
        <v>1</v>
      </c>
      <c r="C205" s="14" t="b">
        <v>1</v>
      </c>
      <c r="D205" s="14" t="b">
        <v>1</v>
      </c>
      <c r="E205" s="14"/>
      <c r="F205" s="14" t="s">
        <v>1521</v>
      </c>
      <c r="G205" s="14" t="str">
        <f>"{{ ref_intext_"&amp;F205&amp;" }}"</f>
        <v>{{ ref_intext_kitamura_et_al_2010 }}</v>
      </c>
      <c r="H205" s="14" t="str">
        <f>"{{ ref_bib_"&amp;F205&amp;" }}"</f>
        <v>{{ ref_bib_kitamura_et_al_2010 }}</v>
      </c>
      <c r="I205" s="14" t="s">
        <v>202</v>
      </c>
      <c r="J205" s="14" t="s">
        <v>202</v>
      </c>
      <c r="K205" s="14" t="s">
        <v>1772</v>
      </c>
      <c r="L205" s="14" t="s">
        <v>624</v>
      </c>
      <c r="M205" s="14" t="str">
        <f>LEFT(K205,141)&amp;" &lt;br&gt; &amp;nbsp;&amp;nbsp;&amp;nbsp;&amp;nbsp;&amp;nbsp;&amp;nbsp;&amp;nbsp;&amp;nbsp;"&amp;MID(K205,2,142)&amp;MID(K205,142,500)&amp;"&lt;br&gt;&lt;br&gt;"</f>
        <v>Kitamura, S., Thong-Aree, S., Madsri, S., &amp; Poonswad, P. (2010). Mammal diversity and conservation in a small isolated forest of southern Tha &lt;br&gt; &amp;nbsp;&amp;nbsp;&amp;nbsp;&amp;nbsp;&amp;nbsp;&amp;nbsp;&amp;nbsp;&amp;nbsp;itamura, S., Thong-Aree, S., Madsri, S., &amp; Poonswad, P. (2010). Mammal diversity and conservation in a small isolated forest of southern Thaililand. *Raffles Bulletin of Zoology, 58*(1), 145–156. &lt;https://www.pangolinsg.org/wp-content/uploads/sites/4/2018/06/Kitamura-et-al._2010_Mammal-diversity-in-small-forest-of-Southern-Thailand.pdf&gt;&lt;br&gt;&lt;br&gt;</v>
      </c>
      <c r="N205" s="14" t="str">
        <f>"    ref_intext_"&amp;F205&amp;": "&amp;""""&amp;I205&amp;""""</f>
        <v xml:space="preserve">    ref_intext_kitamura_et_al_2010: "Kitamura et al., 2010"</v>
      </c>
      <c r="O205" s="14" t="str">
        <f>"    ref_bib_"&amp;F205&amp;": "&amp;""""&amp;K205&amp;""""</f>
        <v xml:space="preserve">    ref_bib_kitamura_et_al_2010: "Kitamura,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v>
      </c>
    </row>
    <row r="206" spans="1:15">
      <c r="A206" s="14" t="s">
        <v>2248</v>
      </c>
      <c r="B206" s="14" t="b">
        <v>0</v>
      </c>
      <c r="C206" s="14" t="b">
        <v>0</v>
      </c>
      <c r="D206" s="14" t="b">
        <v>1</v>
      </c>
      <c r="E206" s="14"/>
      <c r="F206" s="14" t="s">
        <v>1522</v>
      </c>
      <c r="G206" s="14" t="str">
        <f>"{{ ref_intext_"&amp;F206&amp;" }}"</f>
        <v>{{ ref_intext_kleiber_zeileis_2016 }}</v>
      </c>
      <c r="H206" s="14" t="str">
        <f>"{{ ref_bib_"&amp;F206&amp;" }}"</f>
        <v>{{ ref_bib_kleiber_zeileis_2016 }}</v>
      </c>
      <c r="I206" s="14" t="s">
        <v>201</v>
      </c>
      <c r="J206" s="14" t="s">
        <v>201</v>
      </c>
      <c r="K206" s="14" t="s">
        <v>1773</v>
      </c>
      <c r="L206" s="14" t="s">
        <v>624</v>
      </c>
      <c r="M206" s="14" t="str">
        <f>LEFT(K206,141)&amp;" &lt;br&gt; &amp;nbsp;&amp;nbsp;&amp;nbsp;&amp;nbsp;&amp;nbsp;&amp;nbsp;&amp;nbsp;&amp;nbsp;"&amp;MID(K206,2,142)&amp;MID(K206,142,500)&amp;"&lt;br&gt;&lt;br&gt;"</f>
        <v>Kleiber, C., &amp; Zeileis, A. (2016). Visualizing Count Data Regressions Using Rootograms. *The American Statistician, 70*(3), 296–303. &lt;https:/ &lt;br&gt; &amp;nbsp;&amp;nbsp;&amp;nbsp;&amp;nbsp;&amp;nbsp;&amp;nbsp;&amp;nbsp;&amp;nbsp;leiber, C., &amp; Zeileis, A. (2016). Visualizing Count Data Regressions Using Rootograms. *The American Statistician, 70*(3), 296–303. &lt;https://d/doi.org/10.1080/00031305.2016.1173590&gt;&lt;br&gt;&lt;br&gt;</v>
      </c>
      <c r="N206" s="14" t="str">
        <f>"    ref_intext_"&amp;F206&amp;": "&amp;""""&amp;I206&amp;""""</f>
        <v xml:space="preserve">    ref_intext_kleiber_zeileis_2016: "Kleiber &amp; Zeileis, 2016"</v>
      </c>
      <c r="O206" s="14" t="str">
        <f>"    ref_bib_"&amp;F206&amp;": "&amp;""""&amp;K206&amp;""""</f>
        <v xml:space="preserve">    ref_bib_kleiber_zeileis_2016: "Kleiber, C., &amp; Zeileis, A. (2016). Visualizing Count Data Regressions Using Rootograms. *The American Statistician, 70*(3), 296–303. &lt;https://doi.org/10.1080/00031305.2016.1173590&gt;"</v>
      </c>
    </row>
    <row r="207" spans="1:15">
      <c r="A207" s="14" t="s">
        <v>2248</v>
      </c>
      <c r="B207" s="14" t="b">
        <v>1</v>
      </c>
      <c r="C207" s="14" t="b">
        <v>0</v>
      </c>
      <c r="D207" s="14" t="b">
        <v>0</v>
      </c>
      <c r="E207" s="14"/>
      <c r="F207" s="14" t="s">
        <v>1523</v>
      </c>
      <c r="G207" s="14" t="str">
        <f>"{{ ref_intext_"&amp;F207&amp;" }}"</f>
        <v>{{ ref_intext_krebs_et_al_2011 }}</v>
      </c>
      <c r="H207" s="14" t="str">
        <f>"{{ ref_bib_"&amp;F207&amp;" }}"</f>
        <v>{{ ref_bib_krebs_et_al_2011 }}</v>
      </c>
      <c r="I207" s="14" t="s">
        <v>200</v>
      </c>
      <c r="J207" s="14" t="s">
        <v>200</v>
      </c>
      <c r="K207" s="14" t="s">
        <v>2795</v>
      </c>
      <c r="L207" s="14" t="s">
        <v>624</v>
      </c>
      <c r="M207" s="14" t="str">
        <f>LEFT(K207,141)&amp;" &lt;br&gt; &amp;nbsp;&amp;nbsp;&amp;nbsp;&amp;nbsp;&amp;nbsp;&amp;nbsp;&amp;nbsp;&amp;nbsp;"&amp;MID(K207,2,142)&amp;MID(K207,142,500)&amp;"&lt;br&gt;&lt;br&gt;"</f>
        <v>Krebs, C. J., Boonstra, R., Gilbert, S., Reid, D., Kenney, A. J., Hofer, E. J., &amp; an Vuren, D. H. (2011). Density estimation for small mammal &lt;br&gt; &amp;nbsp;&amp;nbsp;&amp;nbsp;&amp;nbsp;&amp;nbsp;&amp;nbsp;&amp;nbsp;&amp;nbsp;rebs, C. J., Boonstra, R., Gilbert, S., Reid, D., Kenney, A. J., Hofer, E. J., &amp; an Vuren, D. H. (2011). Density estimation for small mammals s from livetrapping grids: rodents in northern Canada. *Journal of Mammalogy, 92*(5), 974–981. &lt;https://doi.org/10.1644/10-M&gt;&lt;br&gt;&lt;br&gt;</v>
      </c>
      <c r="N207" s="14" t="str">
        <f>"    ref_intext_"&amp;F207&amp;": "&amp;""""&amp;I207&amp;""""</f>
        <v xml:space="preserve">    ref_intext_krebs_et_al_2011: "Krebs et al., 2011"</v>
      </c>
      <c r="O207" s="14" t="str">
        <f>"    ref_bib_"&amp;F207&amp;": "&amp;""""&amp;K207&amp;""""</f>
        <v xml:space="preserve">    ref_bib_krebs_et_al_2011: "Krebs, C. J., Boonstra, R., Gilbert, S., Reid, D., Kenney, A. J., Hofer, E. J., &amp; an Vuren, D. H. (2011). Density estimation for small mammals from livetrapping grids: rodents in northern Canada. *Journal of Mammalogy, 92*(5), 974–981. &lt;https://doi.org/10.1644/10-M&gt;"</v>
      </c>
    </row>
    <row r="208" spans="1:15">
      <c r="A208" s="14" t="s">
        <v>2248</v>
      </c>
      <c r="B208" s="14" t="b">
        <v>1</v>
      </c>
      <c r="C208" s="14" t="b">
        <v>1</v>
      </c>
      <c r="D208" s="14" t="b">
        <v>0</v>
      </c>
      <c r="E208" s="14"/>
      <c r="F208" s="14" t="s">
        <v>1524</v>
      </c>
      <c r="G208" s="14" t="str">
        <f>"{{ ref_intext_"&amp;F208&amp;" }}"</f>
        <v>{{ ref_intext_kruger_et_al_2018 }}</v>
      </c>
      <c r="H208" s="14" t="str">
        <f>"{{ ref_bib_"&amp;F208&amp;" }}"</f>
        <v>{{ ref_bib_kruger_et_al_2018 }}</v>
      </c>
      <c r="I208" s="14" t="s">
        <v>199</v>
      </c>
      <c r="J208" s="14" t="s">
        <v>199</v>
      </c>
      <c r="K208" s="14" t="s">
        <v>2826</v>
      </c>
      <c r="L208" s="14" t="s">
        <v>624</v>
      </c>
      <c r="M208" s="14" t="str">
        <f>LEFT(K208,141)&amp;" &lt;br&gt; &amp;nbsp;&amp;nbsp;&amp;nbsp;&amp;nbsp;&amp;nbsp;&amp;nbsp;&amp;nbsp;&amp;nbsp;"&amp;MID(K208,2,142)&amp;MID(K208,142,500)&amp;"&lt;br&gt;&lt;br&gt;"</f>
        <v>Kruger, H., Vaananen, V. -M., Holopainen, S., &amp; Nummi, P. (2018). The new faces of nest predation in agricultural landscapes - a camera trap  &lt;br&gt; &amp;nbsp;&amp;nbsp;&amp;nbsp;&amp;nbsp;&amp;nbsp;&amp;nbsp;&amp;nbsp;&amp;nbsp;ruger, H., Vaananen, V. -M., Holopainen, S., &amp; Nummi, P. (2018). The new faces of nest predation in agricultural landscapes - a camera trap SuSurvey with artificial nests. European *Journal of Wildlife Research, 64*(6), 76. &lt;https://doi.org/10.1007/s10344-018-1233-7&gt;&lt;br&gt;&lt;br&gt;</v>
      </c>
      <c r="N208" s="14" t="str">
        <f>"    ref_intext_"&amp;F208&amp;": "&amp;""""&amp;I208&amp;""""</f>
        <v xml:space="preserve">    ref_intext_kruger_et_al_2018: "Kruger et al., 2018"</v>
      </c>
      <c r="O208" s="14" t="str">
        <f>"    ref_bib_"&amp;F208&amp;": "&amp;""""&amp;K208&amp;""""</f>
        <v xml:space="preserve">    ref_bib_kruger_et_al_2018: "Kruger, H., Vaananen, V. -M., Holopainen, S., &amp; Nummi, P. (2018). The new faces of nest predation in agricultural landscapes - a camera trap Survey with artificial nests. European *Journal of Wildlife Research, 64*(6), 76. &lt;https://doi.org/10.1007/s10344-018-1233-7&gt;"</v>
      </c>
    </row>
    <row r="209" spans="1:15">
      <c r="A209" s="14" t="s">
        <v>2248</v>
      </c>
      <c r="B209" s="14" t="b">
        <v>1</v>
      </c>
      <c r="C209" s="14" t="b">
        <v>0</v>
      </c>
      <c r="D209" s="14" t="b">
        <v>0</v>
      </c>
      <c r="E209" s="14"/>
      <c r="F209" s="14" t="s">
        <v>1880</v>
      </c>
      <c r="G209" s="14" t="str">
        <f>"{{ ref_intext_"&amp;F209&amp;" }}"</f>
        <v>{{ ref_intext_kucera_barrett._2011 }}</v>
      </c>
      <c r="H209" s="14" t="str">
        <f>"{{ ref_bib_"&amp;F209&amp;" }}"</f>
        <v>{{ ref_bib_kucera_barrett._2011 }}</v>
      </c>
      <c r="I209" s="14" t="s">
        <v>1879</v>
      </c>
      <c r="J209" s="14" t="s">
        <v>1879</v>
      </c>
      <c r="K209" s="14" t="s">
        <v>2861</v>
      </c>
      <c r="L209" s="14" t="s">
        <v>624</v>
      </c>
      <c r="M209" s="14" t="str">
        <f>LEFT(K209,141)&amp;" &lt;br&gt; &amp;nbsp;&amp;nbsp;&amp;nbsp;&amp;nbsp;&amp;nbsp;&amp;nbsp;&amp;nbsp;&amp;nbsp;"&amp;MID(K209,2,142)&amp;MID(K209,142,500)&amp;"&lt;br&gt;&lt;br&gt;"</f>
        <v>Kucera, T. E., &amp; R. H. Barrett. (2011). A History of Camera Trapping. In A. F. O'Connell, J. D. Nichols, &amp; K. U. Karanth (Eds.), *Camera Trap &lt;br&gt; &amp;nbsp;&amp;nbsp;&amp;nbsp;&amp;nbsp;&amp;nbsp;&amp;nbsp;&amp;nbsp;&amp;nbsp;ucera, T. E., &amp; R. H. Barrett. (2011). A History of Camera Trapping. In A. F. O'Connell, J. D. Nichols, &amp; K. U. Karanth (Eds.), *Camera Traps s In Animal Ecology: Methods and Analyses* (pp. 9–26). Springer. &lt;https://doi.org/10.1007/978-4-431-99495-4_6&gt;&lt;br&gt;&lt;br&gt;</v>
      </c>
      <c r="N209" s="14" t="str">
        <f>"    ref_intext_"&amp;F209&amp;": "&amp;""""&amp;I209&amp;""""</f>
        <v xml:space="preserve">    ref_intext_kucera_barrett._2011: "Kucera &amp; Barrett., 2011"</v>
      </c>
      <c r="O209" s="14" t="str">
        <f>"    ref_bib_"&amp;F209&amp;": "&amp;""""&amp;K209&amp;""""</f>
        <v xml:space="preserve">    ref_bib_kucera_barrett._2011: "Kucera, T. E., &amp; R. H. Barrett. (2011). A History of Camera Trapping. In A. F. O'Connell, J. D. Nichols, &amp; K. U. Karanth (Eds.), *Camera Traps In Animal Ecology: Methods and Analyses* (pp. 9–26). Springer. &lt;https://doi.org/10.1007/978-4-431-99495-4_6&gt;"</v>
      </c>
    </row>
    <row r="210" spans="1:15">
      <c r="A210" s="14" t="s">
        <v>2248</v>
      </c>
      <c r="B210" s="14" t="b">
        <v>0</v>
      </c>
      <c r="C210" s="14" t="b">
        <v>0</v>
      </c>
      <c r="D210" s="14"/>
      <c r="E210" s="14"/>
      <c r="F210" s="14" t="s">
        <v>1235</v>
      </c>
      <c r="G210" s="14" t="str">
        <f>"{{ ref_intext_"&amp;F210&amp;" }}"</f>
        <v>{{ ref_intext_kunin_1997 }}</v>
      </c>
      <c r="H210" s="14" t="str">
        <f>"{{ ref_bib_"&amp;F210&amp;" }}"</f>
        <v>{{ ref_bib_kunin_1997 }}</v>
      </c>
      <c r="I210" s="14" t="s">
        <v>1234</v>
      </c>
      <c r="J210" s="14" t="s">
        <v>1879</v>
      </c>
      <c r="K210" s="14" t="s">
        <v>1233</v>
      </c>
      <c r="L210" s="14" t="s">
        <v>624</v>
      </c>
      <c r="M210" s="14" t="str">
        <f>LEFT(K210,141)&amp;" &lt;br&gt; &amp;nbsp;&amp;nbsp;&amp;nbsp;&amp;nbsp;&amp;nbsp;&amp;nbsp;&amp;nbsp;&amp;nbsp;"&amp;MID(K210,2,142)&amp;MID(K210,142,500)&amp;"&lt;br&gt;&lt;br&gt;"</f>
        <v>Kunin, W. K. (1997). Introduction: on the causes and consequences of rare-common differences. In Kunin, W. K., &amp; Kevin, J. G. (Eds) *The Biol &lt;br&gt; &amp;nbsp;&amp;nbsp;&amp;nbsp;&amp;nbsp;&amp;nbsp;&amp;nbsp;&amp;nbsp;&amp;nbsp;unin, W. K. (1997). Introduction: on the causes and consequences of rare-common differences. In Kunin, W. K., &amp; Kevin, J. G. (Eds) *The Biologogy of Rarity. * (pp. 3-4). Chapman &amp; Hall. &lt;https://link.springer.com/book/10.1007/978-94-011-5874-9&gt;&lt;br&gt;&lt;br&gt;</v>
      </c>
      <c r="N210" s="14" t="str">
        <f>"    ref_intext_"&amp;F210&amp;": "&amp;""""&amp;I210&amp;""""</f>
        <v xml:space="preserve">    ref_intext_kunin_1997: "Kunin, 1997"</v>
      </c>
      <c r="O210" s="14" t="str">
        <f>"    ref_bib_"&amp;F210&amp;": "&amp;""""&amp;K210&amp;""""</f>
        <v xml:space="preserve">    ref_bib_kunin_1997: "Kunin, W. K. (1997). Introduction: on the causes and consequences of rare-common differences. In Kunin, W. K., &amp; Kevin, J. G. (Eds) *The Biology of Rarity. * (pp. 3-4). Chapman &amp; Hall. &lt;https://link.springer.com/book/10.1007/978-94-011-5874-9&gt;"</v>
      </c>
    </row>
    <row r="211" spans="1:15">
      <c r="A211" s="14" t="s">
        <v>2248</v>
      </c>
      <c r="B211" s="14" t="b">
        <v>1</v>
      </c>
      <c r="C211" s="14" t="b">
        <v>0</v>
      </c>
      <c r="D211" s="14" t="b">
        <v>0</v>
      </c>
      <c r="E211" s="14"/>
      <c r="F211" s="14" t="s">
        <v>1525</v>
      </c>
      <c r="G211" s="14" t="str">
        <f>"{{ ref_intext_"&amp;F211&amp;" }}"</f>
        <v>{{ ref_intext_kusi_et_al_2019 }}</v>
      </c>
      <c r="H211" s="14" t="str">
        <f>"{{ ref_bib_"&amp;F211&amp;" }}"</f>
        <v>{{ ref_bib_kusi_et_al_2019 }}</v>
      </c>
      <c r="I211" s="14" t="s">
        <v>198</v>
      </c>
      <c r="J211" s="14" t="s">
        <v>198</v>
      </c>
      <c r="K211" s="14" t="s">
        <v>1774</v>
      </c>
      <c r="L211" s="14" t="s">
        <v>624</v>
      </c>
      <c r="M211" s="14" t="str">
        <f>LEFT(K211,141)&amp;" &lt;br&gt; &amp;nbsp;&amp;nbsp;&amp;nbsp;&amp;nbsp;&amp;nbsp;&amp;nbsp;&amp;nbsp;&amp;nbsp;"&amp;MID(K211,2,142)&amp;MID(K211,142,500)&amp;"&lt;br&gt;&lt;br&gt;"</f>
        <v>Kusi, N., Sillero‐Zubiri, C., Macdonald, D. W., Johnson, P. J., &amp; Werhahn, G. (2019). Perspectives of traditional Himalayan communities on fo &lt;br&gt; &amp;nbsp;&amp;nbsp;&amp;nbsp;&amp;nbsp;&amp;nbsp;&amp;nbsp;&amp;nbsp;&amp;nbsp;usi, N., Sillero‐Zubiri, C., Macdonald, D. W., Johnson, P. J., &amp; Werhahn, G. (2019). Perspectives of traditional Himalayan communities on foststering coexistence with Himalayan wolf and snow leopard. *Conservation Science and Practice, 2*(3). &lt;https://doi.org/10.1111/csp2.165&gt;&lt;br&gt;&lt;br&gt;</v>
      </c>
      <c r="N211" s="14" t="str">
        <f>"    ref_intext_"&amp;F211&amp;": "&amp;""""&amp;I211&amp;""""</f>
        <v xml:space="preserve">    ref_intext_kusi_et_al_2019: "Kusi et al., 2019"</v>
      </c>
      <c r="O211" s="14" t="str">
        <f>"    ref_bib_"&amp;F211&amp;": "&amp;""""&amp;K211&amp;""""</f>
        <v xml:space="preserve">    ref_bib_kusi_et_al_2019: "Kusi, N., Sillero‐Zubiri, C., Macdonald, D. W., Johnson, P. J., &amp; Werhahn, G. (2019). Perspectives of traditional Himalayan communities on fostering coexistence with Himalayan wolf and snow leopard. *Conservation Science and Practice, 2*(3). &lt;https://doi.org/10.1111/csp2.165&gt;"</v>
      </c>
    </row>
    <row r="212" spans="1:15">
      <c r="A212" s="14" t="s">
        <v>2249</v>
      </c>
      <c r="B212" s="38"/>
      <c r="C212" s="38"/>
      <c r="D212" s="38"/>
      <c r="E212" s="14"/>
      <c r="F212" s="38" t="s">
        <v>3695</v>
      </c>
      <c r="G212" s="14" t="str">
        <f>"{{ ref_intext_"&amp;F212&amp;" }}"</f>
        <v>{{ ref_intext_labarbera_1989 }}</v>
      </c>
      <c r="H212" s="14" t="str">
        <f>"{{ ref_bib_"&amp;F212&amp;" }}"</f>
        <v>{{ ref_bib_labarbera_1989 }}</v>
      </c>
      <c r="I212" s="38" t="s">
        <v>3685</v>
      </c>
      <c r="J212" s="38" t="s">
        <v>3685</v>
      </c>
      <c r="K212" s="38" t="s">
        <v>3684</v>
      </c>
      <c r="L212" s="14" t="s">
        <v>624</v>
      </c>
      <c r="M212" s="38"/>
      <c r="N212" s="14" t="str">
        <f>"    ref_intext_"&amp;F212&amp;": "&amp;""""&amp;I212&amp;""""</f>
        <v xml:space="preserve">    ref_intext_labarbera_1989: "LaBarbera, 2003"</v>
      </c>
      <c r="O212" s="14" t="str">
        <f>"    ref_bib_"&amp;F212&amp;": "&amp;""""&amp;K212&amp;""""</f>
        <v xml:space="preserve">    ref_bib_labarbera_1989: "LaBarbera, M. (2003). Analyzing Body Size as a Factor in Ecology and Evolution. *Annual Review of Ecology and Systematics, 20*(1), 97-117. &lt;https://doi.org/10.1146/annurev.es.20.110189.000525&gt;"</v>
      </c>
    </row>
    <row r="213" spans="1:15">
      <c r="A213" s="14" t="s">
        <v>2249</v>
      </c>
      <c r="B213" s="14"/>
      <c r="C213" s="14"/>
      <c r="D213" s="14"/>
      <c r="E213" s="14"/>
      <c r="F213" s="14" t="s">
        <v>3547</v>
      </c>
      <c r="G213" s="14" t="str">
        <f>"{{ ref_intext_"&amp;F213&amp;" }}"</f>
        <v>{{ ref_intext_ladd_et_al_2022 }}</v>
      </c>
      <c r="H213" s="14" t="str">
        <f>"{{ ref_bib_"&amp;F213&amp;" }}"</f>
        <v>{{ ref_bib_ladd_et_al_2022 }}</v>
      </c>
      <c r="I213" s="14" t="s">
        <v>3541</v>
      </c>
      <c r="J213" s="14" t="s">
        <v>3541</v>
      </c>
      <c r="K213" s="14" t="s">
        <v>3537</v>
      </c>
      <c r="L213" s="14" t="s">
        <v>624</v>
      </c>
      <c r="M213" s="14" t="str">
        <f>LEFT(K213,141)&amp;" &lt;br&gt; &amp;nbsp;&amp;nbsp;&amp;nbsp;&amp;nbsp;&amp;nbsp;&amp;nbsp;&amp;nbsp;&amp;nbsp;"&amp;MID(K213,2,142)&amp;MID(K213,142,500)&amp;"&lt;br&gt;&lt;br&gt;"</f>
        <v>Ladd, R., Meek, P., &amp; Leung, L. K.-P. (2022). The influence of camera-trap flash type on the behavioural response, detection rate and individ &lt;br&gt; &amp;nbsp;&amp;nbsp;&amp;nbsp;&amp;nbsp;&amp;nbsp;&amp;nbsp;&amp;nbsp;&amp;nbsp;add, R., Meek, P., &amp; Leung, L. K.-P. (2022). The influence of camera-trap flash type on the behavioural response, detection rate and individuaual recognition of Eld's deer. *Wildlife Research, 50*(6), 475-483. &lt;https://doi.org/10.1071/WR22055&gt;&lt;br&gt;&lt;br&gt;</v>
      </c>
      <c r="N213" s="14" t="str">
        <f>"    ref_intext_"&amp;F213&amp;": "&amp;""""&amp;I213&amp;""""</f>
        <v xml:space="preserve">    ref_intext_ladd_et_al_2022: "Ladd et al., 2022"</v>
      </c>
      <c r="O213" s="14" t="str">
        <f>"    ref_bib_"&amp;F213&amp;": "&amp;""""&amp;K213&amp;""""</f>
        <v xml:space="preserve">    ref_bib_ladd_et_al_2022: "Ladd, R., Meek, P., &amp; Leung, L. K.-P. (2022). The influence of camera-trap flash type on the behavioural response, detection rate and individual recognition of Eld's deer. *Wildlife Research, 50*(6), 475-483. &lt;https://doi.org/10.1071/WR22055&gt;"</v>
      </c>
    </row>
    <row r="214" spans="1:15">
      <c r="A214" s="14" t="s">
        <v>2249</v>
      </c>
      <c r="B214" s="14" t="b">
        <v>1</v>
      </c>
      <c r="C214" s="14" t="b">
        <v>1</v>
      </c>
      <c r="D214" s="14" t="b">
        <v>0</v>
      </c>
      <c r="E214" s="14"/>
      <c r="F214" s="14" t="s">
        <v>1526</v>
      </c>
      <c r="G214" s="14" t="str">
        <f>"{{ ref_intext_"&amp;F214&amp;" }}"</f>
        <v>{{ ref_intext_lahoz_monfort_magrath_2021 }}</v>
      </c>
      <c r="H214" s="14" t="str">
        <f>"{{ ref_bib_"&amp;F214&amp;" }}"</f>
        <v>{{ ref_bib_lahoz_monfort_magrath_2021 }}</v>
      </c>
      <c r="I214" s="14" t="s">
        <v>197</v>
      </c>
      <c r="J214" s="14" t="s">
        <v>197</v>
      </c>
      <c r="K214" s="14" t="s">
        <v>1775</v>
      </c>
      <c r="L214" s="14" t="s">
        <v>624</v>
      </c>
      <c r="M214" s="14" t="str">
        <f>LEFT(K214,141)&amp;" &lt;br&gt; &amp;nbsp;&amp;nbsp;&amp;nbsp;&amp;nbsp;&amp;nbsp;&amp;nbsp;&amp;nbsp;&amp;nbsp;"&amp;MID(K214,2,142)&amp;MID(K214,142,500)&amp;"&lt;br&gt;&lt;br&gt;"</f>
        <v>Lahoz-Monfort, J. J., &amp; Magrath, M. J. L. (2021). A Comprehensive Overview of Technologies for Species and Habitat Monitoring and Conservatio &lt;br&gt; &amp;nbsp;&amp;nbsp;&amp;nbsp;&amp;nbsp;&amp;nbsp;&amp;nbsp;&amp;nbsp;&amp;nbsp;ahoz-Monfort, J. J., &amp; Magrath, M. J. L. (2021). A Comprehensive Overview of Technologies for Species and Habitat Monitoring and Conservation.n. *Bioscience, 71*(10), 1038–1062. &lt;https://doi.org/10.1093/biosci/biab073&gt;&lt;br&gt;&lt;br&gt;</v>
      </c>
      <c r="N214" s="14" t="str">
        <f>"    ref_intext_"&amp;F214&amp;": "&amp;""""&amp;I214&amp;""""</f>
        <v xml:space="preserve">    ref_intext_lahoz_monfort_magrath_2021: "Lahoz-Monfort &amp; Magrath, 2021"</v>
      </c>
      <c r="O214" s="14" t="str">
        <f>"    ref_bib_"&amp;F214&amp;": "&amp;""""&amp;K214&amp;""""</f>
        <v xml:space="preserve">    ref_bib_lahoz_monfort_magrath_2021: "Lahoz-Monfort, J. J., &amp; Magrath, M. J. L. (2021). A Comprehensive Overview of Technologies for Species and Habitat Monitoring and Conservation. *Bioscience, 71*(10), 1038–1062. &lt;https://doi.org/10.1093/biosci/biab073&gt;"</v>
      </c>
    </row>
    <row r="215" spans="1:15">
      <c r="A215" s="14" t="s">
        <v>2249</v>
      </c>
      <c r="B215" s="14" t="b">
        <v>1</v>
      </c>
      <c r="C215" s="14" t="b">
        <v>0</v>
      </c>
      <c r="D215" s="14" t="b">
        <v>0</v>
      </c>
      <c r="E215" s="14"/>
      <c r="F215" s="14" t="s">
        <v>17</v>
      </c>
      <c r="G215" s="14" t="str">
        <f>"{{ ref_intext_"&amp;F215&amp;" }}"</f>
        <v>{{ ref_intext_lambert_1992 }}</v>
      </c>
      <c r="H215" s="14" t="str">
        <f>"{{ ref_bib_"&amp;F215&amp;" }}"</f>
        <v>{{ ref_bib_lambert_1992 }}</v>
      </c>
      <c r="I215" s="14" t="s">
        <v>196</v>
      </c>
      <c r="J215" s="14" t="s">
        <v>196</v>
      </c>
      <c r="K215" s="14" t="s">
        <v>1776</v>
      </c>
      <c r="L215" s="14" t="s">
        <v>624</v>
      </c>
      <c r="M215" s="14" t="str">
        <f>LEFT(K215,141)&amp;" &lt;br&gt; &amp;nbsp;&amp;nbsp;&amp;nbsp;&amp;nbsp;&amp;nbsp;&amp;nbsp;&amp;nbsp;&amp;nbsp;"&amp;MID(K215,2,142)&amp;MID(K215,142,500)&amp;"&lt;br&gt;&lt;br&gt;"</f>
        <v>Lambert, D. (1992). Zero-Inflated Poisson Regression, with an application to Defects in Manufacturing. *Technometrics, 34*(1), 1–14. &lt;https:/ &lt;br&gt; &amp;nbsp;&amp;nbsp;&amp;nbsp;&amp;nbsp;&amp;nbsp;&amp;nbsp;&amp;nbsp;&amp;nbsp;ambert, D. (1992). Zero-Inflated Poisson Regression, with an application to Defects in Manufacturing. *Technometrics, 34*(1), 1–14. &lt;https://d/doi.org/10.2307/1269547&gt;&lt;br&gt;&lt;br&gt;</v>
      </c>
      <c r="N215" s="14" t="str">
        <f>"    ref_intext_"&amp;F215&amp;": "&amp;""""&amp;I215&amp;""""</f>
        <v xml:space="preserve">    ref_intext_lambert_1992: "Lambert, 1992"</v>
      </c>
      <c r="O215" s="14" t="str">
        <f>"    ref_bib_"&amp;F215&amp;": "&amp;""""&amp;K215&amp;""""</f>
        <v xml:space="preserve">    ref_bib_lambert_1992: "Lambert, D. (1992). Zero-Inflated Poisson Regression, with an application to Defects in Manufacturing. *Technometrics, 34*(1), 1–14. &lt;https://doi.org/10.2307/1269547&gt;"</v>
      </c>
    </row>
    <row r="216" spans="1:15">
      <c r="A216" s="14" t="s">
        <v>2249</v>
      </c>
      <c r="B216" s="14" t="b">
        <v>1</v>
      </c>
      <c r="C216" s="14" t="b">
        <v>1</v>
      </c>
      <c r="D216" s="14" t="b">
        <v>0</v>
      </c>
      <c r="E216" s="14"/>
      <c r="F216" s="14" t="s">
        <v>1527</v>
      </c>
      <c r="G216" s="14" t="str">
        <f>"{{ ref_intext_"&amp;F216&amp;" }}"</f>
        <v>{{ ref_intext_lazenby_et_al_2015 }}</v>
      </c>
      <c r="H216" s="14" t="str">
        <f>"{{ ref_bib_"&amp;F216&amp;" }}"</f>
        <v>{{ ref_bib_lazenby_et_al_2015 }}</v>
      </c>
      <c r="I216" s="14" t="s">
        <v>195</v>
      </c>
      <c r="J216" s="14" t="s">
        <v>806</v>
      </c>
      <c r="K216" s="14" t="s">
        <v>1777</v>
      </c>
      <c r="L216" s="14" t="s">
        <v>624</v>
      </c>
      <c r="M216" s="14" t="str">
        <f>LEFT(K216,141)&amp;" &lt;br&gt; &amp;nbsp;&amp;nbsp;&amp;nbsp;&amp;nbsp;&amp;nbsp;&amp;nbsp;&amp;nbsp;&amp;nbsp;"&amp;MID(K216,2,142)&amp;MID(K216,142,500)&amp;"&lt;br&gt;&lt;br&gt;"</f>
        <v>Lazenby, B. T., Mooney, N. J., &amp; Dickman, C. R. (2015). Detecting species interactions using remote cameras: Effects on small mammals of pred &lt;br&gt; &amp;nbsp;&amp;nbsp;&amp;nbsp;&amp;nbsp;&amp;nbsp;&amp;nbsp;&amp;nbsp;&amp;nbsp;azenby, B. T., Mooney, N. J., &amp; Dickman, C. R. (2015). Detecting species interactions using remote cameras: Effects on small mammals of predatators, conspecifics, and climate. *Ecosphere, 6*(12), 1–18. &lt;https://doi.org/10.1890/ES14-00522.1&gt;&lt;br&gt;&lt;br&gt;</v>
      </c>
      <c r="N216" s="14" t="str">
        <f>"    ref_intext_"&amp;F216&amp;": "&amp;""""&amp;I216&amp;""""</f>
        <v xml:space="preserve">    ref_intext_lazenby_et_al_2015: "Lazenby et al., 2015"</v>
      </c>
      <c r="O216" s="14" t="str">
        <f>"    ref_bib_"&amp;F216&amp;": "&amp;""""&amp;K216&amp;""""</f>
        <v xml:space="preserve">    ref_bib_lazenby_et_al_2015: "Lazenby, B. T., Mooney, N. J., &amp; Dickman, C. R. (2015). Detecting species interactions using remote cameras: Effects on small mammals of predators, conspecifics, and climate. *Ecosphere, 6*(12), 1–18. &lt;https://doi.org/10.1890/ES14-00522.1&gt;"</v>
      </c>
    </row>
    <row r="217" spans="1:15">
      <c r="A217" s="14" t="s">
        <v>2249</v>
      </c>
      <c r="F217" t="s">
        <v>3598</v>
      </c>
      <c r="G217" s="14" t="str">
        <f>"{{ ref_intext_"&amp;F217&amp;" }}"</f>
        <v>{{ ref_intext_lecren_1965 }}</v>
      </c>
      <c r="H217" s="14" t="str">
        <f>"{{ ref_bib_"&amp;F217&amp;" }}"</f>
        <v>{{ ref_bib_lecren_1965 }}</v>
      </c>
      <c r="I217" t="s">
        <v>3597</v>
      </c>
      <c r="J217" t="s">
        <v>3597</v>
      </c>
      <c r="K217" t="s">
        <v>3596</v>
      </c>
      <c r="L217" s="14" t="s">
        <v>624</v>
      </c>
      <c r="N217" s="14" t="str">
        <f>"    ref_intext_"&amp;F217&amp;": "&amp;""""&amp;I217&amp;""""</f>
        <v xml:space="preserve">    ref_intext_lecren_1965: "Le Cren, 1965"</v>
      </c>
      <c r="O217" s="14" t="str">
        <f>"    ref_bib_"&amp;F217&amp;": "&amp;""""&amp;K217&amp;""""</f>
        <v xml:space="preserve">    ref_bib_lecren_1965: "Le Cren, E. D. (1965). A Note on the History of Mark-Recapture Population Estimates. *The Journal of Animal Ecology, 34*(2),453–54. &lt;https://doi.org/10.2307/2661&gt;"</v>
      </c>
    </row>
    <row r="218" spans="1:15">
      <c r="A218" s="14" t="s">
        <v>2249</v>
      </c>
      <c r="B218" s="14" t="b">
        <v>0</v>
      </c>
      <c r="C218" s="14" t="b">
        <v>0</v>
      </c>
      <c r="D218" s="14" t="b">
        <v>1</v>
      </c>
      <c r="E218" s="14"/>
      <c r="F218" s="14" t="s">
        <v>1528</v>
      </c>
      <c r="G218" s="14" t="str">
        <f>"{{ ref_intext_"&amp;F218&amp;" }}"</f>
        <v>{{ ref_intext_lele_et_al_2013 }}</v>
      </c>
      <c r="H218" s="14" t="str">
        <f>"{{ ref_bib_"&amp;F218&amp;" }}"</f>
        <v>{{ ref_bib_lele_et_al_2013 }}</v>
      </c>
      <c r="I218" s="14" t="s">
        <v>194</v>
      </c>
      <c r="J218" s="14" t="s">
        <v>194</v>
      </c>
      <c r="K218" s="14" t="s">
        <v>1778</v>
      </c>
      <c r="L218" s="14" t="s">
        <v>624</v>
      </c>
      <c r="M218" s="14" t="str">
        <f>LEFT(K218,141)&amp;" &lt;br&gt; &amp;nbsp;&amp;nbsp;&amp;nbsp;&amp;nbsp;&amp;nbsp;&amp;nbsp;&amp;nbsp;&amp;nbsp;"&amp;MID(K218,2,142)&amp;MID(K218,142,500)&amp;"&lt;br&gt;&lt;br&gt;"</f>
        <v>Lele, S. R., Merrill, E. H., Keim, J., &amp; Boyce, M. S. (2013). Selection, use, choice and occupancy: Clarifying concepts in resource selection &lt;br&gt; &amp;nbsp;&amp;nbsp;&amp;nbsp;&amp;nbsp;&amp;nbsp;&amp;nbsp;&amp;nbsp;&amp;nbsp;ele, S. R., Merrill, E. H., Keim, J., &amp; Boyce, M. S. (2013). Selection, use, choice and occupancy: Clarifying concepts in resource selection s studies. Journal of Animal Ecology, 82(6), 1183–1191. &lt;https://doi.org/10.1111/1365-2656.12141&gt;&lt;br&gt;&lt;br&gt;</v>
      </c>
      <c r="N218" s="14" t="str">
        <f>"    ref_intext_"&amp;F218&amp;": "&amp;""""&amp;I218&amp;""""</f>
        <v xml:space="preserve">    ref_intext_lele_et_al_2013: "Lele et al., 2013"</v>
      </c>
      <c r="O218" s="14" t="str">
        <f>"    ref_bib_"&amp;F218&amp;": "&amp;""""&amp;K218&amp;""""</f>
        <v xml:space="preserve">    ref_bib_lele_et_al_2013: "Lele, S. R., Merrill, E. H., Keim, J., &amp; Boyce, M. S. (2013). Selection, use, choice and occupancy: Clarifying concepts in resource selection studies. Journal of Animal Ecology, 82(6), 1183–1191. &lt;https://doi.org/10.1111/1365-2656.12141&gt;"</v>
      </c>
    </row>
    <row r="219" spans="1:15">
      <c r="A219" s="14" t="s">
        <v>2249</v>
      </c>
      <c r="F219" t="s">
        <v>3604</v>
      </c>
      <c r="G219" s="14" t="str">
        <f>"{{ ref_intext_"&amp;F219&amp;" }}"</f>
        <v>{{ ref_intext_leroy_2023 }}</v>
      </c>
      <c r="H219" s="14" t="str">
        <f>"{{ ref_bib_"&amp;F219&amp;" }}"</f>
        <v>{{ ref_bib_leroy_2023 }}</v>
      </c>
      <c r="I219" s="33" t="s">
        <v>3603</v>
      </c>
      <c r="J219" s="33" t="s">
        <v>3603</v>
      </c>
      <c r="K219" t="s">
        <v>3605</v>
      </c>
      <c r="L219" s="14" t="s">
        <v>624</v>
      </c>
      <c r="N219" s="14" t="str">
        <f>"    ref_intext_"&amp;F219&amp;": "&amp;""""&amp;I219&amp;""""</f>
        <v xml:space="preserve">    ref_intext_leroy_2023: "Leroy, 2023"</v>
      </c>
      <c r="O219" s="14" t="str">
        <f>"    ref_bib_"&amp;F219&amp;": "&amp;""""&amp;K219&amp;""""</f>
        <v xml:space="preserve">    ref_bib_leroy_2023: "Leroy, B. (2023). *Package ‘Rarity’: Calculation of Rarity Indices for Species and Assemblages of Species.* R package version 1.3-8, &lt;https://cran.r-project.org/web/packages/Rarity/&gt;"</v>
      </c>
    </row>
    <row r="220" spans="1:15">
      <c r="A220" s="14" t="s">
        <v>2249</v>
      </c>
      <c r="F220" t="s">
        <v>3623</v>
      </c>
      <c r="G220" s="14" t="str">
        <f>"{{ ref_intext_"&amp;F220&amp;" }}"</f>
        <v>{{ ref_intext_leroy_2024 }}</v>
      </c>
      <c r="H220" s="14" t="str">
        <f>"{{ ref_bib_"&amp;F220&amp;" }}"</f>
        <v>{{ ref_bib_leroy_2024 }}</v>
      </c>
      <c r="I220" s="33" t="s">
        <v>3622</v>
      </c>
      <c r="J220" s="33" t="s">
        <v>3622</v>
      </c>
      <c r="K220" t="s">
        <v>3624</v>
      </c>
      <c r="L220" s="14" t="s">
        <v>624</v>
      </c>
      <c r="N220" s="14" t="str">
        <f>"    ref_intext_"&amp;F220&amp;": "&amp;""""&amp;I220&amp;""""</f>
        <v xml:space="preserve">    ref_intext_leroy_2024: "Leroy, 2024"</v>
      </c>
      <c r="O220" s="14" t="str">
        <f>"    ref_bib_"&amp;F220&amp;": "&amp;""""&amp;K220&amp;""""</f>
        <v xml:space="preserve">    ref_bib_leroy_2024: "Leroy, B. (2024). *Rarity Indices.* &lt;https://borisleroy.com/en/research/rarity-indices/&gt;"</v>
      </c>
    </row>
    <row r="221" spans="1:15">
      <c r="A221" s="14" t="s">
        <v>2249</v>
      </c>
      <c r="B221" s="14"/>
      <c r="C221" s="14"/>
      <c r="D221" s="14"/>
      <c r="E221" s="14"/>
      <c r="F221" s="14" t="s">
        <v>3548</v>
      </c>
      <c r="G221" s="14" t="str">
        <f>"{{ ref_intext_"&amp;F221&amp;" }}"</f>
        <v>{{ ref_intext_levitis_et_al_2009 }}</v>
      </c>
      <c r="H221" s="14" t="str">
        <f>"{{ ref_bib_"&amp;F221&amp;" }}"</f>
        <v>{{ ref_bib_levitis_et_al_2009 }}</v>
      </c>
      <c r="I221" s="14" t="s">
        <v>3542</v>
      </c>
      <c r="J221" s="14" t="s">
        <v>3542</v>
      </c>
      <c r="K221" s="14" t="s">
        <v>3538</v>
      </c>
      <c r="L221" s="14" t="s">
        <v>624</v>
      </c>
      <c r="M221" s="14" t="str">
        <f>LEFT(K221,141)&amp;" &lt;br&gt; &amp;nbsp;&amp;nbsp;&amp;nbsp;&amp;nbsp;&amp;nbsp;&amp;nbsp;&amp;nbsp;&amp;nbsp;"&amp;MID(K221,2,142)&amp;MID(K221,142,500)&amp;"&lt;br&gt;&lt;br&gt;"</f>
        <v>Levitis, D. A., Lidicker, W. Z., &amp; Freund, G. (2009). Behavioural biologists don't agree on what constitutes behaviour. *Animal Behaviour, 78 &lt;br&gt; &amp;nbsp;&amp;nbsp;&amp;nbsp;&amp;nbsp;&amp;nbsp;&amp;nbsp;&amp;nbsp;&amp;nbsp;evitis, D. A., Lidicker, W. Z., &amp; Freund, G. (2009). Behavioural biologists don't agree on what constitutes behaviour. *Animal Behaviour, 78* * (1), 103-110. &lt;https://doi.org/10.1016/j.anbehav.2009.03.018&gt;&lt;br&gt;&lt;br&gt;</v>
      </c>
      <c r="N221" s="14" t="str">
        <f>"    ref_intext_"&amp;F221&amp;": "&amp;""""&amp;I221&amp;""""</f>
        <v xml:space="preserve">    ref_intext_levitis_et_al_2009: "Levitis et al., 2009"</v>
      </c>
      <c r="O221" s="14" t="str">
        <f>"    ref_bib_"&amp;F221&amp;": "&amp;""""&amp;K221&amp;""""</f>
        <v xml:space="preserve">    ref_bib_levitis_et_al_2009: "Levitis, D. A., Lidicker, W. Z., &amp; Freund, G. (2009). Behavioural biologists don't agree on what constitutes behaviour. *Animal Behaviour, 78* (1), 103-110. &lt;https://doi.org/10.1016/j.anbehav.2009.03.018&gt;"</v>
      </c>
    </row>
    <row r="222" spans="1:15">
      <c r="A222" s="14" t="s">
        <v>2249</v>
      </c>
      <c r="B222" s="14" t="b">
        <v>1</v>
      </c>
      <c r="C222" s="14" t="b">
        <v>0</v>
      </c>
      <c r="D222" s="14" t="b">
        <v>0</v>
      </c>
      <c r="E222" s="14"/>
      <c r="F222" s="14" t="s">
        <v>1529</v>
      </c>
      <c r="G222" s="14" t="str">
        <f>"{{ ref_intext_"&amp;F222&amp;" }}"</f>
        <v>{{ ref_intext_li_et_al_2012 }}</v>
      </c>
      <c r="H222" s="14" t="str">
        <f>"{{ ref_bib_"&amp;F222&amp;" }}"</f>
        <v>{{ ref_bib_li_et_al_2012 }}</v>
      </c>
      <c r="I222" s="14" t="s">
        <v>193</v>
      </c>
      <c r="J222" s="14" t="s">
        <v>193</v>
      </c>
      <c r="K222" s="14" t="s">
        <v>1779</v>
      </c>
      <c r="L222" s="14" t="s">
        <v>624</v>
      </c>
      <c r="M222" s="14" t="str">
        <f>LEFT(K222,141)&amp;" &lt;br&gt; &amp;nbsp;&amp;nbsp;&amp;nbsp;&amp;nbsp;&amp;nbsp;&amp;nbsp;&amp;nbsp;&amp;nbsp;"&amp;MID(K222,2,142)&amp;MID(K222,142,500)&amp;"&lt;br&gt;&lt;br&gt;"</f>
        <v>Li, S., McShea, W. J., Wang, D. J., Huang, J. Z., &amp; Shao, L. K. (2012). A Direct Comparison of Camera-Trapping and Sign Transects for Monitor &lt;br&gt; &amp;nbsp;&amp;nbsp;&amp;nbsp;&amp;nbsp;&amp;nbsp;&amp;nbsp;&amp;nbsp;&amp;nbsp;i, S., McShea, W. J., Wang, D. J., Huang, J. Z., &amp; Shao, L. K. (2012). A Direct Comparison of Camera-Trapping and Sign Transects for Monitorining Wildlife in the Wanglang National Nature Reserve, China. *Wildlife Society Bulletin, 36*(3), 538–545. &lt;https://doi.org/10.1002/wsb.161&gt;&lt;br&gt;&lt;br&gt;</v>
      </c>
      <c r="N222" s="14" t="str">
        <f>"    ref_intext_"&amp;F222&amp;": "&amp;""""&amp;I222&amp;""""</f>
        <v xml:space="preserve">    ref_intext_li_et_al_2012: "Li et al., 2012"</v>
      </c>
      <c r="O222" s="14" t="str">
        <f>"    ref_bib_"&amp;F222&amp;": "&amp;""""&amp;K222&amp;""""</f>
        <v xml:space="preserve">    ref_bib_li_et_al_2012: "Li, S., McShea, W. J., Wang, D. J., Huang, J. Z., &amp; Shao, L. K. (2012). A Direct Comparison of Camera-Trapping and Sign Transects for Monitoring Wildlife in the Wanglang National Nature Reserve, China. *Wildlife Society Bulletin, 36*(3), 538–545. &lt;https://doi.org/10.1002/wsb.161&gt;"</v>
      </c>
    </row>
    <row r="223" spans="1:15">
      <c r="A223" s="14" t="s">
        <v>2249</v>
      </c>
      <c r="B223" s="14" t="b">
        <v>1</v>
      </c>
      <c r="C223" s="14" t="b">
        <v>0</v>
      </c>
      <c r="D223" s="14" t="b">
        <v>0</v>
      </c>
      <c r="E223" s="14"/>
      <c r="F223" s="14" t="s">
        <v>1530</v>
      </c>
      <c r="G223" s="14" t="str">
        <f>"{{ ref_intext_"&amp;F223&amp;" }}"</f>
        <v>{{ ref_intext_linden_et_al_2017 }}</v>
      </c>
      <c r="H223" s="14" t="str">
        <f>"{{ ref_bib_"&amp;F223&amp;" }}"</f>
        <v>{{ ref_bib_linden_et_al_2017 }}</v>
      </c>
      <c r="I223" s="14" t="s">
        <v>192</v>
      </c>
      <c r="J223" s="14" t="s">
        <v>192</v>
      </c>
      <c r="K223" s="14" t="s">
        <v>2796</v>
      </c>
      <c r="L223" s="14" t="s">
        <v>624</v>
      </c>
      <c r="M223" s="14" t="str">
        <f>LEFT(K223,141)&amp;" &lt;br&gt; &amp;nbsp;&amp;nbsp;&amp;nbsp;&amp;nbsp;&amp;nbsp;&amp;nbsp;&amp;nbsp;&amp;nbsp;"&amp;MID(K223,2,142)&amp;MID(K223,142,500)&amp;"&lt;br&gt;&lt;br&gt;"</f>
        <v>Linden, D. W., Fuller, A. K., Royle, J. A., &amp; Hare, M. P. (2017). Examining the occupancy–Density relationship for a low‐Density carnivore. * &lt;br&gt; &amp;nbsp;&amp;nbsp;&amp;nbsp;&amp;nbsp;&amp;nbsp;&amp;nbsp;&amp;nbsp;&amp;nbsp;inden, D. W., Fuller, A. K., Royle, J. A., &amp; Hare, M. P. (2017). Examining the occupancy–Density relationship for a low‐Density carnivore. *JoJournal of Applied Ecology, 54*(6), 2043–2052. &lt;https://doi.org/10.1111/1365-2664.12883&gt;&lt;br&gt;&lt;br&gt;</v>
      </c>
      <c r="N223" s="14" t="str">
        <f>"    ref_intext_"&amp;F223&amp;": "&amp;""""&amp;I223&amp;""""</f>
        <v xml:space="preserve">    ref_intext_linden_et_al_2017: "Linden et al., 2017"</v>
      </c>
      <c r="O223" s="14" t="str">
        <f>"    ref_bib_"&amp;F223&amp;": "&amp;""""&amp;K223&amp;""""</f>
        <v xml:space="preserve">    ref_bib_linden_et_al_2017: "Linden, D. W., Fuller, A. K., Royle, J. A., &amp; Hare, M. P. (2017). Examining the occupancy–Density relationship for a low‐Density carnivore. *Journal of Applied Ecology, 54*(6), 2043–2052. &lt;https://doi.org/10.1111/1365-2664.12883&gt;"</v>
      </c>
    </row>
    <row r="224" spans="1:15">
      <c r="A224" s="14" t="s">
        <v>2249</v>
      </c>
      <c r="B224" s="14" t="b">
        <v>1</v>
      </c>
      <c r="C224" s="14" t="b">
        <v>0</v>
      </c>
      <c r="D224" s="14" t="b">
        <v>0</v>
      </c>
      <c r="E224" s="14"/>
      <c r="F224" s="14" t="s">
        <v>1531</v>
      </c>
      <c r="G224" s="14" t="str">
        <f>"{{ ref_intext_"&amp;F224&amp;" }}"</f>
        <v>{{ ref_intext_loonam_et_al_2021 }}</v>
      </c>
      <c r="H224" s="14" t="str">
        <f>"{{ ref_bib_"&amp;F224&amp;" }}"</f>
        <v>{{ ref_bib_loonam_et_al_2021 }}</v>
      </c>
      <c r="I224" s="14" t="s">
        <v>191</v>
      </c>
      <c r="J224" s="14" t="s">
        <v>191</v>
      </c>
      <c r="K224" s="14" t="s">
        <v>1780</v>
      </c>
      <c r="L224" s="14" t="s">
        <v>624</v>
      </c>
      <c r="M224" s="14" t="str">
        <f>LEFT(K224,141)&amp;" &lt;br&gt; &amp;nbsp;&amp;nbsp;&amp;nbsp;&amp;nbsp;&amp;nbsp;&amp;nbsp;&amp;nbsp;&amp;nbsp;"&amp;MID(K224,2,142)&amp;MID(K224,142,500)&amp;"&lt;br&gt;&lt;br&gt;"</f>
        <v>Loonam, K. E., Lukacs, P. M., Ausband, D. E., Mitchell, M. S., &amp; Robinson, H. S. (2021). Assessing the robustness of time-to-event models for &lt;br&gt; &amp;nbsp;&amp;nbsp;&amp;nbsp;&amp;nbsp;&amp;nbsp;&amp;nbsp;&amp;nbsp;&amp;nbsp;oonam, K. E., Lukacs, P. M., Ausband, D. E., Mitchell, M. S., &amp; Robinson, H. S. (2021). Assessing the robustness of time-to-event models for e estimating unmarked wildlife abundance using remote cameras. *Ecological Applications, 31*(6), Article e02388. &lt;https://doi.org/10.1002/eap.2388&gt;&lt;br&gt;&lt;br&gt;</v>
      </c>
      <c r="N224" s="14" t="str">
        <f>"    ref_intext_"&amp;F224&amp;": "&amp;""""&amp;I224&amp;""""</f>
        <v xml:space="preserve">    ref_intext_loonam_et_al_2021: "Loonam et al., 2021"</v>
      </c>
      <c r="O224" s="14" t="str">
        <f>"    ref_bib_"&amp;F224&amp;": "&amp;""""&amp;K224&amp;""""</f>
        <v xml:space="preserve">    ref_bib_loonam_et_al_2021: "Loonam, K. E., Lukacs, P. M., Ausband, D. E., Mitchell, M. S., &amp; Robinson, H. S. (2021). Assessing the robustness of time-to-event models for estimating unmarked wildlife abundance using remote cameras. *Ecological Applications, 31*(6), Article e02388. &lt;https://doi.org/10.1002/eap.2388&gt;"</v>
      </c>
    </row>
    <row r="225" spans="1:15">
      <c r="A225" s="14" t="s">
        <v>2249</v>
      </c>
      <c r="B225" s="14" t="b">
        <v>0</v>
      </c>
      <c r="C225" s="14" t="b">
        <v>0</v>
      </c>
      <c r="D225" s="14"/>
      <c r="E225" s="14"/>
      <c r="F225" s="14" t="s">
        <v>2177</v>
      </c>
      <c r="G225" s="14" t="str">
        <f>"{{ ref_intext_"&amp;F225&amp;" }}"</f>
        <v>{{ ref_intext_loreau_2010 }}</v>
      </c>
      <c r="H225" s="14" t="str">
        <f>"{{ ref_bib_"&amp;F225&amp;" }}"</f>
        <v>{{ ref_bib_loreau_2010 }}</v>
      </c>
      <c r="I225" s="14" t="s">
        <v>2176</v>
      </c>
      <c r="J225" s="14" t="s">
        <v>2176</v>
      </c>
      <c r="K225" s="14" t="s">
        <v>2175</v>
      </c>
      <c r="L225" s="14" t="s">
        <v>624</v>
      </c>
      <c r="M225" s="14" t="str">
        <f>LEFT(K225,141)&amp;" &lt;br&gt; &amp;nbsp;&amp;nbsp;&amp;nbsp;&amp;nbsp;&amp;nbsp;&amp;nbsp;&amp;nbsp;&amp;nbsp;"&amp;MID(K225,2,142)&amp;MID(K225,142,500)&amp;"&lt;br&gt;&lt;br&gt;"</f>
        <v>Loreau, M. (2010). Estimating Species Richness Using Species Accumulation and Rarefaction Curves. In O. Kinne (Ed.), *The Challenges of Biodi &lt;br&gt; &amp;nbsp;&amp;nbsp;&amp;nbsp;&amp;nbsp;&amp;nbsp;&amp;nbsp;&amp;nbsp;&amp;nbsp;oreau, M. (2010). Estimating Species Richness Using Species Accumulation and Rarefaction Curves. In O. Kinne (Ed.), *The Challenges of Biodiveversity Science* (17th ed., Vol. 1, pp. 20–21). International Ecology Institute. &lt;https://www.researchgate.net/publication/285953769_The_challenges_of_biodiversity_science&gt;&lt;br&gt;&lt;br&gt;</v>
      </c>
      <c r="N225" s="14" t="str">
        <f>"    ref_intext_"&amp;F225&amp;": "&amp;""""&amp;I225&amp;""""</f>
        <v xml:space="preserve">    ref_intext_loreau_2010: "Loreau, 2010"</v>
      </c>
      <c r="O225" s="14" t="str">
        <f>"    ref_bib_"&amp;F225&amp;": "&amp;""""&amp;K225&amp;""""</f>
        <v xml:space="preserve">    ref_bib_loreau_2010: "Loreau,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v>
      </c>
    </row>
    <row r="226" spans="1:15">
      <c r="A226" s="14" t="s">
        <v>2249</v>
      </c>
      <c r="B226" s="14" t="b">
        <v>1</v>
      </c>
      <c r="C226" s="14" t="b">
        <v>1</v>
      </c>
      <c r="D226" s="14" t="b">
        <v>0</v>
      </c>
      <c r="E226" s="14"/>
      <c r="F226" s="14" t="s">
        <v>1532</v>
      </c>
      <c r="G226" s="14" t="str">
        <f>"{{ ref_intext_"&amp;F226&amp;" }}"</f>
        <v>{{ ref_intext_lynch_et_al_2015 }}</v>
      </c>
      <c r="H226" s="14" t="str">
        <f>"{{ ref_bib_"&amp;F226&amp;" }}"</f>
        <v>{{ ref_bib_lynch_et_al_2015 }}</v>
      </c>
      <c r="I226" s="14" t="s">
        <v>190</v>
      </c>
      <c r="J226" s="14" t="s">
        <v>805</v>
      </c>
      <c r="K226" s="14" t="s">
        <v>1781</v>
      </c>
      <c r="L226" s="14" t="s">
        <v>624</v>
      </c>
      <c r="M226" s="14" t="str">
        <f>LEFT(K226,141)&amp;" &lt;br&gt; &amp;nbsp;&amp;nbsp;&amp;nbsp;&amp;nbsp;&amp;nbsp;&amp;nbsp;&amp;nbsp;&amp;nbsp;"&amp;MID(K226,2,142)&amp;MID(K226,142,500)&amp;"&lt;br&gt;&lt;br&gt;"</f>
        <v>Lynch, T. P., Alderman, R., &amp; Hobday, A. J. (2015). A high-resolution panorama camera system for monitoring colony-wide seabird nesting behav &lt;br&gt; &amp;nbsp;&amp;nbsp;&amp;nbsp;&amp;nbsp;&amp;nbsp;&amp;nbsp;&amp;nbsp;&amp;nbsp;ynch, T. P., Alderman, R., &amp; Hobday, A. J. (2015). A high-resolution panorama camera system for monitoring colony-wide seabird nesting behavioiour. *Methods in Ecology and Evolution, 6*(5), 491–499. &lt;https://doi.org/10.1111/2041-210X.12339&gt;&lt;br&gt;&lt;br&gt;</v>
      </c>
      <c r="N226" s="14" t="str">
        <f>"    ref_intext_"&amp;F226&amp;": "&amp;""""&amp;I226&amp;""""</f>
        <v xml:space="preserve">    ref_intext_lynch_et_al_2015: "Lynch et al., 2015"</v>
      </c>
      <c r="O226" s="14" t="str">
        <f>"    ref_bib_"&amp;F226&amp;": "&amp;""""&amp;K226&amp;""""</f>
        <v xml:space="preserve">    ref_bib_lynch_et_al_2015: "Lynch, T. P., Alderman, R., &amp; Hobday, A. J. (2015). A high-resolution panorama camera system for monitoring colony-wide seabird nesting behaviour. *Methods in Ecology and Evolution, 6*(5), 491–499. &lt;https://doi.org/10.1111/2041-210X.12339&gt;"</v>
      </c>
    </row>
    <row r="227" spans="1:15">
      <c r="A227" s="14" t="s">
        <v>2250</v>
      </c>
      <c r="B227" s="14" t="b">
        <v>1</v>
      </c>
      <c r="C227" s="14" t="b">
        <v>1</v>
      </c>
      <c r="D227" s="14" t="b">
        <v>1</v>
      </c>
      <c r="E227" s="14"/>
      <c r="F227" s="14" t="s">
        <v>1537</v>
      </c>
      <c r="G227" s="14" t="str">
        <f>"{{ ref_intext_"&amp;F227&amp;" }}"</f>
        <v>{{ ref_intext_mackenzie_kendall_2002 }}</v>
      </c>
      <c r="H227" s="14" t="str">
        <f>"{{ ref_bib_"&amp;F227&amp;" }}"</f>
        <v>{{ ref_bib_mackenzie_kendall_2002 }}</v>
      </c>
      <c r="I227" s="14" t="s">
        <v>189</v>
      </c>
      <c r="J227" s="14" t="s">
        <v>189</v>
      </c>
      <c r="K227" s="14" t="s">
        <v>1782</v>
      </c>
      <c r="L227" s="14" t="s">
        <v>624</v>
      </c>
      <c r="M227" s="14" t="str">
        <f>LEFT(K227,141)&amp;" &lt;br&gt; &amp;nbsp;&amp;nbsp;&amp;nbsp;&amp;nbsp;&amp;nbsp;&amp;nbsp;&amp;nbsp;&amp;nbsp;"&amp;MID(K227,2,142)&amp;MID(K227,142,500)&amp;"&lt;br&gt;&lt;br&gt;"</f>
        <v>MacKenzie, D. I., &amp; Kendall, W. L. (2002) How Should Detection Probability Be Incorporated into Estimates of Relative Abundance? *Ecology, 83 &lt;br&gt; &amp;nbsp;&amp;nbsp;&amp;nbsp;&amp;nbsp;&amp;nbsp;&amp;nbsp;&amp;nbsp;&amp;nbsp;acKenzie, D. I., &amp; Kendall, W. L. (2002) How Should Detection Probability Be Incorporated into Estimates of Relative Abundance? *Ecology, 83*(*(9), 2387–93. &lt;https://doi.org/10.1890/0012-9658(2002)083[2387:HSDPBI]2.0.CO;2&gt;&lt;br&gt;&lt;br&gt;</v>
      </c>
      <c r="N227" s="14" t="str">
        <f>"    ref_intext_"&amp;F227&amp;": "&amp;""""&amp;I227&amp;""""</f>
        <v xml:space="preserve">    ref_intext_mackenzie_kendall_2002: "MacKenzie &amp; Kendall, 2002"</v>
      </c>
      <c r="O227" s="14" t="str">
        <f>"    ref_bib_"&amp;F227&amp;": "&amp;""""&amp;K227&amp;""""</f>
        <v xml:space="preserve">    ref_bib_mackenzie_kendall_2002: "MacKenzie, D. I., &amp; Kendall, W. L. (2002) How Should Detection Probability Be Incorporated into Estimates of Relative Abundance? *Ecology, 83*(9), 2387–93. &lt;https://doi.org/10.1890/0012-9658(2002)083[2387:HSDPBI]2.0.CO;2&gt;"</v>
      </c>
    </row>
    <row r="228" spans="1:15">
      <c r="A228" s="14" t="s">
        <v>2250</v>
      </c>
      <c r="B228" s="14" t="b">
        <v>1</v>
      </c>
      <c r="C228" s="14" t="b">
        <v>0</v>
      </c>
      <c r="D228" s="14" t="b">
        <v>1</v>
      </c>
      <c r="E228" s="14"/>
      <c r="F228" s="14" t="s">
        <v>1538</v>
      </c>
      <c r="G228" s="14" t="str">
        <f>"{{ ref_intext_"&amp;F228&amp;" }}"</f>
        <v>{{ ref_intext_mackenzie_royle_2005 }}</v>
      </c>
      <c r="H228" s="14" t="str">
        <f>"{{ ref_bib_"&amp;F228&amp;" }}"</f>
        <v>{{ ref_bib_mackenzie_royle_2005 }}</v>
      </c>
      <c r="I228" s="14" t="s">
        <v>188</v>
      </c>
      <c r="J228" s="14" t="s">
        <v>188</v>
      </c>
      <c r="K228" s="14" t="s">
        <v>2827</v>
      </c>
      <c r="L228" s="14" t="s">
        <v>624</v>
      </c>
      <c r="M228" s="14" t="str">
        <f>LEFT(K228,141)&amp;" &lt;br&gt; &amp;nbsp;&amp;nbsp;&amp;nbsp;&amp;nbsp;&amp;nbsp;&amp;nbsp;&amp;nbsp;&amp;nbsp;"&amp;MID(K228,2,142)&amp;MID(K228,142,500)&amp;"&lt;br&gt;&lt;br&gt;"</f>
        <v>Mackenzie, D. I., &amp; Royle, J. A. (2005). Designing occupancy studies: general advice and allocating Survey effort. *Journal of Applied Ecolog &lt;br&gt; &amp;nbsp;&amp;nbsp;&amp;nbsp;&amp;nbsp;&amp;nbsp;&amp;nbsp;&amp;nbsp;&amp;nbsp;ackenzie, D. I., &amp; Royle, J. A. (2005). Designing occupancy studies: general advice and allocating Survey effort. *Journal of Applied Ecology,y, 42*, 1105–1114. &lt;https://doi.org/10.1111/j.1365-2664.2005.01098.x&gt;&lt;br&gt;&lt;br&gt;</v>
      </c>
      <c r="N228" s="14" t="str">
        <f>"    ref_intext_"&amp;F228&amp;": "&amp;""""&amp;I228&amp;""""</f>
        <v xml:space="preserve">    ref_intext_mackenzie_royle_2005: "Mackenzie &amp; Royle, 2005"</v>
      </c>
      <c r="O228" s="14" t="str">
        <f>"    ref_bib_"&amp;F228&amp;": "&amp;""""&amp;K228&amp;""""</f>
        <v xml:space="preserve">    ref_bib_mackenzie_royle_2005: "Mackenzie, D. I., &amp; Royle, J. A. (2005). Designing occupancy studies: general advice and allocating Survey effort. *Journal of Applied Ecology, 42*, 1105–1114. &lt;https://doi.org/10.1111/j.1365-2664.2005.01098.x&gt;"</v>
      </c>
    </row>
    <row r="229" spans="1:15">
      <c r="A229" s="14" t="s">
        <v>2250</v>
      </c>
      <c r="B229" s="14" t="b">
        <v>1</v>
      </c>
      <c r="C229" s="14" t="b">
        <v>0</v>
      </c>
      <c r="D229" s="14" t="b">
        <v>0</v>
      </c>
      <c r="E229" s="14"/>
      <c r="F229" s="14" t="s">
        <v>1535</v>
      </c>
      <c r="G229" s="14" t="str">
        <f>"{{ ref_intext_"&amp;F229&amp;" }}"</f>
        <v>{{ ref_intext_mackenzie_et_al_2004 }}</v>
      </c>
      <c r="H229" s="14" t="str">
        <f>"{{ ref_bib_"&amp;F229&amp;" }}"</f>
        <v>{{ ref_bib_mackenzie_et_al_2004 }}</v>
      </c>
      <c r="I229" s="14" t="s">
        <v>187</v>
      </c>
      <c r="J229" s="14" t="s">
        <v>804</v>
      </c>
      <c r="K229" s="14" t="s">
        <v>1785</v>
      </c>
      <c r="L229" s="14" t="s">
        <v>624</v>
      </c>
      <c r="M229" s="14" t="str">
        <f>LEFT(K229,141)&amp;" &lt;br&gt; &amp;nbsp;&amp;nbsp;&amp;nbsp;&amp;nbsp;&amp;nbsp;&amp;nbsp;&amp;nbsp;&amp;nbsp;"&amp;MID(K229,2,142)&amp;MID(K229,142,500)&amp;"&lt;br&gt;&lt;br&gt;"</f>
        <v>MacKenzie, D. I., Bailey, L. L., &amp; Nichols, J. D. (2004). Investigating Species Co-Occurrence Patterns When Species Are Detected Imperfectly. &lt;br&gt; &amp;nbsp;&amp;nbsp;&amp;nbsp;&amp;nbsp;&amp;nbsp;&amp;nbsp;&amp;nbsp;&amp;nbsp;acKenzie, D. I., Bailey, L. L., &amp; Nichols, J. D. (2004). Investigating Species Co-Occurrence Patterns When Species Are Detected Imperfectly. * *Journal of Animal Ecology, 73*(3), 546–555. &lt;https://doi.org/10.1111/j.0021-8790.2004.00828.x&gt;&lt;br&gt;&lt;br&gt;</v>
      </c>
      <c r="N229" s="14" t="str">
        <f>"    ref_intext_"&amp;F229&amp;": "&amp;""""&amp;I229&amp;""""</f>
        <v xml:space="preserve">    ref_intext_mackenzie_et_al_2004: "MacKenzie et al., 2004"</v>
      </c>
      <c r="O229" s="14" t="str">
        <f>"    ref_bib_"&amp;F229&amp;": "&amp;""""&amp;K229&amp;""""</f>
        <v xml:space="preserve">    ref_bib_mackenzie_et_al_2004: "MacKenzie, D. I., Bailey, L. L., &amp; Nichols, J. D. (2004). Investigating Species Co-Occurrence Patterns When Species Are Detected Imperfectly. *Journal of Animal Ecology, 73*(3), 546–555. &lt;https://doi.org/10.1111/j.0021-8790.2004.00828.x&gt;"</v>
      </c>
    </row>
    <row r="230" spans="1:15">
      <c r="A230" s="14" t="s">
        <v>2250</v>
      </c>
      <c r="B230" s="14" t="b">
        <v>1</v>
      </c>
      <c r="C230" s="14" t="b">
        <v>0</v>
      </c>
      <c r="D230" s="14" t="b">
        <v>0</v>
      </c>
      <c r="E230" s="14"/>
      <c r="F230" s="14" t="s">
        <v>1534</v>
      </c>
      <c r="G230" s="14" t="str">
        <f>"{{ ref_intext_"&amp;F230&amp;" }}"</f>
        <v>{{ ref_intext_mackenzie_et_al_2003 }}</v>
      </c>
      <c r="H230" s="14" t="str">
        <f>"{{ ref_bib_"&amp;F230&amp;" }}"</f>
        <v>{{ ref_bib_mackenzie_et_al_2003 }}</v>
      </c>
      <c r="I230" s="14" t="s">
        <v>186</v>
      </c>
      <c r="J230" s="14" t="s">
        <v>186</v>
      </c>
      <c r="K230" s="14" t="s">
        <v>1784</v>
      </c>
      <c r="L230" s="14" t="s">
        <v>624</v>
      </c>
      <c r="M230" s="14" t="str">
        <f>LEFT(K230,141)&amp;" &lt;br&gt; &amp;nbsp;&amp;nbsp;&amp;nbsp;&amp;nbsp;&amp;nbsp;&amp;nbsp;&amp;nbsp;&amp;nbsp;"&amp;MID(K230,2,142)&amp;MID(K230,142,500)&amp;"&lt;br&gt;&lt;br&gt;"</f>
        <v>MacKenzie, D. I., Nichols, J. D., Hines, J. E., Knutson, M. G., &amp; Franklin, A. B. (2003). Estimating site occupancy, colonization, and local  &lt;br&gt; &amp;nbsp;&amp;nbsp;&amp;nbsp;&amp;nbsp;&amp;nbsp;&amp;nbsp;&amp;nbsp;&amp;nbsp;acKenzie, D. I., Nichols, J. D., Hines, J. E., Knutson, M. G., &amp; Franklin, A. B. (2003). Estimating site occupancy, colonization, and local exextinction when a species is detected imperfectly. *Ecology, 84*(8), 2200–2207. &lt;https://doi.org/10.1890/02-3090&gt;&lt;br&gt;&lt;br&gt;</v>
      </c>
      <c r="N230" s="14" t="str">
        <f>"    ref_intext_"&amp;F230&amp;": "&amp;""""&amp;I230&amp;""""</f>
        <v xml:space="preserve">    ref_intext_mackenzie_et_al_2003: "MacKenzie et al., 2003"</v>
      </c>
      <c r="O230" s="14" t="str">
        <f>"    ref_bib_"&amp;F230&amp;": "&amp;""""&amp;K230&amp;""""</f>
        <v xml:space="preserve">    ref_bib_mackenzie_et_al_2003: "MacKenzie, D. I., Nichols, J. D., Hines, J. E., Knutson, M. G., &amp; Franklin, A. B. (2003). Estimating site occupancy, colonization, and local extinction when a species is detected imperfectly. *Ecology, 84*(8), 2200–2207. &lt;https://doi.org/10.1890/02-3090&gt;"</v>
      </c>
    </row>
    <row r="231" spans="1:15">
      <c r="A231" s="14" t="s">
        <v>2250</v>
      </c>
      <c r="B231" s="14" t="b">
        <v>1</v>
      </c>
      <c r="C231" s="14" t="b">
        <v>0</v>
      </c>
      <c r="D231" s="14" t="b">
        <v>0</v>
      </c>
      <c r="E231" s="14"/>
      <c r="F231" s="14" t="s">
        <v>1533</v>
      </c>
      <c r="G231" s="14" t="str">
        <f>"{{ ref_intext_"&amp;F231&amp;" }}"</f>
        <v>{{ ref_intext_mackenzie_et_al_2002 }}</v>
      </c>
      <c r="H231" s="14" t="str">
        <f>"{{ ref_bib_"&amp;F231&amp;" }}"</f>
        <v>{{ ref_bib_mackenzie_et_al_2002 }}</v>
      </c>
      <c r="I231" s="14" t="s">
        <v>185</v>
      </c>
      <c r="J231" s="14" t="s">
        <v>185</v>
      </c>
      <c r="K231" s="14" t="s">
        <v>1783</v>
      </c>
      <c r="L231" s="14" t="s">
        <v>624</v>
      </c>
      <c r="M231" s="14" t="str">
        <f>LEFT(K231,141)&amp;" &lt;br&gt; &amp;nbsp;&amp;nbsp;&amp;nbsp;&amp;nbsp;&amp;nbsp;&amp;nbsp;&amp;nbsp;&amp;nbsp;"&amp;MID(K231,2,142)&amp;MID(K231,142,500)&amp;"&lt;br&gt;&lt;br&gt;"</f>
        <v>MacKenzie, D. I., Nichols, J. D., Lachman, G. B., Droege, S., Royle, J. A., &amp; Langtimm, C. A. (2002). Estimating Site Occupancy Rates When De &lt;br&gt; &amp;nbsp;&amp;nbsp;&amp;nbsp;&amp;nbsp;&amp;nbsp;&amp;nbsp;&amp;nbsp;&amp;nbsp;acKenzie, D. I., Nichols, J. D., Lachman, G. B., Droege, S., Royle, J. A., &amp; Langtimm, C. A. (2002). Estimating Site Occupancy Rates When Detetection Probabilities Are Less Than One. *Ecology, 83*(8), 2248–2255. &lt;https://doi.org/10.2307/3072056&gt;&lt;br&gt;&lt;br&gt;</v>
      </c>
      <c r="N231" s="14" t="str">
        <f>"    ref_intext_"&amp;F231&amp;": "&amp;""""&amp;I231&amp;""""</f>
        <v xml:space="preserve">    ref_intext_mackenzie_et_al_2002: "MacKenzie et al., 2002"</v>
      </c>
      <c r="O231" s="14" t="str">
        <f>"    ref_bib_"&amp;F231&amp;": "&amp;""""&amp;K231&amp;""""</f>
        <v xml:space="preserve">    ref_bib_mackenzie_et_al_2002: "MacKenzie, D. I., Nichols, J. D., Lachman, G. B., Droege, S., Royle, J. A., &amp; Langtimm, C. A. (2002). Estimating Site Occupancy Rates When Detection Probabilities Are Less Than One. *Ecology, 83*(8), 2248–2255. &lt;https://doi.org/10.2307/3072056&gt;"</v>
      </c>
    </row>
    <row r="232" spans="1:15">
      <c r="A232" s="14" t="s">
        <v>2250</v>
      </c>
      <c r="B232" s="14" t="b">
        <v>1</v>
      </c>
      <c r="C232" s="14" t="b">
        <v>0</v>
      </c>
      <c r="D232" s="14" t="b">
        <v>0</v>
      </c>
      <c r="E232" s="14"/>
      <c r="F232" s="14" t="s">
        <v>1536</v>
      </c>
      <c r="G232" s="14" t="str">
        <f>"{{ ref_intext_"&amp;F232&amp;" }}"</f>
        <v>{{ ref_intext_mackenzie_et_al_2006 }}</v>
      </c>
      <c r="H232" s="14" t="str">
        <f>"{{ ref_bib_"&amp;F232&amp;" }}"</f>
        <v>{{ ref_bib_mackenzie_et_al_2006 }}</v>
      </c>
      <c r="I232" s="14" t="s">
        <v>184</v>
      </c>
      <c r="J232" s="14" t="s">
        <v>184</v>
      </c>
      <c r="K232" s="38" t="s">
        <v>2843</v>
      </c>
      <c r="L232" s="14" t="s">
        <v>624</v>
      </c>
      <c r="M232" s="14" t="str">
        <f>LEFT(K232,141)&amp;" &lt;br&gt; &amp;nbsp;&amp;nbsp;&amp;nbsp;&amp;nbsp;&amp;nbsp;&amp;nbsp;&amp;nbsp;&amp;nbsp;"&amp;MID(K232,2,142)&amp;MID(K232,142,500)&amp;"&lt;br&gt;&lt;br&gt;"</f>
        <v>MacKenzie, D. I., Nichols, J. D., Royle, J. A., Pollock, K. H., Bailey, L. L., &amp; Hines, J. E. (2006). *Occupancy Estimation and Modeling: Inf &lt;br&gt; &amp;nbsp;&amp;nbsp;&amp;nbsp;&amp;nbsp;&amp;nbsp;&amp;nbsp;&amp;nbsp;&amp;nbsp;acKenzie, D. I., Nichols, J. D., Royle, J. A., Pollock, K. H., Bailey, L. L., &amp; Hines, J. E. (2006). *Occupancy Estimation and Modeling: Infererring Patterns and Dynamics of Species Occurrence*. Academic Press, USA. &lt;https://www.sciencedirect.com/book/9780124071971/occupancy-estimation-and-modeling&gt;&lt;br&gt;&lt;br&gt;</v>
      </c>
      <c r="N232" s="14" t="str">
        <f>"    ref_intext_"&amp;F232&amp;": "&amp;""""&amp;I232&amp;""""</f>
        <v xml:space="preserve">    ref_intext_mackenzie_et_al_2006: "MacKenzie et al., 2006"</v>
      </c>
      <c r="O232" s="14" t="str">
        <f>"    ref_bib_"&amp;F232&amp;": "&amp;""""&amp;K232&amp;""""</f>
        <v xml:space="preserve">    ref_bib_mackenzie_et_al_2006: "MacKenzie, D. I., Nichols, J. D., Royle, J. A., Pollock, K. H., Bailey, L. L., &amp; Hines, J. E. (2006). *Occupancy Estimation and Modeling: Inferring Patterns and Dynamics of Species Occurrence*. Academic Press, USA. &lt;https://www.sciencedirect.com/book/9780124071971/occupancy-estimation-and-modeling&gt;"</v>
      </c>
    </row>
    <row r="233" spans="1:15">
      <c r="A233" s="14"/>
      <c r="B233" s="14"/>
      <c r="C233" s="14"/>
      <c r="D233" s="14"/>
      <c r="E233" s="14"/>
      <c r="F233" s="14" t="s">
        <v>3065</v>
      </c>
      <c r="G233" s="14" t="str">
        <f>"{{ ref_intext_"&amp;F233&amp;" }}"</f>
        <v>{{ ref_intext_mackenzie_et_al_2017 }}</v>
      </c>
      <c r="H233" s="14" t="str">
        <f>"{{ ref_bib_"&amp;F233&amp;" }}"</f>
        <v>{{ ref_bib_mackenzie_et_al_2017 }}</v>
      </c>
      <c r="I233" s="14" t="s">
        <v>3064</v>
      </c>
      <c r="J233" s="14" t="s">
        <v>3064</v>
      </c>
      <c r="K233" s="14" t="s">
        <v>3063</v>
      </c>
      <c r="L233" s="14" t="s">
        <v>624</v>
      </c>
      <c r="M233" s="14" t="str">
        <f>LEFT(K233,141)&amp;" &lt;br&gt; &amp;nbsp;&amp;nbsp;&amp;nbsp;&amp;nbsp;&amp;nbsp;&amp;nbsp;&amp;nbsp;&amp;nbsp;"&amp;MID(K233,2,142)&amp;MID(K233,142,500)&amp;"&lt;br&gt;&lt;br&gt;"</f>
        <v>MacKenzie, D. I., Nichols, J. D., Royle, J. A., Pollock, K. H., Bailey, L. L., &amp; Hines, J. E. (2017). *Occupancy Estimation and Modeling: Inf &lt;br&gt; &amp;nbsp;&amp;nbsp;&amp;nbsp;&amp;nbsp;&amp;nbsp;&amp;nbsp;&amp;nbsp;&amp;nbsp;acKenzie, D. I., Nichols, J. D., Royle, J. A., Pollock, K. H., Bailey, L. L., &amp; Hines, J. E. (2017). *Occupancy Estimation and Modeling: Infererring Patterns and Dynamics of Species Occurrence*. 2nd ed. Academic Press, San Diego. &lt;https://www.sciencedirect.com/book/9780124071971/occupancy-estimation-and-modeling&gt;.&lt;br&gt;&lt;br&gt;</v>
      </c>
      <c r="N233" s="14" t="str">
        <f>"    ref_intext_"&amp;F233&amp;": "&amp;""""&amp;I233&amp;""""</f>
        <v xml:space="preserve">    ref_intext_mackenzie_et_al_2017: "MacKenzie et al., 2017"</v>
      </c>
      <c r="O233" s="14" t="str">
        <f>"    ref_bib_"&amp;F233&amp;": "&amp;""""&amp;K233&amp;""""</f>
        <v xml:space="preserve">    ref_bib_mackenzie_et_al_2017: "MacKenzie, D. I., Nichols, J. D., Royle, J. A., Pollock, K. H., Bailey, L. L., &amp; Hines, J. E. (2017). *Occupancy Estimation and Modeling: Inferring Patterns and Dynamics of Species Occurrence*. 2nd ed. Academic Press, San Diego. &lt;https://www.sciencedirect.com/book/9780124071971/occupancy-estimation-and-modeling&gt;."</v>
      </c>
    </row>
    <row r="234" spans="1:15">
      <c r="A234" s="14" t="s">
        <v>2250</v>
      </c>
      <c r="B234" s="14" t="b">
        <v>1</v>
      </c>
      <c r="C234" s="14" t="b">
        <v>0</v>
      </c>
      <c r="D234" s="14" t="b">
        <v>0</v>
      </c>
      <c r="E234" s="14"/>
      <c r="F234" s="14" t="s">
        <v>1539</v>
      </c>
      <c r="G234" s="14" t="str">
        <f>"{{ ref_intext_"&amp;F234&amp;" }}"</f>
        <v>{{ ref_intext_maffei_noss_2008 }}</v>
      </c>
      <c r="H234" s="14" t="str">
        <f>"{{ ref_bib_"&amp;F234&amp;" }}"</f>
        <v>{{ ref_bib_maffei_noss_2008 }}</v>
      </c>
      <c r="I234" s="14" t="s">
        <v>183</v>
      </c>
      <c r="J234" s="14" t="s">
        <v>183</v>
      </c>
      <c r="K234" s="14" t="s">
        <v>2828</v>
      </c>
      <c r="L234" s="14" t="s">
        <v>624</v>
      </c>
      <c r="M234" s="14" t="str">
        <f>LEFT(K234,141)&amp;" &lt;br&gt; &amp;nbsp;&amp;nbsp;&amp;nbsp;&amp;nbsp;&amp;nbsp;&amp;nbsp;&amp;nbsp;&amp;nbsp;"&amp;MID(K234,2,142)&amp;MID(K234,142,500)&amp;"&lt;br&gt;&lt;br&gt;"</f>
        <v>Maffei, L., &amp; Noss, A. J. (2008). How Small Is Too Small? Camera Trap Survey Areas and Density Estimates for Ocelots in the Bolivian Chaco. * &lt;br&gt; &amp;nbsp;&amp;nbsp;&amp;nbsp;&amp;nbsp;&amp;nbsp;&amp;nbsp;&amp;nbsp;&amp;nbsp;affei, L., &amp; Noss, A. J. (2008). How Small Is Too Small? Camera Trap Survey Areas and Density Estimates for Ocelots in the Bolivian Chaco. *BiBiotropica, 40*(1), 71-75. &lt;https://doi.org/10.1111/j.1744-7429.2007.00341.x&gt;&lt;br&gt;&lt;br&gt;</v>
      </c>
      <c r="N234" s="14" t="str">
        <f>"    ref_intext_"&amp;F234&amp;": "&amp;""""&amp;I234&amp;""""</f>
        <v xml:space="preserve">    ref_intext_maffei_noss_2008: "Maffei &amp; Noss, 2008"</v>
      </c>
      <c r="O234" s="14" t="str">
        <f>"    ref_bib_"&amp;F234&amp;": "&amp;""""&amp;K234&amp;""""</f>
        <v xml:space="preserve">    ref_bib_maffei_noss_2008: "Maffei, L., &amp; Noss, A. J. (2008). How Small Is Too Small? Camera Trap Survey Areas and Density Estimates for Ocelots in the Bolivian Chaco. *Biotropica, 40*(1), 71-75. &lt;https://doi.org/10.1111/j.1744-7429.2007.00341.x&gt;"</v>
      </c>
    </row>
    <row r="235" spans="1:15">
      <c r="A235" s="14" t="s">
        <v>2250</v>
      </c>
      <c r="B235" s="14" t="b">
        <v>1</v>
      </c>
      <c r="C235" s="14" t="b">
        <v>0</v>
      </c>
      <c r="D235" s="14" t="b">
        <v>0</v>
      </c>
      <c r="E235" s="14"/>
      <c r="F235" s="14" t="s">
        <v>1540</v>
      </c>
      <c r="G235" s="14" t="str">
        <f>"{{ ref_intext_"&amp;F235&amp;" }}"</f>
        <v>{{ ref_intext_manly_et_al_1993 }}</v>
      </c>
      <c r="H235" s="14" t="str">
        <f>"{{ ref_bib_"&amp;F235&amp;" }}"</f>
        <v>{{ ref_bib_manly_et_al_1993 }}</v>
      </c>
      <c r="I235" s="14" t="s">
        <v>182</v>
      </c>
      <c r="J235" s="14" t="s">
        <v>803</v>
      </c>
      <c r="K235" s="14" t="s">
        <v>2842</v>
      </c>
      <c r="L235" s="14" t="s">
        <v>624</v>
      </c>
      <c r="M235" s="14" t="str">
        <f>LEFT(K235,141)&amp;" &lt;br&gt; &amp;nbsp;&amp;nbsp;&amp;nbsp;&amp;nbsp;&amp;nbsp;&amp;nbsp;&amp;nbsp;&amp;nbsp;"&amp;MID(K235,2,142)&amp;MID(K235,142,500)&amp;"&lt;br&gt;&lt;br&gt;"</f>
        <v>Manly, B. F. J., McDonald, L. L., &amp; Thomas, D. L. (1993). Resource Selection by Animals: Statistical Design and Analysis for Field Studies. C &lt;br&gt; &amp;nbsp;&amp;nbsp;&amp;nbsp;&amp;nbsp;&amp;nbsp;&amp;nbsp;&amp;nbsp;&amp;nbsp;anly, B. F. J., McDonald, L. L., &amp; Thomas, D. L. (1993). Resource Selection by Animals: Statistical Design and Analysis for Field Studies. Chahapman &amp; Hall, London, p. 177. &lt;https://doi.org/10.1007/0-306-48151-0&gt;&lt;br&gt;&lt;br&gt;</v>
      </c>
      <c r="N235" s="14" t="str">
        <f>"    ref_intext_"&amp;F235&amp;": "&amp;""""&amp;I235&amp;""""</f>
        <v xml:space="preserve">    ref_intext_manly_et_al_1993: "Manly et al., 1993"</v>
      </c>
      <c r="O235" s="14" t="str">
        <f>"    ref_bib_"&amp;F235&amp;": "&amp;""""&amp;K235&amp;""""</f>
        <v xml:space="preserve">    ref_bib_manly_et_al_1993: "Manly, B. F. J., McDonald, L. L., &amp; Thomas, D. L. (1993). Resource Selection by Animals: Statistical Design and Analysis for Field Studies. Chapman &amp; Hall, London, p. 177. &lt;https://doi.org/10.1007/0-306-48151-0&gt;"</v>
      </c>
    </row>
    <row r="236" spans="1:15" ht="15">
      <c r="E236" s="14"/>
      <c r="F236" s="28" t="s">
        <v>3640</v>
      </c>
      <c r="G236" s="14" t="str">
        <f>"{{ ref_intext_"&amp;F236&amp;" }}"</f>
        <v>{{ ref_intext_marinstats_2020a }}</v>
      </c>
      <c r="H236" s="14" t="str">
        <f>"{{ ref_bib_"&amp;F236&amp;" }}"</f>
        <v>{{ ref_bib_marinstats_2020a }}</v>
      </c>
      <c r="I236" t="s">
        <v>3655</v>
      </c>
      <c r="J236" s="80" t="s">
        <v>3642</v>
      </c>
      <c r="K236" t="s">
        <v>3641</v>
      </c>
      <c r="L236" s="14" t="s">
        <v>624</v>
      </c>
      <c r="N236" s="14" t="str">
        <f>"    ref_intext_"&amp;F236&amp;": "&amp;""""&amp;I236&amp;""""</f>
        <v xml:space="preserve">    ref_intext_marinstats_2020a: "MarinStatsLectures-R Programming &amp; Statistics, 2020a"</v>
      </c>
      <c r="O236" s="14" t="str">
        <f>"    ref_bib_"&amp;F236&amp;": "&amp;""""&amp;K236&amp;""""</f>
        <v xml:space="preserve">    ref_bib_marinstats_2020a: "MarinStatsLectures-R Programming &amp; Statistics (2020a, Mar 17). *Poisson Regression Review.* [Video]. YouTube. &lt;https://www.youtube.com/watch?v=A8H6gc9Eq0w&gt;"</v>
      </c>
    </row>
    <row r="237" spans="1:15">
      <c r="E237" s="14"/>
      <c r="F237" s="28" t="s">
        <v>3643</v>
      </c>
      <c r="G237" s="14" t="str">
        <f>"{{ ref_intext_"&amp;F237&amp;" }}"</f>
        <v>{{ ref_intext_marinstats_2020b }}</v>
      </c>
      <c r="H237" s="14" t="str">
        <f>"{{ ref_bib_"&amp;F237&amp;" }}"</f>
        <v>{{ ref_bib_marinstats_2020b }}</v>
      </c>
      <c r="I237" t="s">
        <v>3654</v>
      </c>
      <c r="J237" s="28" t="s">
        <v>3645</v>
      </c>
      <c r="K237" s="28" t="s">
        <v>3644</v>
      </c>
      <c r="L237" s="14" t="s">
        <v>624</v>
      </c>
      <c r="N237" s="14" t="str">
        <f>"    ref_intext_"&amp;F237&amp;": "&amp;""""&amp;I237&amp;""""</f>
        <v xml:space="preserve">    ref_intext_marinstats_2020b: "MarinStatsLectures-R Programming &amp; Statistics, 2020b"</v>
      </c>
      <c r="O237" s="14" t="str">
        <f>"    ref_bib_"&amp;F237&amp;": "&amp;""""&amp;K237&amp;""""</f>
        <v xml:space="preserve">    ref_bib_marinstats_2020b: "MarinStatsLectures-R Programming &amp; Statistics (2020b, Mar 17). *Poisson Regression: Zero Inflation (Excessive Zeros).* [Video]. YouTube. &lt;https://www.youtube.com/watch?v=eIY--zc5f24&gt;"</v>
      </c>
    </row>
    <row r="238" spans="1:15">
      <c r="A238" s="14" t="s">
        <v>2250</v>
      </c>
      <c r="B238" s="14" t="b">
        <v>0</v>
      </c>
      <c r="C238" s="14" t="b">
        <v>0</v>
      </c>
      <c r="D238" s="14" t="b">
        <v>1</v>
      </c>
      <c r="E238" s="14"/>
      <c r="F238" s="14" t="s">
        <v>1541</v>
      </c>
      <c r="G238" s="14" t="str">
        <f>"{{ ref_intext_"&amp;F238&amp;" }}"</f>
        <v>{{ ref_intext_markle_et_al_2020 }}</v>
      </c>
      <c r="H238" s="14" t="str">
        <f>"{{ ref_bib_"&amp;F238&amp;" }}"</f>
        <v>{{ ref_bib_markle_et_al_2020 }}</v>
      </c>
      <c r="I238" s="14" t="s">
        <v>181</v>
      </c>
      <c r="J238" s="14" t="s">
        <v>181</v>
      </c>
      <c r="K238" s="14" t="s">
        <v>1786</v>
      </c>
      <c r="L238" s="14" t="s">
        <v>624</v>
      </c>
      <c r="M238" s="14" t="str">
        <f>LEFT(K238,141)&amp;" &lt;br&gt; &amp;nbsp;&amp;nbsp;&amp;nbsp;&amp;nbsp;&amp;nbsp;&amp;nbsp;&amp;nbsp;&amp;nbsp;"&amp;MID(K238,2,142)&amp;MID(K238,142,500)&amp;"&lt;br&gt;&lt;br&gt;"</f>
        <v>Markle, D. F., Janik, A., Peterson, J. T., Choudhury, A., Simon, D. C., Tkach, V. V., Terwilliger, M. R., Sanders, J. L., &amp; Kent, M. L. (2020 &lt;br&gt; &amp;nbsp;&amp;nbsp;&amp;nbsp;&amp;nbsp;&amp;nbsp;&amp;nbsp;&amp;nbsp;&amp;nbsp;arkle,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&lt;https://doi.org/10.1016/j.ijpara.2020.02.001&gt;&lt;br&gt;&lt;br&gt;</v>
      </c>
      <c r="N238" s="14" t="str">
        <f>"    ref_intext_"&amp;F238&amp;": "&amp;""""&amp;I238&amp;""""</f>
        <v xml:space="preserve">    ref_intext_markle_et_al_2020: "Markle et al., 2020"</v>
      </c>
      <c r="O238" s="14" t="str">
        <f>"    ref_bib_"&amp;F238&amp;": "&amp;""""&amp;K238&amp;""""</f>
        <v xml:space="preserve">    ref_bib_markle_et_al_2020: "Markle,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v>
      </c>
    </row>
    <row r="239" spans="1:15">
      <c r="A239" s="14" t="s">
        <v>2250</v>
      </c>
      <c r="B239" s="14" t="b">
        <v>1</v>
      </c>
      <c r="C239" s="14" t="b">
        <v>0</v>
      </c>
      <c r="D239" s="14" t="b">
        <v>1</v>
      </c>
      <c r="E239" s="14"/>
      <c r="F239" s="14" t="s">
        <v>1542</v>
      </c>
      <c r="G239" s="14" t="str">
        <f>"{{ ref_intext_"&amp;F239&amp;" }}"</f>
        <v>{{ ref_intext_martin_et_al_2005 }}</v>
      </c>
      <c r="H239" s="14" t="str">
        <f>"{{ ref_bib_"&amp;F239&amp;" }}"</f>
        <v>{{ ref_bib_martin_et_al_2005 }}</v>
      </c>
      <c r="I239" s="14" t="s">
        <v>180</v>
      </c>
      <c r="J239" s="14" t="s">
        <v>180</v>
      </c>
      <c r="K239" s="14" t="s">
        <v>1787</v>
      </c>
      <c r="L239" s="14" t="s">
        <v>624</v>
      </c>
      <c r="M239" s="14" t="str">
        <f>LEFT(K239,141)&amp;" &lt;br&gt; &amp;nbsp;&amp;nbsp;&amp;nbsp;&amp;nbsp;&amp;nbsp;&amp;nbsp;&amp;nbsp;&amp;nbsp;"&amp;MID(K239,2,142)&amp;MID(K239,142,500)&amp;"&lt;br&gt;&lt;br&gt;"</f>
        <v>Martin, T. G., Wintle, B. A., Rhodes, J. R., Kuhnert, P. M., Field, S. A., Low-Choy, S. J., Tyre, A. J., &amp; Possingham, H. P. (2005). Zero Tol &lt;br&gt; &amp;nbsp;&amp;nbsp;&amp;nbsp;&amp;nbsp;&amp;nbsp;&amp;nbsp;&amp;nbsp;&amp;nbsp;artin, T. G., Wintle, B. A., Rhodes, J. R., Kuhnert, P. M., Field, S. A., Low-Choy, S. J., Tyre, A. J., &amp; Possingham, H. P. (2005). Zero Tolererance Ecology: Improving Ecological Inference by Modelling the Source of Zero Observations. *Ecology Letters, 8*(11), 1235-1246. &lt;https://doi.org/10.1111/j.1461-0248.2005.00826.x&gt;&lt;br&gt;&lt;br&gt;</v>
      </c>
      <c r="N239" s="14" t="str">
        <f>"    ref_intext_"&amp;F239&amp;": "&amp;""""&amp;I239&amp;""""</f>
        <v xml:space="preserve">    ref_intext_martin_et_al_2005: "Martin et al., 2005"</v>
      </c>
      <c r="O239" s="14" t="str">
        <f>"    ref_bib_"&amp;F239&amp;": "&amp;""""&amp;K239&amp;""""</f>
        <v xml:space="preserve">    ref_bib_martin_et_al_2005: "Martin, T. G., Wintle, B. A., Rhodes, J. R., Kuhnert, P. M., Field, S. A., Low-Choy, S. J., Tyre, A. J., &amp; Possingham, H. P. (2005). Zero Tolerance Ecology: Improving Ecological Inference by Modelling the Source of Zero Observations. *Ecology Letters, 8*(11), 1235-1246. &lt;https://doi.org/10.1111/j.1461-0248.2005.00826.x&gt;"</v>
      </c>
    </row>
    <row r="240" spans="1:15" ht="15">
      <c r="F240" s="14" t="s">
        <v>3586</v>
      </c>
      <c r="G240" s="14" t="str">
        <f>"{{ ref_intext_"&amp;F240&amp;" }}"</f>
        <v>{{ ref_intext_mcclintock_et_al_2015 }}</v>
      </c>
      <c r="H240" s="14" t="str">
        <f>"{{ ref_bib_"&amp;F240&amp;" }}"</f>
        <v>{{ ref_bib_mcclintock_et_al_2015 }}</v>
      </c>
      <c r="I240" s="14" t="s">
        <v>3587</v>
      </c>
      <c r="J240" s="14" t="s">
        <v>3587</v>
      </c>
      <c r="K240" s="74" t="s">
        <v>3588</v>
      </c>
      <c r="L240" s="14" t="s">
        <v>624</v>
      </c>
      <c r="N240" s="14" t="str">
        <f>"    ref_intext_"&amp;F240&amp;": "&amp;""""&amp;I240&amp;""""</f>
        <v xml:space="preserve">    ref_intext_mcclintock_et_al_2015: "McClintock et al., 2015"</v>
      </c>
      <c r="O240" s="14" t="str">
        <f>"    ref_bib_"&amp;F240&amp;": "&amp;""""&amp;K240&amp;""""</f>
        <v xml:space="preserve">    ref_bib_mcclintock_et_al_2015: "McClintock, B. T. (2015). multimark: An R package for analysis of capture–recapture data consisting of multiple 'noninvasive' marks. *Ecology and Evolution, 5*(21), 4920–4931. &lt;https://doi.org/10.1002/ece3.1676&gt;"</v>
      </c>
    </row>
    <row r="241" spans="1:15">
      <c r="A241" s="14" t="s">
        <v>2250</v>
      </c>
      <c r="B241" s="14" t="b">
        <v>1</v>
      </c>
      <c r="C241" s="14" t="b">
        <v>0</v>
      </c>
      <c r="D241" s="14" t="b">
        <v>0</v>
      </c>
      <c r="E241" s="14"/>
      <c r="F241" s="14" t="s">
        <v>1543</v>
      </c>
      <c r="G241" s="14" t="str">
        <f>"{{ ref_intext_"&amp;F241&amp;" }}"</f>
        <v>{{ ref_intext_mcclintock_et_al_2009 }}</v>
      </c>
      <c r="H241" s="14" t="str">
        <f>"{{ ref_bib_"&amp;F241&amp;" }}"</f>
        <v>{{ ref_bib_mcclintock_et_al_2009 }}</v>
      </c>
      <c r="I241" s="14" t="s">
        <v>179</v>
      </c>
      <c r="J241" s="14" t="s">
        <v>179</v>
      </c>
      <c r="K241" s="14" t="s">
        <v>1788</v>
      </c>
      <c r="L241" s="14" t="s">
        <v>624</v>
      </c>
      <c r="M241" s="14" t="str">
        <f>LEFT(K241,141)&amp;" &lt;br&gt; &amp;nbsp;&amp;nbsp;&amp;nbsp;&amp;nbsp;&amp;nbsp;&amp;nbsp;&amp;nbsp;&amp;nbsp;"&amp;MID(K241,2,142)&amp;MID(K241,142,500)&amp;"&lt;br&gt;&lt;br&gt;"</f>
        <v>McClintock, B. T., White, G. C., Antolin, M. F., &amp; Tripp, D. W. (2009). Estimating abundance using mark-resight when sampling is with replace &lt;br&gt; &amp;nbsp;&amp;nbsp;&amp;nbsp;&amp;nbsp;&amp;nbsp;&amp;nbsp;&amp;nbsp;&amp;nbsp;cClintock, B. T., White, G. C., Antolin, M. F., &amp; Tripp, D. W. (2009). Estimating abundance using mark-resight when sampling is with replacemement or the number of marked individuals is unknown. *Biometrics, 65*(1), 237–246. &lt;https://doi.org/10.1111/j.1541-0420.2008.01047.x&gt;&lt;br&gt;&lt;br&gt;</v>
      </c>
      <c r="N241" s="14" t="str">
        <f>"    ref_intext_"&amp;F241&amp;": "&amp;""""&amp;I241&amp;""""</f>
        <v xml:space="preserve">    ref_intext_mcclintock_et_al_2009: "McClintock et al., 2009"</v>
      </c>
      <c r="O241" s="14" t="str">
        <f>"    ref_bib_"&amp;F241&amp;": "&amp;""""&amp;K241&amp;""""</f>
        <v xml:space="preserve">    ref_bib_mcclintock_et_al_2009: "McClintock, B. T., White, G. C., Antolin, M. F., &amp; Tripp, D. W. (2009). Estimating abundance using mark-resight when sampling is with replacement or the number of marked individuals is unknown. *Biometrics, 65*(1), 237–246. &lt;https://doi.org/10.1111/j.1541-0420.2008.01047.x&gt;"</v>
      </c>
    </row>
    <row r="242" spans="1:15">
      <c r="A242" s="14" t="s">
        <v>2250</v>
      </c>
      <c r="B242" s="14" t="b">
        <v>0</v>
      </c>
      <c r="C242" s="14" t="b">
        <v>0</v>
      </c>
      <c r="D242" s="14" t="s">
        <v>789</v>
      </c>
      <c r="E242" s="14"/>
      <c r="F242" s="14" t="s">
        <v>1544</v>
      </c>
      <c r="G242" s="14" t="str">
        <f>"{{ ref_intext_"&amp;F242&amp;" }}"</f>
        <v>{{ ref_intext_mccomb_et_al_2010 }}</v>
      </c>
      <c r="H242" s="14" t="str">
        <f>"{{ ref_bib_"&amp;F242&amp;" }}"</f>
        <v>{{ ref_bib_mccomb_et_al_2010 }}</v>
      </c>
      <c r="I242" s="14" t="s">
        <v>178</v>
      </c>
      <c r="J242" s="14" t="s">
        <v>802</v>
      </c>
      <c r="K242" s="14" t="s">
        <v>1789</v>
      </c>
      <c r="L242" s="14" t="s">
        <v>624</v>
      </c>
      <c r="M242" s="14" t="str">
        <f>LEFT(K242,141)&amp;" &lt;br&gt; &amp;nbsp;&amp;nbsp;&amp;nbsp;&amp;nbsp;&amp;nbsp;&amp;nbsp;&amp;nbsp;&amp;nbsp;"&amp;MID(K242,2,142)&amp;MID(K242,142,500)&amp;"&lt;br&gt;&lt;br&gt;"</f>
        <v>Mccomb, B., Vesely, D., &amp; Jordan, C. (2010). *Monitoring Animal Populations and Their Habitats: A Practitioner’s Guide*. Oregon State Univers &lt;br&gt; &amp;nbsp;&amp;nbsp;&amp;nbsp;&amp;nbsp;&amp;nbsp;&amp;nbsp;&amp;nbsp;&amp;nbsp;ccomb, B., Vesely, D., &amp; Jordan, C. (2010). *Monitoring Animal Populations and Their Habitats: A Practitioner’s Guide*. Oregon State Universitity. &lt;https://openlibrary-repo.ecampusontario.ca/xmlui/bitstream/handle/123456789/850/Monitoring-Animal-Populations-and-Their-Habitats-A-Practitioner039s-Guide-1598474504._print.pdf?sequence=4&amp;isAllowed=y&gt;&lt;br&gt;&lt;br&gt;</v>
      </c>
      <c r="N242" s="14" t="str">
        <f>"    ref_intext_"&amp;F242&amp;": "&amp;""""&amp;I242&amp;""""</f>
        <v xml:space="preserve">    ref_intext_mccomb_et_al_2010: "Mccomb et al., 2010"</v>
      </c>
      <c r="O242" s="14" t="str">
        <f>"    ref_bib_"&amp;F242&amp;": "&amp;""""&amp;K242&amp;""""</f>
        <v xml:space="preserve">    ref_bib_mccomb_et_al_2010: "Mccomb,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v>
      </c>
    </row>
    <row r="243" spans="1:15">
      <c r="A243" s="14" t="s">
        <v>2250</v>
      </c>
      <c r="B243" s="14" t="b">
        <v>1</v>
      </c>
      <c r="C243" s="14" t="b">
        <v>0</v>
      </c>
      <c r="D243" s="14" t="b">
        <v>0</v>
      </c>
      <c r="E243" s="14"/>
      <c r="F243" s="14" t="s">
        <v>1545</v>
      </c>
      <c r="G243" s="14" t="str">
        <f>"{{ ref_intext_"&amp;F243&amp;" }}"</f>
        <v>{{ ref_intext_mccullagh_nelder_1989 }}</v>
      </c>
      <c r="H243" s="14" t="str">
        <f>"{{ ref_bib_"&amp;F243&amp;" }}"</f>
        <v>{{ ref_bib_mccullagh_nelder_1989 }}</v>
      </c>
      <c r="I243" s="14" t="s">
        <v>177</v>
      </c>
      <c r="J243" s="14" t="s">
        <v>177</v>
      </c>
      <c r="K243" s="14" t="s">
        <v>1790</v>
      </c>
      <c r="L243" s="14" t="s">
        <v>624</v>
      </c>
      <c r="M243" s="14" t="str">
        <f>LEFT(K243,141)&amp;" &lt;br&gt; &amp;nbsp;&amp;nbsp;&amp;nbsp;&amp;nbsp;&amp;nbsp;&amp;nbsp;&amp;nbsp;&amp;nbsp;"&amp;MID(K243,2,142)&amp;MID(K243,142,500)&amp;"&lt;br&gt;&lt;br&gt;"</f>
        <v>McCullagh, P., &amp; Nelder, J. A. (1989). *Generalised Linear Models,* 2nd edn. Chapman and Hall, London. &lt;http://dx.doi.org/10.1007/978-1-4899- &lt;br&gt; &amp;nbsp;&amp;nbsp;&amp;nbsp;&amp;nbsp;&amp;nbsp;&amp;nbsp;&amp;nbsp;&amp;nbsp;cCullagh, P., &amp; Nelder, J. A. (1989). *Generalised Linear Models,* 2nd edn. Chapman and Hall, London. &lt;http://dx.doi.org/10.1007/978-1-4899-323242-6&gt;&lt;br&gt;&lt;br&gt;</v>
      </c>
      <c r="N243" s="14" t="str">
        <f>"    ref_intext_"&amp;F243&amp;": "&amp;""""&amp;I243&amp;""""</f>
        <v xml:space="preserve">    ref_intext_mccullagh_nelder_1989: "McCullagh &amp; Nelder, 1989"</v>
      </c>
      <c r="O243" s="14" t="str">
        <f>"    ref_bib_"&amp;F243&amp;": "&amp;""""&amp;K243&amp;""""</f>
        <v xml:space="preserve">    ref_bib_mccullagh_nelder_1989: "McCullagh, P., &amp; Nelder, J. A. (1989). *Generalised Linear Models,* 2nd edn. Chapman and Hall, London. &lt;http://dx.doi.org/10.1007/978-1-4899-3242-6&gt;"</v>
      </c>
    </row>
    <row r="244" spans="1:15">
      <c r="A244" s="14"/>
      <c r="B244" s="14"/>
      <c r="C244" s="14"/>
      <c r="D244" s="14"/>
      <c r="E244" s="14"/>
      <c r="F244" s="33" t="s">
        <v>3673</v>
      </c>
      <c r="G244" s="14" t="str">
        <f>"{{ ref_intext_"&amp;F244&amp;" }}"</f>
        <v>{{ ref_intext_mcneil_nd }}</v>
      </c>
      <c r="H244" s="14" t="str">
        <f>"{{ ref_bib_"&amp;F244&amp;" }}"</f>
        <v>{{ ref_bib_mcneil_nd }}</v>
      </c>
      <c r="I244" s="33" t="s">
        <v>3676</v>
      </c>
      <c r="J244" s="33" t="s">
        <v>3676</v>
      </c>
      <c r="K244" s="33" t="s">
        <v>3677</v>
      </c>
      <c r="L244" s="14" t="s">
        <v>624</v>
      </c>
      <c r="M244" s="14"/>
      <c r="N244" s="14" t="str">
        <f>"    ref_intext_"&amp;F244&amp;": "&amp;""""&amp;I244&amp;""""</f>
        <v xml:space="preserve">    ref_intext_mcneil_nd: "McNeil (n.d.)"</v>
      </c>
      <c r="O244" s="14" t="str">
        <f>"    ref_bib_"&amp;F244&amp;": "&amp;""""&amp;K244&amp;""""</f>
        <v xml:space="preserve">    ref_bib_mcneil_nd: "McNeil, D. (n.d.). Multi-season Occupancy Models. &lt;https://darinjmcneil.weebly.com/multi-season-occupancy.html&gt;"</v>
      </c>
    </row>
    <row r="245" spans="1:15">
      <c r="A245" s="14" t="s">
        <v>2250</v>
      </c>
      <c r="B245" s="14" t="b">
        <v>1</v>
      </c>
      <c r="C245" s="14" t="b">
        <v>1</v>
      </c>
      <c r="D245" s="14" t="b">
        <v>0</v>
      </c>
      <c r="E245" s="14"/>
      <c r="F245" s="14" t="s">
        <v>1546</v>
      </c>
      <c r="G245" s="14" t="str">
        <f>"{{ ref_intext_"&amp;F245&amp;" }}"</f>
        <v>{{ ref_intext_mcshea_et_al_2015 }}</v>
      </c>
      <c r="H245" s="14" t="str">
        <f>"{{ ref_bib_"&amp;F245&amp;" }}"</f>
        <v>{{ ref_bib_mcshea_et_al_2015 }}</v>
      </c>
      <c r="I245" s="14" t="s">
        <v>176</v>
      </c>
      <c r="J245" s="14" t="s">
        <v>176</v>
      </c>
      <c r="K245" s="14" t="s">
        <v>1791</v>
      </c>
      <c r="L245" s="14" t="s">
        <v>624</v>
      </c>
      <c r="M245" s="14" t="str">
        <f>LEFT(K245,141)&amp;" &lt;br&gt; &amp;nbsp;&amp;nbsp;&amp;nbsp;&amp;nbsp;&amp;nbsp;&amp;nbsp;&amp;nbsp;&amp;nbsp;"&amp;MID(K245,2,142)&amp;MID(K245,142,500)&amp;"&lt;br&gt;&lt;br&gt;"</f>
        <v>McShea, W. J., Forrester, T., Costello, R., He, Z., &amp; Kays, R. (2015). Volunteer-Run Cameras as Distributed Sensors for Macrosystem Mammal Re &lt;br&gt; &amp;nbsp;&amp;nbsp;&amp;nbsp;&amp;nbsp;&amp;nbsp;&amp;nbsp;&amp;nbsp;&amp;nbsp;cShea, W. J., Forrester, T., Costello, R., He, Z., &amp; Kays, R. (2015). Volunteer-Run Cameras as Distributed Sensors for Macrosystem Mammal Resesearch. *Landscape Ecology, 31,* 1–13. &lt;https://doi.org/10.1007/s10980-015-0262-9&gt;&lt;br&gt;&lt;br&gt;</v>
      </c>
      <c r="N245" s="14" t="str">
        <f>"    ref_intext_"&amp;F245&amp;": "&amp;""""&amp;I245&amp;""""</f>
        <v xml:space="preserve">    ref_intext_mcshea_et_al_2015: "McShea et al., 2015"</v>
      </c>
      <c r="O245" s="14" t="str">
        <f>"    ref_bib_"&amp;F245&amp;": "&amp;""""&amp;K245&amp;""""</f>
        <v xml:space="preserve">    ref_bib_mcshea_et_al_2015: "McShea, W. J., Forrester, T., Costello, R., He, Z., &amp; Kays, R. (2015). Volunteer-Run Cameras as Distributed Sensors for Macrosystem Mammal Research. *Landscape Ecology, 31,* 1–13. &lt;https://doi.org/10.1007/s10980-015-0262-9&gt;"</v>
      </c>
    </row>
    <row r="246" spans="1:15">
      <c r="A246" s="14" t="s">
        <v>2250</v>
      </c>
      <c r="B246" s="14" t="b">
        <v>0</v>
      </c>
      <c r="C246" s="14" t="b">
        <v>0</v>
      </c>
      <c r="D246" s="14"/>
      <c r="E246" s="14"/>
      <c r="F246" s="14" t="s">
        <v>1886</v>
      </c>
      <c r="G246" s="14" t="str">
        <f>"{{ ref_intext_"&amp;F246&amp;" }}"</f>
        <v>{{ ref_intext_mecks100_2018 }}</v>
      </c>
      <c r="H246" s="14" t="str">
        <f>"{{ ref_bib_"&amp;F246&amp;" }}"</f>
        <v>{{ ref_bib_mecks100_2018 }}</v>
      </c>
      <c r="I246" s="14" t="s">
        <v>1888</v>
      </c>
      <c r="J246" s="14" t="s">
        <v>1888</v>
      </c>
      <c r="K246" s="14" t="s">
        <v>1887</v>
      </c>
      <c r="L246" s="14" t="s">
        <v>624</v>
      </c>
      <c r="M246" s="14" t="str">
        <f>LEFT(K246,141)&amp;" &lt;br&gt; &amp;nbsp;&amp;nbsp;&amp;nbsp;&amp;nbsp;&amp;nbsp;&amp;nbsp;&amp;nbsp;&amp;nbsp;"&amp;MID(K246,2,142)&amp;MID(K246,142,500)&amp;"&lt;br&gt;&lt;br&gt;"</f>
        <v>mecks100 (2018, Feb 7). *Species accumulation and rarefaction curves* [Video]. YouTube. &lt;https://www.youtube.com/watch?v=4gcmAUpo9TU&gt; &lt;br&gt; &amp;nbsp;&amp;nbsp;&amp;nbsp;&amp;nbsp;&amp;nbsp;&amp;nbsp;&amp;nbsp;&amp;nbsp;ecks100 (2018, Feb 7). *Species accumulation and rarefaction curves* [Video]. YouTube. &lt;https://www.youtube.com/watch?v=4gcmAUpo9TU&gt;&lt;br&gt;&lt;br&gt;</v>
      </c>
      <c r="N246" s="14" t="str">
        <f>"    ref_intext_"&amp;F246&amp;": "&amp;""""&amp;I246&amp;""""</f>
        <v xml:space="preserve">    ref_intext_mecks100_2018: "mecks100, 2018"</v>
      </c>
      <c r="O246" s="14" t="str">
        <f>"    ref_bib_"&amp;F246&amp;": "&amp;""""&amp;K246&amp;""""</f>
        <v xml:space="preserve">    ref_bib_mecks100_2018: "mecks100 (2018, Feb 7). *Species accumulation and rarefaction curves* [Video]. YouTube. &lt;https://www.youtube.com/watch?v=4gcmAUpo9TU&gt;"</v>
      </c>
    </row>
    <row r="247" spans="1:15">
      <c r="A247" s="14" t="s">
        <v>2250</v>
      </c>
      <c r="B247" s="14" t="b">
        <v>1</v>
      </c>
      <c r="C247" s="14" t="b">
        <v>0</v>
      </c>
      <c r="D247" s="14" t="b">
        <v>0</v>
      </c>
      <c r="E247" s="14"/>
      <c r="F247" s="14" t="s">
        <v>1549</v>
      </c>
      <c r="G247" s="14" t="str">
        <f>"{{ ref_intext_"&amp;F247&amp;" }}"</f>
        <v>{{ ref_intext_meek_et_al_2016 }}</v>
      </c>
      <c r="H247" s="14" t="str">
        <f>"{{ ref_bib_"&amp;F247&amp;" }}"</f>
        <v>{{ ref_bib_meek_et_al_2016 }}</v>
      </c>
      <c r="I247" s="14" t="s">
        <v>175</v>
      </c>
      <c r="J247" s="14" t="s">
        <v>801</v>
      </c>
      <c r="K247" s="14" t="s">
        <v>1792</v>
      </c>
      <c r="L247" s="14" t="s">
        <v>624</v>
      </c>
      <c r="M247" s="14" t="str">
        <f>LEFT(K247,141)&amp;" &lt;br&gt; &amp;nbsp;&amp;nbsp;&amp;nbsp;&amp;nbsp;&amp;nbsp;&amp;nbsp;&amp;nbsp;&amp;nbsp;"&amp;MID(K247,2,142)&amp;MID(K247,142,500)&amp;"&lt;br&gt;&lt;br&gt;"</f>
        <v>Meek, P. D., Ballard, G. A., &amp; Falzon, G. (2016). The Higher You Go the Less You Will Know: Placing Camera Traps High to Avoid Theft Will Aff &lt;br&gt; &amp;nbsp;&amp;nbsp;&amp;nbsp;&amp;nbsp;&amp;nbsp;&amp;nbsp;&amp;nbsp;&amp;nbsp;eek, P. D., Ballard, G. A., &amp; Falzon, G. (2016). The Higher You Go the Less You Will Know: Placing Camera Traps High to Avoid Theft Will Affecect Detection. *Remote Sensing in Ecology and Conservation, 2*(4), 204–211. &lt;https://doi.org/10.1002/rse2.28&gt;&lt;br&gt;&lt;br&gt;</v>
      </c>
      <c r="N247" s="14" t="str">
        <f>"    ref_intext_"&amp;F247&amp;": "&amp;""""&amp;I247&amp;""""</f>
        <v xml:space="preserve">    ref_intext_meek_et_al_2016: "Meek et al., 2016"</v>
      </c>
      <c r="O247" s="14" t="str">
        <f>"    ref_bib_"&amp;F247&amp;": "&amp;""""&amp;K247&amp;""""</f>
        <v xml:space="preserve">    ref_bib_meek_et_al_2016: "Meek, P. D., Ballard, G. A., &amp; Falzon, G. (2016). The Higher You Go the Less You Will Know: Placing Camera Traps High to Avoid Theft Will Affect Detection. *Remote Sensing in Ecology and Conservation, 2*(4), 204–211. &lt;https://doi.org/10.1002/rse2.28&gt;"</v>
      </c>
    </row>
    <row r="248" spans="1:15">
      <c r="A248" s="14" t="s">
        <v>2250</v>
      </c>
      <c r="B248" s="14" t="b">
        <v>1</v>
      </c>
      <c r="C248" s="14" t="b">
        <v>0</v>
      </c>
      <c r="D248" s="14" t="b">
        <v>1</v>
      </c>
      <c r="E248" s="14"/>
      <c r="F248" s="14" t="s">
        <v>1548</v>
      </c>
      <c r="G248" s="14" t="str">
        <f>"{{ ref_intext_"&amp;F248&amp;" }}"</f>
        <v>{{ ref_intext_meek_et_al_2014b }}</v>
      </c>
      <c r="H248" s="14" t="str">
        <f>"{{ ref_bib_"&amp;F248&amp;" }}"</f>
        <v>{{ ref_bib_meek_et_al_2014b }}</v>
      </c>
      <c r="I248" s="14" t="s">
        <v>174</v>
      </c>
      <c r="J248" s="14" t="s">
        <v>174</v>
      </c>
      <c r="K248" s="14" t="s">
        <v>2174</v>
      </c>
      <c r="L248" s="14" t="s">
        <v>624</v>
      </c>
      <c r="M248" s="14" t="str">
        <f>LEFT(K248,141)&amp;" &lt;br&gt; &amp;nbsp;&amp;nbsp;&amp;nbsp;&amp;nbsp;&amp;nbsp;&amp;nbsp;&amp;nbsp;&amp;nbsp;"&amp;MID(K248,2,142)&amp;MID(K248,142,500)&amp;"&lt;br&gt;&lt;br&gt;"</f>
        <v>Meek, P. D., Ballard, G. A., Fleming, P. J. S., Schaefer, M., Williams, W., &amp; Falzon, G. (2014a). Camera Traps Can Be Heard and Seen by Anima &lt;br&gt; &amp;nbsp;&amp;nbsp;&amp;nbsp;&amp;nbsp;&amp;nbsp;&amp;nbsp;&amp;nbsp;&amp;nbsp;eek, P. D., Ballard, G. A., Fleming, P. J. S., Schaefer, M., Williams, W., &amp; Falzon, G. (2014a). Camera Traps Can Be Heard and Seen by Animalsls. *PLoS One*, *9*(10), e110832. &lt;https://doi.org/10.1371/journal.pone.0110832&gt;&lt;br&gt;&lt;br&gt;</v>
      </c>
      <c r="N248" s="14" t="str">
        <f>"    ref_intext_"&amp;F248&amp;": "&amp;""""&amp;I248&amp;""""</f>
        <v xml:space="preserve">    ref_intext_meek_et_al_2014b: "Meek et al., 2014b"</v>
      </c>
      <c r="O248" s="14" t="str">
        <f>"    ref_bib_"&amp;F248&amp;": "&amp;""""&amp;K248&amp;""""</f>
        <v xml:space="preserve">    ref_bib_meek_et_al_2014b: "Meek, P. D., Ballard, G. A., Fleming, P. J. S., Schaefer, M., Williams, W., &amp; Falzon, G. (2014a). Camera Traps Can Be Heard and Seen by Animals. *PLoS One*, *9*(10), e110832. &lt;https://doi.org/10.1371/journal.pone.0110832&gt;"</v>
      </c>
    </row>
    <row r="249" spans="1:15">
      <c r="A249" s="14" t="s">
        <v>2250</v>
      </c>
      <c r="B249" s="14" t="b">
        <v>1</v>
      </c>
      <c r="C249" s="14" t="b">
        <v>1</v>
      </c>
      <c r="D249" s="14" t="b">
        <v>0</v>
      </c>
      <c r="E249" s="14"/>
      <c r="F249" s="14" t="s">
        <v>1547</v>
      </c>
      <c r="G249" s="14" t="str">
        <f>"{{ ref_intext_"&amp;F249&amp;" }}"</f>
        <v>{{ ref_intext_meek_et_al_2014a }}</v>
      </c>
      <c r="H249" s="14" t="str">
        <f>"{{ ref_bib_"&amp;F249&amp;" }}"</f>
        <v>{{ ref_bib_meek_et_al_2014a }}</v>
      </c>
      <c r="I249" s="14" t="s">
        <v>173</v>
      </c>
      <c r="J249" s="14" t="s">
        <v>173</v>
      </c>
      <c r="K249" s="14" t="s">
        <v>2862</v>
      </c>
      <c r="L249" s="14" t="s">
        <v>624</v>
      </c>
      <c r="M249" s="14" t="str">
        <f>LEFT(K249,141)&amp;" &lt;br&gt; &amp;nbsp;&amp;nbsp;&amp;nbsp;&amp;nbsp;&amp;nbsp;&amp;nbsp;&amp;nbsp;&amp;nbsp;"&amp;MID(K249,2,142)&amp;MID(K249,142,500)&amp;"&lt;br&gt;&lt;br&gt;"</f>
        <v>Meek, P. D., Ballard, G., Claridge, A., Kays, R., Moseby, K., O'Brien, T., O'Connell, A., Sanderson, J., Swann, D. E., Tobler, M., &amp; Townsend &lt;br&gt; &amp;nbsp;&amp;nbsp;&amp;nbsp;&amp;nbsp;&amp;nbsp;&amp;nbsp;&amp;nbsp;&amp;nbsp;eek, P. D., Ballard, G., Claridge, A., Kays, R., Moseby, K., O'Brien, T., O'Connell, A., Sanderson, J., Swann, D. E., Tobler, M., &amp; Townsend, , S. (2014a). Recommended Guiding Principles for Reporting on Camera trap Trapping Research. *Biodiversity and Conservation, 23*(9), 2321–2343. &lt;https://doi.org/10.1007/s10531-014-0712-8&gt;&lt;br&gt;&lt;br&gt;</v>
      </c>
      <c r="N249" s="14" t="str">
        <f>"    ref_intext_"&amp;F249&amp;": "&amp;""""&amp;I249&amp;""""</f>
        <v xml:space="preserve">    ref_intext_meek_et_al_2014a: "Meek et al., 2014a"</v>
      </c>
      <c r="O249" s="14" t="str">
        <f>"    ref_bib_"&amp;F249&amp;": "&amp;""""&amp;K249&amp;""""</f>
        <v xml:space="preserve">    ref_bib_meek_et_al_2014a: "Meek, P. D., Ballard, G., Claridge, A., Kays, R., Moseby, K., O'Brien, T., O'Connell, A., Sanderson, J., Swann, D. E., Tobler, M., &amp; Townsend, S. (2014a). Recommended Guiding Principles for Reporting on Camera trap Trapping Research. *Biodiversity and Conservation, 23*(9), 2321–2343. &lt;https://doi.org/10.1007/s10531-014-0712-8&gt;"</v>
      </c>
    </row>
    <row r="250" spans="1:15">
      <c r="A250" s="14" t="s">
        <v>2259</v>
      </c>
      <c r="B250" s="14" t="b">
        <v>0</v>
      </c>
      <c r="C250" s="14" t="b">
        <v>0</v>
      </c>
      <c r="D250" s="14"/>
      <c r="E250" s="14"/>
      <c r="F250" s="19" t="s">
        <v>2763</v>
      </c>
      <c r="G250" s="14" t="str">
        <f>"{{ ref_intext_"&amp;F250&amp;" }}"</f>
        <v>{{ ref_intext_mikkela_2024 }}</v>
      </c>
      <c r="H250" s="14" t="str">
        <f>"{{ ref_bib_"&amp;F250&amp;" }}"</f>
        <v>{{ ref_bib_mikkela_2024 }}</v>
      </c>
      <c r="I250" s="14" t="s">
        <v>2761</v>
      </c>
      <c r="J250" s="14" t="s">
        <v>2761</v>
      </c>
      <c r="K250" s="14" t="s">
        <v>2762</v>
      </c>
      <c r="L250" s="14" t="s">
        <v>3049</v>
      </c>
      <c r="M250" s="14" t="str">
        <f>LEFT(K250,141)&amp;" &lt;br&gt; &amp;nbsp;&amp;nbsp;&amp;nbsp;&amp;nbsp;&amp;nbsp;&amp;nbsp;&amp;nbsp;&amp;nbsp;"&amp;MID(K250,2,142)&amp;MID(K250,142,500)&amp;"&lt;br&gt;&lt;br&gt;"</f>
        <v>Mikkelä, A. (2024). *Probabilistic detection calculator (online application).* R shiny version v2. &lt;https://detcal-shiny.2.rahtiapp.fi/&gt; &lt;br&gt; &amp;nbsp;&amp;nbsp;&amp;nbsp;&amp;nbsp;&amp;nbsp;&amp;nbsp;&amp;nbsp;&amp;nbsp;ikkelä, A. (2024). *Probabilistic detection calculator (online application).* R shiny version v2. &lt;https://detcal-shiny.2.rahtiapp.fi/&gt;&lt;br&gt;&lt;br&gt;</v>
      </c>
      <c r="N250" s="14" t="str">
        <f>"    ref_intext_"&amp;F250&amp;": "&amp;""""&amp;I250&amp;""""</f>
        <v xml:space="preserve">    ref_intext_mikkela_2024: "Mikkelä, 2024"</v>
      </c>
      <c r="O250" s="14" t="str">
        <f>"    ref_bib_"&amp;F250&amp;": "&amp;""""&amp;K250&amp;""""</f>
        <v xml:space="preserve">    ref_bib_mikkela_2024: "Mikkelä, A. (2024). *Probabilistic detection calculator (online application).* R shiny version v2. &lt;https://detcal-shiny.2.rahtiapp.fi/&gt;"</v>
      </c>
    </row>
    <row r="251" spans="1:15">
      <c r="A251" s="14" t="s">
        <v>2250</v>
      </c>
      <c r="B251" s="14" t="b">
        <v>1</v>
      </c>
      <c r="C251" s="14" t="b">
        <v>1</v>
      </c>
      <c r="D251" s="14" t="b">
        <v>0</v>
      </c>
      <c r="E251" s="14"/>
      <c r="F251" s="14" t="s">
        <v>1550</v>
      </c>
      <c r="G251" s="14" t="str">
        <f>"{{ ref_intext_"&amp;F251&amp;" }}"</f>
        <v>{{ ref_intext_mills_et_al_2016 }}</v>
      </c>
      <c r="H251" s="14" t="str">
        <f>"{{ ref_bib_"&amp;F251&amp;" }}"</f>
        <v>{{ ref_bib_mills_et_al_2016 }}</v>
      </c>
      <c r="I251" s="14" t="s">
        <v>172</v>
      </c>
      <c r="J251" s="14" t="s">
        <v>800</v>
      </c>
      <c r="K251" s="14" t="s">
        <v>2829</v>
      </c>
      <c r="L251" s="14" t="s">
        <v>624</v>
      </c>
      <c r="M251" s="14" t="str">
        <f>LEFT(K251,141)&amp;" &lt;br&gt; &amp;nbsp;&amp;nbsp;&amp;nbsp;&amp;nbsp;&amp;nbsp;&amp;nbsp;&amp;nbsp;&amp;nbsp;"&amp;MID(K251,2,142)&amp;MID(K251,142,500)&amp;"&lt;br&gt;&lt;br&gt;"</f>
        <v>Mills, C. A., Godley, B. J., &amp; Hodgson, D. J. (2016). Take Only Photographs, Leave Only Footprints: Novel Applications of Non-Invasive Survey &lt;br&gt; &amp;nbsp;&amp;nbsp;&amp;nbsp;&amp;nbsp;&amp;nbsp;&amp;nbsp;&amp;nbsp;&amp;nbsp;ills, C. A., Godley, B. J., &amp; Hodgson, D. J. (2016). Take Only Photographs, Leave Only Footprints: Novel Applications of Non-Invasive Survey M Methods for Rapid Detection of Small, Arboreal Animals. *PloS One, 11*(1), e0146142. &lt;https://doi.org/10.1371/journal.pone.0146142&gt;&lt;br&gt;&lt;br&gt;</v>
      </c>
      <c r="N251" s="14" t="str">
        <f>"    ref_intext_"&amp;F251&amp;": "&amp;""""&amp;I251&amp;""""</f>
        <v xml:space="preserve">    ref_intext_mills_et_al_2016: "Mills et al., 2016"</v>
      </c>
      <c r="O251" s="14" t="str">
        <f>"    ref_bib_"&amp;F251&amp;": "&amp;""""&amp;K251&amp;""""</f>
        <v xml:space="preserve">    ref_bib_mills_et_al_2016: "Mills, C. A., Godley, B. J., &amp; Hodgson, D. J. (2016). Take Only Photographs, Leave Only Footprints: Novel Applications of Non-Invasive Survey Methods for Rapid Detection of Small, Arboreal Animals. *PloS One, 11*(1), e0146142. &lt;https://doi.org/10.1371/journal.pone.0146142&gt;"</v>
      </c>
    </row>
    <row r="252" spans="1:15">
      <c r="A252" s="14" t="s">
        <v>2250</v>
      </c>
      <c r="B252" s="14" t="b">
        <v>1</v>
      </c>
      <c r="C252" s="14" t="b">
        <v>0</v>
      </c>
      <c r="D252" s="14" t="b">
        <v>0</v>
      </c>
      <c r="E252" s="14"/>
      <c r="F252" s="14" t="s">
        <v>1551</v>
      </c>
      <c r="G252" s="14" t="str">
        <f>"{{ ref_intext_"&amp;F252&amp;" }}"</f>
        <v>{{ ref_intext_mills_et_al_2019 }}</v>
      </c>
      <c r="H252" s="14" t="str">
        <f>"{{ ref_bib_"&amp;F252&amp;" }}"</f>
        <v>{{ ref_bib_mills_et_al_2019 }}</v>
      </c>
      <c r="I252" s="14" t="s">
        <v>171</v>
      </c>
      <c r="J252" s="14" t="s">
        <v>171</v>
      </c>
      <c r="K252" s="14" t="s">
        <v>2830</v>
      </c>
      <c r="L252" s="14" t="s">
        <v>624</v>
      </c>
      <c r="M252" s="14" t="str">
        <f>LEFT(K252,141)&amp;" &lt;br&gt; &amp;nbsp;&amp;nbsp;&amp;nbsp;&amp;nbsp;&amp;nbsp;&amp;nbsp;&amp;nbsp;&amp;nbsp;"&amp;MID(K252,2,142)&amp;MID(K252,142,500)&amp;"&lt;br&gt;&lt;br&gt;"</f>
        <v>Mills, D., Fattebert, J., Hunter, L., &amp; Slotow, R. (2019). Maximising camera trap data: Using attractants to improve detection of elusive spe &lt;br&gt; &amp;nbsp;&amp;nbsp;&amp;nbsp;&amp;nbsp;&amp;nbsp;&amp;nbsp;&amp;nbsp;&amp;nbsp;ills, D., Fattebert, J., Hunter, L., &amp; Slotow, R. (2019). Maximising camera trap data: Using attractants to improve detection of elusive specicies in multi-species Surveys. *PLoS ONE, 14(5)*, e0216447. &lt;https://doi.org/10.1371/journal.pone.0216447&gt;&lt;br&gt;&lt;br&gt;</v>
      </c>
      <c r="N252" s="14" t="str">
        <f>"    ref_intext_"&amp;F252&amp;": "&amp;""""&amp;I252&amp;""""</f>
        <v xml:space="preserve">    ref_intext_mills_et_al_2019: "Mills et al., 2019"</v>
      </c>
      <c r="O252" s="14" t="str">
        <f>"    ref_bib_"&amp;F252&amp;": "&amp;""""&amp;K252&amp;""""</f>
        <v xml:space="preserve">    ref_bib_mills_et_al_2019: "Mills, D., Fattebert, J., Hunter, L., &amp; Slotow, R. (2019). Maximising camera trap data: Using attractants to improve detection of elusive species in multi-species Surveys. *PLoS ONE, 14(5)*, e0216447. &lt;https://doi.org/10.1371/journal.pone.0216447&gt;"</v>
      </c>
    </row>
    <row r="253" spans="1:15">
      <c r="A253" s="14" t="s">
        <v>2250</v>
      </c>
      <c r="B253" s="14" t="b">
        <v>1</v>
      </c>
      <c r="C253" s="14" t="b">
        <v>1</v>
      </c>
      <c r="D253" s="14" t="b">
        <v>0</v>
      </c>
      <c r="E253" s="14"/>
      <c r="F253" s="14" t="s">
        <v>1552</v>
      </c>
      <c r="G253" s="14" t="str">
        <f>"{{ ref_intext_"&amp;F253&amp;" }}"</f>
        <v>{{ ref_intext_moeller_et_al_2018 }}</v>
      </c>
      <c r="H253" s="14" t="str">
        <f>"{{ ref_bib_"&amp;F253&amp;" }}"</f>
        <v>{{ ref_bib_moeller_et_al_2018 }}</v>
      </c>
      <c r="I253" s="14" t="s">
        <v>170</v>
      </c>
      <c r="J253" s="14" t="s">
        <v>799</v>
      </c>
      <c r="K253" s="14" t="s">
        <v>1794</v>
      </c>
      <c r="L253" s="14" t="s">
        <v>624</v>
      </c>
      <c r="M253" s="14" t="str">
        <f>LEFT(K253,141)&amp;" &lt;br&gt; &amp;nbsp;&amp;nbsp;&amp;nbsp;&amp;nbsp;&amp;nbsp;&amp;nbsp;&amp;nbsp;&amp;nbsp;"&amp;MID(K253,2,142)&amp;MID(K253,142,500)&amp;"&lt;br&gt;&lt;br&gt;"</f>
        <v>Moeller, A. K., Lukacs, P. M., &amp; Horne, J. S. (2018). Three Novel Methods to Estimate Abundance of Unmarked Animals using Remote Cameras. *Ec &lt;br&gt; &amp;nbsp;&amp;nbsp;&amp;nbsp;&amp;nbsp;&amp;nbsp;&amp;nbsp;&amp;nbsp;&amp;nbsp;oeller, A. K., Lukacs, P. M., &amp; Horne, J. S. (2018). Three Novel Methods to Estimate Abundance of Unmarked Animals using Remote Cameras. *Ecososphere, 9*(8), Article e02331. &lt;https://doi.org/10.1002/ecs2.2331&gt;&lt;br&gt;&lt;br&gt;</v>
      </c>
      <c r="N253" s="14" t="str">
        <f>"    ref_intext_"&amp;F253&amp;": "&amp;""""&amp;I253&amp;""""</f>
        <v xml:space="preserve">    ref_intext_moeller_et_al_2018: "Moeller et al., 2018"</v>
      </c>
      <c r="O253" s="14" t="str">
        <f>"    ref_bib_"&amp;F253&amp;": "&amp;""""&amp;K253&amp;""""</f>
        <v xml:space="preserve">    ref_bib_moeller_et_al_2018: "Moeller, A. K., Lukacs, P. M., &amp; Horne, J. S. (2018). Three Novel Methods to Estimate Abundance of Unmarked Animals using Remote Cameras. *Ecosphere, 9*(8), Article e02331. &lt;https://doi.org/10.1002/ecs2.2331&gt;"</v>
      </c>
    </row>
    <row r="254" spans="1:15">
      <c r="A254" s="14" t="s">
        <v>2250</v>
      </c>
      <c r="B254" s="14" t="b">
        <v>1</v>
      </c>
      <c r="C254" s="14" t="b">
        <v>0</v>
      </c>
      <c r="D254" s="14" t="b">
        <v>0</v>
      </c>
      <c r="E254" s="14"/>
      <c r="F254" s="14" t="s">
        <v>1553</v>
      </c>
      <c r="G254" s="14" t="str">
        <f>"{{ ref_intext_"&amp;F254&amp;" }}"</f>
        <v>{{ ref_intext_moeller_et_al_2023 }}</v>
      </c>
      <c r="H254" s="14" t="str">
        <f>"{{ ref_bib_"&amp;F254&amp;" }}"</f>
        <v>{{ ref_bib_moeller_et_al_2023 }}</v>
      </c>
      <c r="I254" s="14" t="s">
        <v>169</v>
      </c>
      <c r="J254" s="14" t="s">
        <v>169</v>
      </c>
      <c r="K254" s="14" t="s">
        <v>1793</v>
      </c>
      <c r="L254" s="14" t="s">
        <v>624</v>
      </c>
      <c r="M254" s="14" t="str">
        <f>LEFT(K254,141)&amp;" &lt;br&gt; &amp;nbsp;&amp;nbsp;&amp;nbsp;&amp;nbsp;&amp;nbsp;&amp;nbsp;&amp;nbsp;&amp;nbsp;"&amp;MID(K254,2,142)&amp;MID(K254,142,500)&amp;"&lt;br&gt;&lt;br&gt;"</f>
        <v>Moeller, A. K., Waller, S. J., DeCesare, N. J., Chitwood, M. C., &amp; Lukacs, P. M. (2023). Best practices to account for capture probability an &lt;br&gt; &amp;nbsp;&amp;nbsp;&amp;nbsp;&amp;nbsp;&amp;nbsp;&amp;nbsp;&amp;nbsp;&amp;nbsp;oeller, A. K., Waller, S. J., DeCesare, N. J., Chitwood, M. C., &amp; Lukacs, P. M. (2023). Best practices to account for capture probability and d viewable area in camera‐based abundance estimation. *Remote Sensing in Ecology and Conservation.* &lt;https://doi.org/10.1002/rse2.300&gt;&lt;br&gt;&lt;br&gt;</v>
      </c>
      <c r="N254" s="14" t="str">
        <f>"    ref_intext_"&amp;F254&amp;": "&amp;""""&amp;I254&amp;""""</f>
        <v xml:space="preserve">    ref_intext_moeller_et_al_2023: "Moeller et al., 2023"</v>
      </c>
      <c r="O254" s="14" t="str">
        <f>"    ref_bib_"&amp;F254&amp;": "&amp;""""&amp;K254&amp;""""</f>
        <v xml:space="preserve">    ref_bib_moeller_et_al_2023: "Moeller, A. K., Waller, S. J., DeCesare, N. J., Chitwood, M. C., &amp; Lukacs, P. M. (2023). Best practices to account for capture probability and viewable area in camera‐based abundance estimation. *Remote Sensing in Ecology and Conservation.* &lt;https://doi.org/10.1002/rse2.300&gt;"</v>
      </c>
    </row>
    <row r="255" spans="1:15" s="7" customFormat="1">
      <c r="A255" s="14" t="s">
        <v>2250</v>
      </c>
      <c r="B255" s="14" t="b">
        <v>0</v>
      </c>
      <c r="C255" s="14" t="b">
        <v>0</v>
      </c>
      <c r="D255" s="14"/>
      <c r="E255" s="14"/>
      <c r="F255" s="14" t="s">
        <v>3876</v>
      </c>
      <c r="G255" s="14" t="str">
        <f>"{{ ref_intext_"&amp;F255&amp;" }}"</f>
        <v>{{ ref_intext_moeller_lukacs_2022 }}</v>
      </c>
      <c r="H255" s="14" t="str">
        <f>"{{ ref_bib_"&amp;F255&amp;" }}"</f>
        <v>{{ ref_bib_moeller_lukacs_2022 }}</v>
      </c>
      <c r="I255" s="14" t="s">
        <v>3878</v>
      </c>
      <c r="J255" s="14" t="s">
        <v>3878</v>
      </c>
      <c r="K255" s="14" t="s">
        <v>3877</v>
      </c>
      <c r="L255" s="14" t="s">
        <v>624</v>
      </c>
      <c r="M255" s="14" t="str">
        <f>LEFT(K255,141)&amp;" &lt;br&gt; &amp;nbsp;&amp;nbsp;&amp;nbsp;&amp;nbsp;&amp;nbsp;&amp;nbsp;&amp;nbsp;&amp;nbsp;"&amp;MID(K255,2,142)&amp;MID(K255,142,500)&amp;"&lt;br&gt;&lt;br&gt;"</f>
        <v>Moeller, A. K.,&amp;  Lukacs, P. M. (2022) spaceNtime: an R package for estimating abundance of unmarked animals using camera-trap photographs. * &lt;br&gt; &amp;nbsp;&amp;nbsp;&amp;nbsp;&amp;nbsp;&amp;nbsp;&amp;nbsp;&amp;nbsp;&amp;nbsp;oeller, A. K.,&amp;  Lukacs, P. M. (2022) spaceNtime: an R package for estimating abundance of unmarked animals using camera-trap photographs. *MaMammalian Biology, 102*, 581–590. &lt;https://doi.org/10.1007/s42991-021-00181-8&gt;&lt;br&gt;&lt;br&gt;</v>
      </c>
      <c r="N255" s="14" t="str">
        <f>"    ref_intext_"&amp;F255&amp;": "&amp;""""&amp;I255&amp;""""</f>
        <v xml:space="preserve">    ref_intext_moeller_lukacs_2022: "Moeller &amp; Lukacs, 2022"</v>
      </c>
      <c r="O255" s="14" t="str">
        <f>"    ref_bib_"&amp;F255&amp;": "&amp;""""&amp;K255&amp;""""</f>
        <v xml:space="preserve">    ref_bib_moeller_lukacs_2022: "Moeller, A. K.,&amp;  Lukacs, P. M. (2022) spaceNtime: an R package for estimating abundance of unmarked animals using camera-trap photographs. *Mammalian Biology, 102*, 581–590. &lt;https://doi.org/10.1007/s42991-021-00181-8&gt;"</v>
      </c>
    </row>
    <row r="256" spans="1:15">
      <c r="A256" s="14" t="s">
        <v>2250</v>
      </c>
      <c r="B256" s="14" t="b">
        <v>1</v>
      </c>
      <c r="C256" s="14" t="b">
        <v>0</v>
      </c>
      <c r="D256" s="14" t="b">
        <v>0</v>
      </c>
      <c r="E256" s="14"/>
      <c r="F256" s="14" t="s">
        <v>1554</v>
      </c>
      <c r="G256" s="14" t="str">
        <f>"{{ ref_intext_"&amp;F256&amp;" }}"</f>
        <v>{{ ref_intext_moll_et_al_2020 }}</v>
      </c>
      <c r="H256" s="14" t="str">
        <f>"{{ ref_bib_"&amp;F256&amp;" }}"</f>
        <v>{{ ref_bib_moll_et_al_2020 }}</v>
      </c>
      <c r="I256" s="14" t="s">
        <v>168</v>
      </c>
      <c r="J256" s="14" t="s">
        <v>168</v>
      </c>
      <c r="K256" s="14" t="s">
        <v>1795</v>
      </c>
      <c r="L256" s="14" t="s">
        <v>624</v>
      </c>
      <c r="M256" s="14" t="str">
        <f>LEFT(K256,141)&amp;" &lt;br&gt; &amp;nbsp;&amp;nbsp;&amp;nbsp;&amp;nbsp;&amp;nbsp;&amp;nbsp;&amp;nbsp;&amp;nbsp;"&amp;MID(K256,2,142)&amp;MID(K256,142,500)&amp;"&lt;br&gt;&lt;br&gt;"</f>
        <v>Moll, R. J., Ortiz-Calo, W., Cepek, J. D., Lorch, P. D., Dennis, P. M., Robison, T., &amp; Montgomery, R. A. (2020). The effect of camera-trap vi &lt;br&gt; &amp;nbsp;&amp;nbsp;&amp;nbsp;&amp;nbsp;&amp;nbsp;&amp;nbsp;&amp;nbsp;&amp;nbsp;oll, R. J., Ortiz-Calo, W., Cepek, J. D., Lorch, P. D., Dennis, P. M., Robison, T., &amp; Montgomery, R. A. (2020). The effect of camera-trap viewewshed obstruction on wildlife detection: implications for inference. *Wildlife Research, 47*(2). &lt;https://doi.org/10.1071/wr19004&gt;&lt;br&gt;&lt;br&gt;</v>
      </c>
      <c r="N256" s="14" t="str">
        <f>"    ref_intext_"&amp;F256&amp;": "&amp;""""&amp;I256&amp;""""</f>
        <v xml:space="preserve">    ref_intext_moll_et_al_2020: "Moll et al., 2020"</v>
      </c>
      <c r="O256" s="14" t="str">
        <f>"    ref_bib_"&amp;F256&amp;": "&amp;""""&amp;K256&amp;""""</f>
        <v xml:space="preserve">    ref_bib_moll_et_al_2020: "Moll, R. J., Ortiz-Calo, W., Cepek, J. D., Lorch, P. D., Dennis, P. M., Robison, T., &amp; Montgomery, R. A. (2020). The effect of camera-trap viewshed obstruction on wildlife detection: implications for inference. *Wildlife Research, 47*(2). &lt;https://doi.org/10.1071/wr19004&gt;"</v>
      </c>
    </row>
    <row r="257" spans="1:15">
      <c r="A257" s="14" t="s">
        <v>2250</v>
      </c>
      <c r="B257" s="14" t="b">
        <v>0</v>
      </c>
      <c r="C257" s="14" t="b">
        <v>0</v>
      </c>
      <c r="D257" s="14" t="s">
        <v>789</v>
      </c>
      <c r="E257" s="14"/>
      <c r="F257" s="14" t="s">
        <v>16</v>
      </c>
      <c r="G257" s="14" t="str">
        <f>"{{ ref_intext_"&amp;F257&amp;" }}"</f>
        <v>{{ ref_intext_molloy_2018 }}</v>
      </c>
      <c r="H257" s="14" t="str">
        <f>"{{ ref_bib_"&amp;F257&amp;" }}"</f>
        <v>{{ ref_bib_molloy_2018 }}</v>
      </c>
      <c r="I257" s="14" t="s">
        <v>167</v>
      </c>
      <c r="J257" s="14" t="s">
        <v>167</v>
      </c>
      <c r="K257" s="14" t="s">
        <v>1796</v>
      </c>
      <c r="L257" s="14" t="s">
        <v>624</v>
      </c>
      <c r="M257" s="14" t="str">
        <f>LEFT(K257,141)&amp;" &lt;br&gt; &amp;nbsp;&amp;nbsp;&amp;nbsp;&amp;nbsp;&amp;nbsp;&amp;nbsp;&amp;nbsp;&amp;nbsp;"&amp;MID(K257,2,142)&amp;MID(K257,142,500)&amp;"&lt;br&gt;&lt;br&gt;"</f>
        <v>Molloy, S. W. (2018). *A Practical Guide to Using Camera Traps for Wildlife Monitoring in Natural Resource Management Projects*. &lt;https://doi &lt;br&gt; &amp;nbsp;&amp;nbsp;&amp;nbsp;&amp;nbsp;&amp;nbsp;&amp;nbsp;&amp;nbsp;&amp;nbsp;olloy, S. W. (2018). *A Practical Guide to Using Camera Traps for Wildlife Monitoring in Natural Resource Management Projects*. &lt;https://doi.o.org/10.13140/RG.2.2.28025.57449&gt;&lt;br&gt;&lt;br&gt;</v>
      </c>
      <c r="N257" s="14" t="str">
        <f>"    ref_intext_"&amp;F257&amp;": "&amp;""""&amp;I257&amp;""""</f>
        <v xml:space="preserve">    ref_intext_molloy_2018: "Molloy, 2018"</v>
      </c>
      <c r="O257" s="14" t="str">
        <f>"    ref_bib_"&amp;F257&amp;": "&amp;""""&amp;K257&amp;""""</f>
        <v xml:space="preserve">    ref_bib_molloy_2018: "Molloy, S. W. (2018). *A Practical Guide to Using Camera Traps for Wildlife Monitoring in Natural Resource Management Projects*. &lt;https://doi.org/10.13140/RG.2.2.28025.57449&gt;"</v>
      </c>
    </row>
    <row r="258" spans="1:15">
      <c r="A258" s="14" t="s">
        <v>2250</v>
      </c>
      <c r="B258" s="14" t="b">
        <v>1</v>
      </c>
      <c r="C258" s="14" t="b">
        <v>0</v>
      </c>
      <c r="D258" s="14" t="b">
        <v>0</v>
      </c>
      <c r="E258" s="14"/>
      <c r="F258" s="14" t="s">
        <v>1555</v>
      </c>
      <c r="G258" s="14" t="str">
        <f>"{{ ref_intext_"&amp;F258&amp;" }}"</f>
        <v>{{ ref_intext_moqanaki_et_al_2021 }}</v>
      </c>
      <c r="H258" s="14" t="str">
        <f>"{{ ref_bib_"&amp;F258&amp;" }}"</f>
        <v>{{ ref_bib_moqanaki_et_al_2021 }}</v>
      </c>
      <c r="I258" s="14" t="s">
        <v>166</v>
      </c>
      <c r="J258" s="14" t="s">
        <v>166</v>
      </c>
      <c r="K258" s="14" t="s">
        <v>1797</v>
      </c>
      <c r="L258" s="14" t="s">
        <v>624</v>
      </c>
      <c r="M258" s="14" t="str">
        <f>LEFT(K258,141)&amp;" &lt;br&gt; &amp;nbsp;&amp;nbsp;&amp;nbsp;&amp;nbsp;&amp;nbsp;&amp;nbsp;&amp;nbsp;&amp;nbsp;"&amp;MID(K258,2,142)&amp;MID(K258,142,500)&amp;"&lt;br&gt;&lt;br&gt;"</f>
        <v>Moqanaki, E. S., Milleret, C., Tourani, M., Dupont, P., &amp; Bischof, R. (2021). Consequences of ignoring variable and spatially autocorrelated  &lt;br&gt; &amp;nbsp;&amp;nbsp;&amp;nbsp;&amp;nbsp;&amp;nbsp;&amp;nbsp;&amp;nbsp;&amp;nbsp;oqanaki, E. S., Milleret, C., Tourani, M., Dupont, P., &amp; Bischof, R. (2021). Consequences of ignoring variable and spatially autocorrelated dedetection probability in spatial capture- recapture. *Landscape Ecology, 36, 2879–2895*. &lt;https://doi.org/10.1007/s10980-021-01283-x&gt;&lt;br&gt;&lt;br&gt;</v>
      </c>
      <c r="N258" s="14" t="str">
        <f>"    ref_intext_"&amp;F258&amp;": "&amp;""""&amp;I258&amp;""""</f>
        <v xml:space="preserve">    ref_intext_moqanaki_et_al_2021: "Moqanaki et al., 2021"</v>
      </c>
      <c r="O258" s="14" t="str">
        <f>"    ref_bib_"&amp;F258&amp;": "&amp;""""&amp;K258&amp;""""</f>
        <v xml:space="preserve">    ref_bib_moqanaki_et_al_2021: "Moqanaki, E. S., Milleret, C., Tourani, M., Dupont, P., &amp; Bischof, R. (2021). Consequences of ignoring variable and spatially autocorrelated detection probability in spatial capture- recapture. *Landscape Ecology, 36, 2879–2895*. &lt;https://doi.org/10.1007/s10980-021-01283-x&gt;"</v>
      </c>
    </row>
    <row r="259" spans="1:15">
      <c r="A259" s="14" t="s">
        <v>2250</v>
      </c>
      <c r="B259" s="14" t="b">
        <v>1</v>
      </c>
      <c r="C259" s="14" t="b">
        <v>0</v>
      </c>
      <c r="D259" s="14" t="b">
        <v>0</v>
      </c>
      <c r="E259" s="14"/>
      <c r="F259" s="14" t="s">
        <v>1556</v>
      </c>
      <c r="G259" s="14" t="str">
        <f>"{{ ref_intext_"&amp;F259&amp;" }}"</f>
        <v>{{ ref_intext_morin_et_al_2022 }}</v>
      </c>
      <c r="H259" s="14" t="str">
        <f>"{{ ref_bib_"&amp;F259&amp;" }}"</f>
        <v>{{ ref_bib_morin_et_al_2022 }}</v>
      </c>
      <c r="I259" s="14" t="s">
        <v>165</v>
      </c>
      <c r="J259" s="14" t="s">
        <v>165</v>
      </c>
      <c r="K259" s="14" t="s">
        <v>2797</v>
      </c>
      <c r="L259" s="14" t="s">
        <v>624</v>
      </c>
      <c r="M259" s="14" t="str">
        <f>LEFT(K259,141)&amp;" &lt;br&gt; &amp;nbsp;&amp;nbsp;&amp;nbsp;&amp;nbsp;&amp;nbsp;&amp;nbsp;&amp;nbsp;&amp;nbsp;"&amp;MID(K259,2,142)&amp;MID(K259,142,500)&amp;"&lt;br&gt;&lt;br&gt;"</f>
        <v>Morin, D. J., Boulanger, J., Bischof, R., Lee, D. C., Ngoprasert, D., Fuller, A. K., McLellan, B., Steinmetz, R., Sharma, S., Garshelis, D.,  &lt;br&gt; &amp;nbsp;&amp;nbsp;&amp;nbsp;&amp;nbsp;&amp;nbsp;&amp;nbsp;&amp;nbsp;&amp;nbsp;orin, D. J., Boulanger, J., Bischof, R., Lee, D. C., Ngoprasert, D., Fuller, A. K., McLellan, B., Steinmetz, R., Sharma, S., Garshelis, D., GoGopalaswamy, A., Nawaz, M. A., &amp; Karanth, U. (2022).comparison of methods for estimating Density and population trends for low-Density Asian bears. *Global Ecology and Conservation, 35*, e02058 &lt;https://doi.org/10.1016/j.gecco.2022.e02058&gt;&lt;br&gt;&lt;br&gt;</v>
      </c>
      <c r="N259" s="14" t="str">
        <f>"    ref_intext_"&amp;F259&amp;": "&amp;""""&amp;I259&amp;""""</f>
        <v xml:space="preserve">    ref_intext_morin_et_al_2022: "Morin et al., 2022"</v>
      </c>
      <c r="O259" s="14" t="str">
        <f>"    ref_bib_"&amp;F259&amp;": "&amp;""""&amp;K259&amp;""""</f>
        <v xml:space="preserve">    ref_bib_morin_et_al_2022: "Morin,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v>
      </c>
    </row>
    <row r="260" spans="1:15">
      <c r="A260" s="14" t="s">
        <v>2250</v>
      </c>
      <c r="B260" s="14" t="b">
        <v>1</v>
      </c>
      <c r="C260" s="14" t="b">
        <v>0</v>
      </c>
      <c r="D260" s="14" t="b">
        <v>0</v>
      </c>
      <c r="E260" s="14"/>
      <c r="F260" s="14" t="s">
        <v>15</v>
      </c>
      <c r="G260" s="14" t="str">
        <f>"{{ ref_intext_"&amp;F260&amp;" }}"</f>
        <v>{{ ref_intext_morris_2022 }}</v>
      </c>
      <c r="H260" s="14" t="str">
        <f>"{{ ref_bib_"&amp;F260&amp;" }}"</f>
        <v>{{ ref_bib_morris_2022 }}</v>
      </c>
      <c r="I260" s="14" t="s">
        <v>164</v>
      </c>
      <c r="J260" s="14" t="s">
        <v>164</v>
      </c>
      <c r="K260" s="14" t="s">
        <v>2831</v>
      </c>
      <c r="L260" s="14" t="s">
        <v>624</v>
      </c>
      <c r="M260" s="14" t="str">
        <f>LEFT(K260,141)&amp;" &lt;br&gt; &amp;nbsp;&amp;nbsp;&amp;nbsp;&amp;nbsp;&amp;nbsp;&amp;nbsp;&amp;nbsp;&amp;nbsp;"&amp;MID(K260,2,142)&amp;MID(K260,142,500)&amp;"&lt;br&gt;&lt;br&gt;"</f>
        <v>Morris, D. (2022). *Everything I know about machine learning and camera traps.* &lt;https://agentmorris.github.io/camera-trap-ml-Survey/&gt; &lt;br&gt; &amp;nbsp;&amp;nbsp;&amp;nbsp;&amp;nbsp;&amp;nbsp;&amp;nbsp;&amp;nbsp;&amp;nbsp;orris, D. (2022). *Everything I know about machine learning and camera traps.* &lt;https://agentmorris.github.io/camera-trap-ml-Survey/&gt;&lt;br&gt;&lt;br&gt;</v>
      </c>
      <c r="N260" s="14" t="str">
        <f>"    ref_intext_"&amp;F260&amp;": "&amp;""""&amp;I260&amp;""""</f>
        <v xml:space="preserve">    ref_intext_morris_2022: "Morris, 2022"</v>
      </c>
      <c r="O260" s="14" t="str">
        <f>"    ref_bib_"&amp;F260&amp;": "&amp;""""&amp;K260&amp;""""</f>
        <v xml:space="preserve">    ref_bib_morris_2022: "Morris, D. (2022). *Everything I know about machine learning and camera traps.* &lt;https://agentmorris.github.io/camera-trap-ml-Survey/&gt;"</v>
      </c>
    </row>
    <row r="261" spans="1:15">
      <c r="A261" s="14" t="s">
        <v>2250</v>
      </c>
      <c r="B261" s="14" t="b">
        <v>0</v>
      </c>
      <c r="C261" s="14" t="b">
        <v>0</v>
      </c>
      <c r="D261" s="14" t="s">
        <v>789</v>
      </c>
      <c r="E261" s="14"/>
      <c r="F261" s="14" t="s">
        <v>1557</v>
      </c>
      <c r="G261" s="14" t="str">
        <f>"{{ ref_intext_"&amp;F261&amp;" }}"</f>
        <v>{{ ref_intext_morrison_et_al_2018 }}</v>
      </c>
      <c r="H261" s="14" t="str">
        <f>"{{ ref_bib_"&amp;F261&amp;" }}"</f>
        <v>{{ ref_bib_morrison_et_al_2018 }}</v>
      </c>
      <c r="I261" s="14" t="s">
        <v>163</v>
      </c>
      <c r="J261" s="14" t="s">
        <v>163</v>
      </c>
      <c r="K261" s="14" t="s">
        <v>1798</v>
      </c>
      <c r="L261" s="14" t="s">
        <v>624</v>
      </c>
      <c r="M261" s="14" t="str">
        <f>LEFT(K261,141)&amp;" &lt;br&gt; &amp;nbsp;&amp;nbsp;&amp;nbsp;&amp;nbsp;&amp;nbsp;&amp;nbsp;&amp;nbsp;&amp;nbsp;"&amp;MID(K261,2,142)&amp;MID(K261,142,500)&amp;"&lt;br&gt;&lt;br&gt;"</f>
        <v>Morrison, M. L., Block, W. M., Strickland, M. D., Collier, B. A. &amp; Peterson, M. J. (2008). Wildlife Study Design. Springer, New York. &lt;https: &lt;br&gt; &amp;nbsp;&amp;nbsp;&amp;nbsp;&amp;nbsp;&amp;nbsp;&amp;nbsp;&amp;nbsp;&amp;nbsp;orrison, M. L., Block, W. M., Strickland, M. D., Collier, B. A. &amp; Peterson, M. J. (2008). Wildlife Study Design. Springer, New York. &lt;https:////doi.org/10.1007/978-0-387-75528-1&gt;&lt;br&gt;&lt;br&gt;</v>
      </c>
      <c r="N261" s="14" t="str">
        <f>"    ref_intext_"&amp;F261&amp;": "&amp;""""&amp;I261&amp;""""</f>
        <v xml:space="preserve">    ref_intext_morrison_et_al_2018: "Morrison et al., 2018"</v>
      </c>
      <c r="O261" s="14" t="str">
        <f>"    ref_bib_"&amp;F261&amp;": "&amp;""""&amp;K261&amp;""""</f>
        <v xml:space="preserve">    ref_bib_morrison_et_al_2018: "Morrison, M. L., Block, W. M., Strickland, M. D., Collier, B. A. &amp; Peterson, M. J. (2008). Wildlife Study Design. Springer, New York. &lt;https://doi.org/10.1007/978-0-387-75528-1&gt;"</v>
      </c>
    </row>
    <row r="262" spans="1:15">
      <c r="A262" s="14" t="s">
        <v>2250</v>
      </c>
      <c r="B262" s="14" t="b">
        <v>0</v>
      </c>
      <c r="C262" s="14" t="b">
        <v>1</v>
      </c>
      <c r="D262" s="14" t="b">
        <v>0</v>
      </c>
      <c r="E262" s="14"/>
      <c r="F262" s="14" t="s">
        <v>1558</v>
      </c>
      <c r="G262" s="14" t="str">
        <f>"{{ ref_intext_"&amp;F262&amp;" }}"</f>
        <v>{{ ref_intext_muhly_et_al_2011 }}</v>
      </c>
      <c r="H262" s="14" t="str">
        <f>"{{ ref_bib_"&amp;F262&amp;" }}"</f>
        <v>{{ ref_bib_muhly_et_al_2011 }}</v>
      </c>
      <c r="I262" s="14" t="s">
        <v>162</v>
      </c>
      <c r="J262" s="14" t="s">
        <v>162</v>
      </c>
      <c r="K262" s="14" t="s">
        <v>1799</v>
      </c>
      <c r="L262" s="14" t="s">
        <v>624</v>
      </c>
      <c r="M262" s="14" t="str">
        <f>LEFT(K262,141)&amp;" &lt;br&gt; &amp;nbsp;&amp;nbsp;&amp;nbsp;&amp;nbsp;&amp;nbsp;&amp;nbsp;&amp;nbsp;&amp;nbsp;"&amp;MID(K262,2,142)&amp;MID(K262,142,500)&amp;"&lt;br&gt;&lt;br&gt;"</f>
        <v>Muhly, T. B., Semeniuk, C., Massolo, A., Hickman, L., &amp; Musiani, M. (2011). Human activity helps prey win the predator-prey space race. *PloS &lt;br&gt; &amp;nbsp;&amp;nbsp;&amp;nbsp;&amp;nbsp;&amp;nbsp;&amp;nbsp;&amp;nbsp;&amp;nbsp;uhly, T. B., Semeniuk, C., Massolo, A., Hickman, L., &amp; Musiani, M. (2011). Human activity helps prey win the predator-prey space race. *PloS O One, 6*(3), e17050. &lt;https://doi.org/10.1371/journal.pone.0017050&gt;&lt;br&gt;&lt;br&gt;</v>
      </c>
      <c r="N262" s="14" t="str">
        <f>"    ref_intext_"&amp;F262&amp;": "&amp;""""&amp;I262&amp;""""</f>
        <v xml:space="preserve">    ref_intext_muhly_et_al_2011: "Muhly et al., 2011"</v>
      </c>
      <c r="O262" s="14" t="str">
        <f>"    ref_bib_"&amp;F262&amp;": "&amp;""""&amp;K262&amp;""""</f>
        <v xml:space="preserve">    ref_bib_muhly_et_al_2011: "Muhly, T. B., Semeniuk, C., Massolo, A., Hickman, L., &amp; Musiani, M. (2011). Human activity helps prey win the predator-prey space race. *PloS One, 6*(3), e17050. &lt;https://doi.org/10.1371/journal.pone.0017050&gt;"</v>
      </c>
    </row>
    <row r="263" spans="1:15">
      <c r="A263" s="14" t="s">
        <v>2250</v>
      </c>
      <c r="B263" s="14" t="b">
        <v>0</v>
      </c>
      <c r="C263" s="14" t="b">
        <v>1</v>
      </c>
      <c r="D263" s="14" t="b">
        <v>0</v>
      </c>
      <c r="E263" s="14"/>
      <c r="F263" s="14" t="s">
        <v>1559</v>
      </c>
      <c r="G263" s="14" t="str">
        <f>"{{ ref_intext_"&amp;F263&amp;" }}"</f>
        <v>{{ ref_intext_muhly_et_al_2015 }}</v>
      </c>
      <c r="H263" s="14" t="str">
        <f>"{{ ref_bib_"&amp;F263&amp;" }}"</f>
        <v>{{ ref_bib_muhly_et_al_2015 }}</v>
      </c>
      <c r="I263" s="14" t="s">
        <v>161</v>
      </c>
      <c r="J263" s="14" t="s">
        <v>161</v>
      </c>
      <c r="K263" s="14" t="s">
        <v>1800</v>
      </c>
      <c r="L263" s="14" t="s">
        <v>624</v>
      </c>
      <c r="M263" s="14" t="str">
        <f>LEFT(K263,141)&amp;" &lt;br&gt; &amp;nbsp;&amp;nbsp;&amp;nbsp;&amp;nbsp;&amp;nbsp;&amp;nbsp;&amp;nbsp;&amp;nbsp;"&amp;MID(K263,2,142)&amp;MID(K263,142,500)&amp;"&lt;br&gt;&lt;br&gt;"</f>
        <v>Muhly, T., Serrouya, R., Neilson, E., Li, H., &amp; Boutin, S. (2015). Influence of In-Situ Oil Sands Development on Caribou (Rangifer tarandus)  &lt;br&gt; &amp;nbsp;&amp;nbsp;&amp;nbsp;&amp;nbsp;&amp;nbsp;&amp;nbsp;&amp;nbsp;&amp;nbsp;uhly, T., Serrouya, R., Neilson, E., Li, H., &amp; Boutin, S. (2015). Influence of In-Situ Oil Sands Development on Caribou (Rangifer tarandus) MoMovement. PloS One, 10(9), e0136933. &lt;https://doi.org/10.1371/journal.pone.0136933&gt;&lt;br&gt;&lt;br&gt;</v>
      </c>
      <c r="N263" s="14" t="str">
        <f>"    ref_intext_"&amp;F263&amp;": "&amp;""""&amp;I263&amp;""""</f>
        <v xml:space="preserve">    ref_intext_muhly_et_al_2015: "Muhly et al., 2015"</v>
      </c>
      <c r="O263" s="14" t="str">
        <f>"    ref_bib_"&amp;F263&amp;": "&amp;""""&amp;K263&amp;""""</f>
        <v xml:space="preserve">    ref_bib_muhly_et_al_2015: "Muhly, T., Serrouya, R., Neilson, E., Li, H., &amp; Boutin, S. (2015). Influence of In-Situ Oil Sands Development on Caribou (Rangifer tarandus) Movement. PloS One, 10(9), e0136933. &lt;https://doi.org/10.1371/journal.pone.0136933&gt;"</v>
      </c>
    </row>
    <row r="264" spans="1:15">
      <c r="A264" s="14" t="s">
        <v>2250</v>
      </c>
      <c r="B264" s="14" t="b">
        <v>1</v>
      </c>
      <c r="C264" s="14" t="b">
        <v>0</v>
      </c>
      <c r="D264" s="14" t="b">
        <v>1</v>
      </c>
      <c r="E264" s="14"/>
      <c r="F264" s="14" t="s">
        <v>14</v>
      </c>
      <c r="G264" s="14" t="str">
        <f>"{{ ref_intext_"&amp;F264&amp;" }}"</f>
        <v>{{ ref_intext_mullahy_1986 }}</v>
      </c>
      <c r="H264" s="14" t="str">
        <f>"{{ ref_bib_"&amp;F264&amp;" }}"</f>
        <v>{{ ref_bib_mullahy_1986 }}</v>
      </c>
      <c r="I264" s="14" t="s">
        <v>160</v>
      </c>
      <c r="J264" s="14" t="s">
        <v>160</v>
      </c>
      <c r="K264" s="14" t="s">
        <v>1801</v>
      </c>
      <c r="L264" s="14" t="s">
        <v>624</v>
      </c>
      <c r="M264" s="14" t="str">
        <f>LEFT(K264,141)&amp;" &lt;br&gt; &amp;nbsp;&amp;nbsp;&amp;nbsp;&amp;nbsp;&amp;nbsp;&amp;nbsp;&amp;nbsp;&amp;nbsp;"&amp;MID(K264,2,142)&amp;MID(K264,142,500)&amp;"&lt;br&gt;&lt;br&gt;"</f>
        <v>Mullahy, J. (1986). Specification and Testing of Some Modified Count Data Models. *Journal of Econometrics, 3*3(3), 341–365. &lt;https://doi.org &lt;br&gt; &amp;nbsp;&amp;nbsp;&amp;nbsp;&amp;nbsp;&amp;nbsp;&amp;nbsp;&amp;nbsp;&amp;nbsp;ullahy, J. (1986). Specification and Testing of Some Modified Count Data Models. *Journal of Econometrics, 3*3(3), 341–365. &lt;https://doi.org/1/10.1016/0304-4076(86)90002-3&gt;&lt;br&gt;&lt;br&gt;</v>
      </c>
      <c r="N264" s="14" t="str">
        <f>"    ref_intext_"&amp;F264&amp;": "&amp;""""&amp;I264&amp;""""</f>
        <v xml:space="preserve">    ref_intext_mullahy_1986: "Mullahy, 1986"</v>
      </c>
      <c r="O264" s="14" t="str">
        <f>"    ref_bib_"&amp;F264&amp;": "&amp;""""&amp;K264&amp;""""</f>
        <v xml:space="preserve">    ref_bib_mullahy_1986: "Mullahy, J. (1986). Specification and Testing of Some Modified Count Data Models. *Journal of Econometrics, 3*3(3), 341–365. &lt;https://doi.org/10.1016/0304-4076(86)90002-3&gt;"</v>
      </c>
    </row>
    <row r="265" spans="1:15">
      <c r="A265" s="14" t="s">
        <v>2250</v>
      </c>
      <c r="B265" s="14" t="b">
        <v>0</v>
      </c>
      <c r="C265" s="14" t="b">
        <v>0</v>
      </c>
      <c r="D265" s="14" t="s">
        <v>789</v>
      </c>
      <c r="E265" s="14"/>
      <c r="F265" s="14" t="s">
        <v>1561</v>
      </c>
      <c r="G265" s="14" t="str">
        <f>"{{ ref_intext_"&amp;F265&amp;" }}"</f>
        <v>{{ ref_intext_murray_et_al_2021 }}</v>
      </c>
      <c r="H265" s="14" t="str">
        <f>"{{ ref_bib_"&amp;F265&amp;" }}"</f>
        <v>{{ ref_bib_murray_et_al_2021 }}</v>
      </c>
      <c r="I265" s="14" t="s">
        <v>159</v>
      </c>
      <c r="J265" s="14" t="s">
        <v>159</v>
      </c>
      <c r="K265" s="14" t="s">
        <v>1803</v>
      </c>
      <c r="L265" s="14" t="s">
        <v>624</v>
      </c>
      <c r="M265" s="14" t="str">
        <f>LEFT(K265,141)&amp;" &lt;br&gt; &amp;nbsp;&amp;nbsp;&amp;nbsp;&amp;nbsp;&amp;nbsp;&amp;nbsp;&amp;nbsp;&amp;nbsp;"&amp;MID(K265,2,142)&amp;MID(K265,142,500)&amp;"&lt;br&gt;&lt;br&gt;"</f>
        <v>Murray, M. H., Fidino, M., Lehrer, E. W., Simonis, J. L., &amp; Magle, S. B. (2021). A multi-state occupancy model to non-invasively monitor visi &lt;br&gt; &amp;nbsp;&amp;nbsp;&amp;nbsp;&amp;nbsp;&amp;nbsp;&amp;nbsp;&amp;nbsp;&amp;nbsp;urray, M. H., Fidino, M., Lehrer, E. W., Simonis, J. L., &amp; Magle, S. B. (2021). A multi-state occupancy model to non-invasively monitor visiblble signs of wildlife health with camera traps that accounts for image quality. *Journal of Animal Ecology, 90*(8), 1973–1984. &lt;https://doi.org/10.1111/1365-2656.13515&gt;&lt;br&gt;&lt;br&gt;</v>
      </c>
      <c r="N265" s="14" t="str">
        <f>"    ref_intext_"&amp;F265&amp;": "&amp;""""&amp;I265&amp;""""</f>
        <v xml:space="preserve">    ref_intext_murray_et_al_2021: "Murray et al., 2021"</v>
      </c>
      <c r="O265" s="14" t="str">
        <f>"    ref_bib_"&amp;F265&amp;": "&amp;""""&amp;K265&amp;""""</f>
        <v xml:space="preserve">    ref_bib_murray_et_al_2021: "Murray, M. H., Fidino, M., Lehrer, E. W., Simonis, J. L., &amp; Magle, S. B. (2021). A multi-state occupancy model to non-invasively monitor visible signs of wildlife health with camera traps that accounts for image quality. *Journal of Animal Ecology, 90*(8), 1973–1984. &lt;https://doi.org/10.1111/1365-2656.13515&gt;"</v>
      </c>
    </row>
    <row r="266" spans="1:15">
      <c r="A266" s="14" t="s">
        <v>2250</v>
      </c>
      <c r="B266" s="14" t="b">
        <v>1</v>
      </c>
      <c r="C266" s="14" t="b">
        <v>1</v>
      </c>
      <c r="D266" s="14" t="b">
        <v>0</v>
      </c>
      <c r="E266" s="14"/>
      <c r="F266" s="14" t="s">
        <v>1560</v>
      </c>
      <c r="G266" s="14" t="str">
        <f>"{{ ref_intext_"&amp;F266&amp;" }}"</f>
        <v>{{ ref_intext_murray_et_al_2016 }}</v>
      </c>
      <c r="H266" s="14" t="str">
        <f>"{{ ref_bib_"&amp;F266&amp;" }}"</f>
        <v>{{ ref_bib_murray_et_al_2016 }}</v>
      </c>
      <c r="I266" s="14" t="s">
        <v>158</v>
      </c>
      <c r="J266" s="14" t="s">
        <v>158</v>
      </c>
      <c r="K266" s="14" t="s">
        <v>1802</v>
      </c>
      <c r="L266" s="14" t="s">
        <v>624</v>
      </c>
      <c r="M266" s="14" t="str">
        <f>LEFT(K266,141)&amp;" &lt;br&gt; &amp;nbsp;&amp;nbsp;&amp;nbsp;&amp;nbsp;&amp;nbsp;&amp;nbsp;&amp;nbsp;&amp;nbsp;"&amp;MID(K266,2,142)&amp;MID(K266,142,500)&amp;"&lt;br&gt;&lt;br&gt;"</f>
        <v>Murray, M. H., Hill, J., Whyte, P., &amp; St Clair, C. C. (2016) Urban Compost Attracts Coyotes, Contains Toxins, and may Promote Disease in Urba &lt;br&gt; &amp;nbsp;&amp;nbsp;&amp;nbsp;&amp;nbsp;&amp;nbsp;&amp;nbsp;&amp;nbsp;&amp;nbsp;urray, M. H., Hill, J., Whyte, P., &amp; St Clair, C. C. (2016) Urban Compost Attracts Coyotes, Contains Toxins, and may Promote Disease in Urban-n-Adapted Wildlife. *EcoHealth, 13*(2):285–92. &lt;https://www.ncbi.nlm.nih.gov/pubmed/27106524&gt;&lt;br&gt;&lt;br&gt;</v>
      </c>
      <c r="N266" s="14" t="str">
        <f>"    ref_intext_"&amp;F266&amp;": "&amp;""""&amp;I266&amp;""""</f>
        <v xml:space="preserve">    ref_intext_murray_et_al_2016: "Murray et al., 2016"</v>
      </c>
      <c r="O266" s="14" t="str">
        <f>"    ref_bib_"&amp;F266&amp;": "&amp;""""&amp;K266&amp;""""</f>
        <v xml:space="preserve">    ref_bib_murray_et_al_2016: "Murray, M. H., Hill, J., Whyte, P., &amp; St Clair, C. C. (2016) Urban Compost Attracts Coyotes, Contains Toxins, and may Promote Disease in Urban-Adapted Wildlife. *EcoHealth, 13*(2):285–92. &lt;https://www.ncbi.nlm.nih.gov/pubmed/27106524&gt;"</v>
      </c>
    </row>
    <row r="267" spans="1:15">
      <c r="A267" s="14" t="s">
        <v>2251</v>
      </c>
      <c r="B267" s="14" t="b">
        <v>1</v>
      </c>
      <c r="C267" s="14" t="b">
        <v>0</v>
      </c>
      <c r="D267" s="14" t="b">
        <v>1</v>
      </c>
      <c r="E267" s="14"/>
      <c r="F267" s="14" t="s">
        <v>1562</v>
      </c>
      <c r="G267" s="14" t="str">
        <f>"{{ ref_intext_"&amp;F267&amp;" }}"</f>
        <v>{{ ref_intext_nakashima_et_al_2018 }}</v>
      </c>
      <c r="H267" s="14" t="str">
        <f>"{{ ref_bib_"&amp;F267&amp;" }}"</f>
        <v>{{ ref_bib_nakashima_et_al_2018 }}</v>
      </c>
      <c r="I267" s="14" t="s">
        <v>1412</v>
      </c>
      <c r="J267" s="14" t="s">
        <v>1412</v>
      </c>
      <c r="K267" s="14" t="s">
        <v>2798</v>
      </c>
      <c r="L267" s="14" t="s">
        <v>624</v>
      </c>
      <c r="M267" s="14" t="str">
        <f>LEFT(K267,141)&amp;" &lt;br&gt; &amp;nbsp;&amp;nbsp;&amp;nbsp;&amp;nbsp;&amp;nbsp;&amp;nbsp;&amp;nbsp;&amp;nbsp;"&amp;MID(K267,2,142)&amp;MID(K267,142,500)&amp;"&lt;br&gt;&lt;br&gt;"</f>
        <v>Nakashima, Y., Fukasawa, &amp; K., Samejima, H. (2018). Estimating Animal Density Without Individual Recognition Using Information Derivable Excl &lt;br&gt; &amp;nbsp;&amp;nbsp;&amp;nbsp;&amp;nbsp;&amp;nbsp;&amp;nbsp;&amp;nbsp;&amp;nbsp;akashima, Y., Fukasawa, &amp; K., Samejima, H. (2018). Estimating Animal Density Without Individual Recognition Using Information Derivable Exclususively from Camera Traps. *Journal of Applied Ecology, 55*(2), 735–744. &lt;https://doi.org/10.1111/1365-2664.13059&gt;&lt;br&gt;&lt;br&gt;</v>
      </c>
      <c r="N267" s="14" t="str">
        <f>"    ref_intext_"&amp;F267&amp;": "&amp;""""&amp;I267&amp;""""</f>
        <v xml:space="preserve">    ref_intext_nakashima_et_al_2018: "Nakashima et al., 2018"</v>
      </c>
      <c r="O267" s="14" t="str">
        <f>"    ref_bib_"&amp;F267&amp;": "&amp;""""&amp;K267&amp;""""</f>
        <v xml:space="preserve">    ref_bib_nakashima_et_al_2018: "Nakashima, Y., Fukasawa, &amp; K., Samejima, H. (2018). Estimating Animal Density Without Individual Recognition Using Information Derivable Exclusively from Camera Traps. *Journal of Applied Ecology, 55*(2), 735–744. &lt;https://doi.org/10.1111/1365-2664.13059&gt;"</v>
      </c>
    </row>
    <row r="268" spans="1:15">
      <c r="A268" s="14" t="s">
        <v>2251</v>
      </c>
      <c r="B268" s="14" t="b">
        <v>0</v>
      </c>
      <c r="C268" s="14" t="b">
        <v>1</v>
      </c>
      <c r="D268" s="14" t="b">
        <v>0</v>
      </c>
      <c r="E268" s="14"/>
      <c r="F268" s="14" t="s">
        <v>1563</v>
      </c>
      <c r="G268" s="14" t="str">
        <f>"{{ ref_intext_"&amp;F268&amp;" }}"</f>
        <v>{{ ref_intext_natural_regions_committee._2006 }}</v>
      </c>
      <c r="H268" s="14" t="str">
        <f>"{{ ref_bib_"&amp;F268&amp;" }}"</f>
        <v>{{ ref_bib_natural_regions_committee._2006 }}</v>
      </c>
      <c r="I268" s="14" t="s">
        <v>157</v>
      </c>
      <c r="J268" s="14" t="s">
        <v>157</v>
      </c>
      <c r="K268" s="14" t="s">
        <v>1804</v>
      </c>
      <c r="L268" s="14" t="s">
        <v>624</v>
      </c>
      <c r="M268" s="14" t="str">
        <f>LEFT(K268,141)&amp;" &lt;br&gt; &amp;nbsp;&amp;nbsp;&amp;nbsp;&amp;nbsp;&amp;nbsp;&amp;nbsp;&amp;nbsp;&amp;nbsp;"&amp;MID(K268,2,142)&amp;MID(K268,142,500)&amp;"&lt;br&gt;&lt;br&gt;"</f>
        <v>Natural Regions Committee. (2006). Natural regions and subregions of Alberta (T/852; p. 264). Government of Alberta. &lt;https://open.alberta.ca &lt;br&gt; &amp;nbsp;&amp;nbsp;&amp;nbsp;&amp;nbsp;&amp;nbsp;&amp;nbsp;&amp;nbsp;&amp;nbsp;atural Regions Committee. (2006). Natural regions and subregions of Alberta (T/852; p. 264). Government of Alberta. &lt;https://open.alberta.ca/p/publications/0778545725&gt;&lt;br&gt;&lt;br&gt;</v>
      </c>
      <c r="N268" s="14" t="str">
        <f>"    ref_intext_"&amp;F268&amp;": "&amp;""""&amp;I268&amp;""""</f>
        <v xml:space="preserve">    ref_intext_natural_regions_committee._2006: "Natural Regions Committee., 2006"</v>
      </c>
      <c r="O268" s="14" t="str">
        <f>"    ref_bib_"&amp;F268&amp;": "&amp;""""&amp;K268&amp;""""</f>
        <v xml:space="preserve">    ref_bib_natural_regions_committee._2006: "Natural Regions Committee. (2006). Natural regions and subregions of Alberta (T/852; p. 264). Government of Alberta. &lt;https://open.alberta.ca/publications/0778545725&gt;"</v>
      </c>
    </row>
    <row r="269" spans="1:15">
      <c r="A269" s="14" t="s">
        <v>2251</v>
      </c>
      <c r="B269" s="14" t="b">
        <v>1</v>
      </c>
      <c r="C269" s="14" t="b">
        <v>0</v>
      </c>
      <c r="D269" s="14" t="b">
        <v>0</v>
      </c>
      <c r="E269" s="14"/>
      <c r="F269" s="14" t="s">
        <v>1564</v>
      </c>
      <c r="G269" s="14" t="str">
        <f>"{{ ref_intext_"&amp;F269&amp;" }}"</f>
        <v>{{ ref_intext_neilson_et_al_2018 }}</v>
      </c>
      <c r="H269" s="14" t="str">
        <f>"{{ ref_bib_"&amp;F269&amp;" }}"</f>
        <v>{{ ref_bib_neilson_et_al_2018 }}</v>
      </c>
      <c r="I269" s="14" t="s">
        <v>156</v>
      </c>
      <c r="J269" s="14" t="s">
        <v>156</v>
      </c>
      <c r="K269" s="14" t="s">
        <v>2832</v>
      </c>
      <c r="L269" s="14" t="s">
        <v>624</v>
      </c>
      <c r="M269" s="14" t="str">
        <f>LEFT(K269,141)&amp;" &lt;br&gt; &amp;nbsp;&amp;nbsp;&amp;nbsp;&amp;nbsp;&amp;nbsp;&amp;nbsp;&amp;nbsp;&amp;nbsp;"&amp;MID(K269,2,142)&amp;MID(K269,142,500)&amp;"&lt;br&gt;&lt;br&gt;"</f>
        <v>Neilson, E. W., Avgar, T., Burton, A. C., Broadley, K., &amp; Boutin, S. (2018). Animal movement affects interpretation of occupancy models from  &lt;br&gt; &amp;nbsp;&amp;nbsp;&amp;nbsp;&amp;nbsp;&amp;nbsp;&amp;nbsp;&amp;nbsp;&amp;nbsp;eilson, E. W., Avgar, T., Burton, A. C., Broadley, K., &amp; Boutin, S. (2018). Animal movement affects interpretation of occupancy models from cacamera‐trap Surveys of unmarked animals. *Ecosphere, 9*(1). &lt;https://doi.org/10.1002/ecs2.2092&gt;&lt;br&gt;&lt;br&gt;</v>
      </c>
      <c r="N269" s="14" t="str">
        <f>"    ref_intext_"&amp;F269&amp;": "&amp;""""&amp;I269&amp;""""</f>
        <v xml:space="preserve">    ref_intext_neilson_et_al_2018: "Neilson et al., 2018"</v>
      </c>
      <c r="O269" s="14" t="str">
        <f>"    ref_bib_"&amp;F269&amp;": "&amp;""""&amp;K269&amp;""""</f>
        <v xml:space="preserve">    ref_bib_neilson_et_al_2018: "Neilson, E. W., Avgar, T., Burton, A. C., Broadley, K., &amp; Boutin, S. (2018). Animal movement affects interpretation of occupancy models from camera‐trap Surveys of unmarked animals. *Ecosphere, 9*(1). &lt;https://doi.org/10.1002/ecs2.2092&gt;"</v>
      </c>
    </row>
    <row r="270" spans="1:15">
      <c r="A270" s="14" t="s">
        <v>2251</v>
      </c>
      <c r="B270" s="14" t="b">
        <v>1</v>
      </c>
      <c r="C270" s="14" t="b">
        <v>0</v>
      </c>
      <c r="D270" s="14" t="b">
        <v>0</v>
      </c>
      <c r="E270" s="14"/>
      <c r="F270" s="14" t="s">
        <v>1565</v>
      </c>
      <c r="G270" s="14" t="str">
        <f>"{{ ref_intext_"&amp;F270&amp;" }}"</f>
        <v>{{ ref_intext_newbold_king_2009 }}</v>
      </c>
      <c r="H270" s="14" t="str">
        <f>"{{ ref_bib_"&amp;F270&amp;" }}"</f>
        <v>{{ ref_bib_newbold_king_2009 }}</v>
      </c>
      <c r="I270" s="14" t="s">
        <v>155</v>
      </c>
      <c r="J270" s="14" t="s">
        <v>155</v>
      </c>
      <c r="K270" s="14" t="s">
        <v>1805</v>
      </c>
      <c r="L270" s="14" t="s">
        <v>624</v>
      </c>
      <c r="M270" s="14" t="str">
        <f>LEFT(K270,141)&amp;" &lt;br&gt; &amp;nbsp;&amp;nbsp;&amp;nbsp;&amp;nbsp;&amp;nbsp;&amp;nbsp;&amp;nbsp;&amp;nbsp;"&amp;MID(K270,2,142)&amp;MID(K270,142,500)&amp;"&lt;br&gt;&lt;br&gt;"</f>
        <v>Newbold, H. G., &amp; King, C. M. (2009). Can a predator see invisible light? Infrared vision in ferrets (*Mustelo furo*). *Wildlife Research, 36 &lt;br&gt; &amp;nbsp;&amp;nbsp;&amp;nbsp;&amp;nbsp;&amp;nbsp;&amp;nbsp;&amp;nbsp;&amp;nbsp;ewbold, H. G., &amp; King, C. M. (2009). Can a predator see invisible light? Infrared vision in ferrets (*Mustelo furo*). *Wildlife Research, 36*(*(4), 309–318. &lt;https://doi.org/10.1071/WR08083&gt;&lt;br&gt;&lt;br&gt;</v>
      </c>
      <c r="N270" s="14" t="str">
        <f>"    ref_intext_"&amp;F270&amp;": "&amp;""""&amp;I270&amp;""""</f>
        <v xml:space="preserve">    ref_intext_newbold_king_2009: "Newbold &amp; King, 2009"</v>
      </c>
      <c r="O270" s="14" t="str">
        <f>"    ref_bib_"&amp;F270&amp;": "&amp;""""&amp;K270&amp;""""</f>
        <v xml:space="preserve">    ref_bib_newbold_king_2009: "Newbold, H. G., &amp; King, C. M. (2009). Can a predator see invisible light? Infrared vision in ferrets (*Mustelo furo*). *Wildlife Research, 36*(4), 309–318. &lt;https://doi.org/10.1071/WR08083&gt;"</v>
      </c>
    </row>
    <row r="271" spans="1:15">
      <c r="A271" s="38"/>
      <c r="B271" s="38"/>
      <c r="C271" s="38"/>
      <c r="D271" s="38"/>
      <c r="E271" s="38"/>
      <c r="F271" s="14" t="s">
        <v>3066</v>
      </c>
      <c r="G271" s="14" t="str">
        <f>"{{ ref_intext_"&amp;F271&amp;" }}"</f>
        <v>{{ ref_intext_noon_et_al_2012 }}</v>
      </c>
      <c r="H271" s="14" t="str">
        <f>"{{ ref_bib_"&amp;F271&amp;" }}"</f>
        <v>{{ ref_bib_noon_et_al_2012 }}</v>
      </c>
      <c r="I271" s="76" t="s">
        <v>3070</v>
      </c>
      <c r="J271" s="76" t="s">
        <v>3070</v>
      </c>
      <c r="K271" s="76" t="s">
        <v>3068</v>
      </c>
      <c r="L271" s="14" t="s">
        <v>624</v>
      </c>
      <c r="M271" s="38"/>
      <c r="N271" s="14" t="str">
        <f>"    ref_intext_"&amp;F271&amp;": "&amp;""""&amp;I271&amp;""""</f>
        <v xml:space="preserve">    ref_intext_noon_et_al_2012: "Noon et al., 2012"</v>
      </c>
      <c r="O271" s="14" t="str">
        <f>"    ref_bib_"&amp;F271&amp;": "&amp;""""&amp;K271&amp;""""</f>
        <v xml:space="preserve">    ref_bib_noon_et_al_2012: "Noon, B. R., Bailey, L. L., Sisk, T. D., &amp; McKelvey, K. S. (2012). Efficient Species-Level Monitoring at the Landscape Scale. *Conservation Biology, 26*(3), 432–41. &lt;https://doi.org/10.1111/j.1523-1739.2012.01855.x.&gt;"</v>
      </c>
    </row>
    <row r="272" spans="1:15">
      <c r="A272" s="14" t="s">
        <v>2251</v>
      </c>
      <c r="B272" s="14" t="b">
        <v>1</v>
      </c>
      <c r="C272" s="14" t="b">
        <v>0</v>
      </c>
      <c r="D272" s="14" t="b">
        <v>0</v>
      </c>
      <c r="E272" s="14"/>
      <c r="F272" s="14" t="s">
        <v>1566</v>
      </c>
      <c r="G272" s="14" t="str">
        <f>"{{ ref_intext_"&amp;F272&amp;" }}"</f>
        <v>{{ ref_intext_norouzzadeh_et_al_2020 }}</v>
      </c>
      <c r="H272" s="14" t="str">
        <f>"{{ ref_bib_"&amp;F272&amp;" }}"</f>
        <v>{{ ref_bib_norouzzadeh_et_al_2020 }}</v>
      </c>
      <c r="I272" s="14" t="s">
        <v>154</v>
      </c>
      <c r="J272" s="14" t="s">
        <v>154</v>
      </c>
      <c r="K272" s="14" t="s">
        <v>1806</v>
      </c>
      <c r="L272" s="14" t="s">
        <v>624</v>
      </c>
      <c r="M272" s="14" t="str">
        <f>LEFT(K272,141)&amp;" &lt;br&gt; &amp;nbsp;&amp;nbsp;&amp;nbsp;&amp;nbsp;&amp;nbsp;&amp;nbsp;&amp;nbsp;&amp;nbsp;"&amp;MID(K272,2,142)&amp;MID(K272,142,500)&amp;"&lt;br&gt;&lt;br&gt;"</f>
        <v>Norouzzadeh, M. S., Morris, D., Beery, S., Joshi, N., Jojic, N., Clune, J., &amp; Schofield, M. (2020). A deep active learning system for species &lt;br&gt; &amp;nbsp;&amp;nbsp;&amp;nbsp;&amp;nbsp;&amp;nbsp;&amp;nbsp;&amp;nbsp;&amp;nbsp;orouzzadeh, M. S., Morris, D., Beery, S., Joshi, N., Jojic, N., Clune, J., &amp; Schofield, M. (2020). A deep active learning system for species i identification and counting in camera trap images. *Methods in Ecology and Evolution, 12*(1), 150–161. &lt;https://doi.org/10.1111/2041-210x.1350&gt;&lt;br&gt;&lt;br&gt;</v>
      </c>
      <c r="N272" s="14" t="str">
        <f>"    ref_intext_"&amp;F272&amp;": "&amp;""""&amp;I272&amp;""""</f>
        <v xml:space="preserve">    ref_intext_norouzzadeh_et_al_2020: "Norouzzadeh et al., 2020"</v>
      </c>
      <c r="O272" s="14" t="str">
        <f>"    ref_bib_"&amp;F272&amp;": "&amp;""""&amp;K272&amp;""""</f>
        <v xml:space="preserve">    ref_bib_norouzzadeh_et_al_2020: "Norouzzadeh, M. S., Morris, D., Beery, S., Joshi, N., Jojic, N., Clune, J., &amp; Schofield, M. (2020). A deep active learning system for species identification and counting in camera trap images. *Methods in Ecology and Evolution, 12*(1), 150–161. &lt;https://doi.org/10.1111/2041-210x.1350&gt;"</v>
      </c>
    </row>
    <row r="273" spans="1:15">
      <c r="A273" s="14" t="s">
        <v>2251</v>
      </c>
      <c r="B273" s="14" t="b">
        <v>1</v>
      </c>
      <c r="C273" s="14" t="b">
        <v>0</v>
      </c>
      <c r="D273" s="14" t="b">
        <v>0</v>
      </c>
      <c r="E273" s="14"/>
      <c r="F273" s="14" t="s">
        <v>1568</v>
      </c>
      <c r="G273" s="14" t="str">
        <f>"{{ ref_intext_"&amp;F273&amp;" }}"</f>
        <v>{{ ref_intext_noss_et_al_2012 }}</v>
      </c>
      <c r="H273" s="14" t="str">
        <f>"{{ ref_bib_"&amp;F273&amp;" }}"</f>
        <v>{{ ref_bib_noss_et_al_2012 }}</v>
      </c>
      <c r="I273" s="14" t="s">
        <v>153</v>
      </c>
      <c r="J273" s="14" t="s">
        <v>153</v>
      </c>
      <c r="K273" s="14" t="s">
        <v>2799</v>
      </c>
      <c r="L273" s="14" t="s">
        <v>624</v>
      </c>
      <c r="M273" s="14" t="str">
        <f>LEFT(K273,141)&amp;" &lt;br&gt; &amp;nbsp;&amp;nbsp;&amp;nbsp;&amp;nbsp;&amp;nbsp;&amp;nbsp;&amp;nbsp;&amp;nbsp;"&amp;MID(K273,2,142)&amp;MID(K273,142,500)&amp;"&lt;br&gt;&lt;br&gt;"</f>
        <v>Noss, A. J., Gardner, B., Maffei, L., Cuéllar, E., Montaño, R., Romero-Muñoz, A., Sollman, R., O'Connell, A. F., &amp; Altwegg, R. (2012).compari &lt;br&gt; &amp;nbsp;&amp;nbsp;&amp;nbsp;&amp;nbsp;&amp;nbsp;&amp;nbsp;&amp;nbsp;&amp;nbsp;oss, A. J., Gardner, B., Maffei, L., Cuéllar, E., Montaño, R., Romero-Muñoz, A., Sollman, R., O'Connell, A. F., &amp; Altwegg, R. (2012).comparisoson of Density estimation methods for mammal populations with camera traps in the Kaa-Iya del Gran Chaco landscape. *Animal Conservation, 15*(5), 527–535. &lt;https://doi.org/10.1111/j.1469-1795.2012.00545.x&gt;&lt;br&gt;&lt;br&gt;</v>
      </c>
      <c r="N273" s="14" t="str">
        <f>"    ref_intext_"&amp;F273&amp;": "&amp;""""&amp;I273&amp;""""</f>
        <v xml:space="preserve">    ref_intext_noss_et_al_2012: "Noss et al., 2012"</v>
      </c>
      <c r="O273" s="14" t="str">
        <f>"    ref_bib_"&amp;F273&amp;": "&amp;""""&amp;K273&amp;""""</f>
        <v xml:space="preserve">    ref_bib_noss_et_al_2012: "Noss,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v>
      </c>
    </row>
    <row r="274" spans="1:15">
      <c r="A274" s="14" t="s">
        <v>2251</v>
      </c>
      <c r="B274" s="14" t="b">
        <v>1</v>
      </c>
      <c r="C274" s="14" t="b">
        <v>0</v>
      </c>
      <c r="D274" s="14" t="b">
        <v>0</v>
      </c>
      <c r="E274" s="14"/>
      <c r="F274" s="14" t="s">
        <v>1567</v>
      </c>
      <c r="G274" s="14" t="str">
        <f>"{{ ref_intext_"&amp;F274&amp;" }}"</f>
        <v>{{ ref_intext_noss_et_al_2003 }}</v>
      </c>
      <c r="H274" s="14" t="str">
        <f>"{{ ref_bib_"&amp;F274&amp;" }}"</f>
        <v>{{ ref_bib_noss_et_al_2003 }}</v>
      </c>
      <c r="I274" s="14" t="s">
        <v>152</v>
      </c>
      <c r="J274" s="14" t="s">
        <v>152</v>
      </c>
      <c r="K274" s="14" t="s">
        <v>1807</v>
      </c>
      <c r="L274" s="14" t="s">
        <v>624</v>
      </c>
      <c r="M274" s="14" t="str">
        <f>LEFT(K274,141)&amp;" &lt;br&gt; &amp;nbsp;&amp;nbsp;&amp;nbsp;&amp;nbsp;&amp;nbsp;&amp;nbsp;&amp;nbsp;&amp;nbsp;"&amp;MID(K274,2,142)&amp;MID(K274,142,500)&amp;"&lt;br&gt;&lt;br&gt;"</f>
        <v>Noss, A., Cuéllar, R., Barrientos, J., Maffei, L., Cuéllar, E., Arispe, R., Rumiz, D., &amp; Rivero, K. (2003). A Camera trapping and radio telem &lt;br&gt; &amp;nbsp;&amp;nbsp;&amp;nbsp;&amp;nbsp;&amp;nbsp;&amp;nbsp;&amp;nbsp;&amp;nbsp;oss, A., Cuéllar, R., Barrientos, J., Maffei, L., Cuéllar, E., Arispe, R., Rumiz, D., &amp; Rivero, K. (2003). A Camera trapping and radio telemetetry study of lowland tapir (*Tapirus terrestris*) in Bolivian dry forests. *Tapir Conservation*, *12*, 24–32. &lt;https://www.researchgate.net/publication/228541823_A_Camera_trapping_and_radio_telemetry_study_of_lowland_tapir_Tapirus_terrestris_in_Bolivian_dry_forests&gt;&lt;br&gt;&lt;br&gt;</v>
      </c>
      <c r="N274" s="14" t="str">
        <f>"    ref_intext_"&amp;F274&amp;": "&amp;""""&amp;I274&amp;""""</f>
        <v xml:space="preserve">    ref_intext_noss_et_al_2003: "Noss et al., 2003"</v>
      </c>
      <c r="O274" s="14" t="str">
        <f>"    ref_bib_"&amp;F274&amp;": "&amp;""""&amp;K274&amp;""""</f>
        <v xml:space="preserve">    ref_bib_noss_et_al_2003: "Noss,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v>
      </c>
    </row>
    <row r="275" spans="1:15">
      <c r="A275" s="14" t="s">
        <v>2252</v>
      </c>
      <c r="B275" s="14" t="b">
        <v>1</v>
      </c>
      <c r="C275" s="14" t="b">
        <v>0</v>
      </c>
      <c r="D275" s="14" t="b">
        <v>0</v>
      </c>
      <c r="E275" s="14"/>
      <c r="F275" s="14" t="s">
        <v>1569</v>
      </c>
      <c r="G275" s="14" t="str">
        <f>"{{ ref_intext_"&amp;F275&amp;" }}"</f>
        <v>{{ ref_intext_obbard_et_al_2010 }}</v>
      </c>
      <c r="H275" s="14" t="str">
        <f>"{{ ref_bib_"&amp;F275&amp;" }}"</f>
        <v>{{ ref_bib_obbard_et_al_2010 }}</v>
      </c>
      <c r="I275" s="14" t="s">
        <v>149</v>
      </c>
      <c r="J275" s="14" t="s">
        <v>151</v>
      </c>
      <c r="K275" s="38" t="s">
        <v>2800</v>
      </c>
      <c r="L275" s="14" t="s">
        <v>624</v>
      </c>
      <c r="M275" s="14" t="str">
        <f>LEFT(K275,141)&amp;" &lt;br&gt; &amp;nbsp;&amp;nbsp;&amp;nbsp;&amp;nbsp;&amp;nbsp;&amp;nbsp;&amp;nbsp;&amp;nbsp;"&amp;MID(K275,2,142)&amp;MID(K275,142,500)&amp;"&lt;br&gt;&lt;br&gt;"</f>
        <v>Obbard, M. E., Howe, E. J., &amp; Kyle, C. J. (2010). Empirical Comparison of Density Estimators for Large Carnivores. *Journal of Applied Ecolog &lt;br&gt; &amp;nbsp;&amp;nbsp;&amp;nbsp;&amp;nbsp;&amp;nbsp;&amp;nbsp;&amp;nbsp;&amp;nbsp;bbard, M. E., Howe, E. J., &amp; Kyle, C. J. (2010). Empirical Comparison of Density Estimators for Large Carnivores. *Journal of Applied Ecology*y*, 47(1), 76–84. &lt;https://doi.org/10.1111/j.1365-2664.2009.01758.x&gt;&lt;br&gt;&lt;br&gt;</v>
      </c>
      <c r="N275" s="14" t="str">
        <f>"    ref_intext_"&amp;F275&amp;": "&amp;""""&amp;I275&amp;""""</f>
        <v xml:space="preserve">    ref_intext_obbard_et_al_2010: "Obbard et al., 2010"</v>
      </c>
      <c r="O275" s="14" t="str">
        <f>"    ref_bib_"&amp;F275&amp;": "&amp;""""&amp;K275&amp;""""</f>
        <v xml:space="preserve">    ref_bib_obbard_et_al_2010: "Obbard, M. E., Howe, E. J., &amp; Kyle, C. J. (2010). Empirical Comparison of Density Estimators for Large Carnivores. *Journal of Applied Ecology*, 47(1), 76–84. &lt;https://doi.org/10.1111/j.1365-2664.2009.01758.x&gt;"</v>
      </c>
    </row>
    <row r="276" spans="1:15">
      <c r="A276" s="14" t="s">
        <v>2252</v>
      </c>
      <c r="B276" s="14" t="b">
        <v>1</v>
      </c>
      <c r="C276" s="14" t="b">
        <v>0</v>
      </c>
      <c r="D276" s="14" t="b">
        <v>0</v>
      </c>
      <c r="E276" s="14"/>
      <c r="F276" s="14" t="s">
        <v>13</v>
      </c>
      <c r="G276" s="14" t="str">
        <f>"{{ ref_intext_"&amp;F276&amp;" }}"</f>
        <v>{{ ref_intext_obrien_2010 }}</v>
      </c>
      <c r="H276" s="14" t="str">
        <f>"{{ ref_bib_"&amp;F276&amp;" }}"</f>
        <v>{{ ref_bib_obrien_2010 }}</v>
      </c>
      <c r="I276" s="14" t="s">
        <v>150</v>
      </c>
      <c r="J276" s="14" t="s">
        <v>147</v>
      </c>
      <c r="K276" s="14" t="s">
        <v>2854</v>
      </c>
      <c r="L276" s="14" t="s">
        <v>624</v>
      </c>
      <c r="M276" s="14" t="str">
        <f>LEFT(K276,141)&amp;" &lt;br&gt; &amp;nbsp;&amp;nbsp;&amp;nbsp;&amp;nbsp;&amp;nbsp;&amp;nbsp;&amp;nbsp;&amp;nbsp;"&amp;MID(K276,2,142)&amp;MID(K276,142,500)&amp;"&lt;br&gt;&lt;br&gt;"</f>
        <v>O'Brien, K. M. (2010). *Wildlife Picture Index: Implementation Manual Version 1. 0.* WCS Working Paper No. 39. &lt;https://library.wcs.org/doi/c &lt;br&gt; &amp;nbsp;&amp;nbsp;&amp;nbsp;&amp;nbsp;&amp;nbsp;&amp;nbsp;&amp;nbsp;&amp;nbsp;'Brien, K. M. (2010). *Wildlife Picture Index: Implementation Manual Version 1. 0.* WCS Working Paper No. 39. &lt;https://library.wcs.org/doi/ctltl/view/mid/33065/pubid/DMX534800000.aspx&gt;&lt;br&gt;&lt;br&gt;</v>
      </c>
      <c r="N276" s="14" t="str">
        <f>"    ref_intext_"&amp;F276&amp;": "&amp;""""&amp;I276&amp;""""</f>
        <v xml:space="preserve">    ref_intext_obrien_2010: "O'Brien, 2010"</v>
      </c>
      <c r="O276" s="14" t="str">
        <f>"    ref_bib_"&amp;F276&amp;": "&amp;""""&amp;K276&amp;""""</f>
        <v xml:space="preserve">    ref_bib_obrien_2010: "O'Brien, K. M. (2010). *Wildlife Picture Index: Implementation Manual Version 1. 0.* WCS Working Paper No. 39. &lt;https://library.wcs.org/doi/ctl/view/mid/33065/pubid/DMX534800000.aspx&gt;"</v>
      </c>
    </row>
    <row r="277" spans="1:15">
      <c r="A277" s="14" t="s">
        <v>2252</v>
      </c>
      <c r="B277" s="14" t="b">
        <v>1</v>
      </c>
      <c r="C277" s="14" t="b">
        <v>0</v>
      </c>
      <c r="D277" s="14" t="b">
        <v>1</v>
      </c>
      <c r="E277" s="14"/>
      <c r="F277" s="14" t="s">
        <v>1572</v>
      </c>
      <c r="G277" s="14" t="str">
        <f>"{{ ref_intext_"&amp;F277&amp;" }}"</f>
        <v>{{ ref_intext_obrien_kinnaird_2011 }}</v>
      </c>
      <c r="H277" s="14" t="str">
        <f>"{{ ref_bib_"&amp;F277&amp;" }}"</f>
        <v>{{ ref_bib_obrien_kinnaird_2011 }}</v>
      </c>
      <c r="I277" s="14" t="s">
        <v>151</v>
      </c>
      <c r="J277" s="14" t="s">
        <v>150</v>
      </c>
      <c r="K277" s="14" t="s">
        <v>2863</v>
      </c>
      <c r="L277" s="14" t="s">
        <v>624</v>
      </c>
      <c r="M277" s="14" t="str">
        <f>LEFT(K277,141)&amp;" &lt;br&gt; &amp;nbsp;&amp;nbsp;&amp;nbsp;&amp;nbsp;&amp;nbsp;&amp;nbsp;&amp;nbsp;&amp;nbsp;"&amp;MID(K277,2,142)&amp;MID(K277,142,500)&amp;"&lt;br&gt;&lt;br&gt;"</f>
        <v>O'Brien, T. G. (2011). Abundance, Density and Relative Abundance: A Conceptual Framework. In A. F. O'Connell, J. D. Nichols, &amp; K. U. Karanth  &lt;br&gt; &amp;nbsp;&amp;nbsp;&amp;nbsp;&amp;nbsp;&amp;nbsp;&amp;nbsp;&amp;nbsp;&amp;nbsp;'Brien, T. G. (2011). Abundance, Density and Relative Abundance: A Conceptual Framework. In A. F. O'Connell, J. D. Nichols, &amp; K. U. Karanth (E(Eds.), *Camera Traps In Animal Ecology: Methods and Analyses* (pp. 71–96). Springer. &lt;https://doi.org/10.1007/978-4-431-99495-4_6&gt;&lt;br&gt;&lt;br&gt;</v>
      </c>
      <c r="N277" s="14" t="str">
        <f>"    ref_intext_"&amp;F277&amp;": "&amp;""""&amp;I277&amp;""""</f>
        <v xml:space="preserve">    ref_intext_obrien_kinnaird_2011: "O'Brien &amp; Kinnaird, 2011"</v>
      </c>
      <c r="O277" s="14" t="str">
        <f>"    ref_bib_"&amp;F277&amp;": "&amp;""""&amp;K277&amp;""""</f>
        <v xml:space="preserve">    ref_bib_obrien_kinnaird_2011: "O'Brien, T. G. (2011). Abundance, Density and Relative Abundance: A Conceptual Framework. In A. F. O'Connell, J. D. Nichols, &amp; K. U. Karanth (Eds.), *Camera Traps In Animal Ecology: Methods and Analyses* (pp. 71–96). Springer. &lt;https://doi.org/10.1007/978-4-431-99495-4_6&gt;"</v>
      </c>
    </row>
    <row r="278" spans="1:15">
      <c r="A278" s="14" t="s">
        <v>2252</v>
      </c>
      <c r="B278" s="14" t="b">
        <v>1</v>
      </c>
      <c r="C278" s="14" t="b">
        <v>1</v>
      </c>
      <c r="D278" s="14" t="b">
        <v>0</v>
      </c>
      <c r="E278" s="14"/>
      <c r="F278" s="14" t="s">
        <v>1570</v>
      </c>
      <c r="G278" s="14" t="str">
        <f>"{{ ref_intext_"&amp;F278&amp;" }}"</f>
        <v>{{ ref_intext_obrien_et_al_2011 }}</v>
      </c>
      <c r="H278" s="14" t="str">
        <f>"{{ ref_bib_"&amp;F278&amp;" }}"</f>
        <v>{{ ref_bib_obrien_et_al_2011 }}</v>
      </c>
      <c r="I278" s="14" t="s">
        <v>148</v>
      </c>
      <c r="J278" s="14" t="s">
        <v>2856</v>
      </c>
      <c r="K278" s="14" t="s">
        <v>2855</v>
      </c>
      <c r="L278" s="14" t="s">
        <v>624</v>
      </c>
      <c r="M278" s="14" t="str">
        <f>LEFT(K278,141)&amp;" &lt;br&gt; &amp;nbsp;&amp;nbsp;&amp;nbsp;&amp;nbsp;&amp;nbsp;&amp;nbsp;&amp;nbsp;&amp;nbsp;"&amp;MID(K278,2,142)&amp;MID(K278,142,500)&amp;"&lt;br&gt;&lt;br&gt;"</f>
        <v>O'Brien, T. G., &amp; Kinnaird, M. F. (2011). Density estimation of sympatric carnivores using spatially explicit capture–recapture methods and s &lt;br&gt; &amp;nbsp;&amp;nbsp;&amp;nbsp;&amp;nbsp;&amp;nbsp;&amp;nbsp;&amp;nbsp;&amp;nbsp;'Brien, T. G., &amp; Kinnaird, M. F. (2011). Density estimation of sympatric carnivores using spatially explicit capture–recapture methods and statandard trapping grid. *Ecological Applications, 21*(8), 2908–2916. &lt;https://www.jstor.org/stable/41417102&gt;&lt;br&gt;&lt;br&gt;</v>
      </c>
      <c r="N278" s="14" t="str">
        <f>"    ref_intext_"&amp;F278&amp;": "&amp;""""&amp;I278&amp;""""</f>
        <v xml:space="preserve">    ref_intext_obrien_et_al_2011: "O'Brien et al., 2011"</v>
      </c>
      <c r="O278" s="14" t="str">
        <f>"    ref_bib_"&amp;F278&amp;": "&amp;""""&amp;K278&amp;""""</f>
        <v xml:space="preserve">    ref_bib_obrien_et_al_2011: "O'Brien, T. G., &amp; Kinnaird, M. F. (2011). Density estimation of sympatric carnivores using spatially explicit capture–recapture methods and standard trapping grid. *Ecological Applications, 21*(8), 2908–2916. &lt;https://www.jstor.org/stable/41417102&gt;"</v>
      </c>
    </row>
    <row r="279" spans="1:15">
      <c r="A279" s="14" t="s">
        <v>2252</v>
      </c>
      <c r="B279" s="14" t="b">
        <v>1</v>
      </c>
      <c r="C279" s="14" t="b">
        <v>0</v>
      </c>
      <c r="D279" s="14" t="b">
        <v>0</v>
      </c>
      <c r="E279" s="14"/>
      <c r="F279" s="14" t="s">
        <v>12</v>
      </c>
      <c r="G279" s="14" t="str">
        <f>"{{ ref_intext_"&amp;F279&amp;" }}"</f>
        <v>{{ ref_intext_obrien_2011 }}</v>
      </c>
      <c r="H279" s="14" t="str">
        <f>"{{ ref_bib_"&amp;F279&amp;" }}"</f>
        <v>{{ ref_bib_obrien_2011 }}</v>
      </c>
      <c r="I279" s="14" t="s">
        <v>147</v>
      </c>
      <c r="J279" s="14" t="s">
        <v>2858</v>
      </c>
      <c r="K279" s="14" t="s">
        <v>2857</v>
      </c>
      <c r="L279" s="14" t="s">
        <v>624</v>
      </c>
      <c r="M279" s="14" t="str">
        <f>LEFT(K279,141)&amp;" &lt;br&gt; &amp;nbsp;&amp;nbsp;&amp;nbsp;&amp;nbsp;&amp;nbsp;&amp;nbsp;&amp;nbsp;&amp;nbsp;"&amp;MID(K279,2,142)&amp;MID(K279,142,500)&amp;"&lt;br&gt;&lt;br&gt;"</f>
        <v>O'Brien, T. G., Kinnaird, M. F., &amp; Wibisono, H. T. (2003). Crouching tigers, hidden prey: Sumatran tiger and prey populations in a tropical f &lt;br&gt; &amp;nbsp;&amp;nbsp;&amp;nbsp;&amp;nbsp;&amp;nbsp;&amp;nbsp;&amp;nbsp;&amp;nbsp;'Brien, T. G., Kinnaird, M. F., &amp; Wibisono, H. T. (2003). Crouching tigers, hidden prey: Sumatran tiger and prey populations in a tropical fororest landscape. *Animal Conservation, 6*(2), 131-139. &lt;https://doi.org/10.1017/s1367943003003172&gt;&lt;br&gt;&lt;br&gt;</v>
      </c>
      <c r="N279" s="14" t="str">
        <f>"    ref_intext_"&amp;F279&amp;": "&amp;""""&amp;I279&amp;""""</f>
        <v xml:space="preserve">    ref_intext_obrien_2011: "O'Brien, 2011"</v>
      </c>
      <c r="O279" s="14" t="str">
        <f>"    ref_bib_"&amp;F279&amp;": "&amp;""""&amp;K279&amp;""""</f>
        <v xml:space="preserve">    ref_bib_obrien_2011: "O'Brien, T. G., Kinnaird, M. F., &amp; Wibisono, H. T. (2003). Crouching tigers, hidden prey: Sumatran tiger and prey populations in a tropical forest landscape. *Animal Conservation, 6*(2), 131-139. &lt;https://doi.org/10.1017/s1367943003003172&gt;"</v>
      </c>
    </row>
    <row r="280" spans="1:15">
      <c r="A280" s="14" t="s">
        <v>2252</v>
      </c>
      <c r="B280" s="14" t="b">
        <v>1</v>
      </c>
      <c r="C280" s="14" t="b">
        <v>0</v>
      </c>
      <c r="D280" s="14" t="b">
        <v>0</v>
      </c>
      <c r="E280" s="14"/>
      <c r="F280" s="14" t="s">
        <v>1571</v>
      </c>
      <c r="G280" s="14" t="str">
        <f>"{{ ref_intext_"&amp;F280&amp;" }}"</f>
        <v>{{ ref_intext_obrien_et_al_2013 }}</v>
      </c>
      <c r="H280" s="14" t="str">
        <f>"{{ ref_bib_"&amp;F280&amp;" }}"</f>
        <v>{{ ref_bib_obrien_et_al_2013 }}</v>
      </c>
      <c r="I280" s="14" t="s">
        <v>146</v>
      </c>
      <c r="J280" s="14" t="s">
        <v>144</v>
      </c>
      <c r="K280" s="14" t="s">
        <v>2864</v>
      </c>
      <c r="L280" s="14" t="s">
        <v>624</v>
      </c>
      <c r="M280" s="14" t="str">
        <f>LEFT(K280,141)&amp;" &lt;br&gt; &amp;nbsp;&amp;nbsp;&amp;nbsp;&amp;nbsp;&amp;nbsp;&amp;nbsp;&amp;nbsp;&amp;nbsp;"&amp;MID(K280,2,142)&amp;MID(K280,142,500)&amp;"&lt;br&gt;&lt;br&gt;"</f>
        <v>O'Brien, T. G., Kinnaird, M. F., &amp; Wibisono, H. T. (2011). Estimation of Species Richness of Large Vertebrates Using Camera Traps: An Example &lt;br&gt; &amp;nbsp;&amp;nbsp;&amp;nbsp;&amp;nbsp;&amp;nbsp;&amp;nbsp;&amp;nbsp;&amp;nbsp;'Brien, T. G., Kinnaird, M. F., &amp; Wibisono, H. T. (2011). Estimation of Species Richness of Large Vertebrates Using Camera Traps: An Example f from an Indonesian Rainforest. In A. F. O'Connell, J. D. Nichols, &amp; K. U. Karanth (Eds.), *Camera Traps In Animal Ecology: Methods and Analyses* (pp. 233–252). Springer. &lt;https://doi.org/10.1007/978-4-431-99495-4_6&gt;&lt;br&gt;&lt;br&gt;</v>
      </c>
      <c r="N280" s="14" t="str">
        <f>"    ref_intext_"&amp;F280&amp;": "&amp;""""&amp;I280&amp;""""</f>
        <v xml:space="preserve">    ref_intext_obrien_et_al_2013: "O'Brien et al., 2013"</v>
      </c>
      <c r="O280" s="14" t="str">
        <f>"    ref_bib_"&amp;F280&amp;": "&amp;""""&amp;K280&amp;""""</f>
        <v xml:space="preserve">    ref_bib_obrien_et_al_2013: "O'Brien,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v>
      </c>
    </row>
    <row r="281" spans="1:15">
      <c r="A281" s="14" t="s">
        <v>2252</v>
      </c>
      <c r="B281" s="14" t="b">
        <v>0</v>
      </c>
      <c r="C281" s="14" t="b">
        <v>1</v>
      </c>
      <c r="D281" s="14" t="b">
        <v>1</v>
      </c>
      <c r="E281" s="14"/>
      <c r="F281" s="14" t="s">
        <v>1574</v>
      </c>
      <c r="G281" s="14" t="str">
        <f>"{{ ref_intext_"&amp;F281&amp;" }}"</f>
        <v>{{ ref_intext_oconnell_et_al_2006 }}</v>
      </c>
      <c r="H281" s="14" t="str">
        <f>"{{ ref_bib_"&amp;F281&amp;" }}"</f>
        <v>{{ ref_bib_oconnell_et_al_2006 }}</v>
      </c>
      <c r="I281" s="14" t="s">
        <v>145</v>
      </c>
      <c r="J281" s="14" t="s">
        <v>143</v>
      </c>
      <c r="K281" s="14" t="s">
        <v>2865</v>
      </c>
      <c r="L281" s="14" t="s">
        <v>624</v>
      </c>
      <c r="M281" s="14" t="str">
        <f>LEFT(K281,141)&amp;" &lt;br&gt; &amp;nbsp;&amp;nbsp;&amp;nbsp;&amp;nbsp;&amp;nbsp;&amp;nbsp;&amp;nbsp;&amp;nbsp;"&amp;MID(K281,2,142)&amp;MID(K281,142,500)&amp;"&lt;br&gt;&lt;br&gt;"</f>
        <v>O'Connell, A. F., &amp; Bailey, L. L. (2011a). Inference for Occupancy and Occupancy Dynamics. In O'Connell, A. F. Nichols, J. D. &amp; Karanth, K. U &lt;br&gt; &amp;nbsp;&amp;nbsp;&amp;nbsp;&amp;nbsp;&amp;nbsp;&amp;nbsp;&amp;nbsp;&amp;nbsp;'Connell, A. F., &amp; Bailey, L. L. (2011a). Inference for Occupancy and Occupancy Dynamics. In O'Connell, A. F. Nichols, J. D. &amp; Karanth, K. U. . (Eds.), *Camera Traps In Animal Ecology: Methods and Analyses* (pp. 191–206). Springer. &lt;https://doi.org/10.1007/978-4-431-99495-4_6&gt;&lt;br&gt;&lt;br&gt;</v>
      </c>
      <c r="N281" s="14" t="str">
        <f>"    ref_intext_"&amp;F281&amp;": "&amp;""""&amp;I281&amp;""""</f>
        <v xml:space="preserve">    ref_intext_oconnell_et_al_2006: "O'Connell et al., 2006"</v>
      </c>
      <c r="O281" s="14" t="str">
        <f>"    ref_bib_"&amp;F281&amp;": "&amp;""""&amp;K281&amp;""""</f>
        <v xml:space="preserve">    ref_bib_oconnell_et_al_2006: "O'Connell, A. F., &amp; Bailey, L. L. (2011a). Inference for Occupancy and Occupancy Dynamics. In O'Connell, A. F. Nichols, J. D. &amp; Karanth, K. U. (Eds.), *Camera Traps In Animal Ecology: Methods and Analyses* (pp. 191–206). Springer. &lt;https://doi.org/10.1007/978-4-431-99495-4_6&gt;"</v>
      </c>
    </row>
    <row r="282" spans="1:15">
      <c r="A282" s="14" t="s">
        <v>2252</v>
      </c>
      <c r="B282" s="14" t="b">
        <v>0</v>
      </c>
      <c r="C282" s="14" t="b">
        <v>1</v>
      </c>
      <c r="D282" s="14" t="b">
        <v>0</v>
      </c>
      <c r="E282" s="14"/>
      <c r="F282" s="14" t="s">
        <v>1573</v>
      </c>
      <c r="G282" s="14" t="str">
        <f>"{{ ref_intext_"&amp;F282&amp;" }}"</f>
        <v>{{ ref_intext_oconnell_bailey_2011a }}</v>
      </c>
      <c r="H282" s="14" t="str">
        <f>"{{ ref_bib_"&amp;F282&amp;" }}"</f>
        <v>{{ ref_bib_oconnell_bailey_2011a }}</v>
      </c>
      <c r="I282" s="14" t="s">
        <v>144</v>
      </c>
      <c r="J282" s="14" t="s">
        <v>145</v>
      </c>
      <c r="K282" s="14" t="s">
        <v>2866</v>
      </c>
      <c r="L282" s="14" t="s">
        <v>624</v>
      </c>
      <c r="M282" s="14" t="str">
        <f>LEFT(K282,141)&amp;" &lt;br&gt; &amp;nbsp;&amp;nbsp;&amp;nbsp;&amp;nbsp;&amp;nbsp;&amp;nbsp;&amp;nbsp;&amp;nbsp;"&amp;MID(K282,2,142)&amp;MID(K282,142,500)&amp;"&lt;br&gt;&lt;br&gt;"</f>
        <v>O'Connell, A. F., Nichols, J. D., &amp; Karanth, K. U. (Eds. ). (2010). Camera traps in Animal Ecology: Methods and Analyses. Springer. &lt;https:// &lt;br&gt; &amp;nbsp;&amp;nbsp;&amp;nbsp;&amp;nbsp;&amp;nbsp;&amp;nbsp;&amp;nbsp;&amp;nbsp;'Connell, A. F., Nichols, J. D., &amp; Karanth, K. U. (Eds. ). (2010). Camera traps in Animal Ecology: Methods and Analyses. Springer. &lt;https://dodoi.org/10.1007/978-4-431-99495-4&gt;&lt;br&gt;&lt;br&gt;</v>
      </c>
      <c r="N282" s="14" t="str">
        <f>"    ref_intext_"&amp;F282&amp;": "&amp;""""&amp;I282&amp;""""</f>
        <v xml:space="preserve">    ref_intext_oconnell_bailey_2011a: "O'Connell &amp; Bailey, 2011a"</v>
      </c>
      <c r="O282" s="14" t="str">
        <f>"    ref_bib_"&amp;F282&amp;": "&amp;""""&amp;K282&amp;""""</f>
        <v xml:space="preserve">    ref_bib_oconnell_bailey_2011a: "O'Connell, A. F., Nichols, J. D., &amp; Karanth, K. U. (Eds. ). (2010). Camera traps in Animal Ecology: Methods and Analyses. Springer. &lt;https://doi.org/10.1007/978-4-431-99495-4&gt;"</v>
      </c>
    </row>
    <row r="283" spans="1:15">
      <c r="A283" s="14" t="s">
        <v>2252</v>
      </c>
      <c r="B283" s="14" t="b">
        <v>1</v>
      </c>
      <c r="C283" s="14" t="b">
        <v>0</v>
      </c>
      <c r="D283" s="14" t="b">
        <v>1</v>
      </c>
      <c r="E283" s="14"/>
      <c r="F283" s="14" t="s">
        <v>1575</v>
      </c>
      <c r="G283" s="14" t="str">
        <f>"{{ ref_intext_"&amp;F283&amp;" }}"</f>
        <v>{{ ref_intext_oconnell_et_al_2011 }}</v>
      </c>
      <c r="H283" s="14" t="str">
        <f>"{{ ref_bib_"&amp;F283&amp;" }}"</f>
        <v>{{ ref_bib_oconnell_et_al_2011 }}</v>
      </c>
      <c r="I283" s="14" t="s">
        <v>143</v>
      </c>
      <c r="J283" s="14" t="s">
        <v>142</v>
      </c>
      <c r="K283" s="14" t="s">
        <v>2867</v>
      </c>
      <c r="L283" s="14" t="s">
        <v>624</v>
      </c>
      <c r="M283" s="14" t="str">
        <f>LEFT(K283,141)&amp;" &lt;br&gt; &amp;nbsp;&amp;nbsp;&amp;nbsp;&amp;nbsp;&amp;nbsp;&amp;nbsp;&amp;nbsp;&amp;nbsp;"&amp;MID(K283,2,142)&amp;MID(K283,142,500)&amp;"&lt;br&gt;&lt;br&gt;"</f>
        <v>O'Connell, A. F., Talancy, N. W., Bailey, L. L., Sauer, J. R., Cook, R., &amp; Gilbert, A. T. (2006). Estimating Site Occupancy and Detection Pro &lt;br&gt; &amp;nbsp;&amp;nbsp;&amp;nbsp;&amp;nbsp;&amp;nbsp;&amp;nbsp;&amp;nbsp;&amp;nbsp;'Connell, A. F., Talancy, N. W., Bailey, L. L., Sauer, J. R., Cook, R., &amp; Gilbert, A. T. (2006). Estimating Site Occupancy and Detection Probabability Parameters for Meso- And Large Mammals in a Coastal Ecosystem. *Journal of Wildlife Management, 70*(6), 1625–1633. &lt;https://doi.org/10.2193/0022-541X(2006)70[1625:ESOADP]2.0.CO;2&gt;&lt;br&gt;&lt;br&gt;</v>
      </c>
      <c r="N283" s="14" t="str">
        <f>"    ref_intext_"&amp;F283&amp;": "&amp;""""&amp;I283&amp;""""</f>
        <v xml:space="preserve">    ref_intext_oconnell_et_al_2011: "O'Connell et al., 2011"</v>
      </c>
      <c r="O283" s="14" t="str">
        <f>"    ref_bib_"&amp;F283&amp;": "&amp;""""&amp;K283&amp;""""</f>
        <v xml:space="preserve">    ref_bib_oconnell_et_al_2011: "O'Connell,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v>
      </c>
    </row>
    <row r="284" spans="1:15">
      <c r="A284" s="14" t="s">
        <v>2252</v>
      </c>
      <c r="B284" s="14" t="b">
        <v>1</v>
      </c>
      <c r="C284" s="14" t="b">
        <v>0</v>
      </c>
      <c r="D284" s="14" t="b">
        <v>0</v>
      </c>
      <c r="E284" s="14"/>
      <c r="F284" s="38" t="s">
        <v>1576</v>
      </c>
      <c r="G284" s="38" t="str">
        <f>"{{ ref_intext_"&amp;F284&amp;" }}"</f>
        <v>{{ ref_intext_oconnor_et_al_2017 }}</v>
      </c>
      <c r="H284" s="38" t="str">
        <f>"{{ ref_bib_"&amp;F284&amp;" }}"</f>
        <v>{{ ref_bib_oconnor_et_al_2017 }}</v>
      </c>
      <c r="I284" s="38" t="s">
        <v>142</v>
      </c>
      <c r="J284" s="38" t="s">
        <v>798</v>
      </c>
      <c r="K284" s="14" t="s">
        <v>2868</v>
      </c>
      <c r="L284" s="14" t="s">
        <v>624</v>
      </c>
      <c r="M284" s="14" t="str">
        <f>LEFT(K284,141)&amp;" &lt;br&gt; &amp;nbsp;&amp;nbsp;&amp;nbsp;&amp;nbsp;&amp;nbsp;&amp;nbsp;&amp;nbsp;&amp;nbsp;"&amp;MID(K284,2,142)&amp;MID(K284,142,500)&amp;"&lt;br&gt;&lt;br&gt;"</f>
        <v>O'Connor, K. M., Nathan, L. R., Liberati, M. R., Tingley, M. W., Vokoun, J. C., &amp; Rittenhouse, T. A. G. (2017). Camera trap arrays improve de &lt;br&gt; &amp;nbsp;&amp;nbsp;&amp;nbsp;&amp;nbsp;&amp;nbsp;&amp;nbsp;&amp;nbsp;&amp;nbsp;'Connor, K. M., Nathan, L. R., Liberati, M. R., Tingley, M. W., Vokoun, J. C., &amp; Rittenhouse, T. A. G. (2017). Camera trap arrays improve detetection probability of wildlife: Investigating study design considerations using an empirical dataset. PloS One, 12(4), e0175684. &lt;https://doi.org/10.1371/journal.pone.0175684&gt;&lt;br&gt;&lt;br&gt;</v>
      </c>
      <c r="N284" s="14" t="str">
        <f>"    ref_intext_"&amp;F284&amp;": "&amp;""""&amp;I284&amp;""""</f>
        <v xml:space="preserve">    ref_intext_oconnor_et_al_2017: "O'Connor et al., 2017"</v>
      </c>
      <c r="O284" s="14" t="str">
        <f>"    ref_bib_"&amp;F284&amp;": "&amp;""""&amp;K284&amp;""""</f>
        <v xml:space="preserve">    ref_bib_oconnor_et_al_2017: "O'Connor, K. M., Nathan, L. R., Liberati, M. R., Tingley, M. W., Vokoun, J. C., &amp; Rittenhouse, T. A. G. (2017). Camera trap arrays improve detection probability of wildlife: Investigating study design considerations using an empirical dataset. PloS One, 12(4), e0175684. &lt;https://doi.org/10.1371/journal.pone.0175684&gt;"</v>
      </c>
    </row>
    <row r="285" spans="1:15">
      <c r="A285" s="38"/>
      <c r="B285" s="38"/>
      <c r="C285" s="38"/>
      <c r="D285" s="38"/>
      <c r="E285" s="14"/>
      <c r="F285" s="38" t="s">
        <v>3688</v>
      </c>
      <c r="G285" s="14" t="str">
        <f>"{{ ref_intext_"&amp;F285&amp;" }}"</f>
        <v>{{ ref_intext_ofstad_2016 }}</v>
      </c>
      <c r="H285" s="14" t="str">
        <f>"{{ ref_bib_"&amp;F285&amp;" }}"</f>
        <v>{{ ref_bib_ofstad_2016 }}</v>
      </c>
      <c r="I285" s="38" t="s">
        <v>3687</v>
      </c>
      <c r="J285" s="38"/>
      <c r="K285" s="38" t="s">
        <v>3686</v>
      </c>
      <c r="L285" s="14" t="s">
        <v>624</v>
      </c>
      <c r="M285" s="38"/>
      <c r="N285" s="14" t="str">
        <f>"    ref_intext_"&amp;F285&amp;": "&amp;""""&amp;I285&amp;""""</f>
        <v xml:space="preserve">    ref_intext_ofstad_2016: "Ofstad, 2016"</v>
      </c>
      <c r="O285" s="14" t="str">
        <f>"    ref_bib_"&amp;F285&amp;": "&amp;""""&amp;K285&amp;""""</f>
        <v xml:space="preserve">    ref_bib_ofstad_2016: "Ofstad, E. G., Herfindal, I., Solberg, E. J., &amp; Saether, B. E. (2016). Home ranges, habitat and body mass: Simple correlates of home range size in ungulates. *Proceedings of the Royal Society B: Biological Sciences, 283* (1845), 20161234. &lt;https://doi.org/10.1098/rspb.2016.1234&gt;"</v>
      </c>
    </row>
    <row r="286" spans="1:15" s="7" customFormat="1">
      <c r="A286" s="14" t="s">
        <v>2252</v>
      </c>
      <c r="B286" s="14" t="b">
        <v>0</v>
      </c>
      <c r="C286" s="14" t="b">
        <v>0</v>
      </c>
      <c r="D286" s="14"/>
      <c r="E286" s="14"/>
      <c r="F286" s="14" t="s">
        <v>1881</v>
      </c>
      <c r="G286" s="14" t="str">
        <f>"{{ ref_intext_"&amp;F286&amp;" }}"</f>
        <v>{{ ref_intext_oksanen_et_al_2024 }}</v>
      </c>
      <c r="H286" s="14" t="str">
        <f>"{{ ref_bib_"&amp;F286&amp;" }}"</f>
        <v>{{ ref_bib_oksanen_et_al_2024 }}</v>
      </c>
      <c r="I286" s="14" t="s">
        <v>1671</v>
      </c>
      <c r="J286" s="14" t="s">
        <v>1671</v>
      </c>
      <c r="K286" s="14" t="s">
        <v>2869</v>
      </c>
      <c r="L286" s="14" t="s">
        <v>624</v>
      </c>
      <c r="M286" s="14" t="str">
        <f>LEFT(K286,141)&amp;" &lt;br&gt; &amp;nbsp;&amp;nbsp;&amp;nbsp;&amp;nbsp;&amp;nbsp;&amp;nbsp;&amp;nbsp;&amp;nbsp;"&amp;MID(K286,2,142)&amp;MID(K286,142,500)&amp;"&lt;br&gt;&lt;br&gt;"</f>
        <v>Oksanen, J., Simpson, G. L., Blanchet, F. G., Kindt, R., Legendre, P., Minchin, P. R., O'Hara, R. B., Solymos, P., Stevens, M. H. H., Szoecs, &lt;br&gt; &amp;nbsp;&amp;nbsp;&amp;nbsp;&amp;nbsp;&amp;nbsp;&amp;nbsp;&amp;nbsp;&amp;nbsp;ksanen, J., Simpson, G. L., Blanchet, F. G., Kindt, R., Legendre, P., Minchin, P. R., O'Hara, R. B., Solymos, P., Stevens, M. H. H., Szoecs, E E., Wagner, H., Barbour, M., Bedward, M., Bolker, B., Borcard, D., Carvalho, G., Chirico, M., De Caceres, M., Durand, S., … Weedon, J. (2024). *vegan: Community Ecology Package*. R package Version 2.6-6.1. &lt;https://doi.org/10.32614/CRAN.package.vegan&lt;br&gt;&lt;br&gt;</v>
      </c>
      <c r="N286" s="14" t="str">
        <f>"    ref_intext_"&amp;F286&amp;": "&amp;""""&amp;I286&amp;""""</f>
        <v xml:space="preserve">    ref_intext_oksanen_et_al_2024: "Oksanen et al., 2024"</v>
      </c>
      <c r="O286" s="14" t="str">
        <f>"    ref_bib_"&amp;F286&amp;": "&amp;""""&amp;K286&amp;""""</f>
        <v xml:space="preserve">    ref_bib_oksanen_et_al_2024: "Oksanen,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v>
      </c>
    </row>
    <row r="287" spans="1:15">
      <c r="F287" s="14" t="s">
        <v>3599</v>
      </c>
      <c r="G287" s="14" t="str">
        <f>"{{ ref_intext_"&amp;F287&amp;" }}"</f>
        <v>{{ ref_intext_otis_et_al_1978 }}</v>
      </c>
      <c r="H287" s="14" t="str">
        <f>"{{ ref_bib_"&amp;F287&amp;" }}"</f>
        <v>{{ ref_bib_otis_et_al_1978 }}</v>
      </c>
      <c r="I287" s="14" t="s">
        <v>3601</v>
      </c>
      <c r="K287" t="s">
        <v>3600</v>
      </c>
      <c r="L287" s="14" t="s">
        <v>624</v>
      </c>
      <c r="N287" s="14" t="str">
        <f>"    ref_intext_"&amp;F287&amp;": "&amp;""""&amp;I287&amp;""""</f>
        <v xml:space="preserve">    ref_intext_otis_et_al_1978: "Otis et al., 1978"</v>
      </c>
      <c r="O287" s="14" t="str">
        <f>"    ref_bib_"&amp;F287&amp;": "&amp;""""&amp;K287&amp;""""</f>
        <v xml:space="preserve">    ref_bib_otis_et_al_1978: "Otis, D. L., Burnham, K. P., White, G. C.. &amp; Anderson, D. R. (1978). Statistical Inference from Capture Data on Closed Animal Populations. *Wildlife Monographs, 62*, 3–135. &lt;https://pubs.usgs.gov/publication/70119899&gt;"</v>
      </c>
    </row>
    <row r="288" spans="1:15">
      <c r="A288" s="14" t="s">
        <v>2253</v>
      </c>
      <c r="B288" s="14" t="b">
        <v>1</v>
      </c>
      <c r="C288" s="14" t="b">
        <v>0</v>
      </c>
      <c r="D288" s="14" t="b">
        <v>0</v>
      </c>
      <c r="E288" s="14"/>
      <c r="F288" s="14" t="s">
        <v>1577</v>
      </c>
      <c r="G288" s="14" t="str">
        <f>"{{ ref_intext_"&amp;F288&amp;" }}"</f>
        <v>{{ ref_intext_pacifici_et_al_2016 }}</v>
      </c>
      <c r="H288" s="14" t="str">
        <f>"{{ ref_bib_"&amp;F288&amp;" }}"</f>
        <v>{{ ref_bib_pacifici_et_al_2016 }}</v>
      </c>
      <c r="I288" s="14" t="s">
        <v>140</v>
      </c>
      <c r="J288" s="14" t="s">
        <v>140</v>
      </c>
      <c r="K288" s="14" t="s">
        <v>1808</v>
      </c>
      <c r="L288" s="14" t="s">
        <v>624</v>
      </c>
      <c r="M288" s="14" t="str">
        <f>LEFT(K288,141)&amp;" &lt;br&gt; &amp;nbsp;&amp;nbsp;&amp;nbsp;&amp;nbsp;&amp;nbsp;&amp;nbsp;&amp;nbsp;&amp;nbsp;"&amp;MID(K288,2,142)&amp;MID(K288,142,500)&amp;"&lt;br&gt;&lt;br&gt;"</f>
        <v>Pacifici, K., Reich, B. J., Dorazio, R. M., Conroy, M. J., &amp; McPherson, J. (2016). Occupancy estimation for rare species using a spatially‐ad &lt;br&gt; &amp;nbsp;&amp;nbsp;&amp;nbsp;&amp;nbsp;&amp;nbsp;&amp;nbsp;&amp;nbsp;&amp;nbsp;acifici, K., Reich, B. J., Dorazio, R. M., Conroy, M. J., &amp; McPherson, J. (2016). Occupancy estimation for rare species using a spatially‐adapaptive sampling design. *Methods in Ecology and Evolution, 7*(3), 285–293. &lt;https://doi.org/10.1111/2041-210x.12499&gt;&lt;br&gt;&lt;br&gt;</v>
      </c>
      <c r="N288" s="14" t="str">
        <f>"    ref_intext_"&amp;F288&amp;": "&amp;""""&amp;I288&amp;""""</f>
        <v xml:space="preserve">    ref_intext_pacifici_et_al_2016: "Pacifici et al., 2016"</v>
      </c>
      <c r="O288" s="14" t="str">
        <f>"    ref_bib_"&amp;F288&amp;": "&amp;""""&amp;K288&amp;""""</f>
        <v xml:space="preserve">    ref_bib_pacifici_et_al_2016: "Pacifici, K., Reich, B. J., Dorazio, R. M., Conroy, M. J., &amp; McPherson, J. (2016). Occupancy estimation for rare species using a spatially‐adaptive sampling design. *Methods in Ecology and Evolution, 7*(3), 285–293. &lt;https://doi.org/10.1111/2041-210x.12499&gt;"</v>
      </c>
    </row>
    <row r="289" spans="1:15">
      <c r="F289" t="s">
        <v>3710</v>
      </c>
      <c r="G289" s="14" t="str">
        <f>"{{ ref_intext_"&amp;F289&amp;" }}"</f>
        <v>{{ ref_intext_palencia_enetwild_2022 }}</v>
      </c>
      <c r="H289" s="14" t="str">
        <f>"{{ ref_bib_"&amp;F289&amp;" }}"</f>
        <v>{{ ref_bib_palencia_enetwild_2022 }}</v>
      </c>
      <c r="I289" t="s">
        <v>3711</v>
      </c>
      <c r="K289" s="14" t="s">
        <v>3709</v>
      </c>
      <c r="L289" t="s">
        <v>3708</v>
      </c>
      <c r="N289" s="14" t="str">
        <f>"    ref_intext_"&amp;F289&amp;": "&amp;""""&amp;I289&amp;""""</f>
        <v xml:space="preserve">    ref_intext_palencia_enetwild_2022: "Palencia &amp; Project ENETWILD, 2022"</v>
      </c>
    </row>
    <row r="290" spans="1:15">
      <c r="A290" s="14" t="s">
        <v>2253</v>
      </c>
      <c r="B290" s="14" t="b">
        <v>1</v>
      </c>
      <c r="C290" s="14" t="b">
        <v>0</v>
      </c>
      <c r="D290" s="14" t="b">
        <v>1</v>
      </c>
      <c r="E290" s="14"/>
      <c r="F290" s="14" t="s">
        <v>1578</v>
      </c>
      <c r="G290" s="14" t="str">
        <f>"{{ ref_intext_"&amp;F290&amp;" }}"</f>
        <v>{{ ref_intext_palencia_et_al_2021 }}</v>
      </c>
      <c r="H290" s="14" t="str">
        <f>"{{ ref_bib_"&amp;F290&amp;" }}"</f>
        <v>{{ ref_bib_palencia_et_al_2021 }}</v>
      </c>
      <c r="I290" s="14" t="s">
        <v>139</v>
      </c>
      <c r="J290" s="14" t="s">
        <v>139</v>
      </c>
      <c r="K290" s="14" t="s">
        <v>2801</v>
      </c>
      <c r="L290" s="14" t="s">
        <v>624</v>
      </c>
      <c r="M290" s="14" t="str">
        <f>LEFT(K290,141)&amp;" &lt;br&gt; &amp;nbsp;&amp;nbsp;&amp;nbsp;&amp;nbsp;&amp;nbsp;&amp;nbsp;&amp;nbsp;&amp;nbsp;"&amp;MID(K290,2,142)&amp;MID(K290,142,500)&amp;"&lt;br&gt;&lt;br&gt;"</f>
        <v>Palencia, P., Rowcliffe, J. M., Vicente, J., &amp; Acevedo, P. (2021). Assessing the camera trap methodologies used to estimate Density of unmark &lt;br&gt; &amp;nbsp;&amp;nbsp;&amp;nbsp;&amp;nbsp;&amp;nbsp;&amp;nbsp;&amp;nbsp;&amp;nbsp;alencia, P., Rowcliffe, J. M., Vicente, J., &amp; Acevedo, P. (2021). Assessing the camera trap methodologies used to estimate Density of unmarkeded populations. *Journal of Applied Ecology, 58*(8), 1583–1592. &lt;https://doi.org/10.1111/1365-2664.13913&gt;&lt;br&gt;&lt;br&gt;</v>
      </c>
      <c r="N290" s="14" t="str">
        <f>"    ref_intext_"&amp;F290&amp;": "&amp;""""&amp;I290&amp;""""</f>
        <v xml:space="preserve">    ref_intext_palencia_et_al_2021: "Palencia et al., 2021"</v>
      </c>
      <c r="O290" s="14" t="str">
        <f>"    ref_bib_"&amp;F290&amp;": "&amp;""""&amp;K290&amp;""""</f>
        <v xml:space="preserve">    ref_bib_palencia_et_al_2021: "Palencia, P., Rowcliffe, J. M., Vicente, J., &amp; Acevedo, P. (2021). Assessing the camera trap methodologies used to estimate Density of unmarked populations. *Journal of Applied Ecology, 58*(8), 1583–1592. &lt;https://doi.org/10.1111/1365-2664.13913&gt;"</v>
      </c>
    </row>
    <row r="291" spans="1:15">
      <c r="A291" s="14" t="s">
        <v>2253</v>
      </c>
      <c r="B291" s="14" t="b">
        <v>1</v>
      </c>
      <c r="C291" s="14" t="b">
        <v>0</v>
      </c>
      <c r="D291" s="14" t="b">
        <v>0</v>
      </c>
      <c r="E291" s="14"/>
      <c r="F291" s="14" t="s">
        <v>1579</v>
      </c>
      <c r="G291" s="14" t="str">
        <f>"{{ ref_intext_"&amp;F291&amp;" }}"</f>
        <v>{{ ref_intext_palencia_et_al_2022 }}</v>
      </c>
      <c r="H291" s="14" t="str">
        <f>"{{ ref_bib_"&amp;F291&amp;" }}"</f>
        <v>{{ ref_bib_palencia_et_al_2022 }}</v>
      </c>
      <c r="I291" s="14" t="s">
        <v>138</v>
      </c>
      <c r="J291" s="14" t="s">
        <v>138</v>
      </c>
      <c r="K291" s="14" t="s">
        <v>1809</v>
      </c>
      <c r="L291" s="14" t="s">
        <v>624</v>
      </c>
      <c r="M291" s="14" t="str">
        <f>LEFT(K291,141)&amp;" &lt;br&gt; &amp;nbsp;&amp;nbsp;&amp;nbsp;&amp;nbsp;&amp;nbsp;&amp;nbsp;&amp;nbsp;&amp;nbsp;"&amp;MID(K291,2,142)&amp;MID(K291,142,500)&amp;"&lt;br&gt;&lt;br&gt;"</f>
        <v>Palencia, P., Vicente, J., Soriguer, R. C., &amp; Acevedo, P. (2022). Towards a best‐practices guide for camera trapping: assessing differences a &lt;br&gt; &amp;nbsp;&amp;nbsp;&amp;nbsp;&amp;nbsp;&amp;nbsp;&amp;nbsp;&amp;nbsp;&amp;nbsp;alencia, P., Vicente, J., Soriguer, R. C., &amp; Acevedo, P. (2022). Towards a best‐practices guide for camera trapping: assessing differences amomong camera trap models and settings under field conditions. *Journal of Zoology, 316*(3), 197–208. &lt;https://doi.org/10.1111/jzo.12945&gt;&lt;br&gt;&lt;br&gt;</v>
      </c>
      <c r="N291" s="14" t="str">
        <f>"    ref_intext_"&amp;F291&amp;": "&amp;""""&amp;I291&amp;""""</f>
        <v xml:space="preserve">    ref_intext_palencia_et_al_2022: "Palencia et al., 2022"</v>
      </c>
      <c r="O291" s="14" t="str">
        <f>"    ref_bib_"&amp;F291&amp;": "&amp;""""&amp;K291&amp;""""</f>
        <v xml:space="preserve">    ref_bib_palencia_et_al_2022: "Palencia, P., Vicente, J., Soriguer, R. C., &amp; Acevedo, P. (2022). Towards a best‐practices guide for camera trapping: assessing differences among camera trap models and settings under field conditions. *Journal of Zoology, 316*(3), 197–208. &lt;https://doi.org/10.1111/jzo.12945&gt;"</v>
      </c>
    </row>
    <row r="292" spans="1:15">
      <c r="A292" s="14" t="s">
        <v>2253</v>
      </c>
      <c r="B292" s="14" t="b">
        <v>1</v>
      </c>
      <c r="C292" s="14" t="b">
        <v>1</v>
      </c>
      <c r="D292" s="14" t="b">
        <v>0</v>
      </c>
      <c r="E292" s="14"/>
      <c r="F292" s="14" t="s">
        <v>1580</v>
      </c>
      <c r="G292" s="14" t="str">
        <f>"{{ ref_intext_"&amp;F292&amp;" }}"</f>
        <v>{{ ref_intext_palmer_et_al_2018 }}</v>
      </c>
      <c r="H292" s="14" t="str">
        <f>"{{ ref_bib_"&amp;F292&amp;" }}"</f>
        <v>{{ ref_bib_palmer_et_al_2018 }}</v>
      </c>
      <c r="I292" s="14" t="s">
        <v>137</v>
      </c>
      <c r="J292" s="14" t="s">
        <v>137</v>
      </c>
      <c r="K292" s="14" t="s">
        <v>2833</v>
      </c>
      <c r="L292" s="14" t="s">
        <v>624</v>
      </c>
      <c r="M292" s="14" t="str">
        <f>LEFT(K292,141)&amp;" &lt;br&gt; &amp;nbsp;&amp;nbsp;&amp;nbsp;&amp;nbsp;&amp;nbsp;&amp;nbsp;&amp;nbsp;&amp;nbsp;"&amp;MID(K292,2,142)&amp;MID(K292,142,500)&amp;"&lt;br&gt;&lt;br&gt;"</f>
        <v>Palmer, M. S., Swanson, A., Kosmala, M., Arnold, T., &amp; Packer, C. (2018). Evaluating relative abundance indices for terrestrial herbivores fr &lt;br&gt; &amp;nbsp;&amp;nbsp;&amp;nbsp;&amp;nbsp;&amp;nbsp;&amp;nbsp;&amp;nbsp;&amp;nbsp;almer, M. S., Swanson, A., Kosmala, M., Arnold, T., &amp; Packer, C. (2018). Evaluating relative abundance indices for terrestrial herbivores fromom large‐scale camera trap Surveys. *African Journal of Ecology*, 56, 791-803. &lt;https://onlinelibrary.wiley.com/doi/abs/10.1111/aje.12566&gt;&lt;br&gt;&lt;br&gt;</v>
      </c>
      <c r="N292" s="14" t="str">
        <f>"    ref_intext_"&amp;F292&amp;": "&amp;""""&amp;I292&amp;""""</f>
        <v xml:space="preserve">    ref_intext_palmer_et_al_2018: "Palmer et al., 2018"</v>
      </c>
      <c r="O292" s="14" t="str">
        <f>"    ref_bib_"&amp;F292&amp;": "&amp;""""&amp;K292&amp;""""</f>
        <v xml:space="preserve">    ref_bib_palmer_et_al_2018: "Palmer, M. S., Swanson, A., Kosmala, M., Arnold, T., &amp; Packer, C. (2018). Evaluating relative abundance indices for terrestrial herbivores from large‐scale camera trap Surveys. *African Journal of Ecology*, 56, 791-803. &lt;https://onlinelibrary.wiley.com/doi/abs/10.1111/aje.12566&gt;"</v>
      </c>
    </row>
    <row r="293" spans="1:15">
      <c r="A293" s="14" t="s">
        <v>2253</v>
      </c>
      <c r="B293" s="14" t="b">
        <v>1</v>
      </c>
      <c r="C293" s="14" t="b">
        <v>0</v>
      </c>
      <c r="D293" s="14" t="b">
        <v>0</v>
      </c>
      <c r="E293" s="14"/>
      <c r="F293" s="14" t="s">
        <v>1581</v>
      </c>
      <c r="G293" s="14" t="str">
        <f>"{{ ref_intext_"&amp;F293&amp;" }}"</f>
        <v>{{ ref_intext_parmenter_et_al_2003 }}</v>
      </c>
      <c r="H293" s="14" t="str">
        <f>"{{ ref_bib_"&amp;F293&amp;" }}"</f>
        <v>{{ ref_bib_parmenter_et_al_2003 }}</v>
      </c>
      <c r="I293" s="14" t="s">
        <v>136</v>
      </c>
      <c r="J293" s="14" t="s">
        <v>136</v>
      </c>
      <c r="K293" s="14" t="s">
        <v>2802</v>
      </c>
      <c r="L293" s="14" t="s">
        <v>624</v>
      </c>
      <c r="M293" s="14" t="str">
        <f>LEFT(K293,141)&amp;" &lt;br&gt; &amp;nbsp;&amp;nbsp;&amp;nbsp;&amp;nbsp;&amp;nbsp;&amp;nbsp;&amp;nbsp;&amp;nbsp;"&amp;MID(K293,2,142)&amp;MID(K293,142,500)&amp;"&lt;br&gt;&lt;br&gt;"</f>
        <v>Parmenter, R. R., Yates, T. L., Anderson, D. R., Burnham, K. P., Dunnum, J. L., Franklin, A. B., Friggens, M. T., Lubow, B. C., Miller, M., O &lt;br&gt; &amp;nbsp;&amp;nbsp;&amp;nbsp;&amp;nbsp;&amp;nbsp;&amp;nbsp;&amp;nbsp;&amp;nbsp;armenter, R. R., Yates, T. L., Anderson, D. R., Burnham, K. P., Dunnum, J. L., Franklin, A. B., Friggens, M. T., Lubow, B. C., Miller, M., Olslson, G. S., Parmenter, C. A., Pollard, J., Rexstad, E., Shenk, T. M., Stanley, T. R., &amp; White, G. C. (2003). Small-mammal Density estimation: A field comparison of grid-based vs. web-based Density estimators. *Ecological Monographs, 73*(1), 1-26. &lt;https://doi.org/10.1890/0012-9615(2003)073[0001:Smdeaf]2.0.Co;2&gt;&lt;br&gt;&lt;br&gt;</v>
      </c>
      <c r="N293" s="14" t="str">
        <f>"    ref_intext_"&amp;F293&amp;": "&amp;""""&amp;I293&amp;""""</f>
        <v xml:space="preserve">    ref_intext_parmenter_et_al_2003: "Parmenter et al., 2003"</v>
      </c>
      <c r="O293" s="14" t="str">
        <f>"    ref_bib_"&amp;F293&amp;": "&amp;""""&amp;K293&amp;""""</f>
        <v xml:space="preserve">    ref_bib_parmenter_et_al_2003: "Parmenter,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v>
      </c>
    </row>
    <row r="294" spans="1:15">
      <c r="A294" s="14" t="s">
        <v>2253</v>
      </c>
      <c r="B294" s="14" t="b">
        <v>0</v>
      </c>
      <c r="C294" s="14" t="b">
        <v>0</v>
      </c>
      <c r="D294" s="14" t="b">
        <v>1</v>
      </c>
      <c r="E294" s="14"/>
      <c r="F294" s="14" t="s">
        <v>1582</v>
      </c>
      <c r="G294" s="14" t="str">
        <f>"{{ ref_intext_"&amp;F294&amp;" }}"</f>
        <v>{{ ref_intext_parsons_et_al_2018 }}</v>
      </c>
      <c r="H294" s="14" t="str">
        <f>"{{ ref_bib_"&amp;F294&amp;" }}"</f>
        <v>{{ ref_bib_parsons_et_al_2018 }}</v>
      </c>
      <c r="I294" s="14" t="s">
        <v>135</v>
      </c>
      <c r="J294" s="14" t="s">
        <v>135</v>
      </c>
      <c r="K294" s="14" t="s">
        <v>1810</v>
      </c>
      <c r="L294" s="14" t="s">
        <v>624</v>
      </c>
      <c r="M294" s="14" t="str">
        <f>LEFT(K294,141)&amp;" &lt;br&gt; &amp;nbsp;&amp;nbsp;&amp;nbsp;&amp;nbsp;&amp;nbsp;&amp;nbsp;&amp;nbsp;&amp;nbsp;"&amp;MID(K294,2,142)&amp;MID(K294,142,500)&amp;"&lt;br&gt;&lt;br&gt;"</f>
        <v>Parsons, M. H., Apfelbach, R., Banks, P. B., Cameron, E. Z., Dickman, C. R., Frank, A. S. K., Jones, M. E., McGregor, I. S., McLean, S., Mull &lt;br&gt; &amp;nbsp;&amp;nbsp;&amp;nbsp;&amp;nbsp;&amp;nbsp;&amp;nbsp;&amp;nbsp;&amp;nbsp;arsons, M. H., Apfelbach, R., Banks, P. B., Cameron, E. Z., Dickman, C. R., Frank, A. S. K., Jones, M. E., McGregor, I. S., McLean, S., Mullerer-Schwarze, D., Sparrow, E. E., &amp; Blumstein, D. T. (2018). Biologically meaningful scents: A framework for understanding predator-prey research across disciplines. *Biological reviews of the Cambridge Philosophical Society, 93*(1), 98–114. &lt;https://doi.org/10.1111/brv.12334&gt;&lt;br&gt;&lt;br&gt;</v>
      </c>
      <c r="N294" s="14" t="str">
        <f>"    ref_intext_"&amp;F294&amp;": "&amp;""""&amp;I294&amp;""""</f>
        <v xml:space="preserve">    ref_intext_parsons_et_al_2018: "Parsons et al., 2018"</v>
      </c>
      <c r="O294" s="14" t="str">
        <f>"    ref_bib_"&amp;F294&amp;": "&amp;""""&amp;K294&amp;""""</f>
        <v xml:space="preserve">    ref_bib_parsons_et_al_2018: "Parsons,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v>
      </c>
    </row>
    <row r="295" spans="1:15">
      <c r="A295" s="14"/>
      <c r="B295" s="14"/>
      <c r="C295" s="14"/>
      <c r="D295" s="14"/>
      <c r="E295" s="14"/>
      <c r="F295" s="14" t="s">
        <v>3173</v>
      </c>
      <c r="G295" s="14" t="str">
        <f>"{{ ref_intext_"&amp;F295&amp;" }}"</f>
        <v>{{ ref_intext_pascal_et_al_2020 }}</v>
      </c>
      <c r="H295" s="14" t="str">
        <f>"{{ ref_bib_"&amp;F295&amp;" }}"</f>
        <v>{{ ref_bib_pascal_et_al_2020 }}</v>
      </c>
      <c r="I295" s="14" t="s">
        <v>3046</v>
      </c>
      <c r="J295" s="14" t="s">
        <v>3046</v>
      </c>
      <c r="K295" s="14" t="s">
        <v>3047</v>
      </c>
      <c r="L295" s="14" t="s">
        <v>3048</v>
      </c>
      <c r="M295" s="14" t="str">
        <f>LEFT(K295,141)&amp;" &lt;br&gt; &amp;nbsp;&amp;nbsp;&amp;nbsp;&amp;nbsp;&amp;nbsp;&amp;nbsp;&amp;nbsp;&amp;nbsp;"&amp;MID(K295,2,142)&amp;MID(K295,142,500)&amp;"&lt;br&gt;&lt;br&gt;"</f>
        <v>Pascal, L., Memarzadeh, M., Boettiger, C., Lloyd, H., &amp; Chadès, I. (2020). A Shiny R app to solve the problem of when to stop managing or sur &lt;br&gt; &amp;nbsp;&amp;nbsp;&amp;nbsp;&amp;nbsp;&amp;nbsp;&amp;nbsp;&amp;nbsp;&amp;nbsp;ascal, L., Memarzadeh, M., Boettiger, C., Lloyd, H., &amp; Chadès, I. (2020). A Shiny R app to solve the problem of when to stop managing or surveveying species under imperfect detection. Methods in *Ecology and Evolution, 11*(12), 1707–1715. &lt;https://doi.org/10.1111/2041-210X.13501&gt;.&lt;br&gt;&lt;br&gt;</v>
      </c>
      <c r="N295" s="14" t="str">
        <f>"    ref_intext_"&amp;F295&amp;": "&amp;""""&amp;I295&amp;""""</f>
        <v xml:space="preserve">    ref_intext_pascal_et_al_2020: "Pascal et al., 2020"</v>
      </c>
      <c r="O295" s="14" t="str">
        <f>"    ref_bib_"&amp;F295&amp;": "&amp;""""&amp;K295&amp;""""</f>
        <v xml:space="preserve">    ref_bib_pascal_et_al_2020: "Pascal, L., Memarzadeh, M., Boettiger, C., Lloyd, H., &amp; Chadès, I. (2020). A Shiny R app to solve the problem of when to stop managing or surveying species under imperfect detection. Methods in *Ecology and Evolution, 11*(12), 1707–1715. &lt;https://doi.org/10.1111/2041-210X.13501&gt;."</v>
      </c>
    </row>
    <row r="296" spans="1:15">
      <c r="A296" s="14"/>
      <c r="B296" s="14"/>
      <c r="C296" s="14"/>
      <c r="D296" s="14"/>
      <c r="E296" s="14"/>
      <c r="F296" s="14" t="s">
        <v>3576</v>
      </c>
      <c r="G296" s="14" t="str">
        <f>"{{ ref_intext_"&amp;F296&amp;" }}"</f>
        <v>{{ ref_intext_paterson_2024 }}</v>
      </c>
      <c r="H296" s="14" t="str">
        <f>"{{ ref_bib_"&amp;F296&amp;" }}"</f>
        <v>{{ ref_bib_paterson_2024 }}</v>
      </c>
      <c r="I296" s="14" t="s">
        <v>3575</v>
      </c>
      <c r="J296" s="14" t="s">
        <v>3575</v>
      </c>
      <c r="K296" s="14" t="s">
        <v>3574</v>
      </c>
      <c r="L296" s="14" t="s">
        <v>624</v>
      </c>
      <c r="M296" s="14"/>
      <c r="N296" s="14" t="str">
        <f>"    ref_intext_"&amp;F296&amp;": "&amp;""""&amp;I296&amp;""""</f>
        <v xml:space="preserve">    ref_intext_paterson_2024: "Paterson, 2024"</v>
      </c>
      <c r="O296" s="14" t="str">
        <f>"    ref_bib_"&amp;F296&amp;": "&amp;""""&amp;K296&amp;""""</f>
        <v xml:space="preserve">    ref_bib_paterson_2024: "Paterson, J. (2024). *Implicit dynamics occupancy models in R.* &lt;https://jamesepaterson.github.io/jamespatersonblog/2024-06-02_implicitdynamicsoccupancy.html&gt;"</v>
      </c>
    </row>
    <row r="297" spans="1:15">
      <c r="A297" s="14" t="s">
        <v>2253</v>
      </c>
      <c r="B297" s="14" t="b">
        <v>1</v>
      </c>
      <c r="C297" s="14" t="b">
        <v>0</v>
      </c>
      <c r="D297" s="14" t="b">
        <v>0</v>
      </c>
      <c r="E297" s="14"/>
      <c r="F297" s="14" t="s">
        <v>1583</v>
      </c>
      <c r="G297" s="14" t="str">
        <f>"{{ ref_intext_"&amp;F297&amp;" }}"</f>
        <v>{{ ref_intext_pease_et_al_2016 }}</v>
      </c>
      <c r="H297" s="14" t="str">
        <f>"{{ ref_bib_"&amp;F297&amp;" }}"</f>
        <v>{{ ref_bib_pease_et_al_2016 }}</v>
      </c>
      <c r="I297" s="14" t="s">
        <v>134</v>
      </c>
      <c r="J297" s="14" t="s">
        <v>797</v>
      </c>
      <c r="K297" s="14" t="s">
        <v>2834</v>
      </c>
      <c r="L297" s="14" t="s">
        <v>624</v>
      </c>
      <c r="M297" s="14" t="str">
        <f>LEFT(K297,141)&amp;" &lt;br&gt; &amp;nbsp;&amp;nbsp;&amp;nbsp;&amp;nbsp;&amp;nbsp;&amp;nbsp;&amp;nbsp;&amp;nbsp;"&amp;MID(K297,2,142)&amp;MID(K297,142,500)&amp;"&lt;br&gt;&lt;br&gt;"</f>
        <v>Pease, B. S., Nielsen, C. K., &amp; Holzmueller, E. J. (2016). Single-Camera Trap Survey Designs Miss Detections: Impacts on Estimates of Occupan &lt;br&gt; &amp;nbsp;&amp;nbsp;&amp;nbsp;&amp;nbsp;&amp;nbsp;&amp;nbsp;&amp;nbsp;&amp;nbsp;ease, B. S., Nielsen, C. K., &amp; Holzmueller, E. J. (2016). Single-Camera Trap Survey Designs Miss Detections: Impacts on Estimates of Occupancycy and Community Metrics. *PloS One, 11*(11), e0166689. &lt;https://doi.org/10.1371/journal.pone.0166689&gt;&lt;br&gt;&lt;br&gt;</v>
      </c>
      <c r="N297" s="14" t="str">
        <f>"    ref_intext_"&amp;F297&amp;": "&amp;""""&amp;I297&amp;""""</f>
        <v xml:space="preserve">    ref_intext_pease_et_al_2016: "Pease et al., 2016"</v>
      </c>
      <c r="O297" s="14" t="str">
        <f>"    ref_bib_"&amp;F297&amp;": "&amp;""""&amp;K297&amp;""""</f>
        <v xml:space="preserve">    ref_bib_pease_et_al_2016: "Pease, B. S., Nielsen, C. K., &amp; Holzmueller, E. J. (2016). Single-Camera Trap Survey Designs Miss Detections: Impacts on Estimates of Occupancy and Community Metrics. *PloS One, 11*(11), e0166689. &lt;https://doi.org/10.1371/journal.pone.0166689&gt;"</v>
      </c>
    </row>
    <row r="298" spans="1:15">
      <c r="A298" s="14" t="s">
        <v>2253</v>
      </c>
      <c r="B298" s="14" t="b">
        <v>0</v>
      </c>
      <c r="C298" s="14" t="b">
        <v>0</v>
      </c>
      <c r="D298" s="14" t="b">
        <v>1</v>
      </c>
      <c r="E298" s="14"/>
      <c r="F298" s="14" t="s">
        <v>1584</v>
      </c>
      <c r="G298" s="14" t="str">
        <f>"{{ ref_intext_"&amp;F298&amp;" }}"</f>
        <v>{{ ref_intext_pettorelli_et_al_2010 }}</v>
      </c>
      <c r="H298" s="14" t="str">
        <f>"{{ ref_bib_"&amp;F298&amp;" }}"</f>
        <v>{{ ref_bib_pettorelli_et_al_2010 }}</v>
      </c>
      <c r="I298" s="14" t="s">
        <v>141</v>
      </c>
      <c r="J298" s="14" t="s">
        <v>141</v>
      </c>
      <c r="K298" s="14" t="s">
        <v>2449</v>
      </c>
      <c r="L298" s="14" t="s">
        <v>624</v>
      </c>
      <c r="M298" s="14" t="str">
        <f>LEFT(K298,141)&amp;" &lt;br&gt; &amp;nbsp;&amp;nbsp;&amp;nbsp;&amp;nbsp;&amp;nbsp;&amp;nbsp;&amp;nbsp;&amp;nbsp;"&amp;MID(K298,2,142)&amp;MID(K298,142,500)&amp;"&lt;br&gt;&lt;br&gt;"</f>
        <v>Pettorelli, N., Lobora, A. L., Msuha, M. J., Foley, C., &amp; Durant, S. M. (2010). Carnivore biodiversity in Tanzania: Revealing the distributio &lt;br&gt; &amp;nbsp;&amp;nbsp;&amp;nbsp;&amp;nbsp;&amp;nbsp;&amp;nbsp;&amp;nbsp;&amp;nbsp;ettorelli, N., Lobora, A. L., Msuha, M. J., Foley, C., &amp; Durant, S. M. (2010). Carnivore biodiversity in Tanzania: Revealing the distribution n patterns of secretive mammals using camera traps. *Animal Conservation, 13*(2), 131–139. &lt;https://doi.org/10.1111/j.1469-1795.2009.00309.x&gt;&lt;br&gt;&lt;br&gt;</v>
      </c>
      <c r="N298" s="14" t="str">
        <f>"    ref_intext_"&amp;F298&amp;": "&amp;""""&amp;I298&amp;""""</f>
        <v xml:space="preserve">    ref_intext_pettorelli_et_al_2010: "Pettorelli et al., 2010"</v>
      </c>
      <c r="O298" s="14" t="str">
        <f>"    ref_bib_"&amp;F298&amp;": "&amp;""""&amp;K298&amp;""""</f>
        <v xml:space="preserve">    ref_bib_pettorelli_et_al_2010: "Pettorelli, N., Lobora, A. L., Msuha, M. J., Foley, C., &amp; Durant, S. M. (2010). Carnivore biodiversity in Tanzania: Revealing the distribution patterns of secretive mammals using camera traps. *Animal Conservation, 13*(2), 131–139. &lt;https://doi.org/10.1111/j.1469-1795.2009.00309.x&gt;"</v>
      </c>
    </row>
    <row r="299" spans="1:15">
      <c r="A299" s="14" t="s">
        <v>2253</v>
      </c>
      <c r="B299" s="14" t="b">
        <v>1</v>
      </c>
      <c r="C299" s="14" t="b">
        <v>0</v>
      </c>
      <c r="D299" s="14" t="b">
        <v>0</v>
      </c>
      <c r="E299" s="14"/>
      <c r="F299" s="14" t="s">
        <v>1585</v>
      </c>
      <c r="G299" s="14" t="str">
        <f>"{{ ref_intext_"&amp;F299&amp;" }}"</f>
        <v>{{ ref_intext_powell_mitchell_2012 }}</v>
      </c>
      <c r="H299" s="14" t="str">
        <f>"{{ ref_bib_"&amp;F299&amp;" }}"</f>
        <v>{{ ref_bib_powell_mitchell_2012 }}</v>
      </c>
      <c r="I299" s="14" t="s">
        <v>133</v>
      </c>
      <c r="J299" s="14" t="s">
        <v>133</v>
      </c>
      <c r="K299" s="14" t="s">
        <v>1811</v>
      </c>
      <c r="L299" s="14" t="s">
        <v>624</v>
      </c>
      <c r="M299" s="14" t="str">
        <f>LEFT(K299,141)&amp;" &lt;br&gt; &amp;nbsp;&amp;nbsp;&amp;nbsp;&amp;nbsp;&amp;nbsp;&amp;nbsp;&amp;nbsp;&amp;nbsp;"&amp;MID(K299,2,142)&amp;MID(K299,142,500)&amp;"&lt;br&gt;&lt;br&gt;"</f>
        <v>Powell, R. A., &amp; Mitchell, M. S. (2012). What is a home range? *Journal of Mammalogy, 93*(4), 948-958. &lt;https://doi.org/10.1644/11-mamm-s-177 &lt;br&gt; &amp;nbsp;&amp;nbsp;&amp;nbsp;&amp;nbsp;&amp;nbsp;&amp;nbsp;&amp;nbsp;&amp;nbsp;owell, R. A., &amp; Mitchell, M. S. (2012). What is a home range? *Journal of Mammalogy, 93*(4), 948-958. &lt;https://doi.org/10.1644/11-mamm-s-177.1.1&gt;&lt;br&gt;&lt;br&gt;</v>
      </c>
      <c r="N299" s="14" t="str">
        <f>"    ref_intext_"&amp;F299&amp;": "&amp;""""&amp;I299&amp;""""</f>
        <v xml:space="preserve">    ref_intext_powell_mitchell_2012: "Powell &amp; Mitchell, 2012"</v>
      </c>
      <c r="O299" s="14" t="str">
        <f>"    ref_bib_"&amp;F299&amp;": "&amp;""""&amp;K299&amp;""""</f>
        <v xml:space="preserve">    ref_bib_powell_mitchell_2012: "Powell, R. A., &amp; Mitchell, M. S. (2012). What is a home range? *Journal of Mammalogy, 93*(4), 948-958. &lt;https://doi.org/10.1644/11-mamm-s-177.1&gt;"</v>
      </c>
    </row>
    <row r="300" spans="1:15">
      <c r="A300" s="14" t="s">
        <v>2253</v>
      </c>
      <c r="B300" s="14" t="b">
        <v>0</v>
      </c>
      <c r="C300" s="14" t="b">
        <v>0</v>
      </c>
      <c r="D300" s="14"/>
      <c r="E300" s="14"/>
      <c r="F300" s="14" t="s">
        <v>1884</v>
      </c>
      <c r="G300" s="14" t="str">
        <f>"{{ ref_intext_"&amp;F300&amp;" }}"</f>
        <v>{{ ref_intext_project_dragonfly_2019 }}</v>
      </c>
      <c r="H300" s="14" t="str">
        <f>"{{ ref_bib_"&amp;F300&amp;" }}"</f>
        <v>{{ ref_bib_project_dragonfly_2019 }}</v>
      </c>
      <c r="I300" s="14" t="s">
        <v>1885</v>
      </c>
      <c r="J300" s="14" t="s">
        <v>1885</v>
      </c>
      <c r="K300" s="14" t="s">
        <v>1883</v>
      </c>
      <c r="L300" s="14" t="s">
        <v>624</v>
      </c>
      <c r="M300" s="14" t="str">
        <f>LEFT(K300,141)&amp;" &lt;br&gt; &amp;nbsp;&amp;nbsp;&amp;nbsp;&amp;nbsp;&amp;nbsp;&amp;nbsp;&amp;nbsp;&amp;nbsp;"&amp;MID(K300,2,142)&amp;MID(K300,142,500)&amp;"&lt;br&gt;&lt;br&gt;"</f>
        <v>Project Dragonfly. (2019, Jan 24). *Abundance, species richness, and diversity* [Video]. YouTube. &lt;https://www.youtube.com/watch?v=ghhZClDRK_ &lt;br&gt; &amp;nbsp;&amp;nbsp;&amp;nbsp;&amp;nbsp;&amp;nbsp;&amp;nbsp;&amp;nbsp;&amp;nbsp;roject Dragonfly. (2019, Jan 24). *Abundance, species richness, and diversity* [Video]. YouTube. &lt;https://www.youtube.com/watch?v=ghhZClDRK_g&amp;g&amp;source_ve_path=OTY3MTQbqI&gt;&lt;br&gt;&lt;br&gt;</v>
      </c>
      <c r="N300" s="14" t="str">
        <f>"    ref_intext_"&amp;F300&amp;": "&amp;""""&amp;I300&amp;""""</f>
        <v xml:space="preserve">    ref_intext_project_dragonfly_2019: "Project Dragonfly, 2019"</v>
      </c>
      <c r="O300" s="14" t="str">
        <f>"    ref_bib_"&amp;F300&amp;": "&amp;""""&amp;K300&amp;""""</f>
        <v xml:space="preserve">    ref_bib_project_dragonfly_2019: "Project Dragonfly. (2019, Jan 24). *Abundance, species richness, and diversity* [Video]. YouTube. &lt;https://www.youtube.com/watch?v=ghhZClDRK_g&amp;source_ve_path=OTY3MTQbqI&gt;"</v>
      </c>
    </row>
    <row r="301" spans="1:15">
      <c r="A301" s="14"/>
      <c r="B301" s="14"/>
      <c r="C301" s="14"/>
      <c r="D301" s="14"/>
      <c r="E301" s="14"/>
      <c r="F301" s="14" t="s">
        <v>3506</v>
      </c>
      <c r="G301" s="14" t="str">
        <f>"{{ ref_intext_"&amp;F301&amp;" }}"</f>
        <v>{{ ref_intext_proteus_2018 }}</v>
      </c>
      <c r="H301" s="14" t="str">
        <f>"{{ ref_bib_"&amp;F301&amp;" }}"</f>
        <v>{{ ref_bib_proteus_2018 }}</v>
      </c>
      <c r="I301" s="14" t="s">
        <v>3504</v>
      </c>
      <c r="J301" s="14" t="s">
        <v>3504</v>
      </c>
      <c r="K301" s="14" t="s">
        <v>3505</v>
      </c>
      <c r="L301" s="14" t="s">
        <v>3487</v>
      </c>
      <c r="M301" s="14" t="str">
        <f>LEFT(K301,141)&amp;" &lt;br&gt; &amp;nbsp;&amp;nbsp;&amp;nbsp;&amp;nbsp;&amp;nbsp;&amp;nbsp;&amp;nbsp;&amp;nbsp;"&amp;MID(K301,2,142)&amp;MID(K301,142,500)&amp;"&lt;br&gt;&lt;br&gt;"</f>
        <v>Proteus (2018, Mar 19). *Occupancy modelling - more than species presence/absence!* [Video]. YouTube. &lt;https://www.youtube.com/watch?v=Sp4kb4 &lt;br&gt; &amp;nbsp;&amp;nbsp;&amp;nbsp;&amp;nbsp;&amp;nbsp;&amp;nbsp;&amp;nbsp;&amp;nbsp;roteus (2018, Mar 19). *Occupancy modelling - more than species presence/absence!* [Video]. YouTube. &lt;https://www.youtube.com/watch?v=Sp4kb4_T_TiBA&amp;t=2s&gt;&lt;br&gt;&lt;br&gt;</v>
      </c>
      <c r="N301" s="14" t="str">
        <f>"    ref_intext_"&amp;F301&amp;": "&amp;""""&amp;I301&amp;""""</f>
        <v xml:space="preserve">    ref_intext_proteus_2018: "Proteus, 2018"</v>
      </c>
      <c r="O301" s="14" t="str">
        <f>"    ref_bib_"&amp;F301&amp;": "&amp;""""&amp;K301&amp;""""</f>
        <v xml:space="preserve">    ref_bib_proteus_2018: "Proteus (2018, Mar 19). *Occupancy modelling - more than species presence/absence!* [Video]. YouTube. &lt;https://www.youtube.com/watch?v=Sp4kb4_TiBA&amp;t=2s&gt;"</v>
      </c>
    </row>
    <row r="302" spans="1:15">
      <c r="A302" s="14" t="s">
        <v>2253</v>
      </c>
      <c r="B302" s="14" t="b">
        <v>0</v>
      </c>
      <c r="C302" s="14" t="b">
        <v>0</v>
      </c>
      <c r="D302" s="14"/>
      <c r="E302" s="14"/>
      <c r="F302" s="14" t="s">
        <v>1956</v>
      </c>
      <c r="G302" s="14" t="str">
        <f>"{{ ref_intext_"&amp;F302&amp;" }}"</f>
        <v>{{ ref_intext_proteus_2019a }}</v>
      </c>
      <c r="H302" s="14" t="str">
        <f>"{{ ref_bib_"&amp;F302&amp;" }}"</f>
        <v>{{ ref_bib_proteus_2019a }}</v>
      </c>
      <c r="I302" s="14" t="s">
        <v>1957</v>
      </c>
      <c r="J302" s="14" t="s">
        <v>1957</v>
      </c>
      <c r="K302" s="14" t="s">
        <v>1960</v>
      </c>
      <c r="L302" s="14" t="s">
        <v>624</v>
      </c>
      <c r="M302" s="14" t="str">
        <f>LEFT(K302,141)&amp;" &lt;br&gt; &amp;nbsp;&amp;nbsp;&amp;nbsp;&amp;nbsp;&amp;nbsp;&amp;nbsp;&amp;nbsp;&amp;nbsp;"&amp;MID(K302,2,142)&amp;MID(K302,142,500)&amp;"&lt;br&gt;&lt;br&gt;"</f>
        <v>Proteus. (2019a, May 30). *Occupancy modelling - the difference between probability and proportion of units occupied* [Video]. YouTube. &lt;http &lt;br&gt; &amp;nbsp;&amp;nbsp;&amp;nbsp;&amp;nbsp;&amp;nbsp;&amp;nbsp;&amp;nbsp;&amp;nbsp;roteus. (2019a, May 30). *Occupancy modelling - the difference between probability and proportion of units occupied* [Video]. YouTube. &lt;https:s://www.youtube.com/watch?v=zKQFY8W4ceU&gt;&lt;br&gt;&lt;br&gt;</v>
      </c>
      <c r="N302" s="14" t="str">
        <f>"    ref_intext_"&amp;F302&amp;": "&amp;""""&amp;I302&amp;""""</f>
        <v xml:space="preserve">    ref_intext_proteus_2019a: "Proteus, 2019a"</v>
      </c>
      <c r="O302" s="14" t="str">
        <f>"    ref_bib_"&amp;F302&amp;": "&amp;""""&amp;K302&amp;""""</f>
        <v xml:space="preserve">    ref_bib_proteus_2019a: "Proteus. (2019a, May 30). *Occupancy modelling - the difference between probability and proportion of units occupied* [Video]. YouTube. &lt;https://www.youtube.com/watch?v=zKQFY8W4ceU&gt;"</v>
      </c>
    </row>
    <row r="303" spans="1:15">
      <c r="A303" s="14" t="s">
        <v>2253</v>
      </c>
      <c r="B303" s="14" t="b">
        <v>0</v>
      </c>
      <c r="C303" s="14" t="b">
        <v>0</v>
      </c>
      <c r="D303" s="14"/>
      <c r="E303" s="14"/>
      <c r="F303" s="14" t="s">
        <v>1959</v>
      </c>
      <c r="G303" s="14" t="str">
        <f>"{{ ref_intext_"&amp;F303&amp;" }}"</f>
        <v>{{ ref_intext_proteus_2019b }}</v>
      </c>
      <c r="H303" s="14" t="str">
        <f>"{{ ref_bib_"&amp;F303&amp;" }}"</f>
        <v>{{ ref_bib_proteus_2019b }}</v>
      </c>
      <c r="I303" s="14" t="s">
        <v>1958</v>
      </c>
      <c r="J303" s="14" t="s">
        <v>1958</v>
      </c>
      <c r="K303" s="14" t="s">
        <v>1961</v>
      </c>
      <c r="L303" s="14" t="s">
        <v>624</v>
      </c>
      <c r="M303" s="14" t="str">
        <f>LEFT(K303,141)&amp;" &lt;br&gt; &amp;nbsp;&amp;nbsp;&amp;nbsp;&amp;nbsp;&amp;nbsp;&amp;nbsp;&amp;nbsp;&amp;nbsp;"&amp;MID(K303,2,142)&amp;MID(K303,142,500)&amp;"&lt;br&gt;&lt;br&gt;"</f>
        <v>Proteus. (2019b, Aug 22). *Occupancy models - how many covariates can I include?* [Video]. YouTube. &lt;https://www.youtube.com/watch?v=tCh7rTu6 &lt;br&gt; &amp;nbsp;&amp;nbsp;&amp;nbsp;&amp;nbsp;&amp;nbsp;&amp;nbsp;&amp;nbsp;&amp;nbsp;roteus. (2019b, Aug 22). *Occupancy models - how many covariates can I include?* [Video]. YouTube. &lt;https://www.youtube.com/watch?v=tCh7rTu6fvfvQ&gt;&lt;br&gt;&lt;br&gt;</v>
      </c>
      <c r="N303" s="14" t="str">
        <f>"    ref_intext_"&amp;F303&amp;": "&amp;""""&amp;I303&amp;""""</f>
        <v xml:space="preserve">    ref_intext_proteus_2019b: "Proteus, 2019b"</v>
      </c>
      <c r="O303" s="14" t="str">
        <f>"    ref_bib_"&amp;F303&amp;": "&amp;""""&amp;K303&amp;""""</f>
        <v xml:space="preserve">    ref_bib_proteus_2019b: "Proteus. (2019b, Aug 22). *Occupancy models - how many covariates can I include?* [Video]. YouTube. &lt;https://www.youtube.com/watch?v=tCh7rTu6fvQ&gt;"</v>
      </c>
    </row>
    <row r="304" spans="1:15">
      <c r="A304" s="38" t="s">
        <v>2253</v>
      </c>
      <c r="B304" s="38" t="b">
        <v>0</v>
      </c>
      <c r="C304" s="38" t="b">
        <v>0</v>
      </c>
      <c r="D304" s="38" t="b">
        <v>1</v>
      </c>
      <c r="E304" s="38"/>
      <c r="F304" s="38" t="s">
        <v>11</v>
      </c>
      <c r="G304" s="14" t="str">
        <f>"{{ ref_intext_"&amp;F304&amp;" }}"</f>
        <v>{{ ref_intext_pyron_2010 }}</v>
      </c>
      <c r="H304" s="14" t="str">
        <f>"{{ ref_bib_"&amp;F304&amp;" }}"</f>
        <v>{{ ref_bib_pyron_2010 }}</v>
      </c>
      <c r="I304" s="38" t="s">
        <v>132</v>
      </c>
      <c r="J304" s="38" t="s">
        <v>132</v>
      </c>
      <c r="K304" s="38" t="s">
        <v>1812</v>
      </c>
      <c r="L304" s="38" t="s">
        <v>624</v>
      </c>
      <c r="M304" s="38" t="str">
        <f>LEFT(K304,141)&amp;" &lt;br&gt; &amp;nbsp;&amp;nbsp;&amp;nbsp;&amp;nbsp;&amp;nbsp;&amp;nbsp;&amp;nbsp;&amp;nbsp;"&amp;MID(K304,2,142)&amp;MID(K304,142,500)&amp;"&lt;br&gt;&lt;br&gt;"</f>
        <v>Pyron, M. (2010) Characterizing Communities. *Nature Education Knowledge, 3*(10):39. &lt;https://www.nature.com/scitable/knowledge/library/chara &lt;br&gt; &amp;nbsp;&amp;nbsp;&amp;nbsp;&amp;nbsp;&amp;nbsp;&amp;nbsp;&amp;nbsp;&amp;nbsp;yron, M. (2010) Characterizing Communities. *Nature Education Knowledge, 3*(10):39. &lt;https://www.nature.com/scitable/knowledge/library/charactcterizing-communities-13241173/&gt;&lt;br&gt;&lt;br&gt;</v>
      </c>
      <c r="N304" s="14" t="str">
        <f>"    ref_intext_"&amp;F304&amp;": "&amp;""""&amp;I304&amp;""""</f>
        <v xml:space="preserve">    ref_intext_pyron_2010: "Pyron, 2010"</v>
      </c>
      <c r="O304" s="14" t="str">
        <f>"    ref_bib_"&amp;F304&amp;": "&amp;""""&amp;K304&amp;""""</f>
        <v xml:space="preserve">    ref_bib_pyron_2010: "Pyron, M. (2010) Characterizing Communities. *Nature Education Knowledge, 3*(10):39. &lt;https://www.nature.com/scitable/knowledge/library/characterizing-communities-13241173/&gt;"</v>
      </c>
    </row>
    <row r="305" spans="1:15">
      <c r="A305" s="14" t="s">
        <v>2238</v>
      </c>
      <c r="B305" s="14" t="b">
        <v>1</v>
      </c>
      <c r="C305" s="14" t="b">
        <v>0</v>
      </c>
      <c r="D305" s="14" t="b">
        <v>1</v>
      </c>
      <c r="E305" s="14"/>
      <c r="F305" s="14" t="s">
        <v>1586</v>
      </c>
      <c r="G305" s="14" t="str">
        <f>"{{ ref_intext_"&amp;F305&amp;" }}"</f>
        <v>{{ ref_intext_ramage_et_al_2013 }}</v>
      </c>
      <c r="H305" s="14" t="str">
        <f>"{{ ref_bib_"&amp;F305&amp;" }}"</f>
        <v>{{ ref_bib_ramage_et_al_2013 }}</v>
      </c>
      <c r="I305" s="14" t="s">
        <v>129</v>
      </c>
      <c r="J305" s="14" t="s">
        <v>129</v>
      </c>
      <c r="K305" s="14" t="s">
        <v>1813</v>
      </c>
      <c r="L305" s="14" t="s">
        <v>624</v>
      </c>
      <c r="M305" s="14" t="str">
        <f>LEFT(K305,141)&amp;" &lt;br&gt; &amp;nbsp;&amp;nbsp;&amp;nbsp;&amp;nbsp;&amp;nbsp;&amp;nbsp;&amp;nbsp;&amp;nbsp;"&amp;MID(K305,2,142)&amp;MID(K305,142,500)&amp;"&lt;br&gt;&lt;br&gt;"</f>
        <v>Ramage, B. S., Sheil, D., Salim, H. M. W., Fletcher, C., Mustafa, N. -Z. A., Luruthusamay, J. C., Harrison, R. D., Butod, E., Dzulkiply, A. D &lt;br&gt; &amp;nbsp;&amp;nbsp;&amp;nbsp;&amp;nbsp;&amp;nbsp;&amp;nbsp;&amp;nbsp;&amp;nbsp;amage,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&lt;https://www.jstor.org/stable/23525262&gt;&lt;br&gt;&lt;br&gt;</v>
      </c>
      <c r="N305" s="14" t="str">
        <f>"    ref_intext_"&amp;F305&amp;": "&amp;""""&amp;I305&amp;""""</f>
        <v xml:space="preserve">    ref_intext_ramage_et_al_2013: "Ramage et al., 2013"</v>
      </c>
      <c r="O305" s="14" t="str">
        <f>"    ref_bib_"&amp;F305&amp;": "&amp;""""&amp;K305&amp;""""</f>
        <v xml:space="preserve">    ref_bib_ramage_et_al_2013: "Ramage,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v>
      </c>
    </row>
    <row r="306" spans="1:15">
      <c r="A306" s="14" t="s">
        <v>2238</v>
      </c>
      <c r="B306" s="14" t="b">
        <v>1</v>
      </c>
      <c r="C306" s="14" t="b">
        <v>0</v>
      </c>
      <c r="D306" s="14" t="b">
        <v>0</v>
      </c>
      <c r="E306" s="14"/>
      <c r="F306" s="14" t="s">
        <v>1587</v>
      </c>
      <c r="G306" s="14" t="str">
        <f>"{{ ref_intext_"&amp;F306&amp;" }}"</f>
        <v>{{ ref_intext_randler_kalb_2018 }}</v>
      </c>
      <c r="H306" s="14" t="str">
        <f>"{{ ref_bib_"&amp;F306&amp;" }}"</f>
        <v>{{ ref_bib_randler_kalb_2018 }}</v>
      </c>
      <c r="I306" s="14" t="s">
        <v>128</v>
      </c>
      <c r="J306" s="14" t="s">
        <v>128</v>
      </c>
      <c r="K306" s="14" t="s">
        <v>1814</v>
      </c>
      <c r="L306" s="14" t="s">
        <v>624</v>
      </c>
      <c r="M306" s="14" t="str">
        <f>LEFT(K306,141)&amp;" &lt;br&gt; &amp;nbsp;&amp;nbsp;&amp;nbsp;&amp;nbsp;&amp;nbsp;&amp;nbsp;&amp;nbsp;&amp;nbsp;"&amp;MID(K306,2,142)&amp;MID(K306,142,500)&amp;"&lt;br&gt;&lt;br&gt;"</f>
        <v>Randler, C., &amp; Kalb, N. (2018). Distance and size matters: A comparison of six wildlife camera traps and their usefulness for wild birds. *Ec &lt;br&gt; &amp;nbsp;&amp;nbsp;&amp;nbsp;&amp;nbsp;&amp;nbsp;&amp;nbsp;&amp;nbsp;&amp;nbsp;andler, C., &amp; Kalb, N. (2018). Distance and size matters: A comparison of six wildlife camera traps and their usefulness for wild birds. *Ecolology and Evolution*, 1-13. &lt;https://onlinelibrary.wiley.com/doi/pdf/10.1002/ece3.4240&gt;&lt;br&gt;&lt;br&gt;</v>
      </c>
      <c r="N306" s="14" t="str">
        <f>"    ref_intext_"&amp;F306&amp;": "&amp;""""&amp;I306&amp;""""</f>
        <v xml:space="preserve">    ref_intext_randler_kalb_2018: "Randler &amp; Kalb, 2018"</v>
      </c>
      <c r="O306" s="14" t="str">
        <f>"    ref_bib_"&amp;F306&amp;": "&amp;""""&amp;K306&amp;""""</f>
        <v xml:space="preserve">    ref_bib_randler_kalb_2018: "Randler, C., &amp; Kalb, N. (2018). Distance and size matters: A comparison of six wildlife camera traps and their usefulness for wild birds. *Ecology and Evolution*, 1-13. &lt;https://onlinelibrary.wiley.com/doi/pdf/10.1002/ece3.4240&gt;"</v>
      </c>
    </row>
    <row r="307" spans="1:15">
      <c r="A307" s="14" t="s">
        <v>2238</v>
      </c>
      <c r="B307" s="14" t="b">
        <v>1</v>
      </c>
      <c r="C307" s="14" t="b">
        <v>0</v>
      </c>
      <c r="D307" s="14" t="b">
        <v>0</v>
      </c>
      <c r="E307" s="14"/>
      <c r="F307" s="14" t="s">
        <v>1589</v>
      </c>
      <c r="G307" s="14" t="str">
        <f>"{{ ref_intext_"&amp;F307&amp;" }}"</f>
        <v>{{ ref_intext_reconyx_inc._2018 }}</v>
      </c>
      <c r="H307" s="14" t="str">
        <f>"{{ ref_bib_"&amp;F307&amp;" }}"</f>
        <v>{{ ref_bib_reconyx_inc._2018 }}</v>
      </c>
      <c r="I307" s="14" t="s">
        <v>127</v>
      </c>
      <c r="J307" s="14" t="s">
        <v>127</v>
      </c>
      <c r="K307" s="14" t="s">
        <v>1815</v>
      </c>
      <c r="L307" s="14" t="s">
        <v>624</v>
      </c>
      <c r="M307" s="14" t="str">
        <f>LEFT(K307,141)&amp;" &lt;br&gt; &amp;nbsp;&amp;nbsp;&amp;nbsp;&amp;nbsp;&amp;nbsp;&amp;nbsp;&amp;nbsp;&amp;nbsp;"&amp;MID(K307,2,142)&amp;MID(K307,142,500)&amp;"&lt;br&gt;&lt;br&gt;"</f>
        <v>Reconyx Inc. (2018). Hyperfire Professional/Outdoor Instruction Manual. Holmen, WI, USA. &lt;https://www.reconyx.com/img/file/HyperFire_2_User_G &lt;br&gt; &amp;nbsp;&amp;nbsp;&amp;nbsp;&amp;nbsp;&amp;nbsp;&amp;nbsp;&amp;nbsp;&amp;nbsp;econyx Inc. (2018). Hyperfire Professional/Outdoor Instruction Manual. Holmen, WI, USA. &lt;https://www.reconyx.com/img/file/HyperFire_2_User_Guiuide_2018_07_05_v5.pdf&gt;&lt;br&gt;&lt;br&gt;</v>
      </c>
      <c r="N307" s="14" t="str">
        <f>"    ref_intext_"&amp;F307&amp;": "&amp;""""&amp;I307&amp;""""</f>
        <v xml:space="preserve">    ref_intext_reconyx_inc._2018: "Reconyx Inc., 2018"</v>
      </c>
      <c r="O307" s="14" t="str">
        <f>"    ref_bib_"&amp;F307&amp;": "&amp;""""&amp;K307&amp;""""</f>
        <v xml:space="preserve">    ref_bib_reconyx_inc._2018: "Reconyx Inc. (2018). Hyperfire Professional/Outdoor Instruction Manual. Holmen, WI, USA. &lt;https://www.reconyx.com/img/file/HyperFire_2_User_Guide_2018_07_05_v5.pdf&gt;"</v>
      </c>
    </row>
    <row r="308" spans="1:15">
      <c r="A308" s="14" t="s">
        <v>2238</v>
      </c>
      <c r="B308" s="14" t="b">
        <v>0</v>
      </c>
      <c r="C308" s="14" t="b">
        <v>0</v>
      </c>
      <c r="D308" s="14" t="b">
        <v>1</v>
      </c>
      <c r="E308" s="14"/>
      <c r="F308" s="14" t="s">
        <v>1590</v>
      </c>
      <c r="G308" s="14" t="str">
        <f>"{{ ref_intext_"&amp;F308&amp;" }}"</f>
        <v>{{ ref_intext_rendall_et_al_2021 }}</v>
      </c>
      <c r="H308" s="14" t="str">
        <f>"{{ ref_bib_"&amp;F308&amp;" }}"</f>
        <v>{{ ref_bib_rendall_et_al_2021 }}</v>
      </c>
      <c r="I308" s="14" t="s">
        <v>126</v>
      </c>
      <c r="J308" s="14" t="s">
        <v>126</v>
      </c>
      <c r="K308" s="14" t="s">
        <v>1816</v>
      </c>
      <c r="L308" s="14" t="s">
        <v>624</v>
      </c>
      <c r="M308" s="14" t="str">
        <f>LEFT(K308,141)&amp;" &lt;br&gt; &amp;nbsp;&amp;nbsp;&amp;nbsp;&amp;nbsp;&amp;nbsp;&amp;nbsp;&amp;nbsp;&amp;nbsp;"&amp;MID(K308,2,142)&amp;MID(K308,142,500)&amp;"&lt;br&gt;&lt;br&gt;"</f>
        <v>Rendall, A. R., White, J. G., Cooke, R., Whisson, D. A., Schneider, T., Beilharz, L., Poelsma, E., Ryeland, J., &amp; Weston, M. A. (2021). Takin &lt;br&gt; &amp;nbsp;&amp;nbsp;&amp;nbsp;&amp;nbsp;&amp;nbsp;&amp;nbsp;&amp;nbsp;&amp;nbsp;endall, A. R., White, J. G., Cooke, R., Whisson, D. A., Schneider, T., Beilharz, L., Poelsma, E., Ryeland, J., &amp; Weston, M. A. (2021). Taking g the bait: The influence of attractants and microhabitat on detections of fauna by remote‐sensing cameras. Ecological Management &amp; Restoration, 22(1), 72–79. &lt;https://doi.org/10.1111/emr.12444&gt;&lt;br&gt;&lt;br&gt;</v>
      </c>
      <c r="N308" s="14" t="str">
        <f>"    ref_intext_"&amp;F308&amp;": "&amp;""""&amp;I308&amp;""""</f>
        <v xml:space="preserve">    ref_intext_rendall_et_al_2021: "Rendall et al., 2021"</v>
      </c>
      <c r="O308" s="14" t="str">
        <f>"    ref_bib_"&amp;F308&amp;": "&amp;""""&amp;K308&amp;""""</f>
        <v xml:space="preserve">    ref_bib_rendall_et_al_2021: "Rendall,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v>
      </c>
    </row>
    <row r="309" spans="1:15">
      <c r="A309" s="14" t="s">
        <v>2238</v>
      </c>
      <c r="B309" s="14" t="b">
        <v>1</v>
      </c>
      <c r="C309" s="14" t="b">
        <v>1</v>
      </c>
      <c r="D309" s="14" t="b">
        <v>0</v>
      </c>
      <c r="E309" s="14"/>
      <c r="F309" s="14" t="s">
        <v>9</v>
      </c>
      <c r="G309" s="14" t="str">
        <f>"{{ ref_intext_"&amp;F309&amp;" }}"</f>
        <v>{{ ref_intext_risc_2019 }}</v>
      </c>
      <c r="H309" s="14" t="str">
        <f>"{{ ref_bib_"&amp;F309&amp;" }}"</f>
        <v>{{ ref_bib_risc_2019 }}</v>
      </c>
      <c r="I309" s="14" t="s">
        <v>125</v>
      </c>
      <c r="J309" s="14" t="s">
        <v>125</v>
      </c>
      <c r="K309" s="14" t="s">
        <v>1817</v>
      </c>
      <c r="L309" s="14" t="s">
        <v>624</v>
      </c>
      <c r="M309" s="14" t="str">
        <f>LEFT(K309,141)&amp;" &lt;br&gt; &amp;nbsp;&amp;nbsp;&amp;nbsp;&amp;nbsp;&amp;nbsp;&amp;nbsp;&amp;nbsp;&amp;nbsp;"&amp;MID(K309,2,142)&amp;MID(K309,142,500)&amp;"&lt;br&gt;&lt;br&gt;"</f>
        <v>Resources Information Standards Committee [RISC]. (2019). *Camera trap Metadata Protocol: Standards for Components of British Columbia’s Biod &lt;br&gt; &amp;nbsp;&amp;nbsp;&amp;nbsp;&amp;nbsp;&amp;nbsp;&amp;nbsp;&amp;nbsp;&amp;nbsp;esources Information Standards Committee [RISC]. (2019). *Camera trap Metadata Protocol: Standards for Components of British Columbia’s Biodiviversity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&lt;https://www2.gov.bc.ca/assets/download/DABCE3A5C7934410A8307285070C24EA&gt;&lt;br&gt;&lt;br&gt;</v>
      </c>
      <c r="N309" s="14" t="str">
        <f>"    ref_intext_"&amp;F309&amp;": "&amp;""""&amp;I309&amp;""""</f>
        <v xml:space="preserve">    ref_intext_risc_2019: "Resources Information Standards Committee [RISC], 2019"</v>
      </c>
      <c r="O309" s="14" t="str">
        <f>"    ref_bib_"&amp;F309&amp;": "&amp;""""&amp;K309&amp;""""</f>
        <v xml:space="preserve">    ref_bib_risc_2019: "Resources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v>
      </c>
    </row>
    <row r="310" spans="1:15">
      <c r="A310" s="14" t="s">
        <v>2238</v>
      </c>
      <c r="B310" s="14" t="b">
        <v>1</v>
      </c>
      <c r="C310" s="14" t="b">
        <v>0</v>
      </c>
      <c r="D310" s="14" t="b">
        <v>0</v>
      </c>
      <c r="E310" s="14"/>
      <c r="F310" s="14" t="s">
        <v>1591</v>
      </c>
      <c r="G310" s="14" t="str">
        <f>"{{ ref_intext_"&amp;F310&amp;" }}"</f>
        <v>{{ ref_intext_rich_et_al_2014 }}</v>
      </c>
      <c r="H310" s="14" t="str">
        <f>"{{ ref_bib_"&amp;F310&amp;" }}"</f>
        <v>{{ ref_bib_rich_et_al_2014 }}</v>
      </c>
      <c r="I310" s="14" t="s">
        <v>124</v>
      </c>
      <c r="J310" s="14" t="s">
        <v>124</v>
      </c>
      <c r="K310" s="14" t="s">
        <v>1818</v>
      </c>
      <c r="L310" s="14" t="s">
        <v>624</v>
      </c>
      <c r="M310" s="14" t="str">
        <f>LEFT(K310,141)&amp;" &lt;br&gt; &amp;nbsp;&amp;nbsp;&amp;nbsp;&amp;nbsp;&amp;nbsp;&amp;nbsp;&amp;nbsp;&amp;nbsp;"&amp;MID(K310,2,142)&amp;MID(K310,142,500)&amp;"&lt;br&gt;&lt;br&gt;"</f>
        <v>Rich, L. N., Kelly, M. J., Sollmann, R., Noss, A. J., Maffei, L., Arispe, R. L., Paviolo, A., De Angelo, C. D., Di Blanco, Y. E., &amp; Di Bitett &lt;br&gt; &amp;nbsp;&amp;nbsp;&amp;nbsp;&amp;nbsp;&amp;nbsp;&amp;nbsp;&amp;nbsp;&amp;nbsp;ich, L. N., Kelly, M. J., Sollmann, R., Noss, A. J., Maffei, L., Arispe, R. L., Paviolo, A., De Angelo, C. D., Di Blanco, Y. E., &amp; Di Bitetti,i, M. S. (2014).comparing capture-recapture, mark-resight, and spatial mark-resight models for estimating puma densities via camera traps. *Journal of Mammalogy, 95*(2), 382–391. &lt;https://doi.org/10.1644/13-mamm-a-126&gt;&lt;br&gt;&lt;br&gt;</v>
      </c>
      <c r="N310" s="14" t="str">
        <f>"    ref_intext_"&amp;F310&amp;": "&amp;""""&amp;I310&amp;""""</f>
        <v xml:space="preserve">    ref_intext_rich_et_al_2014: "Rich et al., 2014"</v>
      </c>
      <c r="O310" s="14" t="str">
        <f>"    ref_bib_"&amp;F310&amp;": "&amp;""""&amp;K310&amp;""""</f>
        <v xml:space="preserve">    ref_bib_rich_et_al_2014: "Rich,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v>
      </c>
    </row>
    <row r="311" spans="1:15">
      <c r="A311" s="14" t="s">
        <v>2238</v>
      </c>
      <c r="B311" s="14" t="b">
        <v>1</v>
      </c>
      <c r="C311" s="14" t="b">
        <v>0</v>
      </c>
      <c r="D311" s="14" t="b">
        <v>0</v>
      </c>
      <c r="E311" s="14"/>
      <c r="F311" s="14" t="s">
        <v>1592</v>
      </c>
      <c r="G311" s="14" t="str">
        <f>"{{ ref_intext_"&amp;F311&amp;" }}"</f>
        <v>{{ ref_intext_ridout_linkie_2009 }}</v>
      </c>
      <c r="H311" s="14" t="str">
        <f>"{{ ref_bib_"&amp;F311&amp;" }}"</f>
        <v>{{ ref_bib_ridout_linkie_2009 }}</v>
      </c>
      <c r="I311" s="14" t="s">
        <v>123</v>
      </c>
      <c r="J311" s="14" t="s">
        <v>123</v>
      </c>
      <c r="K311" s="14" t="s">
        <v>1819</v>
      </c>
      <c r="L311" s="14" t="s">
        <v>624</v>
      </c>
      <c r="M311" s="14" t="str">
        <f>LEFT(K311,141)&amp;" &lt;br&gt; &amp;nbsp;&amp;nbsp;&amp;nbsp;&amp;nbsp;&amp;nbsp;&amp;nbsp;&amp;nbsp;&amp;nbsp;"&amp;MID(K311,2,142)&amp;MID(K311,142,500)&amp;"&lt;br&gt;&lt;br&gt;"</f>
        <v>Ridout, M. S., &amp; Linkie, M. (2009). Estimating overlap of daily activity patterns from camera trap data. *Journal of Agricultural, Biological &lt;br&gt; &amp;nbsp;&amp;nbsp;&amp;nbsp;&amp;nbsp;&amp;nbsp;&amp;nbsp;&amp;nbsp;&amp;nbsp;idout, M. S., &amp; Linkie, M. (2009). Estimating overlap of daily activity patterns from camera trap data. *Journal of Agricultural, Biological, , and Environmental Statistics, 14*(3), 322–337. &lt;https://doi.org/10.1198/jabes.2009.08038&gt;&lt;br&gt;&lt;br&gt;</v>
      </c>
      <c r="N311" s="14" t="str">
        <f>"    ref_intext_"&amp;F311&amp;": "&amp;""""&amp;I311&amp;""""</f>
        <v xml:space="preserve">    ref_intext_ridout_linkie_2009: "Ridout &amp; Linkie, 2009"</v>
      </c>
      <c r="O311" s="14" t="str">
        <f>"    ref_bib_"&amp;F311&amp;": "&amp;""""&amp;K311&amp;""""</f>
        <v xml:space="preserve">    ref_bib_ridout_linkie_2009: "Ridout, M. S., &amp; Linkie, M. (2009). Estimating overlap of daily activity patterns from camera trap data. *Journal of Agricultural, Biological, and Environmental Statistics, 14*(3), 322–337. &lt;https://doi.org/10.1198/jabes.2009.08038&gt;"</v>
      </c>
    </row>
    <row r="312" spans="1:15">
      <c r="A312" s="14" t="s">
        <v>2238</v>
      </c>
      <c r="B312" s="14" t="b">
        <v>0</v>
      </c>
      <c r="C312" s="14" t="b">
        <v>0</v>
      </c>
      <c r="D312" s="14"/>
      <c r="E312" s="14"/>
      <c r="F312" s="14" t="s">
        <v>2169</v>
      </c>
      <c r="G312" s="14" t="str">
        <f>"{{ ref_intext_"&amp;F312&amp;" }}"</f>
        <v>{{ ref_intext_riffomonas_project_2022a }}</v>
      </c>
      <c r="H312" s="14" t="str">
        <f>"{{ ref_bib_"&amp;F312&amp;" }}"</f>
        <v>{{ ref_bib_riffomonas_project_2022a }}</v>
      </c>
      <c r="I312" s="14" t="s">
        <v>2168</v>
      </c>
      <c r="J312" s="14" t="s">
        <v>1892</v>
      </c>
      <c r="K312" s="14" t="s">
        <v>2170</v>
      </c>
      <c r="L312" s="14" t="s">
        <v>624</v>
      </c>
      <c r="M312" s="14" t="str">
        <f>LEFT(K312,141)&amp;" &lt;br&gt; &amp;nbsp;&amp;nbsp;&amp;nbsp;&amp;nbsp;&amp;nbsp;&amp;nbsp;&amp;nbsp;&amp;nbsp;"&amp;MID(K312,2,142)&amp;MID(K312,142,500)&amp;"&lt;br&gt;&lt;br&gt;"</f>
        <v>Riffomonas Project (2022a, Mar 17). *Using vegan to calculate alpha diversity metrics within the tidyverse in R (CC196)* [Video]. YouTube. &lt;h &lt;br&gt; &amp;nbsp;&amp;nbsp;&amp;nbsp;&amp;nbsp;&amp;nbsp;&amp;nbsp;&amp;nbsp;&amp;nbsp;iffomonas Project (2022a, Mar 17). *Using vegan to calculate alpha diversity metrics within the tidyverse in R (CC196)* [Video]. YouTube. &lt;httttps://www.youtube.com/watch?v=wq1SXGQYgCs&gt;&lt;br&gt;&lt;br&gt;</v>
      </c>
      <c r="N312" s="14" t="str">
        <f>"    ref_intext_"&amp;F312&amp;": "&amp;""""&amp;I312&amp;""""</f>
        <v xml:space="preserve">    ref_intext_riffomonas_project_2022a: "Riffomonas Project, 2022a"</v>
      </c>
      <c r="O312" s="14" t="str">
        <f>"    ref_bib_"&amp;F312&amp;": "&amp;""""&amp;K312&amp;""""</f>
        <v xml:space="preserve">    ref_bib_riffomonas_project_2022a: "Riffomonas Project (2022a, Mar 17). *Using vegan to calculate alpha diversity metrics within the tidyverse in R (CC196)* [Video]. YouTube. &lt;https://www.youtube.com/watch?v=wq1SXGQYgCs&gt;"</v>
      </c>
    </row>
    <row r="313" spans="1:15">
      <c r="A313" s="14" t="s">
        <v>2238</v>
      </c>
      <c r="B313" s="14" t="b">
        <v>0</v>
      </c>
      <c r="C313" s="14" t="b">
        <v>0</v>
      </c>
      <c r="D313" s="14"/>
      <c r="E313" s="14"/>
      <c r="F313" s="14" t="s">
        <v>3208</v>
      </c>
      <c r="G313" s="14" t="str">
        <f>"{{ ref_intext_"&amp;F313&amp;" }}"</f>
        <v>{{ ref_intext_riffomonas_project_2022b }}</v>
      </c>
      <c r="H313" s="14" t="str">
        <f>"{{ ref_bib_"&amp;F313&amp;" }}"</f>
        <v>{{ ref_bib_riffomonas_project_2022b }}</v>
      </c>
      <c r="I313" s="14" t="s">
        <v>2171</v>
      </c>
      <c r="J313" s="14" t="s">
        <v>1892</v>
      </c>
      <c r="K313" s="14" t="s">
        <v>2172</v>
      </c>
      <c r="L313" s="14" t="s">
        <v>624</v>
      </c>
      <c r="M313" s="14" t="str">
        <f>LEFT(K313,141)&amp;" &lt;br&gt; &amp;nbsp;&amp;nbsp;&amp;nbsp;&amp;nbsp;&amp;nbsp;&amp;nbsp;&amp;nbsp;&amp;nbsp;"&amp;MID(K313,2,142)&amp;MID(K313,142,500)&amp;"&lt;br&gt;&lt;br&gt;"</f>
        <v>Riffomonas Project (2022b, Mar 24). *Generating a rarefaction curve from collector's curves in R within the tidyverse (CC198)* [Video]. YouTu &lt;br&gt; &amp;nbsp;&amp;nbsp;&amp;nbsp;&amp;nbsp;&amp;nbsp;&amp;nbsp;&amp;nbsp;&amp;nbsp;iffomonas Project (2022b, Mar 24). *Generating a rarefaction curve from collector's curves in R within the tidyverse (CC198)* [Video]. YouTubebe. &lt;https://www.youtube.com/watch?v=ywHVb0Q-qsM&gt;&lt;br&gt;&lt;br&gt;</v>
      </c>
      <c r="N313" s="14" t="str">
        <f>"    ref_intext_"&amp;F313&amp;": "&amp;""""&amp;I313&amp;""""</f>
        <v xml:space="preserve">    ref_intext_riffomonas_project_2022b: "Riffomonas Project, 2022b"</v>
      </c>
      <c r="O313" s="14" t="str">
        <f>"    ref_bib_"&amp;F313&amp;": "&amp;""""&amp;K313&amp;""""</f>
        <v xml:space="preserve">    ref_bib_riffomonas_project_2022b: "Riffomonas Project (2022b, Mar 24). *Generating a rarefaction curve from collector's curves in R within the tidyverse (CC198)* [Video]. YouTube. &lt;https://www.youtube.com/watch?v=ywHVb0Q-qsM&gt;"</v>
      </c>
    </row>
    <row r="314" spans="1:15">
      <c r="A314" s="14" t="s">
        <v>2238</v>
      </c>
      <c r="B314" s="14" t="b">
        <v>0</v>
      </c>
      <c r="C314" s="14" t="b">
        <v>0</v>
      </c>
      <c r="D314" s="14"/>
      <c r="E314" s="14"/>
      <c r="F314" s="14" t="s">
        <v>2166</v>
      </c>
      <c r="G314" s="14" t="str">
        <f>"{{ ref_intext_"&amp;F314&amp;" }}"</f>
        <v>{{ ref_intext_rk_stats_2018 }}</v>
      </c>
      <c r="H314" s="14" t="str">
        <f>"{{ ref_bib_"&amp;F314&amp;" }}"</f>
        <v>{{ ref_bib_rk_stats_2018 }}</v>
      </c>
      <c r="I314" s="14" t="s">
        <v>2173</v>
      </c>
      <c r="J314" s="14" t="s">
        <v>2173</v>
      </c>
      <c r="K314" s="14" t="s">
        <v>2167</v>
      </c>
      <c r="L314" s="14" t="s">
        <v>624</v>
      </c>
      <c r="M314" s="14" t="str">
        <f>LEFT(K314,141)&amp;" &lt;br&gt; &amp;nbsp;&amp;nbsp;&amp;nbsp;&amp;nbsp;&amp;nbsp;&amp;nbsp;&amp;nbsp;&amp;nbsp;"&amp;MID(K314,2,142)&amp;MID(K314,142,500)&amp;"&lt;br&gt;&lt;br&gt;"</f>
        <v>Rob K Statistics (2018, Oct 16). *Species Accumulation Curves* [Video]. YouTube. &lt;https://www.youtube.com/watch?v=Jj7LYrU_6RA&amp;t=3s&gt; &lt;br&gt; &amp;nbsp;&amp;nbsp;&amp;nbsp;&amp;nbsp;&amp;nbsp;&amp;nbsp;&amp;nbsp;&amp;nbsp;ob K Statistics (2018, Oct 16). *Species Accumulation Curves* [Video]. YouTube. &lt;https://www.youtube.com/watch?v=Jj7LYrU_6RA&amp;t=3s&gt;&lt;br&gt;&lt;br&gt;</v>
      </c>
      <c r="N314" s="14" t="str">
        <f>"    ref_intext_"&amp;F314&amp;": "&amp;""""&amp;I314&amp;""""</f>
        <v xml:space="preserve">    ref_intext_rk_stats_2018: "Rob K Statistics, 2018"</v>
      </c>
      <c r="O314" s="14" t="str">
        <f>"    ref_bib_"&amp;F314&amp;": "&amp;""""&amp;K314&amp;""""</f>
        <v xml:space="preserve">    ref_bib_rk_stats_2018: "Rob K Statistics (2018, Oct 16). *Species Accumulation Curves* [Video]. YouTube. &lt;https://www.youtube.com/watch?v=Jj7LYrU_6RA&amp;t=3s&gt;"</v>
      </c>
    </row>
    <row r="315" spans="1:15">
      <c r="A315" s="14" t="s">
        <v>2238</v>
      </c>
      <c r="B315" s="14" t="b">
        <v>1</v>
      </c>
      <c r="C315" s="14" t="b">
        <v>0</v>
      </c>
      <c r="D315" s="14" t="b">
        <v>0</v>
      </c>
      <c r="E315" s="14"/>
      <c r="F315" s="14" t="s">
        <v>1593</v>
      </c>
      <c r="G315" s="14" t="str">
        <f>"{{ ref_intext_"&amp;F315&amp;" }}"</f>
        <v>{{ ref_intext_robinson_et_al_2020 }}</v>
      </c>
      <c r="H315" s="14" t="str">
        <f>"{{ ref_bib_"&amp;F315&amp;" }}"</f>
        <v>{{ ref_bib_robinson_et_al_2020 }}</v>
      </c>
      <c r="I315" s="14" t="s">
        <v>122</v>
      </c>
      <c r="J315" s="14" t="s">
        <v>122</v>
      </c>
      <c r="K315" s="14" t="s">
        <v>1820</v>
      </c>
      <c r="L315" s="14" t="s">
        <v>624</v>
      </c>
      <c r="M315" s="14" t="str">
        <f>LEFT(K315,141)&amp;" &lt;br&gt; &amp;nbsp;&amp;nbsp;&amp;nbsp;&amp;nbsp;&amp;nbsp;&amp;nbsp;&amp;nbsp;&amp;nbsp;"&amp;MID(K315,2,142)&amp;MID(K315,142,500)&amp;"&lt;br&gt;&lt;br&gt;"</f>
        <v>Robinson, S. G., Weithman, C. E., Bellman, H. A., Prisley, S. P., Fraser, J. D., Catlin, D. H., &amp; Karpanty, S. M. (2020). Assessing Error in  &lt;br&gt; &amp;nbsp;&amp;nbsp;&amp;nbsp;&amp;nbsp;&amp;nbsp;&amp;nbsp;&amp;nbsp;&amp;nbsp;obinson, S. G., Weithman, C. E., Bellman, H. A., Prisley, S. P., Fraser, J. D., Catlin, D. H., &amp; Karpanty, S. M. (2020). Assessing Error in LoLocations of Conspicuous Wildlife Using Handheld GPS Units and Location Offset Methods. *Wildlife Society Bulletin, 44*(1), 163-172. &lt;https://doi.org/10.1002/wsb.1055&gt;&lt;br&gt;&lt;br&gt;</v>
      </c>
      <c r="N315" s="14" t="str">
        <f>"    ref_intext_"&amp;F315&amp;": "&amp;""""&amp;I315&amp;""""</f>
        <v xml:space="preserve">    ref_intext_robinson_et_al_2020: "Robinson et al., 2020"</v>
      </c>
      <c r="O315" s="14" t="str">
        <f>"    ref_bib_"&amp;F315&amp;": "&amp;""""&amp;K315&amp;""""</f>
        <v xml:space="preserve">    ref_bib_robinson_et_al_2020: "Robinson, S. G., Weithman, C. E., Bellman, H. A., Prisley, S. P., Fraser, J. D., Catlin, D. H., &amp; Karpanty, S. M. (2020). Assessing Error in Locations of Conspicuous Wildlife Using Handheld GPS Units and Location Offset Methods. *Wildlife Society Bulletin, 44*(1), 163-172. &lt;https://doi.org/10.1002/wsb.1055&gt;"</v>
      </c>
    </row>
    <row r="316" spans="1:15">
      <c r="A316" s="14" t="s">
        <v>2238</v>
      </c>
      <c r="B316" s="14" t="b">
        <v>0</v>
      </c>
      <c r="C316" s="14" t="b">
        <v>0</v>
      </c>
      <c r="D316" s="14"/>
      <c r="E316" s="14"/>
      <c r="F316" s="14" t="s">
        <v>1974</v>
      </c>
      <c r="G316" s="14" t="str">
        <f>"{{ ref_intext_"&amp;F316&amp;" }}"</f>
        <v>{{ ref_intext_roeland_2020 }}</v>
      </c>
      <c r="H316" s="14" t="str">
        <f>"{{ ref_bib_"&amp;F316&amp;" }}"</f>
        <v>{{ ref_bib_roeland_2020 }}</v>
      </c>
      <c r="I316" s="14" t="s">
        <v>1973</v>
      </c>
      <c r="J316" s="14" t="s">
        <v>1973</v>
      </c>
      <c r="K316" s="14" t="s">
        <v>1972</v>
      </c>
      <c r="L316" s="14" t="s">
        <v>624</v>
      </c>
      <c r="M316" s="14" t="str">
        <f>LEFT(K316,141)&amp;" &lt;br&gt; &amp;nbsp;&amp;nbsp;&amp;nbsp;&amp;nbsp;&amp;nbsp;&amp;nbsp;&amp;nbsp;&amp;nbsp;"&amp;MID(K316,2,142)&amp;MID(K316,142,500)&amp;"&lt;br&gt;&lt;br&gt;"</f>
        <v>Roeland Kindt, R. (2020). *Species Accumulation Curves with vegan, BiodiversityR and ggplot2.* &lt;https://rpubs.com/Roeland-KINDT/694021&gt; &lt;br&gt; &amp;nbsp;&amp;nbsp;&amp;nbsp;&amp;nbsp;&amp;nbsp;&amp;nbsp;&amp;nbsp;&amp;nbsp;oeland Kindt, R. (2020). *Species Accumulation Curves with vegan, BiodiversityR and ggplot2.* &lt;https://rpubs.com/Roeland-KINDT/694021&gt;&lt;br&gt;&lt;br&gt;</v>
      </c>
      <c r="N316" s="14" t="str">
        <f>"    ref_intext_"&amp;F316&amp;": "&amp;""""&amp;I316&amp;""""</f>
        <v xml:space="preserve">    ref_intext_roeland_2020: "Roeland, 2020"</v>
      </c>
      <c r="O316" s="14" t="str">
        <f>"    ref_bib_"&amp;F316&amp;": "&amp;""""&amp;K316&amp;""""</f>
        <v xml:space="preserve">    ref_bib_roeland_2020: "Roeland Kindt, R. (2020). *Species Accumulation Curves with vegan, BiodiversityR and ggplot2.* &lt;https://rpubs.com/Roeland-KINDT/694021&gt;"</v>
      </c>
    </row>
    <row r="317" spans="1:15">
      <c r="A317" s="14" t="s">
        <v>2238</v>
      </c>
      <c r="B317" s="14" t="b">
        <v>0</v>
      </c>
      <c r="C317" s="14" t="b">
        <v>0</v>
      </c>
      <c r="D317" s="14" t="b">
        <v>1</v>
      </c>
      <c r="E317" s="14"/>
      <c r="F317" s="14" t="s">
        <v>1594</v>
      </c>
      <c r="G317" s="14" t="str">
        <f>"{{ ref_intext_"&amp;F317&amp;" }}"</f>
        <v>{{ ref_intext_roemer_et_al_2009 }}</v>
      </c>
      <c r="H317" s="14" t="str">
        <f>"{{ ref_bib_"&amp;F317&amp;" }}"</f>
        <v>{{ ref_bib_roemer_et_al_2009 }}</v>
      </c>
      <c r="I317" s="14" t="s">
        <v>121</v>
      </c>
      <c r="J317" s="14" t="s">
        <v>121</v>
      </c>
      <c r="K317" s="14" t="s">
        <v>1821</v>
      </c>
      <c r="L317" s="14" t="s">
        <v>624</v>
      </c>
      <c r="M317" s="14" t="str">
        <f>LEFT(K317,141)&amp;" &lt;br&gt; &amp;nbsp;&amp;nbsp;&amp;nbsp;&amp;nbsp;&amp;nbsp;&amp;nbsp;&amp;nbsp;&amp;nbsp;"&amp;MID(K317,2,142)&amp;MID(K317,142,500)&amp;"&lt;br&gt;&lt;br&gt;"</f>
        <v>Roemer, G. W., Gompper, M. E., &amp; Van Valkenburgh, B. (2009). The Ecological Role of the Mammalian Mesocarnivore. *BioScience*, *59*(2), 165–1 &lt;br&gt; &amp;nbsp;&amp;nbsp;&amp;nbsp;&amp;nbsp;&amp;nbsp;&amp;nbsp;&amp;nbsp;&amp;nbsp;oemer, G. W., Gompper, M. E., &amp; Van Valkenburgh, B. (2009). The Ecological Role of the Mammalian Mesocarnivore. *BioScience*, *59*(2), 165–17373. &lt;https://doi.org/10.1525/bio.2009.59.2.9&gt;&lt;br&gt;&lt;br&gt;</v>
      </c>
      <c r="N317" s="14" t="str">
        <f>"    ref_intext_"&amp;F317&amp;": "&amp;""""&amp;I317&amp;""""</f>
        <v xml:space="preserve">    ref_intext_roemer_et_al_2009: "Roemer et al., 2009"</v>
      </c>
      <c r="O317" s="14" t="str">
        <f>"    ref_bib_"&amp;F317&amp;": "&amp;""""&amp;K317&amp;""""</f>
        <v xml:space="preserve">    ref_bib_roemer_et_al_2009: "Roemer, G. W., Gompper, M. E., &amp; Van Valkenburgh, B. (2009). The Ecological Role of the Mammalian Mesocarnivore. *BioScience*, *59*(2), 165–173. &lt;https://doi.org/10.1525/bio.2009.59.2.9&gt;"</v>
      </c>
    </row>
    <row r="318" spans="1:15">
      <c r="A318" s="14" t="s">
        <v>2238</v>
      </c>
      <c r="B318" s="14" t="b">
        <v>1</v>
      </c>
      <c r="C318" s="14" t="b">
        <v>1</v>
      </c>
      <c r="D318" s="14" t="b">
        <v>0</v>
      </c>
      <c r="E318" s="14"/>
      <c r="F318" s="14" t="s">
        <v>1596</v>
      </c>
      <c r="G318" s="14" t="str">
        <f>"{{ ref_intext_"&amp;F318&amp;" }}"</f>
        <v>{{ ref_intext_rovero_marshall_2009 }}</v>
      </c>
      <c r="H318" s="14" t="str">
        <f>"{{ ref_bib_"&amp;F318&amp;" }}"</f>
        <v>{{ ref_bib_rovero_marshall_2009 }}</v>
      </c>
      <c r="I318" s="14" t="s">
        <v>120</v>
      </c>
      <c r="J318" s="14" t="s">
        <v>120</v>
      </c>
      <c r="K318" s="14" t="s">
        <v>2803</v>
      </c>
      <c r="L318" s="14" t="s">
        <v>624</v>
      </c>
      <c r="M318" s="14" t="str">
        <f>LEFT(K318,141)&amp;" &lt;br&gt; &amp;nbsp;&amp;nbsp;&amp;nbsp;&amp;nbsp;&amp;nbsp;&amp;nbsp;&amp;nbsp;&amp;nbsp;"&amp;MID(K318,2,142)&amp;MID(K318,142,500)&amp;"&lt;br&gt;&lt;br&gt;"</f>
        <v>Rovero, F., &amp; Marshall, A. R. (2009). Camera Trapping Photographic Rate as an Index of Density in Forest Ungulates. *Journal of Applied Ecolo &lt;br&gt; &amp;nbsp;&amp;nbsp;&amp;nbsp;&amp;nbsp;&amp;nbsp;&amp;nbsp;&amp;nbsp;&amp;nbsp;overo, F., &amp; Marshall, A. R. (2009). Camera Trapping Photographic Rate as an Index of Density in Forest Ungulates. *Journal of Applied Ecologygy*, *46*(5), 1011–1017. &lt;https://www.jstor.org/stable/25623081&gt;&lt;br&gt;&lt;br&gt;</v>
      </c>
      <c r="N318" s="14" t="str">
        <f>"    ref_intext_"&amp;F318&amp;": "&amp;""""&amp;I318&amp;""""</f>
        <v xml:space="preserve">    ref_intext_rovero_marshall_2009: "Rovero &amp; Marshall, 2009"</v>
      </c>
      <c r="O318" s="14" t="str">
        <f>"    ref_bib_"&amp;F318&amp;": "&amp;""""&amp;K318&amp;""""</f>
        <v xml:space="preserve">    ref_bib_rovero_marshall_2009: "Rovero, F., &amp; Marshall, A. R. (2009). Camera Trapping Photographic Rate as an Index of Density in Forest Ungulates. *Journal of Applied Ecology*, *46*(5), 1011–1017. &lt;https://www.jstor.org/stable/25623081&gt;"</v>
      </c>
    </row>
    <row r="319" spans="1:15">
      <c r="A319" s="38" t="s">
        <v>2238</v>
      </c>
      <c r="B319" s="38" t="b">
        <v>0</v>
      </c>
      <c r="C319" s="38" t="b">
        <v>0</v>
      </c>
      <c r="D319" s="38" t="b">
        <v>1</v>
      </c>
      <c r="E319" s="38"/>
      <c r="F319" s="38" t="s">
        <v>3563</v>
      </c>
      <c r="G319" s="38" t="str">
        <f>"{{ ref_intext_"&amp;F319&amp;" }}"</f>
        <v>{{ ref_intext_rovero_tobler_2010 }}</v>
      </c>
      <c r="H319" s="38" t="str">
        <f>"{{ ref_bib_"&amp;F319&amp;" }}"</f>
        <v>{{ ref_bib_rovero_tobler_2010 }}</v>
      </c>
      <c r="I319" s="38" t="s">
        <v>3562</v>
      </c>
      <c r="J319" s="38" t="s">
        <v>3562</v>
      </c>
      <c r="K319" s="38" t="s">
        <v>3561</v>
      </c>
      <c r="L319" s="38" t="s">
        <v>624</v>
      </c>
      <c r="M319" s="38" t="str">
        <f>LEFT(K319,141)&amp;" &lt;br&gt; &amp;nbsp;&amp;nbsp;&amp;nbsp;&amp;nbsp;&amp;nbsp;&amp;nbsp;&amp;nbsp;&amp;nbsp;"&amp;MID(K319,2,142)&amp;MID(K319,142,500)&amp;"&lt;br&gt;&lt;br&gt;"</f>
        <v>Rovero, F., &amp; Tobler, M., (2010). Camera trapping for inventorying terrestrial vertebrates. *Manual on Field Recording Techniques and Protoco &lt;br&gt; &amp;nbsp;&amp;nbsp;&amp;nbsp;&amp;nbsp;&amp;nbsp;&amp;nbsp;&amp;nbsp;&amp;nbsp;overo, F., &amp; Tobler, M., (2010). Camera trapping for inventorying terrestrial vertebrates. *Manual on Field Recording Techniques and Protocolsls for All Taxa Biodiversity Inventories and Monitoring*. &lt;https://www.researchgate.net/publication/229057405_Camera_trapping_for_inventorying_terrestrial_vertebrates&gt;&lt;br&gt;&lt;br&gt;</v>
      </c>
      <c r="N319" s="38" t="str">
        <f>"    ref_intext_"&amp;F319&amp;": "&amp;""""&amp;I319&amp;""""</f>
        <v xml:space="preserve">    ref_intext_rovero_tobler_2010: "Rovero &amp; Tobler, 2010"</v>
      </c>
      <c r="O319" s="38" t="str">
        <f>"    ref_bib_"&amp;F319&amp;": "&amp;""""&amp;K319&amp;""""</f>
        <v xml:space="preserve">    ref_bib_rovero_tobler_2010: "Rovero,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v>
      </c>
    </row>
    <row r="320" spans="1:15">
      <c r="A320" s="14" t="s">
        <v>2238</v>
      </c>
      <c r="B320" s="14" t="b">
        <v>1</v>
      </c>
      <c r="C320" s="14" t="b">
        <v>1</v>
      </c>
      <c r="D320" s="14" t="b">
        <v>0</v>
      </c>
      <c r="E320" s="14"/>
      <c r="F320" s="14" t="s">
        <v>1597</v>
      </c>
      <c r="G320" s="14" t="str">
        <f>"{{ ref_intext_"&amp;F320&amp;" }}"</f>
        <v>{{ ref_intext_rovero_zimmermann_2016 }}</v>
      </c>
      <c r="H320" s="14" t="str">
        <f>"{{ ref_bib_"&amp;F320&amp;" }}"</f>
        <v>{{ ref_bib_rovero_zimmermann_2016 }}</v>
      </c>
      <c r="I320" s="14" t="s">
        <v>119</v>
      </c>
      <c r="J320" s="14" t="s">
        <v>119</v>
      </c>
      <c r="K320" s="14" t="s">
        <v>2845</v>
      </c>
      <c r="L320" s="14" t="s">
        <v>624</v>
      </c>
      <c r="M320" s="14" t="str">
        <f>LEFT(K320,141)&amp;" &lt;br&gt; &amp;nbsp;&amp;nbsp;&amp;nbsp;&amp;nbsp;&amp;nbsp;&amp;nbsp;&amp;nbsp;&amp;nbsp;"&amp;MID(K320,2,142)&amp;MID(K320,142,500)&amp;"&lt;br&gt;&lt;br&gt;"</f>
        <v>Rovero, F., &amp; Zimmermann, F. (2016). *Camera Trapping for Wildlife Research*. Exeter: Pelagic Publishing, UK. &lt;https://pelagicpublishing.com/ &lt;br&gt; &amp;nbsp;&amp;nbsp;&amp;nbsp;&amp;nbsp;&amp;nbsp;&amp;nbsp;&amp;nbsp;&amp;nbsp;overo, F., &amp; Zimmermann, F. (2016). *Camera Trapping for Wildlife Research*. Exeter: Pelagic Publishing, UK. &lt;https://pelagicpublishing.com/prproducts/camera-trapping-for-wildlife-research?srsltid=AfmBOormKSlIbYKZ6LlpHlQzLw42FEe5mrOp7fnjFBfe1ncktqb9B10H&gt;&lt;br&gt;&lt;br&gt;</v>
      </c>
      <c r="N320" s="14" t="str">
        <f>"    ref_intext_"&amp;F320&amp;": "&amp;""""&amp;I320&amp;""""</f>
        <v xml:space="preserve">    ref_intext_rovero_zimmermann_2016: "Rovero &amp; Zimmermann, 2016"</v>
      </c>
      <c r="O320" s="14" t="str">
        <f>"    ref_bib_"&amp;F320&amp;": "&amp;""""&amp;K320&amp;""""</f>
        <v xml:space="preserve">    ref_bib_rovero_zimmermann_2016: "Rovero, F., &amp; Zimmermann, F. (2016). *Camera Trapping for Wildlife Research*. Exeter: Pelagic Publishing, UK. &lt;https://pelagicpublishing.com/products/camera-trapping-for-wildlife-research?srsltid=AfmBOormKSlIbYKZ6LlpHlQzLw42FEe5mrOp7fnjFBfe1ncktqb9B10H&gt;"</v>
      </c>
    </row>
    <row r="321" spans="1:15">
      <c r="A321" s="14" t="s">
        <v>2238</v>
      </c>
      <c r="B321" s="14" t="b">
        <v>1</v>
      </c>
      <c r="C321" s="14" t="b">
        <v>1</v>
      </c>
      <c r="D321" s="14" t="b">
        <v>0</v>
      </c>
      <c r="E321" s="14"/>
      <c r="F321" s="14" t="s">
        <v>1595</v>
      </c>
      <c r="G321" s="14" t="str">
        <f>"{{ ref_intext_"&amp;F321&amp;" }}"</f>
        <v>{{ ref_intext_rovero_et_al_2013 }}</v>
      </c>
      <c r="H321" s="14" t="str">
        <f>"{{ ref_bib_"&amp;F321&amp;" }}"</f>
        <v>{{ ref_bib_rovero_et_al_2013 }}</v>
      </c>
      <c r="I321" s="14" t="s">
        <v>118</v>
      </c>
      <c r="J321" s="14" t="s">
        <v>118</v>
      </c>
      <c r="K321" s="14" t="s">
        <v>1822</v>
      </c>
      <c r="L321" s="14" t="s">
        <v>624</v>
      </c>
      <c r="M321" s="14" t="str">
        <f>LEFT(K321,141)&amp;" &lt;br&gt; &amp;nbsp;&amp;nbsp;&amp;nbsp;&amp;nbsp;&amp;nbsp;&amp;nbsp;&amp;nbsp;&amp;nbsp;"&amp;MID(K321,2,142)&amp;MID(K321,142,500)&amp;"&lt;br&gt;&lt;br&gt;"</f>
        <v>Rovero, F., Zimmermann, F., Berzi, D., &amp; Meek, P. (2013). “Which camera trap type and how many do I need?” A review of camera features and st &lt;br&gt; &amp;nbsp;&amp;nbsp;&amp;nbsp;&amp;nbsp;&amp;nbsp;&amp;nbsp;&amp;nbsp;&amp;nbsp;overo, F., Zimmermann, F., Berzi, D., &amp; Meek, P. (2013). “Which camera trap type and how many do I need?” A review of camera features and stududy designs for a range of wildlife research applications. *Hystrix, the Italian Journal of Mammalogy*, *24*(2), 148–156. &lt;https://doi.org/10.4404/hystrix-24.2-6316&gt;&lt;br&gt;&lt;br&gt;</v>
      </c>
      <c r="N321" s="14" t="str">
        <f>"    ref_intext_"&amp;F321&amp;": "&amp;""""&amp;I321&amp;""""</f>
        <v xml:space="preserve">    ref_intext_rovero_et_al_2013: "Rovero et al., 2013"</v>
      </c>
      <c r="O321" s="14" t="str">
        <f>"    ref_bib_"&amp;F321&amp;": "&amp;""""&amp;K321&amp;""""</f>
        <v xml:space="preserve">    ref_bib_rovero_et_al_2013: "Rovero, F., Zimmermann, F., Berzi, D., &amp; Meek, P. (2013). “Which camera trap type and how many do I need?” A review of camera features and study designs for a range of wildlife research applications. *Hystrix, the Italian Journal of Mammalogy*, *24*(2), 148–156. &lt;https://doi.org/10.4404/hystrix-24.2-6316&gt;"</v>
      </c>
    </row>
    <row r="322" spans="1:15">
      <c r="A322" s="14" t="s">
        <v>2238</v>
      </c>
      <c r="B322" s="14" t="b">
        <v>1</v>
      </c>
      <c r="C322" s="14" t="b">
        <v>0</v>
      </c>
      <c r="D322" s="14" t="b">
        <v>0</v>
      </c>
      <c r="E322" s="14"/>
      <c r="F322" s="14" t="s">
        <v>1598</v>
      </c>
      <c r="G322" s="14" t="str">
        <f>"{{ ref_intext_"&amp;F322&amp;" }}"</f>
        <v>{{ ref_intext_rowcliffe_carbone_2008 }}</v>
      </c>
      <c r="H322" s="14" t="str">
        <f>"{{ ref_bib_"&amp;F322&amp;" }}"</f>
        <v>{{ ref_bib_rowcliffe_carbone_2008 }}</v>
      </c>
      <c r="I322" s="14" t="s">
        <v>117</v>
      </c>
      <c r="J322" s="14" t="s">
        <v>117</v>
      </c>
      <c r="K322" s="14" t="s">
        <v>2835</v>
      </c>
      <c r="L322" s="14" t="s">
        <v>624</v>
      </c>
      <c r="M322" s="14" t="str">
        <f>LEFT(K322,141)&amp;" &lt;br&gt; &amp;nbsp;&amp;nbsp;&amp;nbsp;&amp;nbsp;&amp;nbsp;&amp;nbsp;&amp;nbsp;&amp;nbsp;"&amp;MID(K322,2,142)&amp;MID(K322,142,500)&amp;"&lt;br&gt;&lt;br&gt;"</f>
        <v>Rowcliffe, J. M., &amp; Carbone, C. (2008). Surveys Using Camera Traps: Are We Looking to a Brighter Future? *Animal Conservation, 11*(3), 185–86 &lt;br&gt; &amp;nbsp;&amp;nbsp;&amp;nbsp;&amp;nbsp;&amp;nbsp;&amp;nbsp;&amp;nbsp;&amp;nbsp;owcliffe, J. M., &amp; Carbone, C. (2008). Surveys Using Camera Traps: Are We Looking to a Brighter Future? *Animal Conservation, 11*(3), 185–86. . &lt;https://doi.org/10.1111/j.1469-1795.2008.00180.x&gt;&lt;br&gt;&lt;br&gt;</v>
      </c>
      <c r="N322" s="14" t="str">
        <f>"    ref_intext_"&amp;F322&amp;": "&amp;""""&amp;I322&amp;""""</f>
        <v xml:space="preserve">    ref_intext_rowcliffe_carbone_2008: "Rowcliffe &amp; Carbone, 2008"</v>
      </c>
      <c r="O322" s="14" t="str">
        <f>"    ref_bib_"&amp;F322&amp;": "&amp;""""&amp;K322&amp;""""</f>
        <v xml:space="preserve">    ref_bib_rowcliffe_carbone_2008: "Rowcliffe, J. M., &amp; Carbone, C. (2008). Surveys Using Camera Traps: Are We Looking to a Brighter Future? *Animal Conservation, 11*(3), 185–86. &lt;https://doi.org/10.1111/j.1469-1795.2008.00180.x&gt;"</v>
      </c>
    </row>
    <row r="323" spans="1:15">
      <c r="A323" s="14" t="s">
        <v>2238</v>
      </c>
      <c r="B323" s="14" t="b">
        <v>1</v>
      </c>
      <c r="C323" s="14" t="b">
        <v>0</v>
      </c>
      <c r="D323" s="14" t="b">
        <v>1</v>
      </c>
      <c r="E323" s="14"/>
      <c r="F323" s="14" t="s">
        <v>1599</v>
      </c>
      <c r="G323" s="14" t="str">
        <f>"{{ ref_intext_"&amp;F323&amp;" }}"</f>
        <v>{{ ref_intext_rowcliffe_et_al_2008 }}</v>
      </c>
      <c r="H323" s="14" t="str">
        <f>"{{ ref_bib_"&amp;F323&amp;" }}"</f>
        <v>{{ ref_bib_rowcliffe_et_al_2008 }}</v>
      </c>
      <c r="I323" s="14" t="s">
        <v>116</v>
      </c>
      <c r="J323" s="14" t="s">
        <v>116</v>
      </c>
      <c r="K323" s="14" t="s">
        <v>2804</v>
      </c>
      <c r="L323" s="14" t="s">
        <v>624</v>
      </c>
      <c r="M323" s="14" t="str">
        <f>LEFT(K323,141)&amp;" &lt;br&gt; &amp;nbsp;&amp;nbsp;&amp;nbsp;&amp;nbsp;&amp;nbsp;&amp;nbsp;&amp;nbsp;&amp;nbsp;"&amp;MID(K323,2,142)&amp;MID(K323,142,500)&amp;"&lt;br&gt;&lt;br&gt;"</f>
        <v>Rowcliffe, J. M., Field, J., Turvey, S. T., &amp; Carbone, C. (2008). Estimating animal Density using camera traps without the need for individua &lt;br&gt; &amp;nbsp;&amp;nbsp;&amp;nbsp;&amp;nbsp;&amp;nbsp;&amp;nbsp;&amp;nbsp;&amp;nbsp;owcliffe, J. M., Field, J., Turvey, S. T., &amp; Carbone, C. (2008). Estimating animal Density using camera traps without the need for individual l recognition. *Journal of Applied Ecology*, *45*(4), 1228–1236. &lt;https://doi.org/10.1111/j.1365-2664.2008.01473.x&gt;&lt;br&gt;&lt;br&gt;</v>
      </c>
      <c r="N323" s="14" t="str">
        <f>"    ref_intext_"&amp;F323&amp;": "&amp;""""&amp;I323&amp;""""</f>
        <v xml:space="preserve">    ref_intext_rowcliffe_et_al_2008: "Rowcliffe et al., 2008"</v>
      </c>
      <c r="O323" s="14" t="str">
        <f>"    ref_bib_"&amp;F323&amp;": "&amp;""""&amp;K323&amp;""""</f>
        <v xml:space="preserve">    ref_bib_rowcliffe_et_al_2008: "Rowcliffe, J. M., Field, J., Turvey, S. T., &amp; Carbone, C. (2008). Estimating animal Density using camera traps without the need for individual recognition. *Journal of Applied Ecology*, *45*(4), 1228–1236. &lt;https://doi.org/10.1111/j.1365-2664.2008.01473.x&gt;"</v>
      </c>
    </row>
    <row r="324" spans="1:15">
      <c r="A324" s="14" t="s">
        <v>2238</v>
      </c>
      <c r="B324" s="14" t="b">
        <v>1</v>
      </c>
      <c r="C324" s="14" t="b">
        <v>0</v>
      </c>
      <c r="D324" s="14" t="b">
        <v>0</v>
      </c>
      <c r="E324" s="14"/>
      <c r="F324" s="14" t="s">
        <v>1603</v>
      </c>
      <c r="G324" s="14" t="str">
        <f>"{{ ref_intext_"&amp;F324&amp;" }}"</f>
        <v>{{ ref_intext_rowcliffe_et_al_2016 }}</v>
      </c>
      <c r="H324" s="14" t="str">
        <f>"{{ ref_bib_"&amp;F324&amp;" }}"</f>
        <v>{{ ref_bib_rowcliffe_et_al_2016 }}</v>
      </c>
      <c r="I324" s="14" t="s">
        <v>115</v>
      </c>
      <c r="J324" s="14" t="s">
        <v>115</v>
      </c>
      <c r="K324" s="14" t="s">
        <v>1825</v>
      </c>
      <c r="L324" s="14" t="s">
        <v>624</v>
      </c>
      <c r="M324" s="14" t="str">
        <f>LEFT(K324,141)&amp;" &lt;br&gt; &amp;nbsp;&amp;nbsp;&amp;nbsp;&amp;nbsp;&amp;nbsp;&amp;nbsp;&amp;nbsp;&amp;nbsp;"&amp;MID(K324,2,142)&amp;MID(K324,142,500)&amp;"&lt;br&gt;&lt;br&gt;"</f>
        <v>Rowcliffe, J. M., Jansen, P. A., Kays, R., Kranstauber, B., &amp; Carbone, C. (2016). Wildlife speed cameras: measuring animal travel speed and d &lt;br&gt; &amp;nbsp;&amp;nbsp;&amp;nbsp;&amp;nbsp;&amp;nbsp;&amp;nbsp;&amp;nbsp;&amp;nbsp;owcliffe, J. M., Jansen, P. A., Kays, R., Kranstauber, B., &amp; Carbone, C. (2016). Wildlife speed cameras: measuring animal travel speed and dayay range using camera traps. *Remote Sensing in Ecology and Conservation, 2*, 84–94. &lt;https://doi.org/10.1002/rse2.17&gt;&lt;br&gt;&lt;br&gt;</v>
      </c>
      <c r="N324" s="14" t="str">
        <f>"    ref_intext_"&amp;F324&amp;": "&amp;""""&amp;I324&amp;""""</f>
        <v xml:space="preserve">    ref_intext_rowcliffe_et_al_2016: "Rowcliffe et al., 2016"</v>
      </c>
      <c r="O324" s="14" t="str">
        <f>"    ref_bib_"&amp;F324&amp;": "&amp;""""&amp;K324&amp;""""</f>
        <v xml:space="preserve">    ref_bib_rowcliffe_et_al_2016: "Rowcliffe, J. M., Jansen, P. A., Kays, R., Kranstauber, B., &amp; Carbone, C. (2016). Wildlife speed cameras: measuring animal travel speed and day range using camera traps. *Remote Sensing in Ecology and Conservation, 2*, 84–94. &lt;https://doi.org/10.1002/rse2.17&gt;"</v>
      </c>
    </row>
    <row r="325" spans="1:15">
      <c r="A325" s="14" t="s">
        <v>2238</v>
      </c>
      <c r="B325" s="14" t="b">
        <v>1</v>
      </c>
      <c r="C325" s="14" t="b">
        <v>0</v>
      </c>
      <c r="D325" s="14" t="b">
        <v>0</v>
      </c>
      <c r="E325" s="14"/>
      <c r="F325" s="14" t="s">
        <v>1601</v>
      </c>
      <c r="G325" s="14" t="str">
        <f>"{{ ref_intext_"&amp;F325&amp;" }}"</f>
        <v>{{ ref_intext_rowcliffe_et_al_2013 }}</v>
      </c>
      <c r="H325" s="14" t="str">
        <f>"{{ ref_bib_"&amp;F325&amp;" }}"</f>
        <v>{{ ref_bib_rowcliffe_et_al_2013 }}</v>
      </c>
      <c r="I325" s="14" t="s">
        <v>114</v>
      </c>
      <c r="J325" s="14" t="s">
        <v>114</v>
      </c>
      <c r="K325" s="14" t="s">
        <v>2805</v>
      </c>
      <c r="L325" s="14" t="s">
        <v>624</v>
      </c>
      <c r="M325" s="14" t="str">
        <f>LEFT(K325,141)&amp;" &lt;br&gt; &amp;nbsp;&amp;nbsp;&amp;nbsp;&amp;nbsp;&amp;nbsp;&amp;nbsp;&amp;nbsp;&amp;nbsp;"&amp;MID(K325,2,142)&amp;MID(K325,142,500)&amp;"&lt;br&gt;&lt;br&gt;"</f>
        <v>Rowcliffe, J. M., Kays, R., Carbone, C., &amp; Jansen, P. A. (2013). Clarifying assumptions behind the estimation of animal Density from camera t &lt;br&gt; &amp;nbsp;&amp;nbsp;&amp;nbsp;&amp;nbsp;&amp;nbsp;&amp;nbsp;&amp;nbsp;&amp;nbsp;owcliffe, J. M., Kays, R., Carbone, C., &amp; Jansen, P. A. (2013). Clarifying assumptions behind the estimation of animal Density from camera trarap rates. *The Journal of Wildlife Management, 77*(5), 876–876. &lt;https://doi.org/10.1002/jwmg.533&gt;&lt;br&gt;&lt;br&gt;</v>
      </c>
      <c r="N325" s="14" t="str">
        <f>"    ref_intext_"&amp;F325&amp;": "&amp;""""&amp;I325&amp;""""</f>
        <v xml:space="preserve">    ref_intext_rowcliffe_et_al_2013: "Rowcliffe et al., 2013"</v>
      </c>
      <c r="O325" s="14" t="str">
        <f>"    ref_bib_"&amp;F325&amp;": "&amp;""""&amp;K325&amp;""""</f>
        <v xml:space="preserve">    ref_bib_rowcliffe_et_al_2013: "Rowcliffe, J. M., Kays, R., Carbone, C., &amp; Jansen, P. A. (2013). Clarifying assumptions behind the estimation of animal Density from camera trap rates. *The Journal of Wildlife Management, 77*(5), 876–876. &lt;https://doi.org/10.1002/jwmg.533&gt;"</v>
      </c>
    </row>
    <row r="326" spans="1:15">
      <c r="A326" s="14" t="s">
        <v>2238</v>
      </c>
      <c r="B326" s="14" t="b">
        <v>1</v>
      </c>
      <c r="C326" s="14" t="b">
        <v>0</v>
      </c>
      <c r="D326" s="14" t="b">
        <v>0</v>
      </c>
      <c r="E326" s="14"/>
      <c r="F326" s="14" t="s">
        <v>1602</v>
      </c>
      <c r="G326" s="14" t="str">
        <f>"{{ ref_intext_"&amp;F326&amp;" }}"</f>
        <v>{{ ref_intext_rowcliffe_et_al_2014 }}</v>
      </c>
      <c r="H326" s="14" t="str">
        <f>"{{ ref_bib_"&amp;F326&amp;" }}"</f>
        <v>{{ ref_bib_rowcliffe_et_al_2014 }}</v>
      </c>
      <c r="I326" s="14" t="s">
        <v>113</v>
      </c>
      <c r="J326" s="14" t="s">
        <v>113</v>
      </c>
      <c r="K326" s="14" t="s">
        <v>1824</v>
      </c>
      <c r="L326" s="14" t="s">
        <v>624</v>
      </c>
      <c r="M326" s="14" t="str">
        <f>LEFT(K326,141)&amp;" &lt;br&gt; &amp;nbsp;&amp;nbsp;&amp;nbsp;&amp;nbsp;&amp;nbsp;&amp;nbsp;&amp;nbsp;&amp;nbsp;"&amp;MID(K326,2,142)&amp;MID(K326,142,500)&amp;"&lt;br&gt;&lt;br&gt;"</f>
        <v>Rowcliffe, J. M., Kays, R., Kranstauber, B., Carbone, C., Jansen, P. A., &amp; Fisher, D. (2014). Quantifying levels of animal activity using cam &lt;br&gt; &amp;nbsp;&amp;nbsp;&amp;nbsp;&amp;nbsp;&amp;nbsp;&amp;nbsp;&amp;nbsp;&amp;nbsp;owcliffe, J. M., Kays, R., Kranstauber, B., Carbone, C., Jansen, P. A., &amp; Fisher, D. (2014). Quantifying levels of animal activity using camerera trap data. *Methods in Ecology and Evolution*, *5*(11), 1170–1179. &lt;https://doi.org/10.1111/2041-210x.12278&gt;&lt;br&gt;&lt;br&gt;</v>
      </c>
      <c r="N326" s="14" t="str">
        <f>"    ref_intext_"&amp;F326&amp;": "&amp;""""&amp;I326&amp;""""</f>
        <v xml:space="preserve">    ref_intext_rowcliffe_et_al_2014: "Rowcliffe et al., 2014"</v>
      </c>
      <c r="O326" s="14" t="str">
        <f>"    ref_bib_"&amp;F326&amp;": "&amp;""""&amp;K326&amp;""""</f>
        <v xml:space="preserve">    ref_bib_rowcliffe_et_al_2014: "Rowcliffe, J. M., Kays, R., Kranstauber, B., Carbone, C., Jansen, P. A., &amp; Fisher, D. (2014). Quantifying levels of animal activity using camera trap data. *Methods in Ecology and Evolution*, *5*(11), 1170–1179. &lt;https://doi.org/10.1111/2041-210x.12278&gt;"</v>
      </c>
    </row>
    <row r="327" spans="1:15">
      <c r="A327" s="14"/>
      <c r="B327" s="14"/>
      <c r="C327" s="14"/>
      <c r="D327" s="14"/>
      <c r="E327" s="14"/>
      <c r="F327" s="14" t="s">
        <v>3545</v>
      </c>
      <c r="G327" s="14" t="str">
        <f>"{{ ref_intext_"&amp;F327&amp;" }}"</f>
        <v>{{ ref_intext_rowcliffe_2014 }}</v>
      </c>
      <c r="H327" s="14" t="str">
        <f>"{{ ref_bib_"&amp;F327&amp;" }}"</f>
        <v>{{ ref_bib_rowcliffe_2014 }}</v>
      </c>
      <c r="I327" s="14" t="s">
        <v>3543</v>
      </c>
      <c r="J327" s="14" t="s">
        <v>3543</v>
      </c>
      <c r="K327" s="14" t="s">
        <v>3589</v>
      </c>
      <c r="L327" s="14" t="s">
        <v>624</v>
      </c>
      <c r="M327" s="14" t="str">
        <f>LEFT(K327,141)&amp;" &lt;br&gt; &amp;nbsp;&amp;nbsp;&amp;nbsp;&amp;nbsp;&amp;nbsp;&amp;nbsp;&amp;nbsp;&amp;nbsp;"&amp;MID(K327,2,142)&amp;MID(K327,142,500)&amp;"&lt;br&gt;&lt;br&gt;"</f>
        <v>Rowcliffe, M. (2014). *Package 'activity': Animal Activity Statistics.* R package version 1.3.4. &lt;https://doi.org/10.32614/CRAN.package.activ &lt;br&gt; &amp;nbsp;&amp;nbsp;&amp;nbsp;&amp;nbsp;&amp;nbsp;&amp;nbsp;&amp;nbsp;&amp;nbsp;owcliffe, M. (2014). *Package 'activity': Animal Activity Statistics.* R package version 1.3.4. &lt;https://doi.org/10.32614/CRAN.package.activitity&gt;&lt;br&gt;&lt;br&gt;</v>
      </c>
      <c r="N327" s="14" t="str">
        <f>"    ref_intext_"&amp;F327&amp;": "&amp;""""&amp;I327&amp;""""</f>
        <v xml:space="preserve">    ref_intext_rowcliffe_2014: "Rowcliffe, 2014"</v>
      </c>
      <c r="O327" s="14" t="str">
        <f>"    ref_bib_"&amp;F327&amp;": "&amp;""""&amp;K327&amp;""""</f>
        <v xml:space="preserve">    ref_bib_rowcliffe_2014: "Rowcliffe, M. (2014). *Package 'activity': Animal Activity Statistics.* R package version 1.3.4. &lt;https://doi.org/10.32614/CRAN.package.activity&gt;"</v>
      </c>
    </row>
    <row r="328" spans="1:15">
      <c r="A328" s="14" t="s">
        <v>2238</v>
      </c>
      <c r="B328" s="14" t="b">
        <v>1</v>
      </c>
      <c r="C328" s="14" t="b">
        <v>0</v>
      </c>
      <c r="D328" s="14" t="b">
        <v>0</v>
      </c>
      <c r="E328" s="14"/>
      <c r="F328" s="14" t="s">
        <v>1600</v>
      </c>
      <c r="G328" s="14" t="str">
        <f>"{{ ref_intext_"&amp;F328&amp;" }}"</f>
        <v>{{ ref_intext_rowcliffe_et_al_2011 }}</v>
      </c>
      <c r="H328" s="14" t="str">
        <f>"{{ ref_bib_"&amp;F328&amp;" }}"</f>
        <v>{{ ref_bib_rowcliffe_et_al_2011 }}</v>
      </c>
      <c r="I328" s="14" t="s">
        <v>112</v>
      </c>
      <c r="J328" s="14" t="s">
        <v>112</v>
      </c>
      <c r="K328" s="14" t="s">
        <v>1823</v>
      </c>
      <c r="L328" s="14" t="s">
        <v>624</v>
      </c>
      <c r="M328" s="14" t="str">
        <f>LEFT(K328,141)&amp;" &lt;br&gt; &amp;nbsp;&amp;nbsp;&amp;nbsp;&amp;nbsp;&amp;nbsp;&amp;nbsp;&amp;nbsp;&amp;nbsp;"&amp;MID(K328,2,142)&amp;MID(K328,142,500)&amp;"&lt;br&gt;&lt;br&gt;"</f>
        <v>Rowcliffe, M. J., Carbone, C., Jansen, P. A., Kays, R., &amp; Kranstauber, B. (2011). Quantifying the sensitivity of camera traps: an adapted dis &lt;br&gt; &amp;nbsp;&amp;nbsp;&amp;nbsp;&amp;nbsp;&amp;nbsp;&amp;nbsp;&amp;nbsp;&amp;nbsp;owcliffe, M. J., Carbone, C., Jansen, P. A., Kays, R., &amp; Kranstauber, B. (2011). Quantifying the sensitivity of camera traps: an adapted distatance sampling approach. *Methods in Ecology and Evolution, 2*(5), 464–476. &lt;https://doi.org/10.1111/j.2041-210X.2011.00094.x&gt;&lt;br&gt;&lt;br&gt;</v>
      </c>
      <c r="N328" s="14" t="str">
        <f>"    ref_intext_"&amp;F328&amp;": "&amp;""""&amp;I328&amp;""""</f>
        <v xml:space="preserve">    ref_intext_rowcliffe_et_al_2011: "Rowcliffe et al., 2011"</v>
      </c>
      <c r="O328" s="14" t="str">
        <f>"    ref_bib_"&amp;F328&amp;": "&amp;""""&amp;K328&amp;""""</f>
        <v xml:space="preserve">    ref_bib_rowcliffe_et_al_2011: "Rowcliffe, M. J., Carbone, C., Jansen, P. A., Kays, R., &amp; Kranstauber, B. (2011). Quantifying the sensitivity of camera traps: an adapted distance sampling approach. *Methods in Ecology and Evolution, 2*(5), 464–476. &lt;https://doi.org/10.1111/j.2041-210X.2011.00094.x&gt;"</v>
      </c>
    </row>
    <row r="329" spans="1:15" ht="15">
      <c r="F329" s="33" t="s">
        <v>3595</v>
      </c>
      <c r="G329" s="14" t="str">
        <f>"{{ ref_intext_"&amp;F329&amp;" }}"</f>
        <v>{{ ref_intext_royle_2020 }}</v>
      </c>
      <c r="H329" s="14" t="str">
        <f>"{{ ref_bib_"&amp;F329&amp;" }}"</f>
        <v>{{ ref_bib_royle_2020 }}</v>
      </c>
      <c r="I329" s="33" t="s">
        <v>3594</v>
      </c>
      <c r="K329" s="28" t="s">
        <v>3592</v>
      </c>
      <c r="L329" s="28" t="s">
        <v>3593</v>
      </c>
      <c r="N329" s="14" t="str">
        <f>"    ref_intext_"&amp;F329&amp;": "&amp;""""&amp;I329&amp;""""</f>
        <v xml:space="preserve">    ref_intext_royle_2020: "Royle, 2020"</v>
      </c>
      <c r="O329" s="14" t="str">
        <f>"    ref_bib_"&amp;F329&amp;": "&amp;""""&amp;K329&amp;""""</f>
        <v xml:space="preserve">    ref_bib_royle_2020: "Royle, A. J. (2020, Oct 26) *Introduction to Spatial Capture-Recapture. oSCR Package*, [Video]. YouTube. &lt;https://www.youtube.com/watch?v=yRRDi07FtPg&gt;"</v>
      </c>
    </row>
    <row r="330" spans="1:15">
      <c r="A330" s="14" t="s">
        <v>2238</v>
      </c>
      <c r="B330" s="14" t="b">
        <v>1</v>
      </c>
      <c r="C330" s="14" t="b">
        <v>0</v>
      </c>
      <c r="D330" s="14" t="b">
        <v>0</v>
      </c>
      <c r="E330" s="14"/>
      <c r="F330" s="14" t="s">
        <v>8</v>
      </c>
      <c r="G330" s="14" t="str">
        <f>"{{ ref_intext_"&amp;F330&amp;" }}"</f>
        <v>{{ ref_intext_royle_2004 }}</v>
      </c>
      <c r="H330" s="14" t="str">
        <f>"{{ ref_bib_"&amp;F330&amp;" }}"</f>
        <v>{{ ref_bib_royle_2004 }}</v>
      </c>
      <c r="I330" s="14" t="s">
        <v>111</v>
      </c>
      <c r="J330" s="14" t="s">
        <v>111</v>
      </c>
      <c r="K330" s="14" t="s">
        <v>1828</v>
      </c>
      <c r="L330" s="14" t="s">
        <v>624</v>
      </c>
      <c r="M330" s="14" t="str">
        <f>LEFT(K330,141)&amp;" &lt;br&gt; &amp;nbsp;&amp;nbsp;&amp;nbsp;&amp;nbsp;&amp;nbsp;&amp;nbsp;&amp;nbsp;&amp;nbsp;"&amp;MID(K330,2,142)&amp;MID(K330,142,500)&amp;"&lt;br&gt;&lt;br&gt;"</f>
        <v>Royle, J. A. (2004). N-mixture Models for estimating population size from spatially Repeated Counts. *International Biometric Society, 60*(1) &lt;br&gt; &amp;nbsp;&amp;nbsp;&amp;nbsp;&amp;nbsp;&amp;nbsp;&amp;nbsp;&amp;nbsp;&amp;nbsp;oyle, J. A. (2004). N-mixture Models for estimating population size from spatially Repeated Counts. *International Biometric Society, 60*(1), , 108–115. &lt;https://www.jstor.org/stable/3695558&gt;&lt;br&gt;&lt;br&gt;</v>
      </c>
      <c r="N330" s="14" t="str">
        <f>"    ref_intext_"&amp;F330&amp;": "&amp;""""&amp;I330&amp;""""</f>
        <v xml:space="preserve">    ref_intext_royle_2004: "Royle, 2004"</v>
      </c>
      <c r="O330" s="14" t="str">
        <f>"    ref_bib_"&amp;F330&amp;": "&amp;""""&amp;K330&amp;""""</f>
        <v xml:space="preserve">    ref_bib_royle_2004: "Royle, J. A. (2004). N-mixture Models for estimating population size from spatially Repeated Counts. *International Biometric Society, 60*(1), 108–115. &lt;https://www.jstor.org/stable/3695558&gt;"</v>
      </c>
    </row>
    <row r="331" spans="1:15">
      <c r="A331" s="14"/>
      <c r="B331" s="14"/>
      <c r="C331" s="14"/>
      <c r="D331" s="14"/>
      <c r="E331" s="14"/>
      <c r="F331" s="38" t="s">
        <v>3187</v>
      </c>
      <c r="G331" s="14" t="str">
        <f>"{{ ref_intext_"&amp;F331&amp;" }}"</f>
        <v>{{ ref_intext_royle_dorazio_2008 }}</v>
      </c>
      <c r="H331" s="14" t="str">
        <f>"{{ ref_bib_"&amp;F331&amp;" }}"</f>
        <v>{{ ref_bib_royle_dorazio_2008 }}</v>
      </c>
      <c r="I331" s="38" t="s">
        <v>3186</v>
      </c>
      <c r="J331" s="38" t="s">
        <v>3186</v>
      </c>
      <c r="K331" s="14" t="s">
        <v>3185</v>
      </c>
      <c r="L331" s="14" t="s">
        <v>624</v>
      </c>
      <c r="M331" s="14" t="str">
        <f>LEFT(K331,141)&amp;" &lt;br&gt; &amp;nbsp;&amp;nbsp;&amp;nbsp;&amp;nbsp;&amp;nbsp;&amp;nbsp;&amp;nbsp;&amp;nbsp;"&amp;MID(K331,2,142)&amp;MID(K331,142,500)&amp;"&lt;br&gt;&lt;br&gt;"</f>
        <v>Royle, J. A., &amp; Dorazio, R. M. (2008). *Hierarchical Modeling and Inference in Ecology: The Analysis of Data from Populations, Metapopulation &lt;br&gt; &amp;nbsp;&amp;nbsp;&amp;nbsp;&amp;nbsp;&amp;nbsp;&amp;nbsp;&amp;nbsp;&amp;nbsp;oyle, J. A., &amp; Dorazio, R. M. (2008). *Hierarchical Modeling and Inference in Ecology: The Analysis of Data from Populations, Metapopulations s and Communities.* 1st ed. Academic Press, Amsterdam; Boston. &lt;https://doi.org/10.1016/B978-0-12-374097-7.50001-5&gt;&lt;br&gt;&lt;br&gt;</v>
      </c>
      <c r="N331" s="14" t="str">
        <f>"    ref_intext_"&amp;F331&amp;": "&amp;""""&amp;I331&amp;""""</f>
        <v xml:space="preserve">    ref_intext_royle_dorazio_2008: "Royle &amp; Dorazio, 2008"</v>
      </c>
      <c r="O331" s="14" t="str">
        <f>"    ref_bib_"&amp;F331&amp;": "&amp;""""&amp;K331&amp;""""</f>
        <v xml:space="preserve">    ref_bib_royle_dorazio_2008: "Royle, J. A., &amp; Dorazio, R. M. (2008). *Hierarchical Modeling and Inference in Ecology: The Analysis of Data from Populations, Metapopulations and Communities.* 1st ed. Academic Press, Amsterdam; Boston. &lt;https://doi.org/10.1016/B978-0-12-374097-7.50001-5&gt;"</v>
      </c>
    </row>
    <row r="332" spans="1:15">
      <c r="A332" s="38"/>
      <c r="B332" s="38"/>
      <c r="C332" s="38"/>
      <c r="D332" s="38"/>
      <c r="E332" s="38"/>
      <c r="F332" s="38" t="s">
        <v>3071</v>
      </c>
      <c r="G332" s="14" t="str">
        <f>"{{ ref_intext_"&amp;F332&amp;" }}"</f>
        <v>{{ ref_intext_royle_dorazio_2012 }}</v>
      </c>
      <c r="H332" s="14" t="str">
        <f>"{{ ref_bib_"&amp;F332&amp;" }}"</f>
        <v>{{ ref_bib_royle_dorazio_2012 }}</v>
      </c>
      <c r="I332" s="38" t="s">
        <v>3069</v>
      </c>
      <c r="J332" s="38" t="s">
        <v>3069</v>
      </c>
      <c r="K332" s="38" t="s">
        <v>3072</v>
      </c>
      <c r="L332" s="14" t="s">
        <v>624</v>
      </c>
      <c r="M332" s="14" t="str">
        <f>LEFT(K332,141)&amp;" &lt;br&gt; &amp;nbsp;&amp;nbsp;&amp;nbsp;&amp;nbsp;&amp;nbsp;&amp;nbsp;&amp;nbsp;&amp;nbsp;"&amp;MID(K332,2,142)&amp;MID(K332,142,500)&amp;"&lt;br&gt;&lt;br&gt;"</f>
        <v>Royle, J. A., &amp; Dorazio, R. M. (2012). Parameter-expanded data augmentation for Bayesian analysis of capture–recapture models. *Journal of Or &lt;br&gt; &amp;nbsp;&amp;nbsp;&amp;nbsp;&amp;nbsp;&amp;nbsp;&amp;nbsp;&amp;nbsp;&amp;nbsp;oyle, J. A., &amp; Dorazio, R. M. (2012). Parameter-expanded data augmentation for Bayesian analysis of capture–recapture models. *Journal of Orninithology, 152*(S2), 521–537. &lt;https://doi.org/10.1007/s10336-010-0619-4&gt;&lt;br&gt;&lt;br&gt;</v>
      </c>
      <c r="N332" s="14" t="str">
        <f>"    ref_intext_"&amp;F332&amp;": "&amp;""""&amp;I332&amp;""""</f>
        <v xml:space="preserve">    ref_intext_royle_dorazio_2012: "Royle &amp; Dorazio, 2012"</v>
      </c>
      <c r="O332" s="14" t="str">
        <f>"    ref_bib_"&amp;F332&amp;": "&amp;""""&amp;K332&amp;""""</f>
        <v xml:space="preserve">    ref_bib_royle_dorazio_2012: "Royle, J. A., &amp; Dorazio, R. M. (2012). Parameter-expanded data augmentation for Bayesian analysis of capture–recapture models. *Journal of Ornithology, 152*(S2), 521–537. &lt;https://doi.org/10.1007/s10336-010-0619-4&gt;"</v>
      </c>
    </row>
    <row r="333" spans="1:15">
      <c r="A333" s="14" t="s">
        <v>2238</v>
      </c>
      <c r="B333" s="14" t="b">
        <v>1</v>
      </c>
      <c r="C333" s="14" t="b">
        <v>0</v>
      </c>
      <c r="D333" s="14" t="b">
        <v>0</v>
      </c>
      <c r="E333" s="14"/>
      <c r="F333" s="14" t="s">
        <v>1606</v>
      </c>
      <c r="G333" s="14" t="str">
        <f>"{{ ref_intext_"&amp;F333&amp;" }}"</f>
        <v>{{ ref_intext_royle_nichols_2003 }}</v>
      </c>
      <c r="H333" s="14" t="str">
        <f>"{{ ref_bib_"&amp;F333&amp;" }}"</f>
        <v>{{ ref_bib_royle_nichols_2003 }}</v>
      </c>
      <c r="I333" s="14" t="s">
        <v>110</v>
      </c>
      <c r="J333" s="14" t="s">
        <v>110</v>
      </c>
      <c r="K333" s="14" t="s">
        <v>1826</v>
      </c>
      <c r="L333" s="14" t="s">
        <v>624</v>
      </c>
      <c r="M333" s="14" t="str">
        <f>LEFT(K333,141)&amp;" &lt;br&gt; &amp;nbsp;&amp;nbsp;&amp;nbsp;&amp;nbsp;&amp;nbsp;&amp;nbsp;&amp;nbsp;&amp;nbsp;"&amp;MID(K333,2,142)&amp;MID(K333,142,500)&amp;"&lt;br&gt;&lt;br&gt;"</f>
        <v>Royle, J. A., &amp; Nichols, J. D. (2003). Estimating abundance from repeated presence–absence data or point counts. *Ecology, 84*, 777–790. &lt;htt &lt;br&gt; &amp;nbsp;&amp;nbsp;&amp;nbsp;&amp;nbsp;&amp;nbsp;&amp;nbsp;&amp;nbsp;&amp;nbsp;oyle, J. A., &amp; Nichols, J. D. (2003). Estimating abundance from repeated presence–absence data or point counts. *Ecology, 84*, 777–790. &lt;httpsps://doi.org/10.1890/0012-9658(2003)084[0777:EAFRPA]2.0.CO;2&gt;&lt;br&gt;&lt;br&gt;</v>
      </c>
      <c r="N333" s="14" t="str">
        <f>"    ref_intext_"&amp;F333&amp;": "&amp;""""&amp;I333&amp;""""</f>
        <v xml:space="preserve">    ref_intext_royle_nichols_2003: "Royle &amp; Nichols, 2003"</v>
      </c>
      <c r="O333" s="14" t="str">
        <f>"    ref_bib_"&amp;F333&amp;": "&amp;""""&amp;K333&amp;""""</f>
        <v xml:space="preserve">    ref_bib_royle_nichols_2003: "Royle, J. A., &amp; Nichols, J. D. (2003). Estimating abundance from repeated presence–absence data or point counts. *Ecology, 84*, 777–790. &lt;https://doi.org/10.1890/0012-9658(2003)084[0777:EAFRPA]2.0.CO;2&gt;"</v>
      </c>
    </row>
    <row r="334" spans="1:15">
      <c r="A334" s="14" t="s">
        <v>2238</v>
      </c>
      <c r="B334" s="14" t="b">
        <v>1</v>
      </c>
      <c r="C334" s="14" t="b">
        <v>1</v>
      </c>
      <c r="D334" s="14" t="b">
        <v>0</v>
      </c>
      <c r="E334" s="14"/>
      <c r="F334" s="14" t="s">
        <v>1607</v>
      </c>
      <c r="G334" s="14" t="str">
        <f>"{{ ref_intext_"&amp;F334&amp;" }}"</f>
        <v>{{ ref_intext_royle_young_2008 }}</v>
      </c>
      <c r="H334" s="14" t="str">
        <f>"{{ ref_bib_"&amp;F334&amp;" }}"</f>
        <v>{{ ref_bib_royle_young_2008 }}</v>
      </c>
      <c r="I334" s="14" t="s">
        <v>109</v>
      </c>
      <c r="J334" s="14" t="s">
        <v>109</v>
      </c>
      <c r="K334" s="14" t="s">
        <v>1827</v>
      </c>
      <c r="L334" s="14" t="s">
        <v>624</v>
      </c>
      <c r="M334" s="14" t="str">
        <f>LEFT(K334,141)&amp;" &lt;br&gt; &amp;nbsp;&amp;nbsp;&amp;nbsp;&amp;nbsp;&amp;nbsp;&amp;nbsp;&amp;nbsp;&amp;nbsp;"&amp;MID(K334,2,142)&amp;MID(K334,142,500)&amp;"&lt;br&gt;&lt;br&gt;"</f>
        <v>Royle, J. A., &amp; Young, K. V. (2008). A hierarchical model for spatial capture-recapture data. *Ecology, 89*(8), 2281–2289. &lt;https://doi.org/1 &lt;br&gt; &amp;nbsp;&amp;nbsp;&amp;nbsp;&amp;nbsp;&amp;nbsp;&amp;nbsp;&amp;nbsp;&amp;nbsp;oyle, J. A., &amp; Young, K. V. (2008). A hierarchical model for spatial capture-recapture data. *Ecology, 89*(8), 2281–2289. &lt;https://doi.org/10.0.1890/07-0601.1&gt;&lt;br&gt;&lt;br&gt;</v>
      </c>
      <c r="N334" s="14" t="str">
        <f>"    ref_intext_"&amp;F334&amp;": "&amp;""""&amp;I334&amp;""""</f>
        <v xml:space="preserve">    ref_intext_royle_young_2008: "Royle &amp; Young, 2008"</v>
      </c>
      <c r="O334" s="14" t="str">
        <f>"    ref_bib_"&amp;F334&amp;": "&amp;""""&amp;K334&amp;""""</f>
        <v xml:space="preserve">    ref_bib_royle_young_2008: "Royle, J. A., &amp; Young, K. V. (2008). A hierarchical model for spatial capture-recapture data. *Ecology, 89*(8), 2281–2289. &lt;https://doi.org/10.1890/07-0601.1&gt;"</v>
      </c>
    </row>
    <row r="335" spans="1:15">
      <c r="A335" s="14" t="s">
        <v>2238</v>
      </c>
      <c r="B335" s="14" t="b">
        <v>1</v>
      </c>
      <c r="C335" s="14" t="b">
        <v>0</v>
      </c>
      <c r="D335" s="14" t="b">
        <v>0</v>
      </c>
      <c r="E335" s="14"/>
      <c r="F335" s="14" t="s">
        <v>1605</v>
      </c>
      <c r="G335" s="14" t="str">
        <f>"{{ ref_intext_"&amp;F335&amp;" }}"</f>
        <v>{{ ref_intext_royle_et_al_2014 }}</v>
      </c>
      <c r="H335" s="14" t="str">
        <f>"{{ ref_bib_"&amp;F335&amp;" }}"</f>
        <v>{{ ref_bib_royle_et_al_2014 }}</v>
      </c>
      <c r="I335" s="14" t="s">
        <v>108</v>
      </c>
      <c r="J335" s="14" t="s">
        <v>796</v>
      </c>
      <c r="K335" s="14" t="s">
        <v>2806</v>
      </c>
      <c r="L335" s="14" t="s">
        <v>624</v>
      </c>
      <c r="M335" s="14" t="str">
        <f>LEFT(K335,141)&amp;" &lt;br&gt; &amp;nbsp;&amp;nbsp;&amp;nbsp;&amp;nbsp;&amp;nbsp;&amp;nbsp;&amp;nbsp;&amp;nbsp;"&amp;MID(K335,2,142)&amp;MID(K335,142,500)&amp;"&lt;br&gt;&lt;br&gt;"</f>
        <v>Royle, J. A., Converse, S. J., &amp; Freckleton, R. (2014). Hierarchical spatial capture-recapture models: modelling population Density in strati &lt;br&gt; &amp;nbsp;&amp;nbsp;&amp;nbsp;&amp;nbsp;&amp;nbsp;&amp;nbsp;&amp;nbsp;&amp;nbsp;oyle, J. A., Converse, S. J., &amp; Freckleton, R. (2014). Hierarchical spatial capture-recapture models: modelling population Density in stratifified populations. *Methods in Ecology and Evolution, 5*(1), 37-43. &lt;https://doi.org/10.1111/2041-210x.12135&gt;&lt;br&gt;&lt;br&gt;</v>
      </c>
      <c r="N335" s="14" t="str">
        <f>"    ref_intext_"&amp;F335&amp;": "&amp;""""&amp;I335&amp;""""</f>
        <v xml:space="preserve">    ref_intext_royle_et_al_2014: "Royle et al., 2014"</v>
      </c>
      <c r="O335" s="14" t="str">
        <f>"    ref_bib_"&amp;F335&amp;": "&amp;""""&amp;K335&amp;""""</f>
        <v xml:space="preserve">    ref_bib_royle_et_al_2014: "Royle, J. A., Converse, S. J., &amp; Freckleton, R. (2014). Hierarchical spatial capture-recapture models: modelling population Density in stratified populations. *Methods in Ecology and Evolution, 5*(1), 37-43. &lt;https://doi.org/10.1111/2041-210x.12135&gt;"</v>
      </c>
    </row>
    <row r="336" spans="1:15">
      <c r="A336" s="14" t="s">
        <v>2238</v>
      </c>
      <c r="B336" s="14" t="b">
        <v>1</v>
      </c>
      <c r="C336" s="14" t="b">
        <v>0</v>
      </c>
      <c r="D336" s="14" t="b">
        <v>0</v>
      </c>
      <c r="E336" s="14"/>
      <c r="F336" s="14" t="s">
        <v>1604</v>
      </c>
      <c r="G336" s="14" t="str">
        <f>"{{ ref_intext_"&amp;F336&amp;" }}"</f>
        <v>{{ ref_intext_royle_et_al_2009 }}</v>
      </c>
      <c r="H336" s="14" t="str">
        <f>"{{ ref_bib_"&amp;F336&amp;" }}"</f>
        <v>{{ ref_bib_royle_et_al_2009 }}</v>
      </c>
      <c r="I336" s="14" t="s">
        <v>107</v>
      </c>
      <c r="J336" s="14" t="s">
        <v>107</v>
      </c>
      <c r="K336" s="14" t="s">
        <v>2807</v>
      </c>
      <c r="L336" s="14" t="s">
        <v>624</v>
      </c>
      <c r="M336" s="14" t="str">
        <f>LEFT(K336,141)&amp;" &lt;br&gt; &amp;nbsp;&amp;nbsp;&amp;nbsp;&amp;nbsp;&amp;nbsp;&amp;nbsp;&amp;nbsp;&amp;nbsp;"&amp;MID(K336,2,142)&amp;MID(K336,142,500)&amp;"&lt;br&gt;&lt;br&gt;"</f>
        <v>Royle, J. A., Nichols, J. D., Karanth, K. U., &amp; Gopalaswamy, A. M. (2009). A hierarchical model for estimating Density in camera-trap studies &lt;br&gt; &amp;nbsp;&amp;nbsp;&amp;nbsp;&amp;nbsp;&amp;nbsp;&amp;nbsp;&amp;nbsp;&amp;nbsp;oyle, J. A., Nichols, J. D., Karanth, K. U., &amp; Gopalaswamy, A. M. (2009). A hierarchical model for estimating Density in camera-trap studies. . *Journal of Applied Ecology, 46*(1), 118–127. &lt;https://doi.org/10.1111/j.1365-2664.2008.01578.x&gt;&lt;br&gt;&lt;br&gt;</v>
      </c>
      <c r="N336" s="14" t="str">
        <f>"    ref_intext_"&amp;F336&amp;": "&amp;""""&amp;I336&amp;""""</f>
        <v xml:space="preserve">    ref_intext_royle_et_al_2009: "Royle et al., 2009"</v>
      </c>
      <c r="O336" s="14" t="str">
        <f>"    ref_bib_"&amp;F336&amp;": "&amp;""""&amp;K336&amp;""""</f>
        <v xml:space="preserve">    ref_bib_royle_et_al_2009: "Royle, J. A., Nichols, J. D., Karanth, K. U., &amp; Gopalaswamy, A. M. (2009). A hierarchical model for estimating Density in camera-trap studies. *Journal of Applied Ecology, 46*(1), 118–127. &lt;https://doi.org/10.1111/j.1365-2664.2008.01578.x&gt;"</v>
      </c>
    </row>
    <row r="337" spans="1:15" ht="15">
      <c r="F337" t="s">
        <v>3652</v>
      </c>
      <c r="G337" s="14" t="str">
        <f>"{{ ref_intext_"&amp;F337&amp;" }}"</f>
        <v>{{ ref_intext_russel_2020 }}</v>
      </c>
      <c r="H337" s="14" t="str">
        <f>"{{ ref_bib_"&amp;F337&amp;" }}"</f>
        <v>{{ ref_bib_russel_2020 }}</v>
      </c>
      <c r="I337" t="s">
        <v>3651</v>
      </c>
      <c r="J337" s="79" t="s">
        <v>3646</v>
      </c>
      <c r="K337" t="s">
        <v>3647</v>
      </c>
      <c r="L337" s="14" t="s">
        <v>624</v>
      </c>
      <c r="N337" s="14" t="str">
        <f>"    ref_intext_"&amp;F337&amp;": "&amp;""""&amp;I337&amp;""""</f>
        <v xml:space="preserve">    ref_intext_russel_2020: "Russell, 2020"</v>
      </c>
      <c r="O337" s="14" t="str">
        <f>"    ref_bib_"&amp;F337&amp;": "&amp;""""&amp;K337&amp;""""</f>
        <v xml:space="preserve">    ref_bib_russel_2020: "Russell, M. (2020, Nov 29). *Fitting Poisson and zero-inflated Poisson models.* [Video]. YouTube. &lt;https://www.youtube.com/watch?v=cD9V1ApYqCk&gt;"</v>
      </c>
    </row>
    <row r="338" spans="1:15">
      <c r="A338" s="14" t="s">
        <v>2254</v>
      </c>
      <c r="B338" s="14" t="b">
        <v>1</v>
      </c>
      <c r="C338" s="14" t="b">
        <v>1</v>
      </c>
      <c r="D338" s="14" t="b">
        <v>1</v>
      </c>
      <c r="E338" s="14"/>
      <c r="F338" s="14" t="s">
        <v>1608</v>
      </c>
      <c r="G338" s="14" t="str">
        <f>"{{ ref_intext_"&amp;F338&amp;" }}"</f>
        <v>{{ ref_intext_samejima_et_al_2012 }}</v>
      </c>
      <c r="H338" s="14" t="str">
        <f>"{{ ref_bib_"&amp;F338&amp;" }}"</f>
        <v>{{ ref_bib_samejima_et_al_2012 }}</v>
      </c>
      <c r="I338" s="14" t="s">
        <v>105</v>
      </c>
      <c r="J338" s="14" t="s">
        <v>105</v>
      </c>
      <c r="K338" s="14" t="s">
        <v>1829</v>
      </c>
      <c r="L338" s="14" t="s">
        <v>624</v>
      </c>
      <c r="M338" s="14" t="str">
        <f>LEFT(K338,141)&amp;" &lt;br&gt; &amp;nbsp;&amp;nbsp;&amp;nbsp;&amp;nbsp;&amp;nbsp;&amp;nbsp;&amp;nbsp;&amp;nbsp;"&amp;MID(K338,2,142)&amp;MID(K338,142,500)&amp;"&lt;br&gt;&lt;br&gt;"</f>
        <v>Samejima, H., Ong, R., Lagan, P. &amp; Kitayama, K. (2012). Camera-trapping rates of mammals and birds in a Bornean tropical rainforest under sus &lt;br&gt; &amp;nbsp;&amp;nbsp;&amp;nbsp;&amp;nbsp;&amp;nbsp;&amp;nbsp;&amp;nbsp;&amp;nbsp;amejima, H., Ong, R., Lagan, P. &amp; Kitayama, K. (2012). Camera-trapping rates of mammals and birds in a Bornean tropical rainforest under sustatainable forest management. *Forest Ecology and Management, 270*, 248–256. &lt;https://doi.org/10.1016/j.foreco.2012.01.013&gt;&lt;br&gt;&lt;br&gt;</v>
      </c>
      <c r="N338" s="14" t="str">
        <f>"    ref_intext_"&amp;F338&amp;": "&amp;""""&amp;I338&amp;""""</f>
        <v xml:space="preserve">    ref_intext_samejima_et_al_2012: "Samejima et al., 2012"</v>
      </c>
      <c r="O338" s="14" t="str">
        <f>"    ref_bib_"&amp;F338&amp;": "&amp;""""&amp;K338&amp;""""</f>
        <v xml:space="preserve">    ref_bib_samejima_et_al_2012: "Samejima, H., Ong, R., Lagan, P. &amp; Kitayama, K. (2012). Camera-trapping rates of mammals and birds in a Bornean tropical rainforest under sustainable forest management. *Forest Ecology and Management, 270*, 248–256. &lt;https://doi.org/10.1016/j.foreco.2012.01.013&gt;"</v>
      </c>
    </row>
    <row r="339" spans="1:15">
      <c r="A339" s="14" t="s">
        <v>2254</v>
      </c>
      <c r="B339" s="14" t="b">
        <v>0</v>
      </c>
      <c r="C339" s="14" t="b">
        <v>0</v>
      </c>
      <c r="D339" s="14" t="s">
        <v>789</v>
      </c>
      <c r="E339" s="14"/>
      <c r="F339" s="14" t="s">
        <v>1609</v>
      </c>
      <c r="G339" s="14" t="str">
        <f>"{{ ref_intext_"&amp;F339&amp;" }}"</f>
        <v>{{ ref_intext_santini_et_al_2020 }}</v>
      </c>
      <c r="H339" s="14" t="str">
        <f>"{{ ref_bib_"&amp;F339&amp;" }}"</f>
        <v>{{ ref_bib_santini_et_al_2020 }}</v>
      </c>
      <c r="I339" s="14" t="s">
        <v>104</v>
      </c>
      <c r="J339" s="14" t="s">
        <v>104</v>
      </c>
      <c r="K339" s="14" t="s">
        <v>1830</v>
      </c>
      <c r="L339" s="14" t="s">
        <v>624</v>
      </c>
      <c r="M339" s="14" t="str">
        <f>LEFT(K339,141)&amp;" &lt;br&gt; &amp;nbsp;&amp;nbsp;&amp;nbsp;&amp;nbsp;&amp;nbsp;&amp;nbsp;&amp;nbsp;&amp;nbsp;"&amp;MID(K339,2,142)&amp;MID(K339,142,500)&amp;"&lt;br&gt;&lt;br&gt;"</f>
        <v>Santini, G., Abolaffio, M., Ossi, F., Franzetti, B., Cagnacci, F., &amp; Focardi, S. (2022) Population Assessment without Individual Identificati &lt;br&gt; &amp;nbsp;&amp;nbsp;&amp;nbsp;&amp;nbsp;&amp;nbsp;&amp;nbsp;&amp;nbsp;&amp;nbsp;antini, G., Abolaffio, M., Ossi, F., Franzetti, B., Cagnacci, F., &amp; Focardi, S. (2022) Population Assessment without Individual Identificationon Using Camera-Traps: A Comparison of Four Methods. *Basic and Applied Ecology, 61*, 68–81. &lt;https://doi.org/10.1016/j.baae.2022.03.007&gt;&lt;br&gt;&lt;br&gt;</v>
      </c>
      <c r="N339" s="14" t="str">
        <f>"    ref_intext_"&amp;F339&amp;": "&amp;""""&amp;I339&amp;""""</f>
        <v xml:space="preserve">    ref_intext_santini_et_al_2020: "Santini et al., 2020"</v>
      </c>
      <c r="O339" s="14" t="str">
        <f>"    ref_bib_"&amp;F339&amp;": "&amp;""""&amp;K339&amp;""""</f>
        <v xml:space="preserve">    ref_bib_santini_et_al_2020: "Santini, G., Abolaffio, M., Ossi, F., Franzetti, B., Cagnacci, F., &amp; Focardi, S. (2022) Population Assessment without Individual Identification Using Camera-Traps: A Comparison of Four Methods. *Basic and Applied Ecology, 61*, 68–81. &lt;https://doi.org/10.1016/j.baae.2022.03.007&gt;"</v>
      </c>
    </row>
    <row r="340" spans="1:15">
      <c r="A340" s="14" t="s">
        <v>2254</v>
      </c>
      <c r="B340" s="14" t="b">
        <v>1</v>
      </c>
      <c r="C340" s="14" t="b">
        <v>0</v>
      </c>
      <c r="D340" s="14" t="b">
        <v>0</v>
      </c>
      <c r="E340" s="14"/>
      <c r="F340" s="14" t="s">
        <v>1610</v>
      </c>
      <c r="G340" s="14" t="str">
        <f>"{{ ref_intext_"&amp;F340&amp;" }}"</f>
        <v>{{ ref_intext_schenider_et_al_2018 }}</v>
      </c>
      <c r="H340" s="14" t="str">
        <f>"{{ ref_bib_"&amp;F340&amp;" }}"</f>
        <v>{{ ref_bib_schenider_et_al_2018 }}</v>
      </c>
      <c r="I340" s="14" t="s">
        <v>103</v>
      </c>
      <c r="J340" s="14" t="s">
        <v>103</v>
      </c>
      <c r="K340" s="14" t="s">
        <v>2844</v>
      </c>
      <c r="L340" s="14" t="s">
        <v>624</v>
      </c>
      <c r="M340" s="14" t="str">
        <f>LEFT(K340,141)&amp;" &lt;br&gt; &amp;nbsp;&amp;nbsp;&amp;nbsp;&amp;nbsp;&amp;nbsp;&amp;nbsp;&amp;nbsp;&amp;nbsp;"&amp;MID(K340,2,142)&amp;MID(K340,142,500)&amp;"&lt;br&gt;&lt;br&gt;"</f>
        <v>Schenider, S., Taylor, G. W., Linquist, S., &amp; Kremer, S. C. (2018). Past, Present, and Future Approaches Using Computer Vision for Animal Re- &lt;br&gt; &amp;nbsp;&amp;nbsp;&amp;nbsp;&amp;nbsp;&amp;nbsp;&amp;nbsp;&amp;nbsp;&amp;nbsp;chenider, S., Taylor, G. W., Linquist, S., &amp; Kremer, S. C. (2018). Past, Present, and Future Approaches Using Computer Vision for Animal Re-IdIdentification from Camera Trap Data. *Methods in Ecology and Evolution, 10*, 461-470. &lt;https://besjournals. onlinelibrary. wiley.com/doi/epdf/10.1111/2041-210X. 13133&gt;&lt;br&gt;&lt;br&gt;</v>
      </c>
      <c r="N340" s="14" t="str">
        <f>"    ref_intext_"&amp;F340&amp;": "&amp;""""&amp;I340&amp;""""</f>
        <v xml:space="preserve">    ref_intext_schenider_et_al_2018: "Schenider et al., 2018"</v>
      </c>
      <c r="O340" s="14" t="str">
        <f>"    ref_bib_"&amp;F340&amp;": "&amp;""""&amp;K340&amp;""""</f>
        <v xml:space="preserve">    ref_bib_schenider_et_al_2018: "Schenider, S., Taylor, G. W., Linquist, S., &amp; Kremer, S. C. (2018). Past, Present, and Future Approaches Using Computer Vision for Animal Re-Identification from Camera Trap Data. *Methods in Ecology and Evolution, 10*, 461-470. &lt;https://besjournals. onlinelibrary. wiley.com/doi/epdf/10.1111/2041-210X. 13133&gt;"</v>
      </c>
    </row>
    <row r="341" spans="1:15">
      <c r="A341" s="14" t="s">
        <v>2254</v>
      </c>
      <c r="B341" s="14" t="b">
        <v>1</v>
      </c>
      <c r="C341" s="14" t="b">
        <v>0</v>
      </c>
      <c r="D341" s="14" t="b">
        <v>0</v>
      </c>
      <c r="E341" s="14"/>
      <c r="F341" s="14" t="s">
        <v>7</v>
      </c>
      <c r="G341" s="14" t="str">
        <f>"{{ ref_intext_"&amp;F341&amp;" }}"</f>
        <v>{{ ref_intext_schlexer_2008 }}</v>
      </c>
      <c r="H341" s="14" t="str">
        <f>"{{ ref_bib_"&amp;F341&amp;" }}"</f>
        <v>{{ ref_bib_schlexer_2008 }}</v>
      </c>
      <c r="I341" s="14" t="s">
        <v>102</v>
      </c>
      <c r="J341" s="14" t="s">
        <v>102</v>
      </c>
      <c r="K341" s="14" t="s">
        <v>2836</v>
      </c>
      <c r="L341" s="14" t="s">
        <v>624</v>
      </c>
      <c r="M341" s="14" t="str">
        <f>LEFT(K341,141)&amp;" &lt;br&gt; &amp;nbsp;&amp;nbsp;&amp;nbsp;&amp;nbsp;&amp;nbsp;&amp;nbsp;&amp;nbsp;&amp;nbsp;"&amp;MID(K341,2,142)&amp;MID(K341,142,500)&amp;"&lt;br&gt;&lt;br&gt;"</f>
        <v>Schlexer, F. V. (2008). Attracting Animals to Detection Devices. In R. A. Long, P. MacKay, W. J. Zielinski, &amp; J. C. Ray (Eds.), *Noninvasive  &lt;br&gt; &amp;nbsp;&amp;nbsp;&amp;nbsp;&amp;nbsp;&amp;nbsp;&amp;nbsp;&amp;nbsp;&amp;nbsp;chlexer, F. V. (2008). Attracting Animals to Detection Devices. In R. A. Long, P. MacKay, W. J. Zielinski, &amp; J. C. Ray (Eds.), *Noninvasive SuSurvey Methods for Carnivores* (pp. 263–292). Island Press. &lt;https://www.gwern.net/docs/cat/biology/2008-schlexer.pdf&gt;&lt;br&gt;&lt;br&gt;</v>
      </c>
      <c r="N341" s="14" t="str">
        <f>"    ref_intext_"&amp;F341&amp;": "&amp;""""&amp;I341&amp;""""</f>
        <v xml:space="preserve">    ref_intext_schlexer_2008: "Schlexer, 2008"</v>
      </c>
      <c r="O341" s="14" t="str">
        <f>"    ref_bib_"&amp;F341&amp;": "&amp;""""&amp;K341&amp;""""</f>
        <v xml:space="preserve">    ref_bib_schlexer_2008: "Schlexer, F. V. (2008). Attracting Animals to Detection Devices. In R. A. Long, P. MacKay, W. J. Zielinski, &amp; J. C. Ray (Eds.), *Noninvasive Survey Methods for Carnivores* (pp. 263–292). Island Press. &lt;https://www.gwern.net/docs/cat/biology/2008-schlexer.pdf&gt;"</v>
      </c>
    </row>
    <row r="342" spans="1:15">
      <c r="A342" s="14" t="s">
        <v>2254</v>
      </c>
      <c r="B342" s="14" t="b">
        <v>0</v>
      </c>
      <c r="C342" s="14" t="b">
        <v>0</v>
      </c>
      <c r="D342" s="14"/>
      <c r="E342" s="14"/>
      <c r="F342" s="14" t="s">
        <v>1669</v>
      </c>
      <c r="G342" s="14" t="str">
        <f>"{{ ref_intext_"&amp;F342&amp;" }}"</f>
        <v>{{ ref_intext_schmidt_et_al_2022 }}</v>
      </c>
      <c r="H342" s="14" t="str">
        <f>"{{ ref_bib_"&amp;F342&amp;" }}"</f>
        <v>{{ ref_bib_schmidt_et_al_2022 }}</v>
      </c>
      <c r="I342" s="14" t="s">
        <v>1668</v>
      </c>
      <c r="J342" s="14" t="s">
        <v>1668</v>
      </c>
      <c r="K342" s="14" t="s">
        <v>1666</v>
      </c>
      <c r="L342" s="14" t="s">
        <v>624</v>
      </c>
      <c r="M342" s="14" t="str">
        <f>LEFT(K342,141)&amp;" &lt;br&gt; &amp;nbsp;&amp;nbsp;&amp;nbsp;&amp;nbsp;&amp;nbsp;&amp;nbsp;&amp;nbsp;&amp;nbsp;"&amp;MID(K342,2,142)&amp;MID(K342,142,500)&amp;"&lt;br&gt;&lt;br&gt;"</f>
        <v>Schmidt, G. M., Graves, T. A., Pederson, J. C., &amp; Carroll, S. L. (2022). Precision and bias of spatial capture–recapture estimates: A multi‐s &lt;br&gt; &amp;nbsp;&amp;nbsp;&amp;nbsp;&amp;nbsp;&amp;nbsp;&amp;nbsp;&amp;nbsp;&amp;nbsp;chmidt, G. M., Graves, T. A., Pederson, J. C., &amp; Carroll, S. L. (2022). Precision and bias of spatial capture–recapture estimates: A multi‐sitite, multi‐year Utah black bear case study. *Ecological Applications, 32*(5), e2618. &lt;https://doi.org/10.1002/eap.2618&gt;&lt;br&gt;&lt;br&gt;</v>
      </c>
      <c r="N342" s="14" t="str">
        <f>"    ref_intext_"&amp;F342&amp;": "&amp;""""&amp;I342&amp;""""</f>
        <v xml:space="preserve">    ref_intext_schmidt_et_al_2022: "Schmidt et al., 2022"</v>
      </c>
      <c r="O342" s="14" t="str">
        <f>"    ref_bib_"&amp;F342&amp;": "&amp;""""&amp;K342&amp;""""</f>
        <v xml:space="preserve">    ref_bib_schmidt_et_al_2022: "Schmidt, G. M., Graves, T. A., Pederson, J. C., &amp; Carroll, S. L. (2022). Precision and bias of spatial capture–recapture estimates: A multi‐site, multi‐year Utah black bear case study. *Ecological Applications, 32*(5), e2618. &lt;https://doi.org/10.1002/eap.2618&gt;"</v>
      </c>
    </row>
    <row r="343" spans="1:15">
      <c r="A343" s="14" t="s">
        <v>2254</v>
      </c>
      <c r="B343" s="14" t="b">
        <v>0</v>
      </c>
      <c r="C343" s="14" t="b">
        <v>0</v>
      </c>
      <c r="D343" s="14" t="s">
        <v>789</v>
      </c>
      <c r="E343" s="14"/>
      <c r="F343" s="14" t="s">
        <v>6</v>
      </c>
      <c r="G343" s="14" t="str">
        <f>"{{ ref_intext_"&amp;F343&amp;" }}"</f>
        <v>{{ ref_intext_schweiger_2020 }}</v>
      </c>
      <c r="H343" s="14" t="str">
        <f>"{{ ref_bib_"&amp;F343&amp;" }}"</f>
        <v>{{ ref_bib_schweiger_2020 }}</v>
      </c>
      <c r="I343" s="14" t="s">
        <v>101</v>
      </c>
      <c r="J343" s="14" t="s">
        <v>101</v>
      </c>
      <c r="K343" s="14" t="s">
        <v>1831</v>
      </c>
      <c r="L343" s="14" t="s">
        <v>624</v>
      </c>
      <c r="M343" s="14" t="str">
        <f>LEFT(K343,141)&amp;" &lt;br&gt; &amp;nbsp;&amp;nbsp;&amp;nbsp;&amp;nbsp;&amp;nbsp;&amp;nbsp;&amp;nbsp;&amp;nbsp;"&amp;MID(K343,2,142)&amp;MID(K343,142,500)&amp;"&lt;br&gt;&lt;br&gt;"</f>
        <v>Schweiger, A. K. (2020). Spectral Field Campaigns: Planning and Data Collection. In Cavender-Bares, J., Gamon, J. A., &amp; Townsend, P. A (Eds.) &lt;br&gt; &amp;nbsp;&amp;nbsp;&amp;nbsp;&amp;nbsp;&amp;nbsp;&amp;nbsp;&amp;nbsp;&amp;nbsp;chweiger, A. K. (2020). Spectral Field Campaigns: Planning and Data Collection. In Cavender-Bares, J., Gamon, J. A., &amp; Townsend, P. A (Eds.), , *Remote Sensing of Plant Biodiversity* (pp. 385–423). &lt;https://doi.org/10.1007/978-3-030-33157-3_15&gt;&lt;br&gt;&lt;br&gt;</v>
      </c>
      <c r="N343" s="14" t="str">
        <f>"    ref_intext_"&amp;F343&amp;": "&amp;""""&amp;I343&amp;""""</f>
        <v xml:space="preserve">    ref_intext_schweiger_2020: "Schweiger, 2020"</v>
      </c>
      <c r="O343" s="14" t="str">
        <f>"    ref_bib_"&amp;F343&amp;": "&amp;""""&amp;K343&amp;""""</f>
        <v xml:space="preserve">    ref_bib_schweiger_2020: "Schweiger, A. K. (2020). Spectral Field Campaigns: Planning and Data Collection. In Cavender-Bares, J., Gamon, J. A., &amp; Townsend, P. A (Eds.), *Remote Sensing of Plant Biodiversity* (pp. 385–423). &lt;https://doi.org/10.1007/978-3-030-33157-3_15&gt;"</v>
      </c>
    </row>
    <row r="344" spans="1:15">
      <c r="A344" s="14" t="s">
        <v>2254</v>
      </c>
      <c r="B344" s="14" t="b">
        <v>1</v>
      </c>
      <c r="C344" s="14" t="b">
        <v>1</v>
      </c>
      <c r="D344" s="14" t="b">
        <v>0</v>
      </c>
      <c r="E344" s="14"/>
      <c r="F344" s="14" t="s">
        <v>1611</v>
      </c>
      <c r="G344" s="14" t="str">
        <f>"{{ ref_intext_"&amp;F344&amp;" }}"</f>
        <v>{{ ref_intext_scotson_et_al_2017 }}</v>
      </c>
      <c r="H344" s="14" t="str">
        <f>"{{ ref_bib_"&amp;F344&amp;" }}"</f>
        <v>{{ ref_bib_scotson_et_al_2017 }}</v>
      </c>
      <c r="I344" s="14" t="s">
        <v>100</v>
      </c>
      <c r="J344" s="14" t="s">
        <v>100</v>
      </c>
      <c r="K344" s="14" t="s">
        <v>1832</v>
      </c>
      <c r="L344" s="14" t="s">
        <v>624</v>
      </c>
      <c r="M344" s="14" t="str">
        <f>LEFT(K344,141)&amp;" &lt;br&gt; &amp;nbsp;&amp;nbsp;&amp;nbsp;&amp;nbsp;&amp;nbsp;&amp;nbsp;&amp;nbsp;&amp;nbsp;"&amp;MID(K344,2,142)&amp;MID(K344,142,500)&amp;"&lt;br&gt;&lt;br&gt;"</f>
        <v>Scotson, L., Johnston, L. R., Lannarilli, F., Wearn, O. R., Mohd‐Azlan, J., Wong, W. M., Gray, T. N. E., Dinata, Y., Suzuki, A., Willard, C.  &lt;br&gt; &amp;nbsp;&amp;nbsp;&amp;nbsp;&amp;nbsp;&amp;nbsp;&amp;nbsp;&amp;nbsp;&amp;nbsp;cotson, L., Johnston, L. R., Lannarilli, F., Wearn, O. R., Mohd‐Azlan, J., Wong, W. M., Gray, T. N. E., Dinata, Y., Suzuki, A., Willard, C. E.E., Frechette, J., Loken, B., Steinmetz, R., Moßbrucker, A. M., Clements, G. R., &amp; Fieberg, J. (2017). Best Practices and Software for the Management and Sharing of Camera Trap Data for Small and Large Scales Studies. *Remote Sensing in Ecology and Conservation*, 3(3), 158–172. &lt;https://doi.org/10.1002/rse2.54&gt;&lt;br&gt;&lt;br&gt;</v>
      </c>
      <c r="N344" s="14" t="str">
        <f>"    ref_intext_"&amp;F344&amp;": "&amp;""""&amp;I344&amp;""""</f>
        <v xml:space="preserve">    ref_intext_scotson_et_al_2017: "Scotson et al., 2017"</v>
      </c>
      <c r="O344" s="14" t="str">
        <f>"    ref_bib_"&amp;F344&amp;": "&amp;""""&amp;K344&amp;""""</f>
        <v xml:space="preserve">    ref_bib_scotson_et_al_2017: "Scotson,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v>
      </c>
    </row>
    <row r="345" spans="1:15">
      <c r="A345" s="14" t="s">
        <v>2254</v>
      </c>
      <c r="B345" s="14" t="b">
        <v>1</v>
      </c>
      <c r="C345" s="14" t="b">
        <v>0</v>
      </c>
      <c r="D345" s="14" t="b">
        <v>0</v>
      </c>
      <c r="E345" s="14"/>
      <c r="F345" s="14" t="s">
        <v>5</v>
      </c>
      <c r="G345" s="14" t="str">
        <f>"{{ ref_intext_"&amp;F345&amp;" }}"</f>
        <v>{{ ref_intext_seccombe_2017 }}</v>
      </c>
      <c r="H345" s="14" t="str">
        <f>"{{ ref_bib_"&amp;F345&amp;" }}"</f>
        <v>{{ ref_bib_seccombe_2017 }}</v>
      </c>
      <c r="I345" s="14" t="s">
        <v>99</v>
      </c>
      <c r="J345" s="14" t="s">
        <v>99</v>
      </c>
      <c r="K345" s="14" t="s">
        <v>1833</v>
      </c>
      <c r="L345" s="14" t="s">
        <v>624</v>
      </c>
      <c r="M345" s="14" t="str">
        <f>LEFT(K345,141)&amp;" &lt;br&gt; &amp;nbsp;&amp;nbsp;&amp;nbsp;&amp;nbsp;&amp;nbsp;&amp;nbsp;&amp;nbsp;&amp;nbsp;"&amp;MID(K345,2,142)&amp;MID(K345,142,500)&amp;"&lt;br&gt;&lt;br&gt;"</f>
        <v>Seccombe, S. (2017). *ZSL Trail Camera Comparison Testing.* Zoological Society of London: Conservation Technology Unit. &lt;https://www.wildlabs &lt;br&gt; &amp;nbsp;&amp;nbsp;&amp;nbsp;&amp;nbsp;&amp;nbsp;&amp;nbsp;&amp;nbsp;&amp;nbsp;eccombe, S. (2017). *ZSL Trail Camera Comparison Testing.* Zoological Society of London: Conservation Technology Unit. &lt;https://www.wildlabs.n.net/sites/default/files/community/files/zsl_trail_camera_comparison_for_external_use.pdf&gt;&lt;br&gt;&lt;br&gt;</v>
      </c>
      <c r="N345" s="14" t="str">
        <f>"    ref_intext_"&amp;F345&amp;": "&amp;""""&amp;I345&amp;""""</f>
        <v xml:space="preserve">    ref_intext_seccombe_2017: "Seccombe, 2017"</v>
      </c>
      <c r="O345" s="14" t="str">
        <f>"    ref_bib_"&amp;F345&amp;": "&amp;""""&amp;K345&amp;""""</f>
        <v xml:space="preserve">    ref_bib_seccombe_2017: "Seccombe, S. (2017). *ZSL Trail Camera Comparison Testing.* Zoological Society of London: Conservation Technology Unit. &lt;https://www.wildlabs.net/sites/default/files/community/files/zsl_trail_camera_comparison_for_external_use.pdf&gt;"</v>
      </c>
    </row>
    <row r="346" spans="1:15">
      <c r="A346" s="14" t="s">
        <v>2254</v>
      </c>
      <c r="B346" s="14" t="b">
        <v>1</v>
      </c>
      <c r="C346" s="14" t="b">
        <v>0</v>
      </c>
      <c r="D346" s="14" t="b">
        <v>0</v>
      </c>
      <c r="E346" s="14"/>
      <c r="F346" s="14" t="s">
        <v>1877</v>
      </c>
      <c r="G346" s="14" t="str">
        <f>"{{ ref_intext_"&amp;F346&amp;" }}"</f>
        <v>{{ ref_intext_sequin_et_al_2003 }}</v>
      </c>
      <c r="H346" s="14" t="str">
        <f>"{{ ref_bib_"&amp;F346&amp;" }}"</f>
        <v>{{ ref_bib_sequin_et_al_2003 }}</v>
      </c>
      <c r="I346" s="14" t="s">
        <v>98</v>
      </c>
      <c r="J346" s="14" t="s">
        <v>795</v>
      </c>
      <c r="K346" s="14" t="s">
        <v>1834</v>
      </c>
      <c r="L346" s="14" t="s">
        <v>624</v>
      </c>
      <c r="M346" s="14" t="str">
        <f>LEFT(K346,141)&amp;" &lt;br&gt; &amp;nbsp;&amp;nbsp;&amp;nbsp;&amp;nbsp;&amp;nbsp;&amp;nbsp;&amp;nbsp;&amp;nbsp;"&amp;MID(K346,2,142)&amp;MID(K346,142,500)&amp;"&lt;br&gt;&lt;br&gt;"</f>
        <v>Séquin, E. S., Jaeger M. M., Brussard P. F., &amp; Barrett, R. H. (2003). Wariness of Coyotes to Camera Traps Relative to Social Status and Terri &lt;br&gt; &amp;nbsp;&amp;nbsp;&amp;nbsp;&amp;nbsp;&amp;nbsp;&amp;nbsp;&amp;nbsp;&amp;nbsp;équin, E. S., Jaeger M. M., Brussard P. F., &amp; Barrett, R. H. (2003). Wariness of Coyotes to Camera Traps Relative to Social Status and Territotory Boundaries. Lincoln, NE, USA: University of Nebraska–Lincoln. &lt;https://doi.org/10.1139/z03-204&gt;&lt;br&gt;&lt;br&gt;</v>
      </c>
      <c r="N346" s="14" t="str">
        <f>"    ref_intext_"&amp;F346&amp;": "&amp;""""&amp;I346&amp;""""</f>
        <v xml:space="preserve">    ref_intext_sequin_et_al_2003: "Séquin et al., 2003"</v>
      </c>
      <c r="O346" s="14" t="str">
        <f>"    ref_bib_"&amp;F346&amp;": "&amp;""""&amp;K346&amp;""""</f>
        <v xml:space="preserve">    ref_bib_sequin_et_al_2003: "Séquin, E. S., Jaeger M. M., Brussard P. F., &amp; Barrett, R. H. (2003). Wariness of Coyotes to Camera Traps Relative to Social Status and Territory Boundaries. Lincoln, NE, USA: University of Nebraska–Lincoln. &lt;https://doi.org/10.1139/z03-204&gt;"</v>
      </c>
    </row>
    <row r="347" spans="1:15">
      <c r="A347" s="14" t="s">
        <v>2254</v>
      </c>
      <c r="B347" s="14" t="b">
        <v>1</v>
      </c>
      <c r="C347" s="14" t="b">
        <v>0</v>
      </c>
      <c r="D347" s="14" t="b">
        <v>1</v>
      </c>
      <c r="E347" s="14"/>
      <c r="F347" s="14" t="s">
        <v>1612</v>
      </c>
      <c r="G347" s="14" t="str">
        <f>"{{ ref_intext_"&amp;F347&amp;" }}"</f>
        <v>{{ ref_intext_shannon_et_al_2014 }}</v>
      </c>
      <c r="H347" s="14" t="str">
        <f>"{{ ref_bib_"&amp;F347&amp;" }}"</f>
        <v>{{ ref_bib_shannon_et_al_2014 }}</v>
      </c>
      <c r="I347" s="14" t="s">
        <v>97</v>
      </c>
      <c r="J347" s="14" t="s">
        <v>97</v>
      </c>
      <c r="K347" s="14" t="s">
        <v>2837</v>
      </c>
      <c r="L347" s="14" t="s">
        <v>624</v>
      </c>
      <c r="M347" s="14" t="str">
        <f>LEFT(K347,141)&amp;" &lt;br&gt; &amp;nbsp;&amp;nbsp;&amp;nbsp;&amp;nbsp;&amp;nbsp;&amp;nbsp;&amp;nbsp;&amp;nbsp;"&amp;MID(K347,2,142)&amp;MID(K347,142,500)&amp;"&lt;br&gt;&lt;br&gt;"</f>
        <v>Shannon, G., Lewis, J. S. &amp; Gerber, B. D. (2014). Recommended Survey Designs for Occupancy Modelling using Motion-activated Cameras: Insights &lt;br&gt; &amp;nbsp;&amp;nbsp;&amp;nbsp;&amp;nbsp;&amp;nbsp;&amp;nbsp;&amp;nbsp;&amp;nbsp;hannon, G., Lewis, J. S. &amp; Gerber, B. D. (2014). Recommended Survey Designs for Occupancy Modelling using Motion-activated Cameras: Insights f from Empirical Wildlife Data. *PeerJ, 2*, e532. &lt;https://doi.org/10.7717/peerj.532&gt;&lt;br&gt;&lt;br&gt;</v>
      </c>
      <c r="N347" s="14" t="str">
        <f>"    ref_intext_"&amp;F347&amp;": "&amp;""""&amp;I347&amp;""""</f>
        <v xml:space="preserve">    ref_intext_shannon_et_al_2014: "Shannon et al., 2014"</v>
      </c>
      <c r="O347" s="14" t="str">
        <f>"    ref_bib_"&amp;F347&amp;": "&amp;""""&amp;K347&amp;""""</f>
        <v xml:space="preserve">    ref_bib_shannon_et_al_2014: "Shannon, G., Lewis, J. S. &amp; Gerber, B. D. (2014). Recommended Survey Designs for Occupancy Modelling using Motion-activated Cameras: Insights from Empirical Wildlife Data. *PeerJ, 2*, e532. &lt;https://doi.org/10.7717/peerj.532&gt;"</v>
      </c>
    </row>
    <row r="348" spans="1:15">
      <c r="A348" s="14" t="s">
        <v>2254</v>
      </c>
      <c r="B348" s="14" t="b">
        <v>0</v>
      </c>
      <c r="C348" s="14" t="b">
        <v>0</v>
      </c>
      <c r="D348" s="14" t="b">
        <v>1</v>
      </c>
      <c r="E348" s="14"/>
      <c r="F348" s="14" t="s">
        <v>1613</v>
      </c>
      <c r="G348" s="14" t="str">
        <f>"{{ ref_intext_"&amp;F348&amp;" }}"</f>
        <v>{{ ref_intext_sharma_et_al_2010 }}</v>
      </c>
      <c r="H348" s="14" t="str">
        <f>"{{ ref_bib_"&amp;F348&amp;" }}"</f>
        <v>{{ ref_bib_sharma_et_al_2010 }}</v>
      </c>
      <c r="I348" s="14" t="s">
        <v>106</v>
      </c>
      <c r="J348" s="14" t="s">
        <v>106</v>
      </c>
      <c r="K348" s="14" t="s">
        <v>2808</v>
      </c>
      <c r="L348" s="14" t="s">
        <v>624</v>
      </c>
      <c r="M348" s="14" t="str">
        <f>LEFT(K348,141)&amp;" &lt;br&gt; &amp;nbsp;&amp;nbsp;&amp;nbsp;&amp;nbsp;&amp;nbsp;&amp;nbsp;&amp;nbsp;&amp;nbsp;"&amp;MID(K348,2,142)&amp;MID(K348,142,500)&amp;"&lt;br&gt;&lt;br&gt;"</f>
        <v>Sharma, R.K., Jhala, Y., Qureshi, Q., Vattakaven, J., Gopal, R. &amp; Nayak, K. (2010). Evaluating capture-recapture population and Density estim &lt;br&gt; &amp;nbsp;&amp;nbsp;&amp;nbsp;&amp;nbsp;&amp;nbsp;&amp;nbsp;&amp;nbsp;&amp;nbsp;harma, R.K., Jhala, Y., Qureshi, Q., Vattakaven, J., Gopal, R. &amp; Nayak, K. (2010). Evaluating capture-recapture population and Density estimatation of tigers in a population with known parameters. *Animal Conservation, 13*(1), 94–103. &lt;https://doi.org/10.1111/j.1469-1795.2009.00305.x&gt;&lt;br&gt;&lt;br&gt;</v>
      </c>
      <c r="N348" s="14" t="str">
        <f>"    ref_intext_"&amp;F348&amp;": "&amp;""""&amp;I348&amp;""""</f>
        <v xml:space="preserve">    ref_intext_sharma_et_al_2010: "Sharma et al., 2010"</v>
      </c>
      <c r="O348" s="14" t="str">
        <f>"    ref_bib_"&amp;F348&amp;": "&amp;""""&amp;K348&amp;""""</f>
        <v xml:space="preserve">    ref_bib_sharma_et_al_2010: "Sharma, R.K., Jhala, Y., Qureshi, Q., Vattakaven, J., Gopal, R. &amp; Nayak, K. (2010). Evaluating capture-recapture population and Density estimation of tigers in a population with known parameters. *Animal Conservation, 13*(1), 94–103. &lt;https://doi.org/10.1111/j.1469-1795.2009.00305.x&gt;"</v>
      </c>
    </row>
    <row r="349" spans="1:15">
      <c r="A349" s="14" t="s">
        <v>2254</v>
      </c>
      <c r="B349" s="14" t="b">
        <v>1</v>
      </c>
      <c r="C349" s="14" t="b">
        <v>0</v>
      </c>
      <c r="D349" s="14" t="b">
        <v>1</v>
      </c>
      <c r="E349" s="14"/>
      <c r="F349" s="14" t="s">
        <v>1614</v>
      </c>
      <c r="G349" s="14" t="str">
        <f>"{{ ref_intext_"&amp;F349&amp;" }}"</f>
        <v>{{ ref_intext_si_et_al_2014 }}</v>
      </c>
      <c r="H349" s="14" t="str">
        <f>"{{ ref_bib_"&amp;F349&amp;" }}"</f>
        <v>{{ ref_bib_si_et_al_2014 }}</v>
      </c>
      <c r="I349" s="14" t="s">
        <v>96</v>
      </c>
      <c r="J349" s="14" t="s">
        <v>794</v>
      </c>
      <c r="K349" s="14" t="s">
        <v>1835</v>
      </c>
      <c r="L349" s="14" t="s">
        <v>624</v>
      </c>
      <c r="M349" s="14" t="str">
        <f>LEFT(K349,141)&amp;" &lt;br&gt; &amp;nbsp;&amp;nbsp;&amp;nbsp;&amp;nbsp;&amp;nbsp;&amp;nbsp;&amp;nbsp;&amp;nbsp;"&amp;MID(K349,2,142)&amp;MID(K349,142,500)&amp;"&lt;br&gt;&lt;br&gt;"</f>
        <v>Si, X., Kays, R., &amp; Ding, P. (2014). How long is enough to detect terrestrial animals? Estimating the minimum trapping effort on camera traps &lt;br&gt; &amp;nbsp;&amp;nbsp;&amp;nbsp;&amp;nbsp;&amp;nbsp;&amp;nbsp;&amp;nbsp;&amp;nbsp;i, X., Kays, R., &amp; Ding, P. (2014). How long is enough to detect terrestrial animals? Estimating the minimum trapping effort on camera traps. . *PeerJ, 2*, e374. &lt;https://doi.org/10.7717/peerj.374&gt;&lt;br&gt;&lt;br&gt;</v>
      </c>
      <c r="N349" s="14" t="str">
        <f>"    ref_intext_"&amp;F349&amp;": "&amp;""""&amp;I349&amp;""""</f>
        <v xml:space="preserve">    ref_intext_si_et_al_2014: "Si et al., 2014"</v>
      </c>
      <c r="O349" s="14" t="str">
        <f>"    ref_bib_"&amp;F349&amp;": "&amp;""""&amp;K349&amp;""""</f>
        <v xml:space="preserve">    ref_bib_si_et_al_2014: "Si, X., Kays, R., &amp; Ding, P. (2014). How long is enough to detect terrestrial animals? Estimating the minimum trapping effort on camera traps. *PeerJ, 2*, e374. &lt;https://doi.org/10.7717/peerj.374&gt;"</v>
      </c>
    </row>
    <row r="350" spans="1:15">
      <c r="A350" s="14" t="s">
        <v>2254</v>
      </c>
      <c r="B350" s="14" t="b">
        <v>1</v>
      </c>
      <c r="C350" s="14" t="b">
        <v>0</v>
      </c>
      <c r="D350" s="14" t="b">
        <v>0</v>
      </c>
      <c r="E350" s="14"/>
      <c r="F350" s="14" t="s">
        <v>1615</v>
      </c>
      <c r="G350" s="14" t="str">
        <f>"{{ ref_intext_"&amp;F350&amp;" }}"</f>
        <v>{{ ref_intext_siren_et_al_2018 }}</v>
      </c>
      <c r="H350" s="14" t="str">
        <f>"{{ ref_bib_"&amp;F350&amp;" }}"</f>
        <v>{{ ref_bib_siren_et_al_2018 }}</v>
      </c>
      <c r="I350" s="14" t="s">
        <v>95</v>
      </c>
      <c r="J350" s="14" t="s">
        <v>95</v>
      </c>
      <c r="K350" s="14" t="s">
        <v>1836</v>
      </c>
      <c r="L350" s="14" t="s">
        <v>624</v>
      </c>
      <c r="M350" s="14" t="str">
        <f>LEFT(K350,141)&amp;" &lt;br&gt; &amp;nbsp;&amp;nbsp;&amp;nbsp;&amp;nbsp;&amp;nbsp;&amp;nbsp;&amp;nbsp;&amp;nbsp;"&amp;MID(K350,2,142)&amp;MID(K350,142,500)&amp;"&lt;br&gt;&lt;br&gt;"</f>
        <v>Sirén, A. P. K., Somos‐Valenzuela, M., Callahan, C., Kilborn, J. R., Duclos, T., Tragert, C., &amp; Morelli., T. L. (2018) Looking beyond Wildlif &lt;br&gt; &amp;nbsp;&amp;nbsp;&amp;nbsp;&amp;nbsp;&amp;nbsp;&amp;nbsp;&amp;nbsp;&amp;nbsp;irén, A. P. K., Somos‐Valenzuela, M., Callahan, C., Kilborn, J. R., Duclos, T., Tragert, C., &amp; Morelli., T. L. (2018) Looking beyond Wildlife:e: Using Remote Cameras to Evaluate Accuracy of Gridded Snow Data. Edited by Marcus Rowcliffe and Sadie Ryan. *Remote Sensing in Ecology and Conservation, 4*(4), 375–86. &lt;https://doi.org/10.1002/rse2.85&gt;&lt;br&gt;&lt;br&gt;</v>
      </c>
      <c r="N350" s="14" t="str">
        <f>"    ref_intext_"&amp;F350&amp;": "&amp;""""&amp;I350&amp;""""</f>
        <v xml:space="preserve">    ref_intext_siren_et_al_2018: "Sirén et al., 2018"</v>
      </c>
      <c r="O350" s="14" t="str">
        <f>"    ref_bib_"&amp;F350&amp;": "&amp;""""&amp;K350&amp;""""</f>
        <v xml:space="preserve">    ref_bib_siren_et_al_2018: "Sirén,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v>
      </c>
    </row>
    <row r="351" spans="1:15">
      <c r="A351" s="14"/>
      <c r="B351" s="14"/>
      <c r="C351" s="14"/>
      <c r="D351" s="14"/>
      <c r="E351" s="14"/>
      <c r="F351" s="19" t="s">
        <v>3558</v>
      </c>
      <c r="G351" s="14" t="str">
        <f>"{{ ref_intext_"&amp;F351&amp;" }}"</f>
        <v>{{ ref_intext_soberon_lorente_1993 }}</v>
      </c>
      <c r="H351" s="14" t="str">
        <f>"{{ ref_bib_"&amp;F351&amp;" }}"</f>
        <v>{{ ref_bib_soberon_lorente_1993 }}</v>
      </c>
      <c r="I351" s="19" t="s">
        <v>3556</v>
      </c>
      <c r="J351" s="19" t="s">
        <v>3556</v>
      </c>
      <c r="K351" s="14" t="s">
        <v>3557</v>
      </c>
      <c r="L351" s="14" t="s">
        <v>624</v>
      </c>
      <c r="M351" s="14" t="str">
        <f>LEFT(K351,141)&amp;" &lt;br&gt; &amp;nbsp;&amp;nbsp;&amp;nbsp;&amp;nbsp;&amp;nbsp;&amp;nbsp;&amp;nbsp;&amp;nbsp;"&amp;MID(K351,2,142)&amp;MID(K351,142,500)&amp;"&lt;br&gt;&lt;br&gt;"</f>
        <v>Soberón, J., &amp; Llorente, J. (1993). The Use of Species Accumulation Functions for the Prediction of Species Richness. *Conservation Biology,  &lt;br&gt; &amp;nbsp;&amp;nbsp;&amp;nbsp;&amp;nbsp;&amp;nbsp;&amp;nbsp;&amp;nbsp;&amp;nbsp;oberón, J., &amp; Llorente, J. (1993). The Use of Species Accumulation Functions for the Prediction of Species Richness. *Conservation Biology, 7*7*(3), 480–488. &lt;https://doi.org/10.1046/j.1523-1739.1993.07030480.x&gt;&lt;br&gt;&lt;br&gt;</v>
      </c>
      <c r="N351" s="14" t="str">
        <f>"    ref_intext_"&amp;F351&amp;": "&amp;""""&amp;I351&amp;""""</f>
        <v xml:space="preserve">    ref_intext_soberon_lorente_1993: "Soberón &amp; Llorente, 1993"</v>
      </c>
      <c r="O351" s="14" t="str">
        <f>"    ref_bib_"&amp;F351&amp;": "&amp;""""&amp;K351&amp;""""</f>
        <v xml:space="preserve">    ref_bib_soberon_lorente_1993: "Soberón, J., &amp; Llorente, J. (1993). The Use of Species Accumulation Functions for the Prediction of Species Richness. *Conservation Biology, 7*(3), 480–488. &lt;https://doi.org/10.1046/j.1523-1739.1993.07030480.x&gt;"</v>
      </c>
    </row>
    <row r="352" spans="1:15">
      <c r="A352" s="14" t="s">
        <v>2254</v>
      </c>
      <c r="B352" s="14" t="b">
        <v>1</v>
      </c>
      <c r="C352" s="14" t="b">
        <v>0</v>
      </c>
      <c r="D352" s="14" t="b">
        <v>0</v>
      </c>
      <c r="E352" s="14"/>
      <c r="F352" s="14" t="s">
        <v>3591</v>
      </c>
      <c r="G352" s="14" t="str">
        <f>"{{ ref_intext_"&amp;F352&amp;" }}"</f>
        <v>{{ ref_intext_sollmann_2018 }}</v>
      </c>
      <c r="H352" s="14" t="str">
        <f>"{{ ref_bib_"&amp;F352&amp;" }}"</f>
        <v>{{ ref_bib_sollmann_2018 }}</v>
      </c>
      <c r="I352" s="14" t="s">
        <v>94</v>
      </c>
      <c r="J352" s="14" t="s">
        <v>94</v>
      </c>
      <c r="K352" s="14" t="s">
        <v>1839</v>
      </c>
      <c r="L352" s="14" t="s">
        <v>624</v>
      </c>
      <c r="M352" s="14" t="str">
        <f>LEFT(K352,141)&amp;" &lt;br&gt; &amp;nbsp;&amp;nbsp;&amp;nbsp;&amp;nbsp;&amp;nbsp;&amp;nbsp;&amp;nbsp;&amp;nbsp;"&amp;MID(K352,2,142)&amp;MID(K352,142,500)&amp;"&lt;br&gt;&lt;br&gt;"</f>
        <v>Sollmann, R. (2018). A gentle introduction to camera‐trap data analysis. *African Journal of Ecology,* 56, 740–749. &lt;https://doi.org/10.1111/ &lt;br&gt; &amp;nbsp;&amp;nbsp;&amp;nbsp;&amp;nbsp;&amp;nbsp;&amp;nbsp;&amp;nbsp;&amp;nbsp;ollmann, R. (2018). A gentle introduction to camera‐trap data analysis. *African Journal of Ecology,* 56, 740–749. &lt;https://doi.org/10.1111/ajaje.12557&gt;&lt;br&gt;&lt;br&gt;</v>
      </c>
      <c r="N352" s="14" t="str">
        <f>"    ref_intext_"&amp;F352&amp;": "&amp;""""&amp;I352&amp;""""</f>
        <v xml:space="preserve">    ref_intext_sollmann_2018: "Sollmann et al., 2018"</v>
      </c>
      <c r="O352" s="14" t="str">
        <f>"    ref_bib_"&amp;F352&amp;": "&amp;""""&amp;K352&amp;""""</f>
        <v xml:space="preserve">    ref_bib_sollmann_2018: "Sollmann, R. (2018). A gentle introduction to camera‐trap data analysis. *African Journal of Ecology,* 56, 740–749. &lt;https://doi.org/10.1111/aje.12557&gt;"</v>
      </c>
    </row>
    <row r="353" spans="1:15">
      <c r="A353" s="14" t="s">
        <v>2254</v>
      </c>
      <c r="B353" s="14" t="b">
        <v>1</v>
      </c>
      <c r="C353" s="14" t="b">
        <v>0</v>
      </c>
      <c r="D353" s="14" t="b">
        <v>0</v>
      </c>
      <c r="E353" s="14"/>
      <c r="F353" s="14" t="s">
        <v>1616</v>
      </c>
      <c r="G353" s="14" t="str">
        <f>"{{ ref_intext_"&amp;F353&amp;" }}"</f>
        <v>{{ ref_intext_sollmann_et_al_2011 }}</v>
      </c>
      <c r="H353" s="14" t="str">
        <f>"{{ ref_bib_"&amp;F353&amp;" }}"</f>
        <v>{{ ref_bib_sollmann_et_al_2011 }}</v>
      </c>
      <c r="I353" s="14" t="s">
        <v>93</v>
      </c>
      <c r="J353" s="14" t="s">
        <v>93</v>
      </c>
      <c r="K353" s="14" t="s">
        <v>2809</v>
      </c>
      <c r="L353" s="14" t="s">
        <v>624</v>
      </c>
      <c r="M353" s="14" t="str">
        <f>LEFT(K353,141)&amp;" &lt;br&gt; &amp;nbsp;&amp;nbsp;&amp;nbsp;&amp;nbsp;&amp;nbsp;&amp;nbsp;&amp;nbsp;&amp;nbsp;"&amp;MID(K353,2,142)&amp;MID(K353,142,500)&amp;"&lt;br&gt;&lt;br&gt;"</f>
        <v>Sollmann, R., Furtado, M. M., Gardner, B., Hofer, H., Jácomo, A. T. A., Tôrres, N. M., &amp; Silveira, L. (2011). Improving Density Estimates for &lt;br&gt; &amp;nbsp;&amp;nbsp;&amp;nbsp;&amp;nbsp;&amp;nbsp;&amp;nbsp;&amp;nbsp;&amp;nbsp;ollmann, R., Furtado, M. M., Gardner, B., Hofer, H., Jácomo, A. T. A., Tôrres, N. M., &amp; Silveira, L. (2011). Improving Density Estimates for E Elusive Carnivores: Accounting for Sex-Specific Detection and Movements Using Spatial Capture–Recapture Models for Jaguars in Central Brazil. *Biological Conservation*, 144(3), 1017–24. &lt;https://doi.org/10.1016/j.biocon.2010.12.011&gt;&lt;br&gt;&lt;br&gt;</v>
      </c>
      <c r="N353" s="14" t="str">
        <f>"    ref_intext_"&amp;F353&amp;": "&amp;""""&amp;I353&amp;""""</f>
        <v xml:space="preserve">    ref_intext_sollmann_et_al_2011: "Sollmann et al., 2011"</v>
      </c>
      <c r="O353" s="14" t="str">
        <f>"    ref_bib_"&amp;F353&amp;": "&amp;""""&amp;K353&amp;""""</f>
        <v xml:space="preserve">    ref_bib_sollmann_et_al_2011: "Sollmann,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v>
      </c>
    </row>
    <row r="354" spans="1:15">
      <c r="A354" s="14" t="s">
        <v>2254</v>
      </c>
      <c r="B354" s="14" t="b">
        <v>1</v>
      </c>
      <c r="C354" s="14" t="b">
        <v>0</v>
      </c>
      <c r="D354" s="14" t="b">
        <v>0</v>
      </c>
      <c r="E354" s="14"/>
      <c r="F354" s="14" t="s">
        <v>1617</v>
      </c>
      <c r="G354" s="14" t="str">
        <f>"{{ ref_intext_"&amp;F354&amp;" }}"</f>
        <v>{{ ref_intext_sollmann_et_al_2012 }}</v>
      </c>
      <c r="H354" s="14" t="str">
        <f>"{{ ref_bib_"&amp;F354&amp;" }}"</f>
        <v>{{ ref_bib_sollmann_et_al_2012 }}</v>
      </c>
      <c r="I354" s="14" t="s">
        <v>92</v>
      </c>
      <c r="J354" s="14" t="s">
        <v>92</v>
      </c>
      <c r="K354" s="14" t="s">
        <v>2810</v>
      </c>
      <c r="L354" s="14" t="s">
        <v>624</v>
      </c>
      <c r="M354" s="14" t="str">
        <f>LEFT(K354,141)&amp;" &lt;br&gt; &amp;nbsp;&amp;nbsp;&amp;nbsp;&amp;nbsp;&amp;nbsp;&amp;nbsp;&amp;nbsp;&amp;nbsp;"&amp;MID(K354,2,142)&amp;MID(K354,142,500)&amp;"&lt;br&gt;&lt;br&gt;"</f>
        <v>Sollmann, R., Gardner, B., &amp; Belant, J. L. (2012). How does Spatial Study Design Influence Density Estimates from Spatial capture-recapture m &lt;br&gt; &amp;nbsp;&amp;nbsp;&amp;nbsp;&amp;nbsp;&amp;nbsp;&amp;nbsp;&amp;nbsp;&amp;nbsp;ollmann, R., Gardner, B., &amp; Belant, J. L. (2012). How does Spatial Study Design Influence Density Estimates from Spatial capture-recapture mododels? *PLoS One, 7*, e34575. &lt;https://doi.org/10.1371/journal.pone.0034575&gt;&lt;br&gt;&lt;br&gt;</v>
      </c>
      <c r="N354" s="14" t="str">
        <f>"    ref_intext_"&amp;F354&amp;": "&amp;""""&amp;I354&amp;""""</f>
        <v xml:space="preserve">    ref_intext_sollmann_et_al_2012: "Sollmann et al., 2012"</v>
      </c>
      <c r="O354" s="14" t="str">
        <f>"    ref_bib_"&amp;F354&amp;": "&amp;""""&amp;K354&amp;""""</f>
        <v xml:space="preserve">    ref_bib_sollmann_et_al_2012: "Sollmann, R., Gardner, B., &amp; Belant, J. L. (2012). How does Spatial Study Design Influence Density Estimates from Spatial capture-recapture models? *PLoS One, 7*, e34575. &lt;https://doi.org/10.1371/journal.pone.0034575&gt;"</v>
      </c>
    </row>
    <row r="355" spans="1:15">
      <c r="A355" s="14" t="s">
        <v>2254</v>
      </c>
      <c r="B355" s="14" t="b">
        <v>1</v>
      </c>
      <c r="C355" s="14" t="b">
        <v>0</v>
      </c>
      <c r="D355" s="14" t="b">
        <v>0</v>
      </c>
      <c r="E355" s="14"/>
      <c r="F355" s="14" t="s">
        <v>1618</v>
      </c>
      <c r="G355" s="14" t="str">
        <f>"{{ ref_intext_"&amp;F355&amp;" }}"</f>
        <v>{{ ref_intext_sollmann_et_al_2013a }}</v>
      </c>
      <c r="H355" s="14" t="str">
        <f>"{{ ref_bib_"&amp;F355&amp;" }}"</f>
        <v>{{ ref_bib_sollmann_et_al_2013a }}</v>
      </c>
      <c r="I355" s="14" t="s">
        <v>91</v>
      </c>
      <c r="J355" s="14" t="s">
        <v>91</v>
      </c>
      <c r="K355" s="14" t="s">
        <v>2811</v>
      </c>
      <c r="L355" s="14" t="s">
        <v>624</v>
      </c>
      <c r="M355" s="14" t="str">
        <f>LEFT(K355,141)&amp;" &lt;br&gt; &amp;nbsp;&amp;nbsp;&amp;nbsp;&amp;nbsp;&amp;nbsp;&amp;nbsp;&amp;nbsp;&amp;nbsp;"&amp;MID(K355,2,142)&amp;MID(K355,142,500)&amp;"&lt;br&gt;&lt;br&gt;"</f>
        <v>Sollmann, R., Gardner, B., Chandler, R. B., Shindle, D. B., Onorato, D. P., Royle, J. A., O'Connell, A. F., &amp; Lukacs, P. (2013a). Using multi &lt;br&gt; &amp;nbsp;&amp;nbsp;&amp;nbsp;&amp;nbsp;&amp;nbsp;&amp;nbsp;&amp;nbsp;&amp;nbsp;ollmann, R., Gardner, B., Chandler, R. B., Shindle, D. B., Onorato, D. P., Royle, J. A., O'Connell, A. F., &amp; Lukacs, P. (2013a). Using multiplple data sources provides Density estimates for endangered Florida panther. *Journal of Applied Ecology, 50*(4), 961–968. &lt;https://doi.org/10.1111/1365-2664.12098&gt;&lt;br&gt;&lt;br&gt;</v>
      </c>
      <c r="N355" s="14" t="str">
        <f>"    ref_intext_"&amp;F355&amp;": "&amp;""""&amp;I355&amp;""""</f>
        <v xml:space="preserve">    ref_intext_sollmann_et_al_2013a: "Sollmann et al., 2013a"</v>
      </c>
      <c r="O355" s="14" t="str">
        <f>"    ref_bib_"&amp;F355&amp;": "&amp;""""&amp;K355&amp;""""</f>
        <v xml:space="preserve">    ref_bib_sollmann_et_al_2013a: "Sollmann, R., Gardner, B., Chandler, R. B., Shindle, D. B., Onorato, D. P., Royle, J. A., O'Connell, A. F., &amp; Lukacs, P. (2013a). Using multiple data sources provides Density estimates for endangered Florida panther. *Journal of Applied Ecology, 50*(4), 961–968. &lt;https://doi.org/10.1111/1365-2664.12098&gt;"</v>
      </c>
    </row>
    <row r="356" spans="1:15">
      <c r="A356" s="14" t="s">
        <v>2254</v>
      </c>
      <c r="B356" s="14" t="b">
        <v>1</v>
      </c>
      <c r="C356" s="14" t="b">
        <v>0</v>
      </c>
      <c r="D356" s="14" t="b">
        <v>0</v>
      </c>
      <c r="E356" s="14"/>
      <c r="F356" s="14" t="s">
        <v>1619</v>
      </c>
      <c r="G356" s="14" t="str">
        <f>"{{ ref_intext_"&amp;F356&amp;" }}"</f>
        <v>{{ ref_intext_sollmann_et_al_2013b }}</v>
      </c>
      <c r="H356" s="14" t="str">
        <f>"{{ ref_bib_"&amp;F356&amp;" }}"</f>
        <v>{{ ref_bib_sollmann_et_al_2013b }}</v>
      </c>
      <c r="I356" s="14" t="s">
        <v>90</v>
      </c>
      <c r="J356" s="14" t="s">
        <v>90</v>
      </c>
      <c r="K356" s="14" t="s">
        <v>1837</v>
      </c>
      <c r="L356" s="14" t="s">
        <v>624</v>
      </c>
      <c r="M356" s="14" t="str">
        <f>LEFT(K356,141)&amp;" &lt;br&gt; &amp;nbsp;&amp;nbsp;&amp;nbsp;&amp;nbsp;&amp;nbsp;&amp;nbsp;&amp;nbsp;&amp;nbsp;"&amp;MID(K356,2,142)&amp;MID(K356,142,500)&amp;"&lt;br&gt;&lt;br&gt;"</f>
        <v>Sollmann, R., Gardner, B., Parsons, A. W., Stocking, J. J., McClintock, B. T., Simons, T. R., Pollock, K. H., &amp; O'Connell, A. F. (2013b). A S &lt;br&gt; &amp;nbsp;&amp;nbsp;&amp;nbsp;&amp;nbsp;&amp;nbsp;&amp;nbsp;&amp;nbsp;&amp;nbsp;ollmann, R., Gardner, B., Parsons, A. W., Stocking, J. J., McClintock, B. T., Simons, T. R., Pollock, K. H., &amp; O'Connell, A. F. (2013b). A Spapatial Mark-Resight Model Augmented with Telemetry Data. *Ecology, 94*(3), 553–559. &lt;https://doi.org/10.1890/12-1256.1&gt;&lt;br&gt;&lt;br&gt;</v>
      </c>
      <c r="N356" s="14" t="str">
        <f>"    ref_intext_"&amp;F356&amp;": "&amp;""""&amp;I356&amp;""""</f>
        <v xml:space="preserve">    ref_intext_sollmann_et_al_2013b: "Sollmann et al., 2013b"</v>
      </c>
      <c r="O356" s="14" t="str">
        <f>"    ref_bib_"&amp;F356&amp;": "&amp;""""&amp;K356&amp;""""</f>
        <v xml:space="preserve">    ref_bib_sollmann_et_al_2013b: "Sollmann, R., Gardner, B., Parsons, A. W., Stocking, J. J., McClintock, B. T., Simons, T. R., Pollock, K. H., &amp; O'Connell, A. F. (2013b). A Spatial Mark-Resight Model Augmented with Telemetry Data. *Ecology, 94*(3), 553–559. &lt;https://doi.org/10.1890/12-1256.1&gt;"</v>
      </c>
    </row>
    <row r="357" spans="1:15">
      <c r="A357" s="14" t="s">
        <v>2254</v>
      </c>
      <c r="B357" s="14" t="b">
        <v>1</v>
      </c>
      <c r="C357" s="14" t="b">
        <v>0</v>
      </c>
      <c r="D357" s="14" t="b">
        <v>0</v>
      </c>
      <c r="E357" s="14"/>
      <c r="F357" s="14" t="s">
        <v>1620</v>
      </c>
      <c r="G357" s="14" t="str">
        <f>"{{ ref_intext_"&amp;F357&amp;" }}"</f>
        <v>{{ ref_intext_sollmann_et_al_2013c }}</v>
      </c>
      <c r="H357" s="14" t="str">
        <f>"{{ ref_bib_"&amp;F357&amp;" }}"</f>
        <v>{{ ref_bib_sollmann_et_al_2013c }}</v>
      </c>
      <c r="I357" s="14" t="s">
        <v>89</v>
      </c>
      <c r="J357" s="14" t="s">
        <v>89</v>
      </c>
      <c r="K357" s="14" t="s">
        <v>1838</v>
      </c>
      <c r="L357" s="14" t="s">
        <v>624</v>
      </c>
      <c r="M357" s="14" t="str">
        <f>LEFT(K357,141)&amp;" &lt;br&gt; &amp;nbsp;&amp;nbsp;&amp;nbsp;&amp;nbsp;&amp;nbsp;&amp;nbsp;&amp;nbsp;&amp;nbsp;"&amp;MID(K357,2,142)&amp;MID(K357,142,500)&amp;"&lt;br&gt;&lt;br&gt;"</f>
        <v>Sollmann, R., Mohamed, A., Samejima, H., &amp; Wilting, A. (2013c). Risky Business or Simple Solution – Relative Abundance Indices from Camera-Tr &lt;br&gt; &amp;nbsp;&amp;nbsp;&amp;nbsp;&amp;nbsp;&amp;nbsp;&amp;nbsp;&amp;nbsp;&amp;nbsp;ollmann, R., Mohamed, A., Samejima, H., &amp; Wilting, A. (2013c). Risky Business or Simple Solution – Relative Abundance Indices from Camera-Trapapping. *Biological Conservation, 159*, 405–412. &lt;https://doi.org/10.1016/j.biocon.2012.12.025&gt;&lt;br&gt;&lt;br&gt;</v>
      </c>
      <c r="N357" s="14" t="str">
        <f>"    ref_intext_"&amp;F357&amp;": "&amp;""""&amp;I357&amp;""""</f>
        <v xml:space="preserve">    ref_intext_sollmann_et_al_2013c: "Sollmann et al., 2013c"</v>
      </c>
      <c r="O357" s="14" t="str">
        <f>"    ref_bib_"&amp;F357&amp;": "&amp;""""&amp;K357&amp;""""</f>
        <v xml:space="preserve">    ref_bib_sollmann_et_al_2013c: "Sollmann, R., Mohamed, A., Samejima, H., &amp; Wilting, A. (2013c). Risky Business or Simple Solution – Relative Abundance Indices from Camera-Trapping. *Biological Conservation, 159*, 405–412. &lt;https://doi.org/10.1016/j.biocon.2012.12.025&gt;"</v>
      </c>
    </row>
    <row r="358" spans="1:15">
      <c r="A358" s="14"/>
      <c r="B358" s="14"/>
      <c r="C358" s="14"/>
      <c r="D358" s="14"/>
      <c r="E358" s="14"/>
      <c r="F358" s="14" t="s">
        <v>3582</v>
      </c>
      <c r="G358" s="14" t="str">
        <f>"{{ ref_intext_"&amp;F358&amp;" }}"</f>
        <v>{{ ref_intext_solymos_2023 }}</v>
      </c>
      <c r="H358" s="14" t="str">
        <f>"{{ ref_bib_"&amp;F358&amp;" }}"</f>
        <v>{{ ref_bib_solymos_2023 }}</v>
      </c>
      <c r="I358" s="14" t="s">
        <v>3584</v>
      </c>
      <c r="J358" s="14" t="s">
        <v>811</v>
      </c>
      <c r="K358" s="14" t="s">
        <v>3583</v>
      </c>
      <c r="L358" s="14" t="s">
        <v>624</v>
      </c>
      <c r="M358" s="14"/>
      <c r="N358" s="14" t="str">
        <f>"    ref_intext_"&amp;F358&amp;": "&amp;""""&amp;I358&amp;""""</f>
        <v xml:space="preserve">    ref_intext_solymos_2023: "Solymos, 2024"</v>
      </c>
      <c r="O358" s="14" t="str">
        <f>"    ref_bib_"&amp;F358&amp;": "&amp;""""&amp;K358&amp;""""</f>
        <v xml:space="preserve">    ref_bib_solymos_2023: "Solymos, P. (2023). *Package ‘detect': Analyzing Wildlife Data with Detection Error.* R package version 0.4-6. &lt;https://cran.r-project.org/web/packages/detect/detect.pdf&gt;"</v>
      </c>
    </row>
    <row r="359" spans="1:15">
      <c r="A359" s="14" t="s">
        <v>2259</v>
      </c>
      <c r="B359" s="14" t="b">
        <v>0</v>
      </c>
      <c r="C359" s="14" t="b">
        <v>0</v>
      </c>
      <c r="D359" s="14"/>
      <c r="E359" s="14"/>
      <c r="F359" s="19" t="s">
        <v>2757</v>
      </c>
      <c r="G359" s="14" t="str">
        <f>"{{ ref_intext_"&amp;F359&amp;" }}"</f>
        <v>{{ ref_intext_solymos_et_al_2024 }}</v>
      </c>
      <c r="H359" s="14" t="str">
        <f>"{{ ref_bib_"&amp;F359&amp;" }}"</f>
        <v>{{ ref_bib_solymos_et_al_2024 }}</v>
      </c>
      <c r="I359" s="14" t="s">
        <v>2760</v>
      </c>
      <c r="J359" s="14" t="s">
        <v>2759</v>
      </c>
      <c r="K359" s="14" t="s">
        <v>2758</v>
      </c>
      <c r="L359" s="14" t="s">
        <v>624</v>
      </c>
      <c r="M359" s="14" t="str">
        <f>LEFT(K359,141)&amp;" &lt;br&gt; &amp;nbsp;&amp;nbsp;&amp;nbsp;&amp;nbsp;&amp;nbsp;&amp;nbsp;&amp;nbsp;&amp;nbsp;"&amp;MID(K359,2,142)&amp;MID(K359,142,500)&amp;"&lt;br&gt;&lt;br&gt;"</f>
        <v>Solymos, P., Moreno M., &amp; Lele, S. R. (2024). *detect: Analyzing Wildlife Data with Detection Error*. R package version 0.5-0, &lt;https://githu &lt;br&gt; &amp;nbsp;&amp;nbsp;&amp;nbsp;&amp;nbsp;&amp;nbsp;&amp;nbsp;&amp;nbsp;&amp;nbsp;olymos, P., Moreno M., &amp; Lele, S. R. (2024). *detect: Analyzing Wildlife Data with Detection Error*. R package version 0.5-0, &lt;https://github.b.com/psolymos/detect&gt;&lt;br&gt;&lt;br&gt;</v>
      </c>
      <c r="N359" s="14" t="str">
        <f>"    ref_intext_"&amp;F359&amp;": "&amp;""""&amp;I359&amp;""""</f>
        <v xml:space="preserve">    ref_intext_solymos_et_al_2024: "Solymos et al., 2024"</v>
      </c>
      <c r="O359" s="14" t="str">
        <f>"    ref_bib_"&amp;F359&amp;": "&amp;""""&amp;K359&amp;""""</f>
        <v xml:space="preserve">    ref_bib_solymos_et_al_2024: "Solymos, P., Moreno M., &amp; Lele, S. R. (2024). *detect: Analyzing Wildlife Data with Detection Error*. R package version 0.5-0, &lt;https://github.com/psolymos/detect&gt;"</v>
      </c>
    </row>
    <row r="360" spans="1:15">
      <c r="A360" s="14" t="s">
        <v>2254</v>
      </c>
      <c r="B360" s="14" t="b">
        <v>1</v>
      </c>
      <c r="C360" s="14" t="b">
        <v>0</v>
      </c>
      <c r="D360" s="14" t="b">
        <v>0</v>
      </c>
      <c r="E360" s="14"/>
      <c r="F360" s="14" t="s">
        <v>1621</v>
      </c>
      <c r="G360" s="14" t="str">
        <f>"{{ ref_intext_"&amp;F360&amp;" }}"</f>
        <v>{{ ref_intext_soria_diaz_et_al_2010 }}</v>
      </c>
      <c r="H360" s="14" t="str">
        <f>"{{ ref_bib_"&amp;F360&amp;" }}"</f>
        <v>{{ ref_bib_soria_diaz_et_al_2010 }}</v>
      </c>
      <c r="I360" s="14" t="s">
        <v>88</v>
      </c>
      <c r="J360" s="14" t="s">
        <v>88</v>
      </c>
      <c r="K360" s="14" t="s">
        <v>2812</v>
      </c>
      <c r="L360" s="14" t="s">
        <v>624</v>
      </c>
      <c r="M360" s="14" t="str">
        <f>LEFT(K360,141)&amp;" &lt;br&gt; &amp;nbsp;&amp;nbsp;&amp;nbsp;&amp;nbsp;&amp;nbsp;&amp;nbsp;&amp;nbsp;&amp;nbsp;"&amp;MID(K360,2,142)&amp;MID(K360,142,500)&amp;"&lt;br&gt;&lt;br&gt;"</f>
        <v>Soria-Díaz, L., Monroy-Vilchis, O., Rodríguez-Soto, C., Zarco-González, M., &amp; Urios, V. (2010). Variation of Abundance and Density of *Puma c &lt;br&gt; &amp;nbsp;&amp;nbsp;&amp;nbsp;&amp;nbsp;&amp;nbsp;&amp;nbsp;&amp;nbsp;&amp;nbsp;oria-Díaz, L., Monroy-Vilchis, O., Rodríguez-Soto, C., Zarco-González, M., &amp; Urios, V. (2010). Variation of Abundance and Density of *Puma cononcolor* in Zones of High and Low Concentration of Camera Traps in Central Mexico. *Animal Biology, 60*(4), 361-371. &lt;https://doi.org/10.1163/157075610X523251&gt;&lt;br&gt;&lt;br&gt;</v>
      </c>
      <c r="N360" s="14" t="str">
        <f>"    ref_intext_"&amp;F360&amp;": "&amp;""""&amp;I360&amp;""""</f>
        <v xml:space="preserve">    ref_intext_soria_diaz_et_al_2010: "Soria-Díaz et al., 2010"</v>
      </c>
      <c r="O360" s="14" t="str">
        <f>"    ref_bib_"&amp;F360&amp;": "&amp;""""&amp;K360&amp;""""</f>
        <v xml:space="preserve">    ref_bib_soria_diaz_et_al_2010: "Soria-Díaz, L., Monroy-Vilchis, O., Rodríguez-Soto, C., Zarco-González, M., &amp; Urios, V. (2010). Variation of Abundance and Density of *Puma concolor* in Zones of High and Low Concentration of Camera Traps in Central Mexico. *Animal Biology, 60*(4), 361-371. &lt;https://doi.org/10.1163/157075610X523251&gt;"</v>
      </c>
    </row>
    <row r="361" spans="1:15">
      <c r="A361" s="14" t="s">
        <v>2254</v>
      </c>
      <c r="B361" s="14" t="b">
        <v>0</v>
      </c>
      <c r="C361" s="14" t="b">
        <v>0</v>
      </c>
      <c r="D361" s="14" t="s">
        <v>789</v>
      </c>
      <c r="E361" s="14"/>
      <c r="F361" s="14" t="s">
        <v>1622</v>
      </c>
      <c r="G361" s="14" t="str">
        <f>"{{ ref_intext_"&amp;F361&amp;" }}"</f>
        <v>{{ ref_intext_southwell_et_al_2019 }}</v>
      </c>
      <c r="H361" s="14" t="str">
        <f>"{{ ref_bib_"&amp;F361&amp;" }}"</f>
        <v>{{ ref_bib_southwell_et_al_2019 }}</v>
      </c>
      <c r="I361" s="14" t="s">
        <v>87</v>
      </c>
      <c r="J361" s="14" t="s">
        <v>87</v>
      </c>
      <c r="K361" s="14" t="s">
        <v>1840</v>
      </c>
      <c r="L361" s="14" t="s">
        <v>624</v>
      </c>
      <c r="M361" s="14" t="str">
        <f>LEFT(K361,141)&amp;" &lt;br&gt; &amp;nbsp;&amp;nbsp;&amp;nbsp;&amp;nbsp;&amp;nbsp;&amp;nbsp;&amp;nbsp;&amp;nbsp;"&amp;MID(K361,2,142)&amp;MID(K361,142,500)&amp;"&lt;br&gt;&lt;br&gt;"</f>
        <v>Southwell, D. M., Einoder, L. D., Lahoz‐Monfort, J. J., Fisher, A., Gillespie, G. R., &amp; Wintle, B. A. (2019). Spatially explicit power analys &lt;br&gt; &amp;nbsp;&amp;nbsp;&amp;nbsp;&amp;nbsp;&amp;nbsp;&amp;nbsp;&amp;nbsp;&amp;nbsp;outhwell, D. M., Einoder, L. D., Lahoz‐Monfort, J. J., Fisher, A., Gillespie, G. R., &amp; Wintle, B. A. (2019). Spatially explicit power analysisis for detecting occupancy trends for multiple species. *Ecological Applications, 29*, e01950. &lt;https://doi.org/10.1002/eap.1950&gt;&lt;br&gt;&lt;br&gt;</v>
      </c>
      <c r="N361" s="14" t="str">
        <f>"    ref_intext_"&amp;F361&amp;": "&amp;""""&amp;I361&amp;""""</f>
        <v xml:space="preserve">    ref_intext_southwell_et_al_2019: "Southwell et al., 2019"</v>
      </c>
      <c r="O361" s="14" t="str">
        <f>"    ref_bib_"&amp;F361&amp;": "&amp;""""&amp;K361&amp;""""</f>
        <v xml:space="preserve">    ref_bib_southwell_et_al_2019: "Southwell, D. M., Einoder, L. D., Lahoz‐Monfort, J. J., Fisher, A., Gillespie, G. R., &amp; Wintle, B. A. (2019). Spatially explicit power analysis for detecting occupancy trends for multiple species. *Ecological Applications, 29*, e01950. &lt;https://doi.org/10.1002/eap.1950&gt;"</v>
      </c>
    </row>
    <row r="362" spans="1:15">
      <c r="A362" s="14"/>
      <c r="B362" s="14"/>
      <c r="C362" s="14"/>
      <c r="D362" s="14"/>
      <c r="E362" s="14"/>
      <c r="F362" s="14" t="s">
        <v>3549</v>
      </c>
      <c r="G362" s="14" t="str">
        <f>"{{ ref_intext_"&amp;F362&amp;" }}"</f>
        <v>{{ ref_intext_stanton_et_al_2015 }}</v>
      </c>
      <c r="H362" s="14" t="str">
        <f>"{{ ref_bib_"&amp;F362&amp;" }}"</f>
        <v>{{ ref_bib_stanton_et_al_2015 }}</v>
      </c>
      <c r="I362" s="14" t="s">
        <v>3533</v>
      </c>
      <c r="J362" s="14" t="s">
        <v>3533</v>
      </c>
      <c r="K362" s="14" t="s">
        <v>3581</v>
      </c>
      <c r="L362" s="14" t="s">
        <v>624</v>
      </c>
      <c r="M362" s="14" t="str">
        <f>LEFT(K362,141)&amp;" &lt;br&gt; &amp;nbsp;&amp;nbsp;&amp;nbsp;&amp;nbsp;&amp;nbsp;&amp;nbsp;&amp;nbsp;&amp;nbsp;"&amp;MID(K362,2,142)&amp;MID(K362,142,500)&amp;"&lt;br&gt;&lt;br&gt;"</f>
        <v>Stanton, L. A., Sullivan, M. S., &amp; Fazio, J. M. (2015). A standardized ethogram for the felidae: A tool for behavioral researchers. *Applied  &lt;br&gt; &amp;nbsp;&amp;nbsp;&amp;nbsp;&amp;nbsp;&amp;nbsp;&amp;nbsp;&amp;nbsp;&amp;nbsp;tanton, L. A., Sullivan, M. S., &amp; Fazio, J. M. (2015). A standardized ethogram for the felidae: A tool for behavioral researchers. *Applied AnAnimal Behaviour Science, 173*, 3-16. &lt;https://doi.org/10.1016/j.applanim.2015.04.001&gt;&lt;br&gt;&lt;br&gt;</v>
      </c>
      <c r="N362" s="14" t="str">
        <f>"    ref_intext_"&amp;F362&amp;": "&amp;""""&amp;I362&amp;""""</f>
        <v xml:space="preserve">    ref_intext_stanton_et_al_2015: "Stanton et al., 2015"</v>
      </c>
      <c r="O362" s="14" t="str">
        <f>"    ref_bib_"&amp;F362&amp;": "&amp;""""&amp;K362&amp;""""</f>
        <v xml:space="preserve">    ref_bib_stanton_et_al_2015: "Stanton, L. A., Sullivan, M. S., &amp; Fazio, J. M. (2015). A standardized ethogram for the felidae: A tool for behavioral researchers. *Applied Animal Behaviour Science, 173*, 3-16. &lt;https://doi.org/10.1016/j.applanim.2015.04.001&gt;"</v>
      </c>
    </row>
    <row r="363" spans="1:15">
      <c r="A363" s="14" t="s">
        <v>2254</v>
      </c>
      <c r="B363" s="14" t="b">
        <v>1</v>
      </c>
      <c r="C363" s="14" t="b">
        <v>1</v>
      </c>
      <c r="D363" s="14" t="b">
        <v>0</v>
      </c>
      <c r="E363" s="14"/>
      <c r="F363" s="14" t="s">
        <v>1624</v>
      </c>
      <c r="G363" s="14" t="str">
        <f>"{{ ref_intext_"&amp;F363&amp;" }}"</f>
        <v>{{ ref_intext_steenweg_et_al_2017 }}</v>
      </c>
      <c r="H363" s="14" t="str">
        <f>"{{ ref_bib_"&amp;F363&amp;" }}"</f>
        <v>{{ ref_bib_steenweg_et_al_2017 }}</v>
      </c>
      <c r="I363" s="14" t="s">
        <v>86</v>
      </c>
      <c r="J363" s="14" t="s">
        <v>86</v>
      </c>
      <c r="K363" s="14" t="s">
        <v>1841</v>
      </c>
      <c r="L363" s="14" t="s">
        <v>624</v>
      </c>
      <c r="M363" s="14" t="str">
        <f>LEFT(K363,141)&amp;" &lt;br&gt; &amp;nbsp;&amp;nbsp;&amp;nbsp;&amp;nbsp;&amp;nbsp;&amp;nbsp;&amp;nbsp;&amp;nbsp;"&amp;MID(K363,2,142)&amp;MID(K363,142,500)&amp;"&lt;br&gt;&lt;br&gt;"</f>
        <v>Steenweg, R., Hebblewhite, M., Kays, R., Ahumada, J., Fisher, J. T., Burton, C., Townsend, S. E., Carbone, C., Rowcliffe, J. M., Whittington, &lt;br&gt; &amp;nbsp;&amp;nbsp;&amp;nbsp;&amp;nbsp;&amp;nbsp;&amp;nbsp;&amp;nbsp;&amp;nbsp;teenweg, R., Hebblewhite, M., Kays, R., Ahumada, J., Fisher, J. T., Burton, C., Townsend, S. E., Carbone, C., Rowcliffe, J. M., Whittington, J J., Brodie, J., Royle, J. A., Switalski, A., Clevenger, A. P., Heim, N., &amp; Rich, L. N. (2017). Scaling‐up Camera Traps: Monitoring the Planet’s Biodiversity with Networks of Remote Sensors. *Frontiers in Ecology and the Environment*, *15*(1), 26–34. &lt;https://doi.org/10.1002/fee.l448&gt;&lt;br&gt;&lt;br&gt;</v>
      </c>
      <c r="N363" s="14" t="str">
        <f>"    ref_intext_"&amp;F363&amp;": "&amp;""""&amp;I363&amp;""""</f>
        <v xml:space="preserve">    ref_intext_steenweg_et_al_2017: "Steenweg et al., 2017"</v>
      </c>
      <c r="O363" s="14" t="str">
        <f>"    ref_bib_"&amp;F363&amp;": "&amp;""""&amp;K363&amp;""""</f>
        <v xml:space="preserve">    ref_bib_steenweg_et_al_2017: "Steenweg,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v>
      </c>
    </row>
    <row r="364" spans="1:15">
      <c r="A364" s="14" t="s">
        <v>2254</v>
      </c>
      <c r="B364" s="14" t="b">
        <v>1</v>
      </c>
      <c r="C364" s="14" t="b">
        <v>0</v>
      </c>
      <c r="D364" s="14" t="b">
        <v>0</v>
      </c>
      <c r="E364" s="14"/>
      <c r="F364" s="14" t="s">
        <v>1626</v>
      </c>
      <c r="G364" s="14" t="str">
        <f>"{{ ref_intext_"&amp;F364&amp;" }}"</f>
        <v>{{ ref_intext_steenweg_et_al_2019 }}</v>
      </c>
      <c r="H364" s="14" t="str">
        <f>"{{ ref_bib_"&amp;F364&amp;" }}"</f>
        <v>{{ ref_bib_steenweg_et_al_2019 }}</v>
      </c>
      <c r="I364" s="14" t="s">
        <v>85</v>
      </c>
      <c r="J364" s="14" t="s">
        <v>85</v>
      </c>
      <c r="K364" s="14" t="s">
        <v>1843</v>
      </c>
      <c r="L364" s="14" t="s">
        <v>624</v>
      </c>
      <c r="M364" s="14" t="str">
        <f>LEFT(K364,141)&amp;" &lt;br&gt; &amp;nbsp;&amp;nbsp;&amp;nbsp;&amp;nbsp;&amp;nbsp;&amp;nbsp;&amp;nbsp;&amp;nbsp;"&amp;MID(K364,2,142)&amp;MID(K364,142,500)&amp;"&lt;br&gt;&lt;br&gt;"</f>
        <v>Steenweg, R., Hebblewhite, M., Whittington, J., &amp; Mckelvey, K. (2019). Species‐specific Differences in Detection and Occupancy Probabilities  &lt;br&gt; &amp;nbsp;&amp;nbsp;&amp;nbsp;&amp;nbsp;&amp;nbsp;&amp;nbsp;&amp;nbsp;&amp;nbsp;teenweg, R., Hebblewhite, M., Whittington, J., &amp; Mckelvey, K. (2019). Species‐specific Differences in Detection and Occupancy Probabilities HeHelp Drive Ability to Detect Trends in Occupancy. *Ecosphere, 10*(4), Article e02639. &lt;https://doi.org/10.1002/ecs2.2639&gt;&lt;br&gt;&lt;br&gt;</v>
      </c>
      <c r="N364" s="14" t="str">
        <f>"    ref_intext_"&amp;F364&amp;": "&amp;""""&amp;I364&amp;""""</f>
        <v xml:space="preserve">    ref_intext_steenweg_et_al_2019: "Steenweg et al., 2019"</v>
      </c>
      <c r="O364" s="14" t="str">
        <f>"    ref_bib_"&amp;F364&amp;": "&amp;""""&amp;K364&amp;""""</f>
        <v xml:space="preserve">    ref_bib_steenweg_et_al_2019: "Steenweg, R., Hebblewhite, M., Whittington, J., &amp; Mckelvey, K. (2019). Species‐specific Differences in Detection and Occupancy Probabilities Help Drive Ability to Detect Trends in Occupancy. *Ecosphere, 10*(4), Article e02639. &lt;https://doi.org/10.1002/ecs2.2639&gt;"</v>
      </c>
    </row>
    <row r="365" spans="1:15">
      <c r="A365" s="14" t="s">
        <v>2254</v>
      </c>
      <c r="B365" s="14" t="b">
        <v>1</v>
      </c>
      <c r="C365" s="14" t="b">
        <v>0</v>
      </c>
      <c r="D365" s="14" t="b">
        <v>0</v>
      </c>
      <c r="E365" s="14"/>
      <c r="F365" s="14" t="s">
        <v>1625</v>
      </c>
      <c r="G365" s="14" t="str">
        <f>"{{ ref_intext_"&amp;F365&amp;" }}"</f>
        <v>{{ ref_intext_steenweg_et_al_2018 }}</v>
      </c>
      <c r="H365" s="14" t="str">
        <f>"{{ ref_bib_"&amp;F365&amp;" }}"</f>
        <v>{{ ref_bib_steenweg_et_al_2018 }}</v>
      </c>
      <c r="I365" s="14" t="s">
        <v>84</v>
      </c>
      <c r="J365" s="14" t="s">
        <v>84</v>
      </c>
      <c r="K365" s="14" t="s">
        <v>1842</v>
      </c>
      <c r="L365" s="14" t="s">
        <v>624</v>
      </c>
      <c r="M365" s="14" t="str">
        <f>LEFT(K365,141)&amp;" &lt;br&gt; &amp;nbsp;&amp;nbsp;&amp;nbsp;&amp;nbsp;&amp;nbsp;&amp;nbsp;&amp;nbsp;&amp;nbsp;"&amp;MID(K365,2,142)&amp;MID(K365,142,500)&amp;"&lt;br&gt;&lt;br&gt;"</f>
        <v>Steenweg, R., Hebblewhite, M., Whittington, J., Lukacs, P., &amp; McKelvey, K. (2018). Sampling scales define occupancy and underlying occupancy– &lt;br&gt; &amp;nbsp;&amp;nbsp;&amp;nbsp;&amp;nbsp;&amp;nbsp;&amp;nbsp;&amp;nbsp;&amp;nbsp;teenweg, R., Hebblewhite, M., Whittington, J., Lukacs, P., &amp; McKelvey, K. (2018). Sampling scales define occupancy and underlying occupancy–ababundance relationships in animals. *Ecology*, *99*(1), 172–183. &lt;https://doi.org/10.1002/ecy.2054&gt;&lt;br&gt;&lt;br&gt;</v>
      </c>
      <c r="N365" s="14" t="str">
        <f>"    ref_intext_"&amp;F365&amp;": "&amp;""""&amp;I365&amp;""""</f>
        <v xml:space="preserve">    ref_intext_steenweg_et_al_2018: "Steenweg et al., 2018"</v>
      </c>
      <c r="O365" s="14" t="str">
        <f>"    ref_bib_"&amp;F365&amp;": "&amp;""""&amp;K365&amp;""""</f>
        <v xml:space="preserve">    ref_bib_steenweg_et_al_2018: "Steenweg, R., Hebblewhite, M., Whittington, J., Lukacs, P., &amp; McKelvey, K. (2018). Sampling scales define occupancy and underlying occupancy–abundance relationships in animals. *Ecology*, *99*(1), 172–183. &lt;https://doi.org/10.1002/ecy.2054&gt;"</v>
      </c>
    </row>
    <row r="366" spans="1:15">
      <c r="A366" s="14" t="s">
        <v>2254</v>
      </c>
      <c r="B366" s="14" t="b">
        <v>1</v>
      </c>
      <c r="C366" s="14" t="b">
        <v>1</v>
      </c>
      <c r="D366" s="14" t="b">
        <v>0</v>
      </c>
      <c r="E366" s="14"/>
      <c r="F366" s="14" t="s">
        <v>1623</v>
      </c>
      <c r="G366" s="14" t="str">
        <f>"{{ ref_intext_"&amp;F366&amp;" }}"</f>
        <v>{{ ref_intext_steenweg_et_al_2015 }}</v>
      </c>
      <c r="H366" s="14" t="str">
        <f>"{{ ref_bib_"&amp;F366&amp;" }}"</f>
        <v>{{ ref_bib_steenweg_et_al_2015 }}</v>
      </c>
      <c r="I366" s="14" t="s">
        <v>83</v>
      </c>
      <c r="J366" s="14" t="s">
        <v>793</v>
      </c>
      <c r="K366" s="14" t="s">
        <v>1844</v>
      </c>
      <c r="L366" s="14" t="s">
        <v>624</v>
      </c>
      <c r="M366" s="14" t="str">
        <f>LEFT(K366,141)&amp;" &lt;br&gt; &amp;nbsp;&amp;nbsp;&amp;nbsp;&amp;nbsp;&amp;nbsp;&amp;nbsp;&amp;nbsp;&amp;nbsp;"&amp;MID(K366,2,142)&amp;MID(K366,142,500)&amp;"&lt;br&gt;&lt;br&gt;"</f>
        <v>Steenweg, R., Whittington, J., &amp; Hebblewhite, M. (2015). *Canadian Rockies remote camera multi-species occupancy project: Examining trends in &lt;br&gt; &amp;nbsp;&amp;nbsp;&amp;nbsp;&amp;nbsp;&amp;nbsp;&amp;nbsp;&amp;nbsp;&amp;nbsp;teenweg, R., Whittington, J., &amp; Hebblewhite, M. (2015). *Canadian Rockies remote camera multi-species occupancy project: Examining trends in c carnivore populations and their prey*. University of Montana. &lt;http://parkscanadahistory.com/wildlife/steenweg-2015.pdf&gt;&lt;br&gt;&lt;br&gt;</v>
      </c>
      <c r="N366" s="14" t="str">
        <f>"    ref_intext_"&amp;F366&amp;": "&amp;""""&amp;I366&amp;""""</f>
        <v xml:space="preserve">    ref_intext_steenweg_et_al_2015: "Steenweg et al., 2015"</v>
      </c>
      <c r="O366" s="14" t="str">
        <f>"    ref_bib_"&amp;F366&amp;": "&amp;""""&amp;K366&amp;""""</f>
        <v xml:space="preserve">    ref_bib_steenweg_et_al_2015: "Steenweg, R., Whittington, J., &amp; Hebblewhite, M. (2015). *Canadian Rockies remote camera multi-species occupancy project: Examining trends in carnivore populations and their prey*. University of Montana. &lt;http://parkscanadahistory.com/wildlife/steenweg-2015.pdf&gt;"</v>
      </c>
    </row>
    <row r="367" spans="1:15">
      <c r="A367" s="14" t="s">
        <v>2254</v>
      </c>
      <c r="B367" s="14" t="b">
        <v>1</v>
      </c>
      <c r="C367" s="14" t="b">
        <v>0</v>
      </c>
      <c r="D367" s="14" t="b">
        <v>0</v>
      </c>
      <c r="E367" s="14"/>
      <c r="F367" s="14" t="s">
        <v>1627</v>
      </c>
      <c r="G367" s="14" t="str">
        <f>"{{ ref_intext_"&amp;F367&amp;" }}"</f>
        <v>{{ ref_intext_steinbeiser_et_al_2019 }}</v>
      </c>
      <c r="H367" s="14" t="str">
        <f>"{{ ref_bib_"&amp;F367&amp;" }}"</f>
        <v>{{ ref_bib_steinbeiser_et_al_2019 }}</v>
      </c>
      <c r="I367" s="14" t="s">
        <v>82</v>
      </c>
      <c r="J367" s="14" t="s">
        <v>82</v>
      </c>
      <c r="K367" s="14" t="s">
        <v>1845</v>
      </c>
      <c r="L367" s="14" t="s">
        <v>624</v>
      </c>
      <c r="M367" s="14" t="str">
        <f>LEFT(K367,141)&amp;" &lt;br&gt; &amp;nbsp;&amp;nbsp;&amp;nbsp;&amp;nbsp;&amp;nbsp;&amp;nbsp;&amp;nbsp;&amp;nbsp;"&amp;MID(K367,2,142)&amp;MID(K367,142,500)&amp;"&lt;br&gt;&lt;br&gt;"</f>
        <v>Steinbeiser, C. M., Kioko, J., Maresi, A., Kaitilia, R., &amp; Kiffner, C. (2019). Relative Abundance and Activity Patterns Explain Method-Relate &lt;br&gt; &amp;nbsp;&amp;nbsp;&amp;nbsp;&amp;nbsp;&amp;nbsp;&amp;nbsp;&amp;nbsp;&amp;nbsp;teinbeiser, C. M., Kioko, J., Maresi, A., Kaitilia, R., &amp; Kiffner, C. (2019). Relative Abundance and Activity Patterns Explain Method-Related d Differences in Mammalian Species Richness Estimates. *Journal of Mammalogy, 100*(1), 192–201. &lt;https://doi.org/10.1093/jmammal/gyy175&gt;&lt;br&gt;&lt;br&gt;</v>
      </c>
      <c r="N367" s="14" t="str">
        <f>"    ref_intext_"&amp;F367&amp;": "&amp;""""&amp;I367&amp;""""</f>
        <v xml:space="preserve">    ref_intext_steinbeiser_et_al_2019: "Steinbeiser et al., 2019"</v>
      </c>
      <c r="O367" s="14" t="str">
        <f>"    ref_bib_"&amp;F367&amp;": "&amp;""""&amp;K367&amp;""""</f>
        <v xml:space="preserve">    ref_bib_steinbeiser_et_al_2019: "Steinbeiser, C. M., Kioko, J., Maresi, A., Kaitilia, R., &amp; Kiffner, C. (2019). Relative Abundance and Activity Patterns Explain Method-Related Differences in Mammalian Species Richness Estimates. *Journal of Mammalogy, 100*(1), 192–201. &lt;https://doi.org/10.1093/jmammal/gyy175&gt;"</v>
      </c>
    </row>
    <row r="368" spans="1:15">
      <c r="A368" s="14"/>
      <c r="B368" s="14"/>
      <c r="C368" s="14"/>
      <c r="D368" s="14"/>
      <c r="E368" s="14"/>
      <c r="F368" s="14" t="s">
        <v>3094</v>
      </c>
      <c r="G368" s="14" t="str">
        <f>"{{ ref_intext_"&amp;F368&amp;" }}"</f>
        <v>{{ ref_intext_stewart_et_al_2018 }}</v>
      </c>
      <c r="H368" s="14" t="str">
        <f>"{{ ref_bib_"&amp;F368&amp;" }}"</f>
        <v>{{ ref_bib_stewart_et_al_2018 }}</v>
      </c>
      <c r="I368" s="14" t="s">
        <v>3095</v>
      </c>
      <c r="J368" s="14" t="s">
        <v>3095</v>
      </c>
      <c r="K368" s="14" t="s">
        <v>3085</v>
      </c>
      <c r="L368" s="14" t="s">
        <v>624</v>
      </c>
      <c r="M368" s="14" t="str">
        <f>LEFT(K368,141)&amp;" &lt;br&gt; &amp;nbsp;&amp;nbsp;&amp;nbsp;&amp;nbsp;&amp;nbsp;&amp;nbsp;&amp;nbsp;&amp;nbsp;"&amp;MID(K368,2,142)&amp;MID(K368,142,500)&amp;"&lt;br&gt;&lt;br&gt;"</f>
        <v>Stewart, F. E. C., Fisher, J. T., Burton, A. C., &amp; Volpe, J. P. (2018). Species occurrence data reflect the magnitude of animal movements bet &lt;br&gt; &amp;nbsp;&amp;nbsp;&amp;nbsp;&amp;nbsp;&amp;nbsp;&amp;nbsp;&amp;nbsp;&amp;nbsp;tewart, F. E. C., Fisher, J. T., Burton, A. C., &amp; Volpe, J. P. (2018). Species occurrence data reflect the magnitude of animal movements betteter than the proximity of animal space use. *Ecosphere, 9*(2), e02112. &lt;https://doi.org/10.1002/ecs2.2112&gt;&lt;br&gt;&lt;br&gt;</v>
      </c>
      <c r="N368" s="14" t="str">
        <f>"    ref_intext_"&amp;F368&amp;": "&amp;""""&amp;I368&amp;""""</f>
        <v xml:space="preserve">    ref_intext_stewart_et_al_2018: "Stewart et al., 2018"</v>
      </c>
      <c r="O368" s="14" t="str">
        <f>"    ref_bib_"&amp;F368&amp;": "&amp;""""&amp;K368&amp;""""</f>
        <v xml:space="preserve">    ref_bib_stewart_et_al_2018: "Stewart, F. E. C., Fisher, J. T., Burton, A. C., &amp; Volpe, J. P. (2018). Species occurrence data reflect the magnitude of animal movements better than the proximity of animal space use. *Ecosphere, 9*(2), e02112. &lt;https://doi.org/10.1002/ecs2.2112&gt;"</v>
      </c>
    </row>
    <row r="369" spans="1:15">
      <c r="A369" s="14"/>
      <c r="B369" s="14"/>
      <c r="C369" s="14"/>
      <c r="D369" s="14"/>
      <c r="E369" s="14"/>
      <c r="F369" s="14" t="s">
        <v>3088</v>
      </c>
      <c r="G369" s="14" t="str">
        <f>"{{ ref_intext_"&amp;F369&amp;" }}"</f>
        <v>{{ ref_intext_stewart_et_al_2019b }}</v>
      </c>
      <c r="H369" s="14" t="str">
        <f>"{{ ref_bib_"&amp;F369&amp;" }}"</f>
        <v>{{ ref_bib_stewart_et_al_2019b }}</v>
      </c>
      <c r="I369" s="14" t="s">
        <v>3086</v>
      </c>
      <c r="J369" s="14" t="s">
        <v>3086</v>
      </c>
      <c r="K369" s="14" t="s">
        <v>3096</v>
      </c>
      <c r="L369" s="14" t="s">
        <v>624</v>
      </c>
      <c r="M369" s="14" t="str">
        <f>LEFT(K369,141)&amp;" &lt;br&gt; &amp;nbsp;&amp;nbsp;&amp;nbsp;&amp;nbsp;&amp;nbsp;&amp;nbsp;&amp;nbsp;&amp;nbsp;"&amp;MID(K369,2,142)&amp;MID(K369,142,500)&amp;"&lt;br&gt;&lt;br&gt;"</f>
        <v>Stewart, F. E. C., Volpe, J. P., &amp; Fisher, J. T. (2019b). The Debate About Bait: A Red Herring in Wildlife Research. *The Journal of Wildlife &lt;br&gt; &amp;nbsp;&amp;nbsp;&amp;nbsp;&amp;nbsp;&amp;nbsp;&amp;nbsp;&amp;nbsp;&amp;nbsp;tewart, F. E. C., Volpe, J. P., &amp; Fisher, J. T. (2019b). The Debate About Bait: A Red Herring in Wildlife Research. *The Journal of Wildlife M Management, 83*(4), 985–992. &lt;https://doi.org/10.1002/jwmg.21657&gt;&lt;br&gt;&lt;br&gt;</v>
      </c>
      <c r="N369" s="14" t="str">
        <f>"    ref_intext_"&amp;F369&amp;": "&amp;""""&amp;I369&amp;""""</f>
        <v xml:space="preserve">    ref_intext_stewart_et_al_2019b: "Stewart et al., 2019b"</v>
      </c>
      <c r="O369" s="14" t="str">
        <f>"    ref_bib_"&amp;F369&amp;": "&amp;""""&amp;K369&amp;""""</f>
        <v xml:space="preserve">    ref_bib_stewart_et_al_2019b: "Stewart, F. E. C., Volpe, J. P., &amp; Fisher, J. T. (2019b). The Debate About Bait: A Red Herring in Wildlife Research. *The Journal of Wildlife Management, 83*(4), 985–992. &lt;https://doi.org/10.1002/jwmg.21657&gt;"</v>
      </c>
    </row>
    <row r="370" spans="1:15" s="7" customFormat="1">
      <c r="A370" s="14"/>
      <c r="B370" s="14"/>
      <c r="C370" s="14"/>
      <c r="D370" s="14"/>
      <c r="E370" s="14"/>
      <c r="F370" s="14" t="s">
        <v>3089</v>
      </c>
      <c r="G370" s="14" t="str">
        <f>"{{ ref_intext_"&amp;F370&amp;" }}"</f>
        <v>{{ ref_intext_stewart_et_al_2019a }}</v>
      </c>
      <c r="H370" s="14" t="str">
        <f>"{{ ref_bib_"&amp;F370&amp;" }}"</f>
        <v>{{ ref_bib_stewart_et_al_2019a }}</v>
      </c>
      <c r="I370" s="14" t="s">
        <v>3087</v>
      </c>
      <c r="J370" s="14" t="s">
        <v>3087</v>
      </c>
      <c r="K370" s="14" t="s">
        <v>3093</v>
      </c>
      <c r="L370" s="14" t="s">
        <v>624</v>
      </c>
      <c r="M370" s="14" t="str">
        <f>LEFT(K370,141)&amp;" &lt;br&gt; &amp;nbsp;&amp;nbsp;&amp;nbsp;&amp;nbsp;&amp;nbsp;&amp;nbsp;&amp;nbsp;&amp;nbsp;"&amp;MID(K370,2,142)&amp;MID(K370,142,500)&amp;"&lt;br&gt;&lt;br&gt;"</f>
        <v>Stewart, F. E. C., Volpe, J. P., Eaton, B. R., Hood, G. A., Vujnovic, D., &amp; Fisher, J. T. (2019b). Protected areas alone rarely predict mamma &lt;br&gt; &amp;nbsp;&amp;nbsp;&amp;nbsp;&amp;nbsp;&amp;nbsp;&amp;nbsp;&amp;nbsp;&amp;nbsp;tewart, F. E. C., Volpe, J. P., Eaton, B. R., Hood, G. A., Vujnovic, D., &amp; Fisher, J. T. (2019b). Protected areas alone rarely predict mammalilian biodiversity across spatial scales in an Albertan working landscape. *Biological Conservation, 240*, 108252. &lt;https://doi.org/10.1016/j.biocon.2019.108252&gt;&lt;br&gt;&lt;br&gt;</v>
      </c>
      <c r="N370" s="14" t="str">
        <f>"    ref_intext_"&amp;F370&amp;": "&amp;""""&amp;I370&amp;""""</f>
        <v xml:space="preserve">    ref_intext_stewart_et_al_2019a: "Stewart et al., 2019a"</v>
      </c>
      <c r="O370" s="14" t="str">
        <f>"    ref_bib_"&amp;F370&amp;": "&amp;""""&amp;K370&amp;""""</f>
        <v xml:space="preserve">    ref_bib_stewart_et_al_2019a: "Stewart, F. E. C., Volpe, J. P., Eaton, B. R., Hood, G. A., Vujnovic, D., &amp; Fisher, J. T. (2019b). Protected areas alone rarely predict mammalian biodiversity across spatial scales in an Albertan working landscape. *Biological Conservation, 240*, 108252. &lt;https://doi.org/10.1016/j.biocon.2019.108252&gt;"</v>
      </c>
    </row>
    <row r="371" spans="1:15" s="7" customFormat="1">
      <c r="A371" s="14" t="s">
        <v>2254</v>
      </c>
      <c r="B371" s="14" t="b">
        <v>1</v>
      </c>
      <c r="C371" s="14" t="b">
        <v>0</v>
      </c>
      <c r="D371" s="14" t="b">
        <v>0</v>
      </c>
      <c r="E371" s="14"/>
      <c r="F371" s="14" t="s">
        <v>1628</v>
      </c>
      <c r="G371" s="14" t="str">
        <f>"{{ ref_intext_"&amp;F371&amp;" }}"</f>
        <v>{{ ref_intext_stokeld_et_al_2016 }}</v>
      </c>
      <c r="H371" s="14" t="str">
        <f>"{{ ref_bib_"&amp;F371&amp;" }}"</f>
        <v>{{ ref_bib_stokeld_et_al_2016 }}</v>
      </c>
      <c r="I371" s="14" t="s">
        <v>81</v>
      </c>
      <c r="J371" s="14" t="s">
        <v>81</v>
      </c>
      <c r="K371" s="14" t="s">
        <v>1846</v>
      </c>
      <c r="L371" s="14" t="s">
        <v>624</v>
      </c>
      <c r="M371" s="14" t="str">
        <f>LEFT(K371,141)&amp;" &lt;br&gt; &amp;nbsp;&amp;nbsp;&amp;nbsp;&amp;nbsp;&amp;nbsp;&amp;nbsp;&amp;nbsp;&amp;nbsp;"&amp;MID(K371,2,142)&amp;MID(K371,142,500)&amp;"&lt;br&gt;&lt;br&gt;"</f>
        <v>Stokeld, D., Frank, A. S., Hill, B., Choy, J. L., Mahney, T., Stevens, A., &amp; Gillespie, G. R. (2016). Multiple Cameras Required to Reliably D &lt;br&gt; &amp;nbsp;&amp;nbsp;&amp;nbsp;&amp;nbsp;&amp;nbsp;&amp;nbsp;&amp;nbsp;&amp;nbsp;tokeld, D., Frank, A. S., Hill, B., Choy, J. L., Mahney, T., Stevens, A., &amp; Gillespie, G. R. (2016). Multiple Cameras Required to Reliably Detetect Feral Cats in Northern Australian Tropical Savannah: An Evaluation of Sampling Design When Using Camera Traps. *Wildlife Research, 42*(8), 642–649. &lt;https://doi.org/10.1071/WR15083&gt;&lt;br&gt;&lt;br&gt;</v>
      </c>
      <c r="N371" s="14" t="str">
        <f>"    ref_intext_"&amp;F371&amp;": "&amp;""""&amp;I371&amp;""""</f>
        <v xml:space="preserve">    ref_intext_stokeld_et_al_2016: "Stokeld et al., 2016"</v>
      </c>
      <c r="O371" s="14" t="str">
        <f>"    ref_bib_"&amp;F371&amp;": "&amp;""""&amp;K371&amp;""""</f>
        <v xml:space="preserve">    ref_bib_stokeld_et_al_2016: "Stokeld,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v>
      </c>
    </row>
    <row r="372" spans="1:15" s="7" customFormat="1">
      <c r="A372" s="14" t="s">
        <v>2254</v>
      </c>
      <c r="B372" s="14" t="b">
        <v>0</v>
      </c>
      <c r="C372" s="14" t="b">
        <v>0</v>
      </c>
      <c r="D372" s="14"/>
      <c r="E372" s="14"/>
      <c r="F372" s="14" t="s">
        <v>2163</v>
      </c>
      <c r="G372" s="14" t="str">
        <f>"{{ ref_intext_"&amp;F372&amp;" }}"</f>
        <v>{{ ref_intext_styring_2020a }}</v>
      </c>
      <c r="H372" s="14" t="str">
        <f>"{{ ref_bib_"&amp;F372&amp;" }}"</f>
        <v>{{ ref_bib_styring_2020a }}</v>
      </c>
      <c r="I372" s="14" t="s">
        <v>2162</v>
      </c>
      <c r="J372" s="14" t="s">
        <v>2162</v>
      </c>
      <c r="K372" s="14" t="s">
        <v>2768</v>
      </c>
      <c r="L372" s="14" t="s">
        <v>1968</v>
      </c>
      <c r="M372" s="14" t="str">
        <f>LEFT(K372,141)&amp;" &lt;br&gt; &amp;nbsp;&amp;nbsp;&amp;nbsp;&amp;nbsp;&amp;nbsp;&amp;nbsp;&amp;nbsp;&amp;nbsp;"&amp;MID(K372,2,142)&amp;MID(K372,142,500)&amp;"&lt;br&gt;&lt;br&gt;"</f>
        <v>Styring, A. (2020a, May 4). *Field Ecology - Diversity Metrics in R.* [Video]. YouTube. &lt;https://www.youtube.com/watch?v=KBByV3kR3IA&gt; &lt;br&gt; &amp;nbsp;&amp;nbsp;&amp;nbsp;&amp;nbsp;&amp;nbsp;&amp;nbsp;&amp;nbsp;&amp;nbsp;tyring, A. (2020a, May 4). *Field Ecology - Diversity Metrics in R.* [Video]. YouTube. &lt;https://www.youtube.com/watch?v=KBByV3kR3IA&gt;&lt;br&gt;&lt;br&gt;</v>
      </c>
      <c r="N372" s="14" t="str">
        <f>"    ref_intext_"&amp;F372&amp;": "&amp;""""&amp;I372&amp;""""</f>
        <v xml:space="preserve">    ref_intext_styring_2020a: "Styring, 2020a"</v>
      </c>
      <c r="O372" s="14" t="str">
        <f>"    ref_bib_"&amp;F372&amp;": "&amp;""""&amp;K372&amp;""""</f>
        <v xml:space="preserve">    ref_bib_styring_2020a: "Styring, A. (2020a, May 4). *Field Ecology - Diversity Metrics in R.* [Video]. YouTube. &lt;https://www.youtube.com/watch?v=KBByV3kR3IA&gt;"</v>
      </c>
    </row>
    <row r="373" spans="1:15" s="7" customFormat="1">
      <c r="A373" s="14" t="s">
        <v>2254</v>
      </c>
      <c r="B373" s="14" t="b">
        <v>0</v>
      </c>
      <c r="C373" s="14" t="b">
        <v>0</v>
      </c>
      <c r="D373" s="14"/>
      <c r="E373" s="14"/>
      <c r="F373" s="14" t="s">
        <v>2161</v>
      </c>
      <c r="G373" s="14" t="str">
        <f>"{{ ref_intext_"&amp;F373&amp;" }}"</f>
        <v>{{ ref_intext_styring_2020b }}</v>
      </c>
      <c r="H373" s="14" t="str">
        <f>"{{ ref_bib_"&amp;F373&amp;" }}"</f>
        <v>{{ ref_bib_styring_2020b }}</v>
      </c>
      <c r="I373" s="14" t="s">
        <v>2160</v>
      </c>
      <c r="J373" s="14" t="s">
        <v>2160</v>
      </c>
      <c r="K373" s="14" t="s">
        <v>2164</v>
      </c>
      <c r="L373" s="14" t="s">
        <v>2165</v>
      </c>
      <c r="M373" s="14" t="str">
        <f>LEFT(K373,141)&amp;" &lt;br&gt; &amp;nbsp;&amp;nbsp;&amp;nbsp;&amp;nbsp;&amp;nbsp;&amp;nbsp;&amp;nbsp;&amp;nbsp;"&amp;MID(K373,2,142)&amp;MID(K373,142,500)&amp;"&lt;br&gt;&lt;br&gt;"</f>
        <v>Styring, A. (2020b, Jun 22). *Generating a species accumulation plot in excel for BBS data.*  [Video]. YouTube. &lt;https://www.youtube.com/watc &lt;br&gt; &amp;nbsp;&amp;nbsp;&amp;nbsp;&amp;nbsp;&amp;nbsp;&amp;nbsp;&amp;nbsp;&amp;nbsp;tyring, A. (2020b, Jun 22). *Generating a species accumulation plot in excel for BBS data.*  [Video]. YouTube. &lt;https://www.youtube.com/watch?h?reload=9&amp;app=desktop&amp;v=OEWdPm3zg9I&gt;&lt;br&gt;&lt;br&gt;</v>
      </c>
      <c r="N373" s="14" t="str">
        <f>"    ref_intext_"&amp;F373&amp;": "&amp;""""&amp;I373&amp;""""</f>
        <v xml:space="preserve">    ref_intext_styring_2020b: "Styring, 2020b"</v>
      </c>
      <c r="O373" s="14" t="str">
        <f>"    ref_bib_"&amp;F373&amp;": "&amp;""""&amp;K373&amp;""""</f>
        <v xml:space="preserve">    ref_bib_styring_2020b: "Styring, A. (2020b, Jun 22). *Generating a species accumulation plot in excel for BBS data.*  [Video]. YouTube. &lt;https://www.youtube.com/watch?reload=9&amp;app=desktop&amp;v=OEWdPm3zg9I&gt;"</v>
      </c>
    </row>
    <row r="374" spans="1:15" s="7" customFormat="1">
      <c r="A374" s="14" t="s">
        <v>2254</v>
      </c>
      <c r="B374" s="14" t="b">
        <v>0</v>
      </c>
      <c r="C374" s="14" t="b">
        <v>0</v>
      </c>
      <c r="D374" s="14" t="b">
        <v>1</v>
      </c>
      <c r="E374" s="14"/>
      <c r="F374" s="14" t="s">
        <v>1629</v>
      </c>
      <c r="G374" s="14" t="str">
        <f>"{{ ref_intext_"&amp;F374&amp;" }}"</f>
        <v>{{ ref_intext_suarez_tangil_et_al_2017 }}</v>
      </c>
      <c r="H374" s="14" t="str">
        <f>"{{ ref_bib_"&amp;F374&amp;" }}"</f>
        <v>{{ ref_bib_suarez_tangil_et_al_2017 }}</v>
      </c>
      <c r="I374" s="14" t="s">
        <v>80</v>
      </c>
      <c r="J374" s="14" t="s">
        <v>80</v>
      </c>
      <c r="K374" s="14" t="s">
        <v>2846</v>
      </c>
      <c r="L374" s="14" t="s">
        <v>624</v>
      </c>
      <c r="M374" s="14" t="str">
        <f>LEFT(K374,141)&amp;" &lt;br&gt; &amp;nbsp;&amp;nbsp;&amp;nbsp;&amp;nbsp;&amp;nbsp;&amp;nbsp;&amp;nbsp;&amp;nbsp;"&amp;MID(K374,2,142)&amp;MID(K374,142,500)&amp;"&lt;br&gt;&lt;br&gt;"</f>
        <v>Suárez-Tangil, B. D., &amp; Rodríguez, A. (2017). Detection of Iberian terrestrial mammals employing olfactory, visual and auditory attractants.  &lt;br&gt; &amp;nbsp;&amp;nbsp;&amp;nbsp;&amp;nbsp;&amp;nbsp;&amp;nbsp;&amp;nbsp;&amp;nbsp;uárez-Tangil, B. D., &amp; Rodríguez, A. (2017). Detection of Iberian terrestrial mammals employing olfactory, visual and auditory attractants. *E*European Journal of Wildlife Research, 63*(6). &lt;https://doi.org/10.1007/s10344-017-1150-1&gt;&lt;br&gt;&lt;br&gt;</v>
      </c>
      <c r="N374" s="14" t="str">
        <f>"    ref_intext_"&amp;F374&amp;": "&amp;""""&amp;I374&amp;""""</f>
        <v xml:space="preserve">    ref_intext_suarez_tangil_et_al_2017: "Suárez-Tangil et al., 2017"</v>
      </c>
      <c r="O374" s="14" t="str">
        <f>"    ref_bib_"&amp;F374&amp;": "&amp;""""&amp;K374&amp;""""</f>
        <v xml:space="preserve">    ref_bib_suarez_tangil_et_al_2017: "Suárez-Tangil, B. D., &amp; Rodríguez, A. (2017). Detection of Iberian terrestrial mammals employing olfactory, visual and auditory attractants. *European Journal of Wildlife Research, 63*(6). &lt;https://doi.org/10.1007/s10344-017-1150-1&gt;"</v>
      </c>
    </row>
    <row r="375" spans="1:15" s="7" customFormat="1">
      <c r="A375" s="14" t="s">
        <v>2254</v>
      </c>
      <c r="B375" s="14" t="b">
        <v>1</v>
      </c>
      <c r="C375" s="14" t="b">
        <v>0</v>
      </c>
      <c r="D375" s="14" t="b">
        <v>0</v>
      </c>
      <c r="E375" s="14"/>
      <c r="F375" s="14" t="s">
        <v>1630</v>
      </c>
      <c r="G375" s="14" t="str">
        <f>"{{ ref_intext_"&amp;F375&amp;" }}"</f>
        <v>{{ ref_intext_sun_et_al_2014 }}</v>
      </c>
      <c r="H375" s="14" t="str">
        <f>"{{ ref_bib_"&amp;F375&amp;" }}"</f>
        <v>{{ ref_bib_sun_et_al_2014 }}</v>
      </c>
      <c r="I375" s="14" t="s">
        <v>79</v>
      </c>
      <c r="J375" s="14" t="s">
        <v>792</v>
      </c>
      <c r="K375" s="14" t="s">
        <v>1849</v>
      </c>
      <c r="L375" s="14" t="s">
        <v>624</v>
      </c>
      <c r="M375" s="14" t="str">
        <f>LEFT(K375,141)&amp;" &lt;br&gt; &amp;nbsp;&amp;nbsp;&amp;nbsp;&amp;nbsp;&amp;nbsp;&amp;nbsp;&amp;nbsp;&amp;nbsp;"&amp;MID(K375,2,142)&amp;MID(K375,142,500)&amp;"&lt;br&gt;&lt;br&gt;"</f>
        <v>Sun, C. C., Fuller, A. K., &amp; Royle., J. A. (2014). Trap Configuration and Spacing Influences Parameter Estimates in Spatial Capture-Recapture &lt;br&gt; &amp;nbsp;&amp;nbsp;&amp;nbsp;&amp;nbsp;&amp;nbsp;&amp;nbsp;&amp;nbsp;&amp;nbsp;un, C. C., Fuller, A. K., &amp; Royle., J. A. (2014). Trap Configuration and Spacing Influences Parameter Estimates in Spatial Capture-Recapture M Models. *PLoS One, 9*(2): e88025. &lt;https://doi.org/10.1371/journal.pone.0088025&gt;&lt;br&gt;&lt;br&gt;</v>
      </c>
      <c r="N375" s="14" t="str">
        <f>"    ref_intext_"&amp;F375&amp;": "&amp;""""&amp;I375&amp;""""</f>
        <v xml:space="preserve">    ref_intext_sun_et_al_2014: "Sun et al., 2014"</v>
      </c>
      <c r="O375" s="14" t="str">
        <f>"    ref_bib_"&amp;F375&amp;": "&amp;""""&amp;K375&amp;""""</f>
        <v xml:space="preserve">    ref_bib_sun_et_al_2014: "Sun, C. C., Fuller, A. K., &amp; Royle., J. A. (2014). Trap Configuration and Spacing Influences Parameter Estimates in Spatial Capture-Recapture Models. *PLoS One, 9*(2): e88025. &lt;https://doi.org/10.1371/journal.pone.0088025&gt;"</v>
      </c>
    </row>
    <row r="376" spans="1:15" s="7" customFormat="1">
      <c r="A376" s="14" t="s">
        <v>2254</v>
      </c>
      <c r="B376" s="14" t="b">
        <v>1</v>
      </c>
      <c r="C376" s="14" t="b">
        <v>1</v>
      </c>
      <c r="D376" s="14" t="b">
        <v>0</v>
      </c>
      <c r="E376" s="14"/>
      <c r="F376" s="14" t="s">
        <v>1631</v>
      </c>
      <c r="G376" s="14" t="str">
        <f>"{{ ref_intext_"&amp;F376&amp;" }}"</f>
        <v>{{ ref_intext_sun_et_al_2021 }}</v>
      </c>
      <c r="H376" s="14" t="str">
        <f>"{{ ref_bib_"&amp;F376&amp;" }}"</f>
        <v>{{ ref_bib_sun_et_al_2021 }}</v>
      </c>
      <c r="I376" s="14" t="s">
        <v>78</v>
      </c>
      <c r="J376" s="14" t="s">
        <v>78</v>
      </c>
      <c r="K376" s="14" t="s">
        <v>1847</v>
      </c>
      <c r="L376" s="14" t="s">
        <v>624</v>
      </c>
      <c r="M376" s="14" t="str">
        <f>LEFT(K376,141)&amp;" &lt;br&gt; &amp;nbsp;&amp;nbsp;&amp;nbsp;&amp;nbsp;&amp;nbsp;&amp;nbsp;&amp;nbsp;&amp;nbsp;"&amp;MID(K376,2,142)&amp;MID(K376,142,500)&amp;"&lt;br&gt;&lt;br&gt;"</f>
        <v>Sun, C., Beirne, C., Burgar, J. M., Howey, T., Fisher, J. T., Burton, A. C., Rowcliffe, M., &amp; Hofmeester, T. (2021). Simultaneous Monitoring  &lt;br&gt; &amp;nbsp;&amp;nbsp;&amp;nbsp;&amp;nbsp;&amp;nbsp;&amp;nbsp;&amp;nbsp;&amp;nbsp;un, C., Beirne, C., Burgar, J. M., Howey, T., Fisher, J. T., Burton, A. C., Rowcliffe, M., &amp; Hofmeester, T. (2021). Simultaneous Monitoring ofof Vegetation Dynamics and Wildlife Activity with Camera Traps to Assess Habitat Change. *Remote Sensing in Ecology and Conservation, 7*(4), 666-684. &lt;https://doi.org/10.1002/rse2.222&gt;&lt;br&gt;&lt;br&gt;</v>
      </c>
      <c r="N376" s="14" t="str">
        <f>"    ref_intext_"&amp;F376&amp;": "&amp;""""&amp;I376&amp;""""</f>
        <v xml:space="preserve">    ref_intext_sun_et_al_2021: "Sun et al., 2021"</v>
      </c>
      <c r="O376" s="14" t="str">
        <f>"    ref_bib_"&amp;F376&amp;": "&amp;""""&amp;K376&amp;""""</f>
        <v xml:space="preserve">    ref_bib_sun_et_al_2021: "Sun,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v>
      </c>
    </row>
    <row r="377" spans="1:15" s="7" customFormat="1">
      <c r="A377" s="14" t="s">
        <v>2254</v>
      </c>
      <c r="B377" s="14" t="b">
        <v>1</v>
      </c>
      <c r="C377" s="14" t="b">
        <v>0</v>
      </c>
      <c r="D377" s="14" t="b">
        <v>0</v>
      </c>
      <c r="E377" s="14"/>
      <c r="F377" s="14" t="s">
        <v>1632</v>
      </c>
      <c r="G377" s="14" t="str">
        <f>"{{ ref_intext_"&amp;F377&amp;" }}"</f>
        <v>{{ ref_intext_sun_et_al_2022 }}</v>
      </c>
      <c r="H377" s="14" t="str">
        <f>"{{ ref_bib_"&amp;F377&amp;" }}"</f>
        <v>{{ ref_bib_sun_et_al_2022 }}</v>
      </c>
      <c r="I377" s="14" t="s">
        <v>77</v>
      </c>
      <c r="J377" s="14" t="s">
        <v>77</v>
      </c>
      <c r="K377" s="14" t="s">
        <v>1848</v>
      </c>
      <c r="L377" s="14" t="s">
        <v>624</v>
      </c>
      <c r="M377" s="14" t="str">
        <f>LEFT(K377,141)&amp;" &lt;br&gt; &amp;nbsp;&amp;nbsp;&amp;nbsp;&amp;nbsp;&amp;nbsp;&amp;nbsp;&amp;nbsp;&amp;nbsp;"&amp;MID(K377,2,142)&amp;MID(K377,142,500)&amp;"&lt;br&gt;&lt;br&gt;"</f>
        <v>Sun, C., Burgar, J. M., Fisher, J. T., &amp; Burton, A. C. (2022). A Cautionary Tale Comparing Spatial Count and Partial Identity Models for Esti &lt;br&gt; &amp;nbsp;&amp;nbsp;&amp;nbsp;&amp;nbsp;&amp;nbsp;&amp;nbsp;&amp;nbsp;&amp;nbsp;un, C., Burgar, J. M., Fisher, J. T., &amp; Burton, A. C. (2022). A Cautionary Tale Comparing Spatial Count and Partial Identity Models for Estimamating Densities of Threatened and Unmarked Populations. *Global Ecology and Conservation, 38*, e02268. &lt;https://doi.org/10.1016/j.gecco.2022.e02268&gt;&lt;br&gt;&lt;br&gt;</v>
      </c>
      <c r="N377" s="14" t="str">
        <f>"    ref_intext_"&amp;F377&amp;": "&amp;""""&amp;I377&amp;""""</f>
        <v xml:space="preserve">    ref_intext_sun_et_al_2022: "Sun et al., 2022"</v>
      </c>
      <c r="O377" s="14" t="str">
        <f>"    ref_bib_"&amp;F377&amp;": "&amp;""""&amp;K377&amp;""""</f>
        <v xml:space="preserve">    ref_bib_sun_et_al_2022: "Sun, C., Burgar, J. M., Fisher, J. T., &amp; Burton, A. C. (2022). A Cautionary Tale Comparing Spatial Count and Partial Identity Models for Estimating Densities of Threatened and Unmarked Populations. *Global Ecology and Conservation, 38*, e02268. &lt;https://doi.org/10.1016/j.gecco.2022.e02268&gt;"</v>
      </c>
    </row>
    <row r="378" spans="1:15" s="7" customFormat="1">
      <c r="A378" s="14" t="s">
        <v>2254</v>
      </c>
      <c r="B378" s="14" t="b">
        <v>1</v>
      </c>
      <c r="C378" s="14" t="b">
        <v>1</v>
      </c>
      <c r="D378" s="14" t="b">
        <v>0</v>
      </c>
      <c r="E378" s="14"/>
      <c r="F378" s="14" t="s">
        <v>1633</v>
      </c>
      <c r="G378" s="14" t="str">
        <f>"{{ ref_intext_"&amp;F378&amp;" }}"</f>
        <v>{{ ref_intext_suwanrat_et_al_2015 }}</v>
      </c>
      <c r="H378" s="14" t="str">
        <f>"{{ ref_bib_"&amp;F378&amp;" }}"</f>
        <v>{{ ref_bib_suwanrat_et_al_2015 }}</v>
      </c>
      <c r="I378" s="14" t="s">
        <v>76</v>
      </c>
      <c r="J378" s="14" t="s">
        <v>76</v>
      </c>
      <c r="K378" s="14" t="s">
        <v>2813</v>
      </c>
      <c r="L378" s="14" t="s">
        <v>624</v>
      </c>
      <c r="M378" s="14" t="str">
        <f>LEFT(K378,141)&amp;" &lt;br&gt; &amp;nbsp;&amp;nbsp;&amp;nbsp;&amp;nbsp;&amp;nbsp;&amp;nbsp;&amp;nbsp;&amp;nbsp;"&amp;MID(K378,2,142)&amp;MID(K378,142,500)&amp;"&lt;br&gt;&lt;br&gt;"</f>
        <v>Suwanrat, S., Ngoprasert, D., Sutherland, C., Suwanwareea, P., Savini, T. (2015). Estimating Density of secretive terrestrial birds (Siamese  &lt;br&gt; &amp;nbsp;&amp;nbsp;&amp;nbsp;&amp;nbsp;&amp;nbsp;&amp;nbsp;&amp;nbsp;&amp;nbsp;uwanrat, S., Ngoprasert, D., Sutherland, C., Suwanwareea, P., Savini, T. (2015). Estimating Density of secretive terrestrial birds (Siamese FiFireback) in pristine and degraded forest using camera traps and distance sampling. *Global Ecology and Conservation, 3*, 596–606. &lt;https://www.sciencedirect.com/science/article/pii/S2351989415000116&gt;&lt;br&gt;&lt;br&gt;</v>
      </c>
      <c r="N378" s="14" t="str">
        <f>"    ref_intext_"&amp;F378&amp;": "&amp;""""&amp;I378&amp;""""</f>
        <v xml:space="preserve">    ref_intext_suwanrat_et_al_2015: "Suwanrat et al., 2015"</v>
      </c>
      <c r="O378" s="14" t="str">
        <f>"    ref_bib_"&amp;F378&amp;": "&amp;""""&amp;K378&amp;""""</f>
        <v xml:space="preserve">    ref_bib_suwanrat_et_al_2015: "Suwanrat,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v>
      </c>
    </row>
    <row r="379" spans="1:15" s="7" customFormat="1">
      <c r="A379" s="14" t="s">
        <v>2255</v>
      </c>
      <c r="B379" s="14" t="b">
        <v>1</v>
      </c>
      <c r="C379" s="14" t="b">
        <v>0</v>
      </c>
      <c r="D379" s="14" t="b">
        <v>0</v>
      </c>
      <c r="E379" s="14"/>
      <c r="F379" s="14" t="s">
        <v>1634</v>
      </c>
      <c r="G379" s="14" t="str">
        <f>"{{ ref_intext_"&amp;F379&amp;" }}"</f>
        <v>{{ ref_intext_tabak_et_al_2018 }}</v>
      </c>
      <c r="H379" s="14" t="str">
        <f>"{{ ref_bib_"&amp;F379&amp;" }}"</f>
        <v>{{ ref_bib_tabak_et_al_2018 }}</v>
      </c>
      <c r="I379" s="14" t="s">
        <v>75</v>
      </c>
      <c r="J379" s="14" t="s">
        <v>75</v>
      </c>
      <c r="K379" s="14" t="s">
        <v>1850</v>
      </c>
      <c r="L379" s="14" t="s">
        <v>624</v>
      </c>
      <c r="M379" s="14" t="str">
        <f>LEFT(K379,141)&amp;" &lt;br&gt; &amp;nbsp;&amp;nbsp;&amp;nbsp;&amp;nbsp;&amp;nbsp;&amp;nbsp;&amp;nbsp;&amp;nbsp;"&amp;MID(K379,2,142)&amp;MID(K379,142,500)&amp;"&lt;br&gt;&lt;br&gt;"</f>
        <v>Tabak, M. A., Norouzzadeh, M. S., Wolfson, D. W., Sweeney, S. J., Vercauteren, K. C., Snow, N. P., Halseth, J. M., Di Salvo, P. A., Lewis, J. &lt;br&gt; &amp;nbsp;&amp;nbsp;&amp;nbsp;&amp;nbsp;&amp;nbsp;&amp;nbsp;&amp;nbsp;&amp;nbsp;abak, M. A., Norouzzadeh, M. S., Wolfson, D. W., Sweeney, S. J., Vercauteren, K. C., Snow, N. P., Halseth, J. M., Di Salvo, P. A., Lewis, J. S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&lt;https://doi.org/10.1111/2041-210x.13120&gt;&lt;br&gt;&lt;br&gt;</v>
      </c>
      <c r="N379" s="14" t="str">
        <f>"    ref_intext_"&amp;F379&amp;": "&amp;""""&amp;I379&amp;""""</f>
        <v xml:space="preserve">    ref_intext_tabak_et_al_2018: "Tabak et al., 2018"</v>
      </c>
      <c r="O379" s="14" t="str">
        <f>"    ref_bib_"&amp;F379&amp;": "&amp;""""&amp;K379&amp;""""</f>
        <v xml:space="preserve">    ref_bib_tabak_et_al_2018: "Tabak,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v>
      </c>
    </row>
    <row r="380" spans="1:15" s="7" customFormat="1">
      <c r="A380" s="14" t="s">
        <v>2255</v>
      </c>
      <c r="B380" s="14"/>
      <c r="C380" s="14"/>
      <c r="D380" s="14" t="s">
        <v>789</v>
      </c>
      <c r="E380" s="14"/>
      <c r="F380" s="14" t="s">
        <v>1635</v>
      </c>
      <c r="G380" s="14" t="str">
        <f>"{{ ref_intext_"&amp;F380&amp;" }}"</f>
        <v>{{ ref_intext_tanwar_et_al_2021 }}</v>
      </c>
      <c r="H380" s="14" t="str">
        <f>"{{ ref_bib_"&amp;F380&amp;" }}"</f>
        <v>{{ ref_bib_tanwar_et_al_2021 }}</v>
      </c>
      <c r="I380" s="14" t="s">
        <v>74</v>
      </c>
      <c r="J380" s="14" t="s">
        <v>791</v>
      </c>
      <c r="K380" s="14" t="s">
        <v>1851</v>
      </c>
      <c r="L380" s="14" t="s">
        <v>624</v>
      </c>
      <c r="M380" s="14" t="str">
        <f>LEFT(K380,141)&amp;" &lt;br&gt; &amp;nbsp;&amp;nbsp;&amp;nbsp;&amp;nbsp;&amp;nbsp;&amp;nbsp;&amp;nbsp;&amp;nbsp;"&amp;MID(K380,2,142)&amp;MID(K380,142,500)&amp;"&lt;br&gt;&lt;br&gt;"</f>
        <v>Tanwar, K. S., Sadhu, A., &amp; Jhala, Y. V. (2021). Camera trap placement for evaluating species richness, abundance, and activity. *Scientific  &lt;br&gt; &amp;nbsp;&amp;nbsp;&amp;nbsp;&amp;nbsp;&amp;nbsp;&amp;nbsp;&amp;nbsp;&amp;nbsp;anwar, K. S., Sadhu, A., &amp; Jhala, Y. V. (2021). Camera trap placement for evaluating species richness, abundance, and activity. *Scientific ReReports, 11*(1), 23050. &lt;https://doi.org/10.1038/s41598-021-02459-w&gt;&lt;br&gt;&lt;br&gt;</v>
      </c>
      <c r="N380" s="14" t="str">
        <f>"    ref_intext_"&amp;F380&amp;": "&amp;""""&amp;I380&amp;""""</f>
        <v xml:space="preserve">    ref_intext_tanwar_et_al_2021: "Tanwar et al., 2021"</v>
      </c>
      <c r="O380" s="14" t="str">
        <f>"    ref_bib_"&amp;F380&amp;": "&amp;""""&amp;K380&amp;""""</f>
        <v xml:space="preserve">    ref_bib_tanwar_et_al_2021: "Tanwar, K. S., Sadhu, A., &amp; Jhala, Y. V. (2021). Camera trap placement for evaluating species richness, abundance, and activity. *Scientific Reports, 11*(1), 23050. &lt;https://doi.org/10.1038/s41598-021-02459-w&gt;"</v>
      </c>
    </row>
    <row r="381" spans="1:15" s="7" customFormat="1">
      <c r="A381" s="14" t="s">
        <v>2256</v>
      </c>
      <c r="B381" s="14" t="b">
        <v>1</v>
      </c>
      <c r="C381" s="14" t="b">
        <v>0</v>
      </c>
      <c r="D381" s="14" t="b">
        <v>0</v>
      </c>
      <c r="E381" s="14"/>
      <c r="F381" s="14" t="s">
        <v>3</v>
      </c>
      <c r="G381" s="14" t="str">
        <f>"{{ ref_intext_"&amp;F381&amp;" }}"</f>
        <v>{{ ref_intext_wildlabs_2021 }}</v>
      </c>
      <c r="H381" s="14" t="str">
        <f>"{{ ref_bib_"&amp;F381&amp;" }}"</f>
        <v>{{ ref_bib_wildlabs_2021 }}</v>
      </c>
      <c r="I381" s="14" t="s">
        <v>60</v>
      </c>
      <c r="J381" s="14" t="s">
        <v>60</v>
      </c>
      <c r="K381" s="14" t="s">
        <v>1852</v>
      </c>
      <c r="L381" s="14" t="s">
        <v>624</v>
      </c>
      <c r="M381" s="14" t="str">
        <f>LEFT(K381,141)&amp;" &lt;br&gt; &amp;nbsp;&amp;nbsp;&amp;nbsp;&amp;nbsp;&amp;nbsp;&amp;nbsp;&amp;nbsp;&amp;nbsp;"&amp;MID(K381,2,142)&amp;MID(K381,142,500)&amp;"&lt;br&gt;&lt;br&gt;"</f>
        <v>The WILDLABS Partnership (2021). *How do I get started with Megadetector?* Siyu Y. &lt;https://www.wildlabs.net/event/how-do-i-get-started-megad &lt;br&gt; &amp;nbsp;&amp;nbsp;&amp;nbsp;&amp;nbsp;&amp;nbsp;&amp;nbsp;&amp;nbsp;&amp;nbsp;he WILDLABS Partnership (2021). *How do I get started with Megadetector?* Siyu Y. &lt;https://www.wildlabs.net/event/how-do-i-get-started-megadetetector&gt;&lt;br&gt;&lt;br&gt;</v>
      </c>
      <c r="N381" s="14" t="str">
        <f>"    ref_intext_"&amp;F381&amp;": "&amp;""""&amp;I381&amp;""""</f>
        <v xml:space="preserve">    ref_intext_wildlabs_2021: "The WILDLABS Partnership, 2021"</v>
      </c>
      <c r="O381" s="14" t="str">
        <f>"    ref_bib_"&amp;F381&amp;": "&amp;""""&amp;K381&amp;""""</f>
        <v xml:space="preserve">    ref_bib_wildlabs_2021: "The WILDLABS Partnership (2021). *How do I get started with Megadetector?* Siyu Y. &lt;https://www.wildlabs.net/event/how-do-i-get-started-megadetector&gt;"</v>
      </c>
    </row>
    <row r="382" spans="1:15" s="7" customFormat="1">
      <c r="A382" s="14" t="s">
        <v>2256</v>
      </c>
      <c r="B382" s="14"/>
      <c r="C382" s="14"/>
      <c r="D382" s="14"/>
      <c r="E382" s="14"/>
      <c r="F382" s="14" t="s">
        <v>3051</v>
      </c>
      <c r="G382" s="14" t="str">
        <f>"{{ ref_intext_"&amp;F382&amp;" }}"</f>
        <v>{{ ref_intext_wildlifedegree_2022 }}</v>
      </c>
      <c r="H382" s="14" t="str">
        <f>"{{ ref_bib_"&amp;F382&amp;" }}"</f>
        <v>{{ ref_bib_wildlifedegree_2022 }}</v>
      </c>
      <c r="I382" s="14" t="s">
        <v>3053</v>
      </c>
      <c r="J382" s="14" t="s">
        <v>3053</v>
      </c>
      <c r="K382" s="14" t="s">
        <v>3052</v>
      </c>
      <c r="L382" s="14" t="s">
        <v>3050</v>
      </c>
      <c r="M382" s="14"/>
      <c r="N382" s="14" t="str">
        <f>"    ref_intext_"&amp;F382&amp;": "&amp;""""&amp;I382&amp;""""</f>
        <v xml:space="preserve">    ref_intext_wildlifedegree_2022: "The Wildlife Degree (2022)"</v>
      </c>
      <c r="O382" s="14" t="str">
        <f>"    ref_bib_"&amp;F382&amp;": "&amp;""""&amp;K382&amp;""""</f>
        <v xml:space="preserve">    ref_bib_wildlifedegree_2022: "The Wildlife Degree (2022, Feb 3). *Rarefied Species Accumulation Curves (the simple way) tutorial.* [Video]. YouTube. &lt;https://www.youtube.com/watch?v=h3MLWK9IJ4A&gt;"</v>
      </c>
    </row>
    <row r="383" spans="1:15">
      <c r="A383" s="14" t="s">
        <v>2255</v>
      </c>
      <c r="B383" s="14" t="b">
        <v>1</v>
      </c>
      <c r="C383" s="14" t="b">
        <v>0</v>
      </c>
      <c r="D383" s="14" t="b">
        <v>0</v>
      </c>
      <c r="E383" s="14"/>
      <c r="F383" s="14" t="s">
        <v>1636</v>
      </c>
      <c r="G383" s="14" t="str">
        <f>"{{ ref_intext_"&amp;F383&amp;" }}"</f>
        <v>{{ ref_intext_thorn_et_al_2009 }}</v>
      </c>
      <c r="H383" s="14" t="str">
        <f>"{{ ref_bib_"&amp;F383&amp;" }}"</f>
        <v>{{ ref_bib_thorn_et_al_2009 }}</v>
      </c>
      <c r="I383" s="14" t="s">
        <v>73</v>
      </c>
      <c r="J383" s="14" t="s">
        <v>73</v>
      </c>
      <c r="K383" s="14" t="s">
        <v>879</v>
      </c>
      <c r="L383" s="14" t="s">
        <v>624</v>
      </c>
      <c r="M383" s="14" t="str">
        <f>LEFT(K383,141)&amp;" &lt;br&gt; &amp;nbsp;&amp;nbsp;&amp;nbsp;&amp;nbsp;&amp;nbsp;&amp;nbsp;&amp;nbsp;&amp;nbsp;"&amp;MID(K383,2,142)&amp;MID(K383,142,500)&amp;"&lt;br&gt;&lt;br&gt;"</f>
        <v>Thorn, M., Scott, D. M., Green, M., Bateman, P. W., &amp; Cameron, E. Z. (2009). Estimating Brown Hyaena Occupancy using Baited Camera Traps. *So &lt;br&gt; &amp;nbsp;&amp;nbsp;&amp;nbsp;&amp;nbsp;&amp;nbsp;&amp;nbsp;&amp;nbsp;&amp;nbsp;horn, M., Scott, D. M., Green, M., Bateman, P. W., &amp; Cameron, E. Z. (2009). Estimating Brown Hyaena Occupancy using Baited Camera Traps. *Soututh African Journal of Wildlife Research, 39*(1), 1–10. &lt;https://doi.org/10.3957/056.039.0101&gt;&lt;br&gt;&lt;br&gt;</v>
      </c>
      <c r="N383" s="14" t="str">
        <f>"    ref_intext_"&amp;F383&amp;": "&amp;""""&amp;I383&amp;""""</f>
        <v xml:space="preserve">    ref_intext_thorn_et_al_2009: "Thorn et al., 2009"</v>
      </c>
      <c r="O383" s="14" t="str">
        <f>"    ref_bib_"&amp;F383&amp;": "&amp;""""&amp;K383&amp;""""</f>
        <v xml:space="preserve">    ref_bib_thorn_et_al_2009: "Thorn, M., Scott, D. M., Green, M., Bateman, P. W., &amp; Cameron, E. Z. (2009). Estimating Brown Hyaena Occupancy using Baited Camera Traps. *South African Journal of Wildlife Research, 39*(1), 1–10. &lt;https://doi.org/10.3957/056.039.0101&gt;"</v>
      </c>
    </row>
    <row r="384" spans="1:15">
      <c r="A384" s="14" t="s">
        <v>2255</v>
      </c>
      <c r="B384" s="14" t="b">
        <v>0</v>
      </c>
      <c r="C384" s="14" t="b">
        <v>1</v>
      </c>
      <c r="D384" s="14" t="b">
        <v>0</v>
      </c>
      <c r="E384" s="14"/>
      <c r="F384" s="14" t="s">
        <v>1637</v>
      </c>
      <c r="G384" s="14" t="str">
        <f>"{{ ref_intext_"&amp;F384&amp;" }}"</f>
        <v>{{ ref_intext_tigner_et_al_2014 }}</v>
      </c>
      <c r="H384" s="14" t="str">
        <f>"{{ ref_bib_"&amp;F384&amp;" }}"</f>
        <v>{{ ref_bib_tigner_et_al_2014 }}</v>
      </c>
      <c r="I384" s="14" t="s">
        <v>72</v>
      </c>
      <c r="J384" s="14" t="s">
        <v>790</v>
      </c>
      <c r="K384" s="14" t="s">
        <v>1853</v>
      </c>
      <c r="L384" s="14" t="s">
        <v>624</v>
      </c>
      <c r="M384" s="14" t="str">
        <f>LEFT(K384,141)&amp;" &lt;br&gt; &amp;nbsp;&amp;nbsp;&amp;nbsp;&amp;nbsp;&amp;nbsp;&amp;nbsp;&amp;nbsp;&amp;nbsp;"&amp;MID(K384,2,142)&amp;MID(K384,142,500)&amp;"&lt;br&gt;&lt;br&gt;"</f>
        <v>Tigner, J., Bayne, E. M., &amp; Boutin, S. (2014). Black bear use of seismic lines in Northern Canada. *Journal of Wildlife Management, 78* (2),  &lt;br&gt; &amp;nbsp;&amp;nbsp;&amp;nbsp;&amp;nbsp;&amp;nbsp;&amp;nbsp;&amp;nbsp;&amp;nbsp;igner, J., Bayne, E. M., &amp; Boutin, S. (2014). Black bear use of seismic lines in Northern Canada. *Journal of Wildlife Management, 78* (2), 28282–292. &lt;https://doi.org/10.1002/jwmg.664&gt;&lt;br&gt;&lt;br&gt;</v>
      </c>
      <c r="N384" s="14" t="str">
        <f>"    ref_intext_"&amp;F384&amp;": "&amp;""""&amp;I384&amp;""""</f>
        <v xml:space="preserve">    ref_intext_tigner_et_al_2014: "Tigner et al., 2014"</v>
      </c>
      <c r="O384" s="14" t="str">
        <f>"    ref_bib_"&amp;F384&amp;": "&amp;""""&amp;K384&amp;""""</f>
        <v xml:space="preserve">    ref_bib_tigner_et_al_2014: "Tigner, J., Bayne, E. M., &amp; Boutin, S. (2014). Black bear use of seismic lines in Northern Canada. *Journal of Wildlife Management, 78* (2), 282–292. &lt;https://doi.org/10.1002/jwmg.664&gt;"</v>
      </c>
    </row>
    <row r="385" spans="1:15">
      <c r="F385" t="s">
        <v>3650</v>
      </c>
      <c r="G385" s="14" t="str">
        <f>"{{ ref_intext_"&amp;F385&amp;" }}"</f>
        <v>{{ ref_intext_tilestats_2021 }}</v>
      </c>
      <c r="H385" s="14" t="str">
        <f>"{{ ref_bib_"&amp;F385&amp;" }}"</f>
        <v>{{ ref_bib_tilestats_2021 }}</v>
      </c>
      <c r="I385" t="s">
        <v>3653</v>
      </c>
      <c r="J385" s="61" t="s">
        <v>3649</v>
      </c>
      <c r="K385" t="s">
        <v>3648</v>
      </c>
      <c r="L385" s="14" t="s">
        <v>624</v>
      </c>
      <c r="N385" s="14" t="str">
        <f>"    ref_intext_"&amp;F385&amp;": "&amp;""""&amp;I385&amp;""""</f>
        <v xml:space="preserve">    ref_intext_tilestats_2021: "TileStats, 2021"</v>
      </c>
      <c r="O385" s="14" t="str">
        <f>"    ref_bib_"&amp;F385&amp;": "&amp;""""&amp;K385&amp;""""</f>
        <v xml:space="preserve">    ref_bib_tilestats_2021: "TileStats (2021, Apr 18). *Zero-inflated Poisson (ZIP) regression.* [Video]. YouTube. &lt;https://www.youtube.com/watch?v=ztNQvAabgtU&gt;"</v>
      </c>
    </row>
    <row r="386" spans="1:15">
      <c r="A386" s="14" t="s">
        <v>2255</v>
      </c>
      <c r="B386" s="14" t="b">
        <v>1</v>
      </c>
      <c r="C386" s="14" t="b">
        <v>0</v>
      </c>
      <c r="D386" s="14" t="b">
        <v>1</v>
      </c>
      <c r="E386" s="14"/>
      <c r="F386" s="14" t="s">
        <v>1639</v>
      </c>
      <c r="G386" s="14" t="str">
        <f>"{{ ref_intext_"&amp;F386&amp;" }}"</f>
        <v>{{ ref_intext_tobler_powell_2013 }}</v>
      </c>
      <c r="H386" s="14" t="str">
        <f>"{{ ref_bib_"&amp;F386&amp;" }}"</f>
        <v>{{ ref_bib_tobler_powell_2013 }}</v>
      </c>
      <c r="I386" s="14" t="s">
        <v>71</v>
      </c>
      <c r="J386" s="14" t="s">
        <v>71</v>
      </c>
      <c r="K386" s="14" t="s">
        <v>1854</v>
      </c>
      <c r="L386" s="14" t="s">
        <v>624</v>
      </c>
      <c r="M386" s="14" t="str">
        <f>LEFT(K386,141)&amp;" &lt;br&gt; &amp;nbsp;&amp;nbsp;&amp;nbsp;&amp;nbsp;&amp;nbsp;&amp;nbsp;&amp;nbsp;&amp;nbsp;"&amp;MID(K386,2,142)&amp;MID(K386,142,500)&amp;"&lt;br&gt;&lt;br&gt;"</f>
        <v>Tobler, M. W. &amp; Powell, G. V. N. (2013). Estimating jaguar densities with camera traps: problems with current designs and recommendations for &lt;br&gt; &amp;nbsp;&amp;nbsp;&amp;nbsp;&amp;nbsp;&amp;nbsp;&amp;nbsp;&amp;nbsp;&amp;nbsp;obler, M. W. &amp; Powell, G. V. N. (2013). Estimating jaguar densities with camera traps: problems with current designs and recommendations for f future studies. *Biological Conservation, 159*, 109–118. &lt;https://doi.org/10.1016/j.biocon.2012.12.009&gt;&lt;br&gt;&lt;br&gt;</v>
      </c>
      <c r="N386" s="14" t="str">
        <f>"    ref_intext_"&amp;F386&amp;": "&amp;""""&amp;I386&amp;""""</f>
        <v xml:space="preserve">    ref_intext_tobler_powell_2013: "Tobler &amp; Powell, 2013"</v>
      </c>
      <c r="O386" s="14" t="str">
        <f>"    ref_bib_"&amp;F386&amp;": "&amp;""""&amp;K386&amp;""""</f>
        <v xml:space="preserve">    ref_bib_tobler_powell_2013: "Tobler, M. W. &amp; Powell, G. V. N. (2013). Estimating jaguar densities with camera traps: problems with current designs and recommendations for future studies. *Biological Conservation, 159*, 109–118. &lt;https://doi.org/10.1016/j.biocon.2012.12.009&gt;"</v>
      </c>
    </row>
    <row r="387" spans="1:15">
      <c r="A387" s="14" t="s">
        <v>2255</v>
      </c>
      <c r="B387" s="14" t="b">
        <v>1</v>
      </c>
      <c r="C387" s="14" t="b">
        <v>1</v>
      </c>
      <c r="D387" s="14" t="b">
        <v>1</v>
      </c>
      <c r="E387" s="14"/>
      <c r="F387" s="14" t="s">
        <v>1638</v>
      </c>
      <c r="G387" s="14" t="str">
        <f>"{{ ref_intext_"&amp;F387&amp;" }}"</f>
        <v>{{ ref_intext_tobler_et_al_2008 }}</v>
      </c>
      <c r="H387" s="14" t="str">
        <f>"{{ ref_bib_"&amp;F387&amp;" }}"</f>
        <v>{{ ref_bib_tobler_et_al_2008 }}</v>
      </c>
      <c r="I387" s="14" t="s">
        <v>70</v>
      </c>
      <c r="J387" s="14" t="s">
        <v>70</v>
      </c>
      <c r="K387" s="14" t="s">
        <v>1855</v>
      </c>
      <c r="L387" s="14" t="s">
        <v>624</v>
      </c>
      <c r="M387" s="14" t="str">
        <f>LEFT(K387,141)&amp;" &lt;br&gt; &amp;nbsp;&amp;nbsp;&amp;nbsp;&amp;nbsp;&amp;nbsp;&amp;nbsp;&amp;nbsp;&amp;nbsp;"&amp;MID(K387,2,142)&amp;MID(K387,142,500)&amp;"&lt;br&gt;&lt;br&gt;"</f>
        <v>Tobler, M. W., Pitman, R. L., Mares, R. &amp; Powell, G. (2008). An Evaluation of Camera Traps for Inventorying Large- and Medium-Sized Terrestri &lt;br&gt; &amp;nbsp;&amp;nbsp;&amp;nbsp;&amp;nbsp;&amp;nbsp;&amp;nbsp;&amp;nbsp;&amp;nbsp;obler, M. W., Pitman, R. L., Mares, R. &amp; Powell, G. (2008). An Evaluation of Camera Traps for Inventorying Large- and Medium-Sized Terrestrialal Rainforest Mammals. *Animal Conservation, 11*, 169–178. &lt;https://doi.org/10.1111/j.1469-1795.2008.00169.x&gt;&lt;br&gt;&lt;br&gt;</v>
      </c>
      <c r="N387" s="14" t="str">
        <f>"    ref_intext_"&amp;F387&amp;": "&amp;""""&amp;I387&amp;""""</f>
        <v xml:space="preserve">    ref_intext_tobler_et_al_2008: "Tobler et al., 2008"</v>
      </c>
      <c r="O387" s="14" t="str">
        <f>"    ref_bib_"&amp;F387&amp;": "&amp;""""&amp;K387&amp;""""</f>
        <v xml:space="preserve">    ref_bib_tobler_et_al_2008: "Tobler, M. W., Pitman, R. L., Mares, R. &amp; Powell, G. (2008). An Evaluation of Camera Traps for Inventorying Large- and Medium-Sized Terrestrial Rainforest Mammals. *Animal Conservation, 11*, 169–178. &lt;https://doi.org/10.1111/j.1469-1795.2008.00169.x&gt;"</v>
      </c>
    </row>
    <row r="388" spans="1:15">
      <c r="A388" s="14" t="s">
        <v>2255</v>
      </c>
      <c r="B388" s="14" t="b">
        <v>0</v>
      </c>
      <c r="C388" s="14" t="b">
        <v>0</v>
      </c>
      <c r="D388" s="14" t="s">
        <v>789</v>
      </c>
      <c r="E388" s="14"/>
      <c r="F388" s="14" t="s">
        <v>4</v>
      </c>
      <c r="G388" s="14" t="str">
        <f>"{{ ref_intext_"&amp;F388&amp;" }}"</f>
        <v>{{ ref_intext_tourani_2022 }}</v>
      </c>
      <c r="H388" s="14" t="str">
        <f>"{{ ref_bib_"&amp;F388&amp;" }}"</f>
        <v>{{ ref_bib_tourani_2022 }}</v>
      </c>
      <c r="I388" s="14" t="s">
        <v>69</v>
      </c>
      <c r="J388" s="14" t="s">
        <v>69</v>
      </c>
      <c r="K388" s="14" t="s">
        <v>1856</v>
      </c>
      <c r="L388" s="14" t="s">
        <v>624</v>
      </c>
      <c r="M388" s="14" t="str">
        <f>LEFT(K388,141)&amp;" &lt;br&gt; &amp;nbsp;&amp;nbsp;&amp;nbsp;&amp;nbsp;&amp;nbsp;&amp;nbsp;&amp;nbsp;&amp;nbsp;"&amp;MID(K388,2,142)&amp;MID(K388,142,500)&amp;"&lt;br&gt;&lt;br&gt;"</f>
        <v>Tourani, M. (2022). A review of spatial capture-recapture: Ecological insights, limitations, and prospects. *Ecology and Evolution, 12*, e846 &lt;br&gt; &amp;nbsp;&amp;nbsp;&amp;nbsp;&amp;nbsp;&amp;nbsp;&amp;nbsp;&amp;nbsp;&amp;nbsp;ourani, M. (2022). A review of spatial capture-recapture: Ecological insights, limitations, and prospects. *Ecology and Evolution, 12*, e8468.8. &lt;https://doi.org/10.1002/ece3.8468&gt;&lt;br&gt;&lt;br&gt;</v>
      </c>
      <c r="N388" s="14" t="str">
        <f>"    ref_intext_"&amp;F388&amp;": "&amp;""""&amp;I388&amp;""""</f>
        <v xml:space="preserve">    ref_intext_tourani_2022: "Tourani, 2022"</v>
      </c>
      <c r="O388" s="14" t="str">
        <f>"    ref_bib_"&amp;F388&amp;": "&amp;""""&amp;K388&amp;""""</f>
        <v xml:space="preserve">    ref_bib_tourani_2022: "Tourani, M. (2022). A review of spatial capture-recapture: Ecological insights, limitations, and prospects. *Ecology and Evolution, 12*, e8468. &lt;https://doi.org/10.1002/ece3.8468&gt;"</v>
      </c>
    </row>
    <row r="389" spans="1:15">
      <c r="A389" s="14" t="s">
        <v>2255</v>
      </c>
      <c r="B389" s="14" t="b">
        <v>0</v>
      </c>
      <c r="C389" s="14" t="b">
        <v>0</v>
      </c>
      <c r="D389" s="14"/>
      <c r="E389" s="14"/>
      <c r="F389" s="14" t="s">
        <v>1977</v>
      </c>
      <c r="G389" s="14" t="str">
        <f>"{{ ref_intext_"&amp;F389&amp;" }}"</f>
        <v>{{ ref_intext_tourani_et_al_2020 }}</v>
      </c>
      <c r="H389" s="14" t="str">
        <f>"{{ ref_bib_"&amp;F389&amp;" }}"</f>
        <v>{{ ref_bib_tourani_et_al_2020 }}</v>
      </c>
      <c r="I389" s="14" t="s">
        <v>1976</v>
      </c>
      <c r="J389" s="14" t="s">
        <v>1976</v>
      </c>
      <c r="K389" s="14" t="s">
        <v>1975</v>
      </c>
      <c r="L389" s="14" t="s">
        <v>624</v>
      </c>
      <c r="M389" s="14" t="str">
        <f>LEFT(K389,141)&amp;" &lt;br&gt; &amp;nbsp;&amp;nbsp;&amp;nbsp;&amp;nbsp;&amp;nbsp;&amp;nbsp;&amp;nbsp;&amp;nbsp;"&amp;MID(K389,2,142)&amp;MID(K389,142,500)&amp;"&lt;br&gt;&lt;br&gt;"</f>
        <v>Tourani, M., Brøste, E. N., Bakken, S., Odden, J., Bischof, R., &amp; Hayward, M. (2020). Sooner, closer, or longer: Detectability of mesocarnivo &lt;br&gt; &amp;nbsp;&amp;nbsp;&amp;nbsp;&amp;nbsp;&amp;nbsp;&amp;nbsp;&amp;nbsp;&amp;nbsp;ourani, M., Brøste, E. N., Bakken, S., Odden, J., Bischof, R., &amp; Hayward, M. (2020). Sooner, closer, or longer: Detectability of mesocarnivoreres at camera traps. *Journal of Zoology, 312*(4), 259–270. &lt;https://doi.org/10.1111/jzo.12828&gt;&lt;br&gt;&lt;br&gt;</v>
      </c>
      <c r="N389" s="14" t="str">
        <f>"    ref_intext_"&amp;F389&amp;": "&amp;""""&amp;I389&amp;""""</f>
        <v xml:space="preserve">    ref_intext_tourani_et_al_2020: "Tourani et al., 2020"</v>
      </c>
      <c r="O389" s="14" t="str">
        <f>"    ref_bib_"&amp;F389&amp;": "&amp;""""&amp;K389&amp;""""</f>
        <v xml:space="preserve">    ref_bib_tourani_et_al_2020: "Tourani, M., Brøste, E. N., Bakken, S., Odden, J., Bischof, R., &amp; Hayward, M. (2020). Sooner, closer, or longer: Detectability of mesocarnivores at camera traps. *Journal of Zoology, 312*(4), 259–270. &lt;https://doi.org/10.1111/jzo.12828&gt;"</v>
      </c>
    </row>
    <row r="390" spans="1:15">
      <c r="A390" s="14" t="s">
        <v>2255</v>
      </c>
      <c r="B390" s="14" t="b">
        <v>0</v>
      </c>
      <c r="C390" s="14" t="b">
        <v>0</v>
      </c>
      <c r="D390" s="14" t="s">
        <v>789</v>
      </c>
      <c r="E390" s="14"/>
      <c r="F390" s="14" t="s">
        <v>1640</v>
      </c>
      <c r="G390" s="14" t="str">
        <f>"{{ ref_intext_"&amp;F390&amp;" }}"</f>
        <v>{{ ref_intext_trolliet_et_al_2014 }}</v>
      </c>
      <c r="H390" s="14" t="str">
        <f>"{{ ref_bib_"&amp;F390&amp;" }}"</f>
        <v>{{ ref_bib_trolliet_et_al_2014 }}</v>
      </c>
      <c r="I390" s="14" t="s">
        <v>68</v>
      </c>
      <c r="J390" s="14" t="s">
        <v>68</v>
      </c>
      <c r="K390" s="14" t="s">
        <v>1857</v>
      </c>
      <c r="L390" s="14" t="s">
        <v>624</v>
      </c>
      <c r="M390" s="14" t="str">
        <f>LEFT(K390,141)&amp;" &lt;br&gt; &amp;nbsp;&amp;nbsp;&amp;nbsp;&amp;nbsp;&amp;nbsp;&amp;nbsp;&amp;nbsp;&amp;nbsp;"&amp;MID(K390,2,142)&amp;MID(K390,142,500)&amp;"&lt;br&gt;&lt;br&gt;"</f>
        <v>Trolliet, F., Huynen, M., Vermeulen, C., &amp; Hambuckers, A. (2014). Use of Camera Traps for Wildlife Studies. A Review. *Biotechnology, Agronom &lt;br&gt; &amp;nbsp;&amp;nbsp;&amp;nbsp;&amp;nbsp;&amp;nbsp;&amp;nbsp;&amp;nbsp;&amp;nbsp;rolliet, F., Huynen, M., Vermeulen, C., &amp; Hambuckers, A. (2014). Use of Camera Traps for Wildlife Studies. A Review. *Biotechnology, Agronomy y and Society and Environment 18*(3), 446–54. &lt;https://www.researchgate.net/publication/266381944_Use_of_camera_traps_for_wildlife_studies_A_review&gt;&lt;br&gt;&lt;br&gt;</v>
      </c>
      <c r="N390" s="14" t="str">
        <f>"    ref_intext_"&amp;F390&amp;": "&amp;""""&amp;I390&amp;""""</f>
        <v xml:space="preserve">    ref_intext_trolliet_et_al_2014: "Trolliet et al., 2014"</v>
      </c>
      <c r="O390" s="14" t="str">
        <f>"    ref_bib_"&amp;F390&amp;": "&amp;""""&amp;K390&amp;""""</f>
        <v xml:space="preserve">    ref_bib_trolliet_et_al_2014: "Trolliet, F., Huynen, M., Vermeulen, C., &amp; Hambuckers, A. (2014). Use of Camera Traps for Wildlife Studies. A Review. *Biotechnology, Agronomy and Society and Environment 18*(3), 446–54. &lt;https://www.researchgate.net/publication/266381944_Use_of_camera_traps_for_wildlife_studies_A_review&gt;"</v>
      </c>
    </row>
    <row r="391" spans="1:15" s="7" customFormat="1">
      <c r="A391" s="14" t="s">
        <v>2255</v>
      </c>
      <c r="B391" s="14" t="b">
        <v>0</v>
      </c>
      <c r="C391" s="14" t="b">
        <v>1</v>
      </c>
      <c r="D391" s="14" t="b">
        <v>0</v>
      </c>
      <c r="E391" s="14"/>
      <c r="F391" s="14" t="s">
        <v>1641</v>
      </c>
      <c r="G391" s="14" t="str">
        <f>"{{ ref_intext_"&amp;F391&amp;" }}"</f>
        <v>{{ ref_intext_tschumi_et_al_2018 }}</v>
      </c>
      <c r="H391" s="14" t="str">
        <f>"{{ ref_bib_"&amp;F391&amp;" }}"</f>
        <v>{{ ref_bib_tschumi_et_al_2018 }}</v>
      </c>
      <c r="I391" s="14" t="s">
        <v>67</v>
      </c>
      <c r="J391" s="14" t="s">
        <v>67</v>
      </c>
      <c r="K391" s="14" t="s">
        <v>1858</v>
      </c>
      <c r="L391" s="14" t="s">
        <v>624</v>
      </c>
      <c r="M391" s="14" t="str">
        <f>LEFT(K391,141)&amp;" &lt;br&gt; &amp;nbsp;&amp;nbsp;&amp;nbsp;&amp;nbsp;&amp;nbsp;&amp;nbsp;&amp;nbsp;&amp;nbsp;"&amp;MID(K391,2,142)&amp;MID(K391,142,500)&amp;"&lt;br&gt;&lt;br&gt;"</f>
        <v>Tschumi, M., Ekroos, J., Hjort, C., Smith, H. G., &amp; Birkhofer, K. (2018). Rodents, not birds, dominate predation-related ecosystem services a &lt;br&gt; &amp;nbsp;&amp;nbsp;&amp;nbsp;&amp;nbsp;&amp;nbsp;&amp;nbsp;&amp;nbsp;&amp;nbsp;schumi, M., Ekroos, J., Hjort, C., Smith, H. G., &amp; Birkhofer, K. (2018). Rodents, not birds, dominate predation-related ecosystem services andnd disservices in vertebrate communities of agricultural landscapes. *Oecologia, 188* (3), 863–873. &lt;https://doi.org/10.1007/s00442-018-4242-z&gt;&lt;br&gt;&lt;br&gt;</v>
      </c>
      <c r="N391" s="14" t="str">
        <f>"    ref_intext_"&amp;F391&amp;": "&amp;""""&amp;I391&amp;""""</f>
        <v xml:space="preserve">    ref_intext_tschumi_et_al_2018: "Tschumi et al., 2018"</v>
      </c>
      <c r="O391" s="14" t="str">
        <f>"    ref_bib_"&amp;F391&amp;": "&amp;""""&amp;K391&amp;""""</f>
        <v xml:space="preserve">    ref_bib_tschumi_et_al_2018: "Tschumi, M., Ekroos, J., Hjort, C., Smith, H. G., &amp; Birkhofer, K. (2018). Rodents, not birds, dominate predation-related ecosystem services and disservices in vertebrate communities of agricultural landscapes. *Oecologia, 188* (3), 863–873. &lt;https://doi.org/10.1007/s00442-018-4242-z&gt;"</v>
      </c>
    </row>
    <row r="392" spans="1:15">
      <c r="A392" s="14" t="s">
        <v>2255</v>
      </c>
      <c r="B392" s="14"/>
      <c r="C392" s="14"/>
      <c r="D392" s="14"/>
      <c r="E392" s="14"/>
      <c r="F392" s="14" t="s">
        <v>2772</v>
      </c>
      <c r="G392" s="14" t="str">
        <f>"{{ ref_intext_"&amp;F392&amp;" }}"</f>
        <v>{{ ref_intext_turlapaty_2014 }}</v>
      </c>
      <c r="H392" s="14" t="str">
        <f>"{{ ref_bib_"&amp;F392&amp;" }}"</f>
        <v>{{ ref_bib_turlapaty_2014 }}</v>
      </c>
      <c r="I392" s="14" t="s">
        <v>2771</v>
      </c>
      <c r="J392" s="14" t="s">
        <v>2771</v>
      </c>
      <c r="K392" s="14" t="s">
        <v>2769</v>
      </c>
      <c r="L392" s="14" t="s">
        <v>2770</v>
      </c>
      <c r="M392" s="14" t="str">
        <f>LEFT(K392,141)&amp;" &lt;br&gt; &amp;nbsp;&amp;nbsp;&amp;nbsp;&amp;nbsp;&amp;nbsp;&amp;nbsp;&amp;nbsp;&amp;nbsp;"&amp;MID(K392,2,142)&amp;MID(K392,142,500)&amp;"&lt;br&gt;&lt;br&gt;"</f>
        <v>Turlapaty, A. (2014, Jun 15). *Probability of Detection: Eg 01.* [Video]. YouTube. &lt;https://www.youtube.com/watch?v=WBgWOQBlNoI&gt; &lt;br&gt; &amp;nbsp;&amp;nbsp;&amp;nbsp;&amp;nbsp;&amp;nbsp;&amp;nbsp;&amp;nbsp;&amp;nbsp;urlapaty, A. (2014, Jun 15). *Probability of Detection: Eg 01.* [Video]. YouTube. &lt;https://www.youtube.com/watch?v=WBgWOQBlNoI&gt;&lt;br&gt;&lt;br&gt;</v>
      </c>
      <c r="N392" s="14" t="str">
        <f>"    ref_intext_"&amp;F392&amp;": "&amp;""""&amp;I392&amp;""""</f>
        <v xml:space="preserve">    ref_intext_turlapaty_2014: "Turlapaty, 2014"</v>
      </c>
      <c r="O392" s="14" t="str">
        <f>"    ref_bib_"&amp;F392&amp;": "&amp;""""&amp;K392&amp;""""</f>
        <v xml:space="preserve">    ref_bib_turlapaty_2014: "Turlapaty, A. (2014, Jun 15). *Probability of Detection: Eg 01.* [Video]. YouTube. &lt;https://www.youtube.com/watch?v=WBgWOQBlNoI&gt;"</v>
      </c>
    </row>
    <row r="393" spans="1:15">
      <c r="A393" s="14" t="s">
        <v>2255</v>
      </c>
      <c r="B393" s="14" t="b">
        <v>1</v>
      </c>
      <c r="C393" s="14" t="b">
        <v>0</v>
      </c>
      <c r="D393" s="14" t="b">
        <v>0</v>
      </c>
      <c r="E393" s="14"/>
      <c r="F393" s="14" t="s">
        <v>1642</v>
      </c>
      <c r="G393" s="14" t="str">
        <f>"{{ ref_intext_"&amp;F393&amp;" }}"</f>
        <v>{{ ref_intext_twining_et_al_2022 }}</v>
      </c>
      <c r="H393" s="14" t="str">
        <f>"{{ ref_bib_"&amp;F393&amp;" }}"</f>
        <v>{{ ref_bib_twining_et_al_2022 }}</v>
      </c>
      <c r="I393" s="14" t="s">
        <v>66</v>
      </c>
      <c r="J393" s="14" t="s">
        <v>66</v>
      </c>
      <c r="K393" s="14" t="s">
        <v>2870</v>
      </c>
      <c r="L393" s="14" t="s">
        <v>624</v>
      </c>
      <c r="M393" s="14" t="str">
        <f>LEFT(K393,141)&amp;" &lt;br&gt; &amp;nbsp;&amp;nbsp;&amp;nbsp;&amp;nbsp;&amp;nbsp;&amp;nbsp;&amp;nbsp;&amp;nbsp;"&amp;MID(K393,2,142)&amp;MID(K393,142,500)&amp;"&lt;br&gt;&lt;br&gt;"</f>
        <v>Twining, J. P., McFarlane, C., O'Meara, D., O'Reilly, C., Reyne, M., Montgomery, W. I., Helyar, S., Tosh, D. G., &amp; Augustine, B. C. (2022) A  &lt;br&gt; &amp;nbsp;&amp;nbsp;&amp;nbsp;&amp;nbsp;&amp;nbsp;&amp;nbsp;&amp;nbsp;&amp;nbsp;wining, J. P., McFarlane, C., O'Meara, D., O'Reilly, C., Reyne, M., Montgomery, W. I., Helyar, S., Tosh, D. G., &amp; Augustine, B. C. (2022) A CoComparison of Density Estimation Methods for Monitoring Marked and Unmarked Animal Populations. *Ecosphere, 13*(10), e4165. &lt;https://doi.org/10.1002/ecs2.4165&gt;&lt;br&gt;&lt;br&gt;</v>
      </c>
      <c r="N393" s="14" t="str">
        <f>"    ref_intext_"&amp;F393&amp;": "&amp;""""&amp;I393&amp;""""</f>
        <v xml:space="preserve">    ref_intext_twining_et_al_2022: "Twining et al., 2022"</v>
      </c>
      <c r="O393" s="14" t="str">
        <f>"    ref_bib_"&amp;F393&amp;": "&amp;""""&amp;K393&amp;""""</f>
        <v xml:space="preserve">    ref_bib_twining_et_al_2022: "Twining, J. P., McFarlane, C., O'Meara, D., O'Reilly, C., Reyne, M., Montgomery, W. I., Helyar, S., Tosh, D. G., &amp; Augustine, B. C. (2022) A Comparison of Density Estimation Methods for Monitoring Marked and Unmarked Animal Populations. *Ecosphere, 13*(10), e4165. &lt;https://doi.org/10.1002/ecs2.4165&gt;"</v>
      </c>
    </row>
    <row r="394" spans="1:15">
      <c r="A394" s="14" t="s">
        <v>2257</v>
      </c>
      <c r="B394" s="14" t="b">
        <v>0</v>
      </c>
      <c r="C394" s="14" t="b">
        <v>0</v>
      </c>
      <c r="D394" s="14" t="s">
        <v>789</v>
      </c>
      <c r="E394" s="14"/>
      <c r="F394" s="14" t="s">
        <v>1643</v>
      </c>
      <c r="G394" s="14" t="str">
        <f>"{{ ref_intext_"&amp;F394&amp;" }}"</f>
        <v>{{ ref_intext_van_berkel_2014 }}</v>
      </c>
      <c r="H394" s="14" t="str">
        <f>"{{ ref_bib_"&amp;F394&amp;" }}"</f>
        <v>{{ ref_bib_van_berkel_2014 }}</v>
      </c>
      <c r="I394" s="14" t="s">
        <v>65</v>
      </c>
      <c r="J394" s="14" t="s">
        <v>65</v>
      </c>
      <c r="K394" s="14" t="s">
        <v>1859</v>
      </c>
      <c r="L394" s="14" t="s">
        <v>624</v>
      </c>
      <c r="M394" s="14" t="str">
        <f>LEFT(K394,141)&amp;" &lt;br&gt; &amp;nbsp;&amp;nbsp;&amp;nbsp;&amp;nbsp;&amp;nbsp;&amp;nbsp;&amp;nbsp;&amp;nbsp;"&amp;MID(K394,2,142)&amp;MID(K394,142,500)&amp;"&lt;br&gt;&lt;br&gt;"</f>
        <v>Van Berkel, T. (2014). *Camera trapping for wildlife conservation: Expedition field techniques*. Geography Outdoors. &lt;https://www.researchgat &lt;br&gt; &amp;nbsp;&amp;nbsp;&amp;nbsp;&amp;nbsp;&amp;nbsp;&amp;nbsp;&amp;nbsp;&amp;nbsp;an Berkel, T. (2014). *Camera trapping for wildlife conservation: Expedition field techniques*. Geography Outdoors. &lt;https://www.researchgate.e.net/publication/339271024_Expedition_Field_Techniques_Camera_Trapping&gt;&lt;br&gt;&lt;br&gt;</v>
      </c>
      <c r="N394" s="14" t="str">
        <f>"    ref_intext_"&amp;F394&amp;": "&amp;""""&amp;I394&amp;""""</f>
        <v xml:space="preserve">    ref_intext_van_berkel_2014: "Van Berkel, 2014"</v>
      </c>
      <c r="O394" s="14" t="str">
        <f>"    ref_bib_"&amp;F394&amp;": "&amp;""""&amp;K394&amp;""""</f>
        <v xml:space="preserve">    ref_bib_van_berkel_2014: "Van Berkel, T. (2014). *Camera trapping for wildlife conservation: Expedition field techniques*. Geography Outdoors. &lt;https://www.researchgate.net/publication/339271024_Expedition_Field_Techniques_Camera_Trapping&gt;"</v>
      </c>
    </row>
    <row r="395" spans="1:15">
      <c r="A395" s="14" t="s">
        <v>2257</v>
      </c>
      <c r="B395" s="14" t="b">
        <v>0</v>
      </c>
      <c r="C395" s="14" t="b">
        <v>0</v>
      </c>
      <c r="D395" s="14" t="b">
        <v>1</v>
      </c>
      <c r="E395" s="14"/>
      <c r="F395" s="14" t="s">
        <v>1978</v>
      </c>
      <c r="G395" s="14" t="str">
        <f>"{{ ref_intext_"&amp;F395&amp;" }}"</f>
        <v>{{ ref_intext_vandooren_2016 }}</v>
      </c>
      <c r="H395" s="14" t="str">
        <f>"{{ ref_bib_"&amp;F395&amp;" }}"</f>
        <v>{{ ref_bib_vandooren_2016 }}</v>
      </c>
      <c r="I395" s="14" t="s">
        <v>64</v>
      </c>
      <c r="J395" s="14" t="s">
        <v>64</v>
      </c>
      <c r="K395" s="14" t="s">
        <v>1860</v>
      </c>
      <c r="L395" s="14" t="s">
        <v>624</v>
      </c>
      <c r="M395" s="14" t="str">
        <f>LEFT(K395,141)&amp;" &lt;br&gt; &amp;nbsp;&amp;nbsp;&amp;nbsp;&amp;nbsp;&amp;nbsp;&amp;nbsp;&amp;nbsp;&amp;nbsp;"&amp;MID(K395,2,142)&amp;MID(K395,142,500)&amp;"&lt;br&gt;&lt;br&gt;"</f>
        <v>Van Dooren, T. J. M. (2016). Pollinator species richness: Are the declines slowing down? *Nature Conservation*, *15*, 11–22. &lt;https://doi.org &lt;br&gt; &amp;nbsp;&amp;nbsp;&amp;nbsp;&amp;nbsp;&amp;nbsp;&amp;nbsp;&amp;nbsp;&amp;nbsp;an Dooren, T. J. M. (2016). Pollinator species richness: Are the declines slowing down? *Nature Conservation*, *15*, 11–22. &lt;https://doi.org/1/10.3897/natureconservation.15.9616&gt;&lt;br&gt;&lt;br&gt;</v>
      </c>
      <c r="N395" s="14" t="str">
        <f>"    ref_intext_"&amp;F395&amp;": "&amp;""""&amp;I395&amp;""""</f>
        <v xml:space="preserve">    ref_intext_vandooren_2016: "Van Dooren, 2016"</v>
      </c>
      <c r="O395" s="14" t="str">
        <f>"    ref_bib_"&amp;F395&amp;": "&amp;""""&amp;K395&amp;""""</f>
        <v xml:space="preserve">    ref_bib_vandooren_2016: "Van Dooren, T. J. M. (2016). Pollinator species richness: Are the declines slowing down? *Nature Conservation*, *15*, 11–22. &lt;https://doi.org/10.3897/natureconservation.15.9616&gt;"</v>
      </c>
    </row>
    <row r="396" spans="1:15">
      <c r="A396" s="14" t="s">
        <v>2257</v>
      </c>
      <c r="B396" s="14" t="b">
        <v>1</v>
      </c>
      <c r="C396" s="14" t="b">
        <v>0</v>
      </c>
      <c r="D396" s="14" t="b">
        <v>0</v>
      </c>
      <c r="E396" s="14"/>
      <c r="F396" s="14" t="s">
        <v>3602</v>
      </c>
      <c r="G396" s="14" t="str">
        <f>"{{ ref_intext_"&amp;F396&amp;" }}"</f>
        <v>{{ ref_intext_vanwilgenburg_et_al_2020 }}</v>
      </c>
      <c r="H396" s="14" t="str">
        <f>"{{ ref_bib_"&amp;F396&amp;" }}"</f>
        <v>{{ ref_bib_vanwilgenburg_et_al_2020 }}</v>
      </c>
      <c r="I396" s="14" t="s">
        <v>63</v>
      </c>
      <c r="J396" s="14" t="s">
        <v>63</v>
      </c>
      <c r="K396" s="14" t="s">
        <v>3522</v>
      </c>
      <c r="L396" s="14" t="s">
        <v>624</v>
      </c>
      <c r="M396" s="14" t="str">
        <f>LEFT(K396,141)&amp;" &lt;br&gt; &amp;nbsp;&amp;nbsp;&amp;nbsp;&amp;nbsp;&amp;nbsp;&amp;nbsp;&amp;nbsp;&amp;nbsp;"&amp;MID(K396,2,142)&amp;MID(K396,142,500)&amp;"&lt;br&gt;&lt;br&gt;"</f>
        <v>Van Wilgenburg, S. L., Mahon, C. L., Campbell, G., McLeod, L., Campbell, M., Evans, D., Easton, W., Francis, C. M., Hache, S., Machtans, C. S &lt;br&gt; &amp;nbsp;&amp;nbsp;&amp;nbsp;&amp;nbsp;&amp;nbsp;&amp;nbsp;&amp;nbsp;&amp;nbsp;an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&lt;https://journals.plos.org/plosone/article?id=10.1371/journal.pone.0234494&gt;&lt;br&gt;&lt;br&gt;</v>
      </c>
      <c r="N396" s="14" t="str">
        <f>"    ref_intext_"&amp;F396&amp;": "&amp;""""&amp;I396&amp;""""</f>
        <v xml:space="preserve">    ref_intext_vanwilgenburg_et_al_2020: "Van Wilgenburg et al., 2020"</v>
      </c>
      <c r="O396" s="14" t="str">
        <f>"    ref_bib_"&amp;F396&amp;": "&amp;""""&amp;K396&amp;""""</f>
        <v xml:space="preserve">    ref_bib_vanwilgenburg_et_al_2020: "Van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
      </c>
    </row>
    <row r="397" spans="1:15">
      <c r="A397" s="14" t="s">
        <v>2257</v>
      </c>
      <c r="B397" s="14" t="b">
        <v>1</v>
      </c>
      <c r="C397" s="14" t="b">
        <v>0</v>
      </c>
      <c r="D397" s="14" t="b">
        <v>0</v>
      </c>
      <c r="E397" s="14"/>
      <c r="F397" s="14" t="s">
        <v>1644</v>
      </c>
      <c r="G397" s="14" t="str">
        <f>"{{ ref_intext_"&amp;F397&amp;" }}"</f>
        <v>{{ ref_intext_velez_et_al_2023 }}</v>
      </c>
      <c r="H397" s="14" t="str">
        <f>"{{ ref_bib_"&amp;F397&amp;" }}"</f>
        <v>{{ ref_bib_velez_et_al_2023 }}</v>
      </c>
      <c r="I397" s="14" t="s">
        <v>62</v>
      </c>
      <c r="J397" s="14" t="s">
        <v>62</v>
      </c>
      <c r="K397" s="14" t="s">
        <v>1861</v>
      </c>
      <c r="L397" s="14" t="s">
        <v>624</v>
      </c>
      <c r="M397" s="14" t="str">
        <f>LEFT(K397,141)&amp;" &lt;br&gt; &amp;nbsp;&amp;nbsp;&amp;nbsp;&amp;nbsp;&amp;nbsp;&amp;nbsp;&amp;nbsp;&amp;nbsp;"&amp;MID(K397,2,142)&amp;MID(K397,142,500)&amp;"&lt;br&gt;&lt;br&gt;"</f>
        <v>Velez, J., McShea, W., Shamon, H., Castiblanco-Camacho, P. J., Tabak, M. A., Chalmers, C., Fergus, P., &amp; Fieberg, J. (2023). An Evaluation of &lt;br&gt; &amp;nbsp;&amp;nbsp;&amp;nbsp;&amp;nbsp;&amp;nbsp;&amp;nbsp;&amp;nbsp;&amp;nbsp;elez, J., McShea, W., Shamon, H., Castiblanco-Camacho, P. J., Tabak, M. A., Chalmers, C., Fergus, P., &amp; Fieberg, J. (2023). An Evaluation of P Platforms for Processing Camera-Trap Data using Artificial Intelligence. *Methods in Ecology and Evolution, 145*, 459-477. &lt;https://doi.org/10.1111/2041-210X.14044&gt;&lt;br&gt;&lt;br&gt;</v>
      </c>
      <c r="N397" s="14" t="str">
        <f>"    ref_intext_"&amp;F397&amp;": "&amp;""""&amp;I397&amp;""""</f>
        <v xml:space="preserve">    ref_intext_velez_et_al_2023: "Velez et al., 2023"</v>
      </c>
      <c r="O397" s="14" t="str">
        <f>"    ref_bib_"&amp;F397&amp;": "&amp;""""&amp;K397&amp;""""</f>
        <v xml:space="preserve">    ref_bib_velez_et_al_2023: "Velez, J., McShea, W., Shamon, H., Castiblanco-Camacho, P. J., Tabak, M. A., Chalmers, C., Fergus, P., &amp; Fieberg, J. (2023). An Evaluation of Platforms for Processing Camera-Trap Data using Artificial Intelligence. *Methods in Ecology and Evolution, 145*, 459-477. &lt;https://doi.org/10.1111/2041-210X.14044&gt;"</v>
      </c>
    </row>
    <row r="398" spans="1:15">
      <c r="A398" s="14" t="s">
        <v>2257</v>
      </c>
      <c r="B398" s="14" t="b">
        <v>1</v>
      </c>
      <c r="C398" s="14" t="b">
        <v>0</v>
      </c>
      <c r="D398" s="14" t="b">
        <v>0</v>
      </c>
      <c r="E398" s="14"/>
      <c r="F398" s="14" t="s">
        <v>1645</v>
      </c>
      <c r="G398" s="14" t="str">
        <f>"{{ ref_intext_"&amp;F398&amp;" }}"</f>
        <v>{{ ref_intext_vidal_et_al_2021 }}</v>
      </c>
      <c r="H398" s="14" t="str">
        <f>"{{ ref_bib_"&amp;F398&amp;" }}"</f>
        <v>{{ ref_bib_vidal_et_al_2021 }}</v>
      </c>
      <c r="I398" s="14" t="s">
        <v>61</v>
      </c>
      <c r="J398" s="14" t="s">
        <v>61</v>
      </c>
      <c r="K398" s="14" t="s">
        <v>1862</v>
      </c>
      <c r="L398" s="14" t="s">
        <v>624</v>
      </c>
      <c r="M398" s="14" t="str">
        <f>LEFT(K398,141)&amp;" &lt;br&gt; &amp;nbsp;&amp;nbsp;&amp;nbsp;&amp;nbsp;&amp;nbsp;&amp;nbsp;&amp;nbsp;&amp;nbsp;"&amp;MID(K398,2,142)&amp;MID(K398,142,500)&amp;"&lt;br&gt;&lt;br&gt;"</f>
        <v>Vidal, M., Wolf, N., Rosenberg, B., Harris, B. P., &amp; Mathis, A. (2021). Perspectives on Individual Animal Identification from Biology and Com &lt;br&gt; &amp;nbsp;&amp;nbsp;&amp;nbsp;&amp;nbsp;&amp;nbsp;&amp;nbsp;&amp;nbsp;&amp;nbsp;idal, M., Wolf, N., Rosenberg, B., Harris, B. P., &amp; Mathis, A. (2021). Perspectives on Individual Animal Identification from Biology and Compuputer Vision. *Integrative and Comparative Biology, 61*(3), 900-916. &lt;https://academic.oup.com/icb/article/61/3/900/6288456&gt;&lt;br&gt;&lt;br&gt;</v>
      </c>
      <c r="N398" s="14" t="str">
        <f>"    ref_intext_"&amp;F398&amp;": "&amp;""""&amp;I398&amp;""""</f>
        <v xml:space="preserve">    ref_intext_vidal_et_al_2021: "Vidal et al., 2021"</v>
      </c>
      <c r="O398" s="14" t="str">
        <f>"    ref_bib_"&amp;F398&amp;": "&amp;""""&amp;K398&amp;""""</f>
        <v xml:space="preserve">    ref_bib_vidal_et_al_2021: "Vidal, M., Wolf, N., Rosenberg, B., Harris, B. P., &amp; Mathis, A. (2021). Perspectives on Individual Animal Identification from Biology and Computer Vision. *Integrative and Comparative Biology, 61*(3), 900-916. &lt;https://academic.oup.com/icb/article/61/3/900/6288456&gt;"</v>
      </c>
    </row>
    <row r="399" spans="1:15">
      <c r="A399" s="14" t="s">
        <v>2257</v>
      </c>
      <c r="B399" s="14" t="b">
        <v>0</v>
      </c>
      <c r="C399" s="14" t="b">
        <v>0</v>
      </c>
      <c r="D399" s="14"/>
      <c r="E399" s="14"/>
      <c r="F399" s="14" t="s">
        <v>1891</v>
      </c>
      <c r="G399" s="14" t="str">
        <f>"{{ ref_intext_"&amp;F399&amp;" }}"</f>
        <v>{{ ref_intext_vsn_international_2022 }}</v>
      </c>
      <c r="H399" s="14" t="str">
        <f>"{{ ref_bib_"&amp;F399&amp;" }}"</f>
        <v>{{ ref_bib_vsn_international_2022 }}</v>
      </c>
      <c r="I399" s="14" t="s">
        <v>1890</v>
      </c>
      <c r="J399" s="14" t="s">
        <v>1890</v>
      </c>
      <c r="K399" s="14" t="s">
        <v>1889</v>
      </c>
      <c r="L399" s="14" t="s">
        <v>624</v>
      </c>
      <c r="M399" s="14" t="str">
        <f>LEFT(K399,141)&amp;" &lt;br&gt; &amp;nbsp;&amp;nbsp;&amp;nbsp;&amp;nbsp;&amp;nbsp;&amp;nbsp;&amp;nbsp;&amp;nbsp;"&amp;MID(K399,2,142)&amp;MID(K399,142,500)&amp;"&lt;br&gt;&lt;br&gt;"</f>
        <v>VSN International (2022, Jul 13). *Species abundance tools in Genstat* [Video]. YouTube. &lt;https://www.youtube.com/watch?v=wBx7f4PP8RE&gt; &lt;br&gt; &amp;nbsp;&amp;nbsp;&amp;nbsp;&amp;nbsp;&amp;nbsp;&amp;nbsp;&amp;nbsp;&amp;nbsp;SN International (2022, Jul 13). *Species abundance tools in Genstat* [Video]. YouTube. &lt;https://www.youtube.com/watch?v=wBx7f4PP8RE&gt;&lt;br&gt;&lt;br&gt;</v>
      </c>
      <c r="N399" s="14" t="str">
        <f>"    ref_intext_"&amp;F399&amp;": "&amp;""""&amp;I399&amp;""""</f>
        <v xml:space="preserve">    ref_intext_vsn_international_2022: "VSN International, 2022"</v>
      </c>
      <c r="O399" s="14" t="str">
        <f>"    ref_bib_"&amp;F399&amp;": "&amp;""""&amp;K399&amp;""""</f>
        <v xml:space="preserve">    ref_bib_vsn_international_2022: "VSN International (2022, Jul 13). *Species abundance tools in Genstat* [Video]. YouTube. &lt;https://www.youtube.com/watch?v=wBx7f4PP8RE&gt;"</v>
      </c>
    </row>
    <row r="400" spans="1:15" s="7" customFormat="1">
      <c r="A400" s="38"/>
      <c r="B400" s="38"/>
      <c r="C400" s="38"/>
      <c r="D400" s="38"/>
      <c r="E400" s="38"/>
      <c r="F400" s="75" t="s">
        <v>3590</v>
      </c>
      <c r="G400" s="14" t="str">
        <f>"{{ ref_intext_"&amp;F400&amp;" }}"</f>
        <v>{{ ref_intext_walther_moore_2005 }}</v>
      </c>
      <c r="H400" s="14" t="str">
        <f>"{{ ref_bib_"&amp;F400&amp;" }}"</f>
        <v>{{ ref_bib_walther_moore_2005 }}</v>
      </c>
      <c r="I400" s="19" t="s">
        <v>3550</v>
      </c>
      <c r="J400" s="19" t="s">
        <v>3550</v>
      </c>
      <c r="K400" s="38" t="s">
        <v>3551</v>
      </c>
      <c r="L400" s="14" t="s">
        <v>624</v>
      </c>
      <c r="M400" s="38" t="str">
        <f>LEFT(K400,141)&amp;" &lt;br&gt; &amp;nbsp;&amp;nbsp;&amp;nbsp;&amp;nbsp;&amp;nbsp;&amp;nbsp;&amp;nbsp;&amp;nbsp;"&amp;MID(K400,2,142)&amp;MID(K400,142,500)&amp;"&lt;br&gt;&lt;br&gt;"</f>
        <v>Walther, B. A., &amp; Moore, J. L. (2005). The Concepts of Bias, Precision and Accuracy, and Their Use in Testing the Performance of Species Rich &lt;br&gt; &amp;nbsp;&amp;nbsp;&amp;nbsp;&amp;nbsp;&amp;nbsp;&amp;nbsp;&amp;nbsp;&amp;nbsp;alther, B. A., &amp; Moore, J. L. (2005). The Concepts of Bias, Precision and Accuracy, and Their Use in Testing the Performance of Species Richneness Estimators, with a Literature Review of Estimator Performance. *Ecography, 28*, 815-829.
&lt;https://doi.org/10.1111/j.2005.0906-7590.04112.x&gt;&lt;br&gt;&lt;br&gt;</v>
      </c>
      <c r="N400" s="14" t="str">
        <f>"    ref_intext_"&amp;F400&amp;": "&amp;""""&amp;I400&amp;""""</f>
        <v xml:space="preserve">    ref_intext_walther_moore_2005: "Walther &amp; Moore, 2005"</v>
      </c>
      <c r="O400" s="14" t="str">
        <f>"    ref_bib_"&amp;F400&amp;": "&amp;""""&amp;K400&amp;""""</f>
        <v xml:space="preserve">    ref_bib_walther_moore_2005: "Walther, B. A., &amp; Moore, J. L. (2005). The Concepts of Bias, Precision and Accuracy, and Their Use in Testing the Performance of Species Richness Estimators, with a Literature Review of Estimator Performance. *Ecography, 28*, 815-829.
&lt;https://doi.org/10.1111/j.2005.0906-7590.04112.x&gt;"</v>
      </c>
    </row>
    <row r="401" spans="1:15">
      <c r="A401" s="14" t="s">
        <v>2256</v>
      </c>
      <c r="B401" s="14" t="b">
        <v>1</v>
      </c>
      <c r="C401" s="14" t="b">
        <v>0</v>
      </c>
      <c r="D401" s="14" t="b">
        <v>0</v>
      </c>
      <c r="E401" s="14"/>
      <c r="F401" s="14" t="s">
        <v>1646</v>
      </c>
      <c r="G401" s="14" t="str">
        <f>"{{ ref_intext_"&amp;F401&amp;" }}"</f>
        <v>{{ ref_intext_warbington_boyce_2020 }}</v>
      </c>
      <c r="H401" s="14" t="str">
        <f>"{{ ref_bib_"&amp;F401&amp;" }}"</f>
        <v>{{ ref_bib_warbington_boyce_2020 }}</v>
      </c>
      <c r="I401" s="14" t="s">
        <v>59</v>
      </c>
      <c r="J401" s="14" t="s">
        <v>59</v>
      </c>
      <c r="K401" s="14" t="s">
        <v>2840</v>
      </c>
      <c r="L401" s="14" t="s">
        <v>624</v>
      </c>
      <c r="M401" s="14" t="str">
        <f>LEFT(K401,141)&amp;" &lt;br&gt; &amp;nbsp;&amp;nbsp;&amp;nbsp;&amp;nbsp;&amp;nbsp;&amp;nbsp;&amp;nbsp;&amp;nbsp;"&amp;MID(K401,2,142)&amp;MID(K401,142,500)&amp;"&lt;br&gt;&lt;br&gt;"</f>
        <v>Warbington, C. H., &amp; Boyce, M. S. (2020). Population Density of sitatunga in riverine wetland habitats. *Global Ecology and Conservation, 24* &lt;br&gt; &amp;nbsp;&amp;nbsp;&amp;nbsp;&amp;nbsp;&amp;nbsp;&amp;nbsp;&amp;nbsp;&amp;nbsp;arbington, C. H., &amp; Boyce, M. S. (2020). Population Density of sitatunga in riverine wetland habitats. *Global Ecology and Conservation, 24*. . &lt;https://doi.org/10.1016/j.gecco.2020.e01212&gt;&lt;br&gt;&lt;br&gt;</v>
      </c>
      <c r="N401" s="14" t="str">
        <f>"    ref_intext_"&amp;F401&amp;": "&amp;""""&amp;I401&amp;""""</f>
        <v xml:space="preserve">    ref_intext_warbington_boyce_2020: "Warbington &amp; Boyce, 2020"</v>
      </c>
      <c r="O401" s="14" t="str">
        <f>"    ref_bib_"&amp;F401&amp;": "&amp;""""&amp;K401&amp;""""</f>
        <v xml:space="preserve">    ref_bib_warbington_boyce_2020: "Warbington, C. H., &amp; Boyce, M. S. (2020). Population Density of sitatunga in riverine wetland habitats. *Global Ecology and Conservation, 24*. &lt;https://doi.org/10.1016/j.gecco.2020.e01212&gt;"</v>
      </c>
    </row>
    <row r="402" spans="1:15">
      <c r="A402" s="14" t="s">
        <v>2256</v>
      </c>
      <c r="B402" s="14" t="b">
        <v>1</v>
      </c>
      <c r="C402" s="14" t="b">
        <v>0</v>
      </c>
      <c r="D402" s="14" t="s">
        <v>789</v>
      </c>
      <c r="E402" s="14"/>
      <c r="F402" s="14" t="s">
        <v>1882</v>
      </c>
      <c r="G402" s="14" t="str">
        <f>"{{ ref_intext_"&amp;F402&amp;" }}"</f>
        <v>{{ ref_intext_wearn_gloverkapfer_2017 }}</v>
      </c>
      <c r="H402" s="14" t="str">
        <f>"{{ ref_bib_"&amp;F402&amp;" }}"</f>
        <v>{{ ref_bib_wearn_gloverkapfer_2017 }}</v>
      </c>
      <c r="I402" s="14" t="s">
        <v>58</v>
      </c>
      <c r="J402" s="14" t="s">
        <v>58</v>
      </c>
      <c r="K402" s="14" t="s">
        <v>2841</v>
      </c>
      <c r="L402" s="14" t="s">
        <v>624</v>
      </c>
      <c r="M402" s="14" t="str">
        <f>LEFT(K402,141)&amp;" &lt;br&gt; &amp;nbsp;&amp;nbsp;&amp;nbsp;&amp;nbsp;&amp;nbsp;&amp;nbsp;&amp;nbsp;&amp;nbsp;"&amp;MID(K402,2,142)&amp;MID(K402,142,500)&amp;"&lt;br&gt;&lt;br&gt;"</f>
        <v>Wearn, O. R., &amp; Glover-Kapfer, P. (2017). Camera-Trapping for Conservation: A Guide to Best-ractices. *WWF conservation technology series, 1* &lt;br&gt; &amp;nbsp;&amp;nbsp;&amp;nbsp;&amp;nbsp;&amp;nbsp;&amp;nbsp;&amp;nbsp;&amp;nbsp;earn, O. R., &amp; Glover-Kapfer, P. (2017). Camera-Trapping for Conservation: A Guide to Best-ractices. *WWF conservation technology series, 1*, , 1–181. &lt;http://dx.doi.org/10.13140/RG.2.2.23409.17767&gt;&lt;br&gt;&lt;br&gt;</v>
      </c>
      <c r="N402" s="14" t="str">
        <f>"    ref_intext_"&amp;F402&amp;": "&amp;""""&amp;I402&amp;""""</f>
        <v xml:space="preserve">    ref_intext_wearn_gloverkapfer_2017: "Wearn &amp; Glover-Kapfer, 2017"</v>
      </c>
      <c r="O402" s="14" t="str">
        <f>"    ref_bib_"&amp;F402&amp;": "&amp;""""&amp;K402&amp;""""</f>
        <v xml:space="preserve">    ref_bib_wearn_gloverkapfer_2017: "Wearn, O. R., &amp; Glover-Kapfer, P. (2017). Camera-Trapping for Conservation: A Guide to Best-ractices. *WWF conservation technology series, 1*, 1–181. &lt;http://dx.doi.org/10.13140/RG.2.2.23409.17767&gt;"</v>
      </c>
    </row>
    <row r="403" spans="1:15">
      <c r="A403" s="14" t="s">
        <v>2256</v>
      </c>
      <c r="B403" s="14" t="b">
        <v>0</v>
      </c>
      <c r="C403" s="14" t="b">
        <v>0</v>
      </c>
      <c r="D403" s="14" t="s">
        <v>789</v>
      </c>
      <c r="E403" s="14"/>
      <c r="F403" s="14" t="s">
        <v>1649</v>
      </c>
      <c r="G403" s="14" t="str">
        <f>"{{ ref_intext_"&amp;F403&amp;" }}"</f>
        <v>{{ ref_intext_wearn_gloverkapfer_2019 }}</v>
      </c>
      <c r="H403" s="14" t="str">
        <f>"{{ ref_bib_"&amp;F403&amp;" }}"</f>
        <v>{{ ref_bib_wearn_gloverkapfer_2019 }}</v>
      </c>
      <c r="I403" s="14" t="s">
        <v>57</v>
      </c>
      <c r="J403" s="14" t="s">
        <v>57</v>
      </c>
      <c r="K403" s="14" t="s">
        <v>1863</v>
      </c>
      <c r="L403" s="14" t="s">
        <v>624</v>
      </c>
      <c r="M403" s="14" t="str">
        <f>LEFT(K403,141)&amp;" &lt;br&gt; &amp;nbsp;&amp;nbsp;&amp;nbsp;&amp;nbsp;&amp;nbsp;&amp;nbsp;&amp;nbsp;&amp;nbsp;"&amp;MID(K403,2,142)&amp;MID(K403,142,500)&amp;"&lt;br&gt;&lt;br&gt;"</f>
        <v>Wearn, O. R., &amp; Glover-Kapfer, P. (2019). Snap happy: Camera traps are an effective sampling tool when compared with alternative methods. *Ro &lt;br&gt; &amp;nbsp;&amp;nbsp;&amp;nbsp;&amp;nbsp;&amp;nbsp;&amp;nbsp;&amp;nbsp;&amp;nbsp;earn, O. R., &amp; Glover-Kapfer, P. (2019). Snap happy: Camera traps are an effective sampling tool when compared with alternative methods. *Royayal Society Open Science*, *6*(3), 181748. &lt;https://doi.org/10.1098/rsos.181748&gt;&lt;br&gt;&lt;br&gt;</v>
      </c>
      <c r="N403" s="14" t="str">
        <f>"    ref_intext_"&amp;F403&amp;": "&amp;""""&amp;I403&amp;""""</f>
        <v xml:space="preserve">    ref_intext_wearn_gloverkapfer_2019: "Wearn &amp; Glover-Kapfer, 2019"</v>
      </c>
      <c r="O403" s="14" t="str">
        <f>"    ref_bib_"&amp;F403&amp;": "&amp;""""&amp;K403&amp;""""</f>
        <v xml:space="preserve">    ref_bib_wearn_gloverkapfer_2019: "Wearn, O. R., &amp; Glover-Kapfer, P. (2019). Snap happy: Camera traps are an effective sampling tool when compared with alternative methods. *Royal Society Open Science*, *6*(3), 181748. &lt;https://doi.org/10.1098/rsos.181748&gt;"</v>
      </c>
    </row>
    <row r="404" spans="1:15">
      <c r="A404" s="14" t="s">
        <v>2256</v>
      </c>
      <c r="B404" s="14" t="b">
        <v>1</v>
      </c>
      <c r="C404" s="14" t="b">
        <v>0</v>
      </c>
      <c r="D404" s="14" t="b">
        <v>1</v>
      </c>
      <c r="E404" s="14"/>
      <c r="F404" s="14" t="s">
        <v>1648</v>
      </c>
      <c r="G404" s="14" t="str">
        <f>"{{ ref_intext_"&amp;F404&amp;" }}"</f>
        <v>{{ ref_intext_wearn_et_al_2016 }}</v>
      </c>
      <c r="H404" s="14" t="str">
        <f>"{{ ref_bib_"&amp;F404&amp;" }}"</f>
        <v>{{ ref_bib_wearn_et_al_2016 }}</v>
      </c>
      <c r="I404" s="14" t="s">
        <v>56</v>
      </c>
      <c r="J404" s="14" t="s">
        <v>56</v>
      </c>
      <c r="K404" s="14" t="s">
        <v>1864</v>
      </c>
      <c r="L404" s="14" t="s">
        <v>624</v>
      </c>
      <c r="M404" s="14" t="str">
        <f>LEFT(K404,141)&amp;" &lt;br&gt; &amp;nbsp;&amp;nbsp;&amp;nbsp;&amp;nbsp;&amp;nbsp;&amp;nbsp;&amp;nbsp;&amp;nbsp;"&amp;MID(K404,2,142)&amp;MID(K404,142,500)&amp;"&lt;br&gt;&lt;br&gt;"</f>
        <v>Wearn, O. R., Carbone, C., Rowcliffe, J. M., Bernard, H. &amp; Ewers, R. M. (2016). Grain-dependent responses of mammalian diversity to land-use  &lt;br&gt; &amp;nbsp;&amp;nbsp;&amp;nbsp;&amp;nbsp;&amp;nbsp;&amp;nbsp;&amp;nbsp;&amp;nbsp;earn, O. R., Carbone, C., Rowcliffe, J. M., Bernard, H. &amp; Ewers, R. M. (2016). Grain-dependent responses of mammalian diversity to land-use anand the implications for conservation set-aside. *Ecological Applications, 26*(5), 1409–1420. &lt;https://doi.org/10.1890/15-1363&gt;&lt;br&gt;&lt;br&gt;</v>
      </c>
      <c r="N404" s="14" t="str">
        <f>"    ref_intext_"&amp;F404&amp;": "&amp;""""&amp;I404&amp;""""</f>
        <v xml:space="preserve">    ref_intext_wearn_et_al_2016: "Wearn et al., 2016"</v>
      </c>
      <c r="O404" s="14" t="str">
        <f>"    ref_bib_"&amp;F404&amp;": "&amp;""""&amp;K404&amp;""""</f>
        <v xml:space="preserve">    ref_bib_wearn_et_al_2016: "Wearn, O. R., Carbone, C., Rowcliffe, J. M., Bernard, H. &amp; Ewers, R. M. (2016). Grain-dependent responses of mammalian diversity to land-use and the implications for conservation set-aside. *Ecological Applications, 26*(5), 1409–1420. &lt;https://doi.org/10.1890/15-1363&gt;"</v>
      </c>
    </row>
    <row r="405" spans="1:15">
      <c r="A405" s="14" t="s">
        <v>2256</v>
      </c>
      <c r="B405" s="14" t="b">
        <v>1</v>
      </c>
      <c r="C405" s="14" t="b">
        <v>1</v>
      </c>
      <c r="D405" s="14" t="b">
        <v>0</v>
      </c>
      <c r="E405" s="14"/>
      <c r="F405" s="14" t="s">
        <v>1647</v>
      </c>
      <c r="G405" s="14" t="str">
        <f>"{{ ref_intext_"&amp;F405&amp;" }}"</f>
        <v>{{ ref_intext_wearn_et_al_2013 }}</v>
      </c>
      <c r="H405" s="14" t="str">
        <f>"{{ ref_bib_"&amp;F405&amp;" }}"</f>
        <v>{{ ref_bib_wearn_et_al_2013 }}</v>
      </c>
      <c r="I405" s="14" t="s">
        <v>55</v>
      </c>
      <c r="J405" s="14" t="s">
        <v>55</v>
      </c>
      <c r="K405" s="14" t="s">
        <v>2838</v>
      </c>
      <c r="L405" s="14" t="s">
        <v>624</v>
      </c>
      <c r="M405" s="14" t="str">
        <f>LEFT(K405,141)&amp;" &lt;br&gt; &amp;nbsp;&amp;nbsp;&amp;nbsp;&amp;nbsp;&amp;nbsp;&amp;nbsp;&amp;nbsp;&amp;nbsp;"&amp;MID(K405,2,142)&amp;MID(K405,142,500)&amp;"&lt;br&gt;&lt;br&gt;"</f>
        <v>Wearn, O. R., Rowcliffe, J. M., Carbone, C., Bernard, H., &amp; Ewers, R. M. (2013). Assessing the status of wild felids in a highly-disturbed co &lt;br&gt; &amp;nbsp;&amp;nbsp;&amp;nbsp;&amp;nbsp;&amp;nbsp;&amp;nbsp;&amp;nbsp;&amp;nbsp;earn, O. R., Rowcliffe, J. M., Carbone, C., Bernard, H., &amp; Ewers, R. M. (2013). Assessing the status of wild felids in a highly-disturbed commmmercial forest reserve in Borneo and the implications for camera trap Survey design. *PLoS One, 8*(11), e77598. &lt;https://doi.org/10.1371/journal.pone.0077598&gt;&lt;br&gt;&lt;br&gt;</v>
      </c>
      <c r="N405" s="14" t="str">
        <f>"    ref_intext_"&amp;F405&amp;": "&amp;""""&amp;I405&amp;""""</f>
        <v xml:space="preserve">    ref_intext_wearn_et_al_2013: "Wearn et al., 2013"</v>
      </c>
      <c r="O405" s="14" t="str">
        <f>"    ref_bib_"&amp;F405&amp;": "&amp;""""&amp;K405&amp;""""</f>
        <v xml:space="preserve">    ref_bib_wearn_et_al_2013: "Wearn, O. R., Rowcliffe, J. M., Carbone, C., Bernard, H., &amp; Ewers, R. M. (2013). Assessing the status of wild felids in a highly-disturbed commercial forest reserve in Borneo and the implications for camera trap Survey design. *PLoS One, 8*(11), e77598. &lt;https://doi.org/10.1371/journal.pone.0077598&gt;"</v>
      </c>
    </row>
    <row r="406" spans="1:15">
      <c r="A406" s="14" t="s">
        <v>2256</v>
      </c>
      <c r="B406" s="14" t="b">
        <v>0</v>
      </c>
      <c r="C406" s="14" t="b">
        <v>0</v>
      </c>
      <c r="D406" s="14" t="b">
        <v>1</v>
      </c>
      <c r="E406" s="14"/>
      <c r="F406" s="14" t="s">
        <v>1650</v>
      </c>
      <c r="G406" s="14" t="str">
        <f>"{{ ref_intext_"&amp;F406&amp;" }}"</f>
        <v>{{ ref_intext_webster_et_al_2019 }}</v>
      </c>
      <c r="H406" s="14" t="str">
        <f>"{{ ref_bib_"&amp;F406&amp;" }}"</f>
        <v>{{ ref_bib_webster_et_al_2019 }}</v>
      </c>
      <c r="I406" s="14" t="s">
        <v>54</v>
      </c>
      <c r="J406" s="14" t="s">
        <v>54</v>
      </c>
      <c r="K406" s="14" t="s">
        <v>2839</v>
      </c>
      <c r="L406" s="14" t="s">
        <v>624</v>
      </c>
      <c r="M406" s="14" t="str">
        <f>LEFT(K406,141)&amp;" &lt;br&gt; &amp;nbsp;&amp;nbsp;&amp;nbsp;&amp;nbsp;&amp;nbsp;&amp;nbsp;&amp;nbsp;&amp;nbsp;"&amp;MID(K406,2,142)&amp;MID(K406,142,500)&amp;"&lt;br&gt;&lt;br&gt;"</f>
        <v>Webster, S. C., &amp; Beasley, J. C. (2019). Influence of lure choice and Survey duration on scent stations for carnivore Surveys. *Wildlife Soci &lt;br&gt; &amp;nbsp;&amp;nbsp;&amp;nbsp;&amp;nbsp;&amp;nbsp;&amp;nbsp;&amp;nbsp;&amp;nbsp;ebster, S. C., &amp; Beasley, J. C. (2019). Influence of lure choice and Survey duration on scent stations for carnivore Surveys. *Wildlife Societety Bulletin, 43*(4), 661–668. &lt;https://doi.org/10.1002/wsb.1011&gt;&lt;br&gt;&lt;br&gt;</v>
      </c>
      <c r="N406" s="14" t="str">
        <f>"    ref_intext_"&amp;F406&amp;": "&amp;""""&amp;I406&amp;""""</f>
        <v xml:space="preserve">    ref_intext_webster_et_al_2019: "Webster et al., 2019"</v>
      </c>
      <c r="O406" s="14" t="str">
        <f>"    ref_bib_"&amp;F406&amp;": "&amp;""""&amp;K406&amp;""""</f>
        <v xml:space="preserve">    ref_bib_webster_et_al_2019: "Webster, S. C., &amp; Beasley, J. C. (2019). Influence of lure choice and Survey duration on scent stations for carnivore Surveys. *Wildlife Society Bulletin, 43*(4), 661–668. &lt;https://doi.org/10.1002/wsb.1011&gt;"</v>
      </c>
    </row>
    <row r="407" spans="1:15">
      <c r="A407" s="14"/>
      <c r="B407" s="14"/>
      <c r="C407" s="14"/>
      <c r="D407" s="14"/>
      <c r="E407" s="14"/>
      <c r="F407" s="33" t="s">
        <v>3671</v>
      </c>
      <c r="G407" s="14" t="str">
        <f>"{{ ref_intext_"&amp;F407&amp;" }}"</f>
        <v>{{ ref_intext_weecology_2020 }}</v>
      </c>
      <c r="H407" s="14" t="str">
        <f>"{{ ref_bib_"&amp;F407&amp;" }}"</f>
        <v>{{ ref_bib_weecology_2020 }}</v>
      </c>
      <c r="I407" s="33" t="s">
        <v>3672</v>
      </c>
      <c r="J407" s="14"/>
      <c r="K407" s="14" t="s">
        <v>3670</v>
      </c>
      <c r="L407" t="s">
        <v>3669</v>
      </c>
      <c r="M407" s="14" t="str">
        <f>LEFT(K407,141)&amp;" &lt;br&gt; &amp;nbsp;&amp;nbsp;&amp;nbsp;&amp;nbsp;&amp;nbsp;&amp;nbsp;&amp;nbsp;&amp;nbsp;"&amp;MID(K407,2,142)&amp;MID(K407,142,500)&amp;"&lt;br&gt;&lt;br&gt;"</f>
        <v>weecology (2020, Oct 30). *Introduction to Species Distribution Modeling Using R.* [Video]. YouTube. &lt;https://www.youtube.com/watch?v=0VObf2r &lt;br&gt; &amp;nbsp;&amp;nbsp;&amp;nbsp;&amp;nbsp;&amp;nbsp;&amp;nbsp;&amp;nbsp;&amp;nbsp;eecology (2020, Oct 30). *Introduction to Species Distribution Modeling Using R.* [Video]. YouTube. &lt;https://www.youtube.com/watch?v=0VObf2rMrMrI8&gt;&lt;br&gt;&lt;br&gt;</v>
      </c>
      <c r="N407" s="14" t="str">
        <f>"    ref_intext_"&amp;F407&amp;": "&amp;""""&amp;I407&amp;""""</f>
        <v xml:space="preserve">    ref_intext_weecology_2020: "weecology (2020)"</v>
      </c>
      <c r="O407" s="14" t="str">
        <f>"    ref_bib_"&amp;F407&amp;": "&amp;""""&amp;K407&amp;""""</f>
        <v xml:space="preserve">    ref_bib_weecology_2020: "weecology (2020, Oct 30). *Introduction to Species Distribution Modeling Using R.* [Video]. YouTube. &lt;https://www.youtube.com/watch?v=0VObf2rMrI8&gt;"</v>
      </c>
    </row>
    <row r="408" spans="1:15">
      <c r="A408" s="14" t="s">
        <v>2256</v>
      </c>
      <c r="B408" s="14" t="b">
        <v>1</v>
      </c>
      <c r="C408" s="14" t="b">
        <v>0</v>
      </c>
      <c r="D408" s="14" t="b">
        <v>1</v>
      </c>
      <c r="E408" s="14"/>
      <c r="F408" s="14" t="s">
        <v>1651</v>
      </c>
      <c r="G408" s="14" t="str">
        <f>"{{ ref_intext_"&amp;F408&amp;" }}"</f>
        <v>{{ ref_intext_wegge_et_al_2004 }}</v>
      </c>
      <c r="H408" s="14" t="str">
        <f>"{{ ref_bib_"&amp;F408&amp;" }}"</f>
        <v>{{ ref_bib_wegge_et_al_2004 }}</v>
      </c>
      <c r="I408" s="14" t="s">
        <v>53</v>
      </c>
      <c r="J408" s="14" t="s">
        <v>53</v>
      </c>
      <c r="K408" s="14" t="s">
        <v>2849</v>
      </c>
      <c r="L408" s="14" t="s">
        <v>624</v>
      </c>
      <c r="M408" s="14" t="str">
        <f>LEFT(K408,141)&amp;" &lt;br&gt; &amp;nbsp;&amp;nbsp;&amp;nbsp;&amp;nbsp;&amp;nbsp;&amp;nbsp;&amp;nbsp;&amp;nbsp;"&amp;MID(K408,2,142)&amp;MID(K408,142,500)&amp;"&lt;br&gt;&lt;br&gt;"</f>
        <v>Wegge, P., C. P. Pokheral, &amp; Jnawali, S. R. (2004). Effects of trapping effort and trap shyness on estimates of tiger abundance from camera t &lt;br&gt; &amp;nbsp;&amp;nbsp;&amp;nbsp;&amp;nbsp;&amp;nbsp;&amp;nbsp;&amp;nbsp;&amp;nbsp;egge, P., C. P. Pokheral, &amp; Jnawali, S. R. (2004). Effects of trapping effort and trap shyness on estimates of tiger abundance from camera trarap studies. *Animal Conservation, 7*, 251–256. &lt;https://doi.org/10.1017/S1367943004001441&gt;&lt;br&gt;&lt;br&gt;</v>
      </c>
      <c r="N408" s="14" t="str">
        <f>"    ref_intext_"&amp;F408&amp;": "&amp;""""&amp;I408&amp;""""</f>
        <v xml:space="preserve">    ref_intext_wegge_et_al_2004: "Wegge et al., 2004"</v>
      </c>
      <c r="O408" s="14" t="str">
        <f>"    ref_bib_"&amp;F408&amp;": "&amp;""""&amp;K408&amp;""""</f>
        <v xml:space="preserve">    ref_bib_wegge_et_al_2004: "Wegge, P., C. P. Pokheral, &amp; Jnawali, S. R. (2004). Effects of trapping effort and trap shyness on estimates of tiger abundance from camera trap studies. *Animal Conservation, 7*, 251–256. &lt;https://doi.org/10.1017/S1367943004001441&gt;"</v>
      </c>
    </row>
    <row r="409" spans="1:15">
      <c r="A409" s="14" t="s">
        <v>2256</v>
      </c>
      <c r="B409" s="14" t="b">
        <v>1</v>
      </c>
      <c r="C409" s="14" t="b">
        <v>0</v>
      </c>
      <c r="D409" s="14" t="b">
        <v>0</v>
      </c>
      <c r="E409" s="14"/>
      <c r="F409" s="14" t="s">
        <v>1652</v>
      </c>
      <c r="G409" s="14" t="str">
        <f>"{{ ref_intext_"&amp;F409&amp;" }}"</f>
        <v>{{ ref_intext_welbourne_et_al_2016 }}</v>
      </c>
      <c r="H409" s="14" t="str">
        <f>"{{ ref_bib_"&amp;F409&amp;" }}"</f>
        <v>{{ ref_bib_welbourne_et_al_2016 }}</v>
      </c>
      <c r="I409" s="14" t="s">
        <v>52</v>
      </c>
      <c r="J409" s="14" t="s">
        <v>52</v>
      </c>
      <c r="K409" s="14" t="s">
        <v>1865</v>
      </c>
      <c r="L409" s="14" t="s">
        <v>624</v>
      </c>
      <c r="M409" s="14" t="str">
        <f>LEFT(K409,141)&amp;" &lt;br&gt; &amp;nbsp;&amp;nbsp;&amp;nbsp;&amp;nbsp;&amp;nbsp;&amp;nbsp;&amp;nbsp;&amp;nbsp;"&amp;MID(K409,2,142)&amp;MID(K409,142,500)&amp;"&lt;br&gt;&lt;br&gt;"</f>
        <v>Welbourne, D. J., Claridge, A. W., Paul, D. J., &amp; Lambert, A. (2016). How do passive infrared triggered camera traps operate and why does it  &lt;br&gt; &amp;nbsp;&amp;nbsp;&amp;nbsp;&amp;nbsp;&amp;nbsp;&amp;nbsp;&amp;nbsp;&amp;nbsp;elbourne, D. J., Claridge, A. W., Paul, D. J., &amp; Lambert, A. (2016). How do passive infrared triggered camera traps operate and why does it mamatter? Breaking down common misconceptions. *Remote Sensing in Ecology and Conservation*, 77-83. &lt;https://doi.or/10.1002/rse2.20&gt;&lt;br&gt;&lt;br&gt;</v>
      </c>
      <c r="N409" s="14" t="str">
        <f>"    ref_intext_"&amp;F409&amp;": "&amp;""""&amp;I409&amp;""""</f>
        <v xml:space="preserve">    ref_intext_welbourne_et_al_2016: "Welbourne et al., 2016"</v>
      </c>
      <c r="O409" s="14" t="str">
        <f>"    ref_bib_"&amp;F409&amp;": "&amp;""""&amp;K409&amp;""""</f>
        <v xml:space="preserve">    ref_bib_welbourne_et_al_2016: "Welbourne, D. J., Claridge, A. W., Paul, D. J., &amp; Lambert, A. (2016). How do passive infrared triggered camera traps operate and why does it matter? Breaking down common misconceptions. *Remote Sensing in Ecology and Conservation*, 77-83. &lt;https://doi.or/10.1002/rse2.20&gt;"</v>
      </c>
    </row>
    <row r="410" spans="1:15">
      <c r="A410" s="14" t="s">
        <v>2256</v>
      </c>
      <c r="B410" s="14" t="b">
        <v>1</v>
      </c>
      <c r="C410" s="14" t="b">
        <v>0</v>
      </c>
      <c r="D410" s="14" t="s">
        <v>789</v>
      </c>
      <c r="E410" s="14"/>
      <c r="F410" s="14" t="s">
        <v>1653</v>
      </c>
      <c r="G410" s="14" t="str">
        <f>"{{ ref_intext_"&amp;F410&amp;" }}"</f>
        <v>{{ ref_intext_wellington_et_al_2014 }}</v>
      </c>
      <c r="H410" s="14" t="str">
        <f>"{{ ref_bib_"&amp;F410&amp;" }}"</f>
        <v>{{ ref_bib_wellington_et_al_2014 }}</v>
      </c>
      <c r="I410" s="14" t="s">
        <v>51</v>
      </c>
      <c r="J410" s="14" t="s">
        <v>51</v>
      </c>
      <c r="K410" s="14" t="s">
        <v>1866</v>
      </c>
      <c r="L410" s="14" t="s">
        <v>624</v>
      </c>
      <c r="M410" s="14" t="str">
        <f>LEFT(K410,141)&amp;" &lt;br&gt; &amp;nbsp;&amp;nbsp;&amp;nbsp;&amp;nbsp;&amp;nbsp;&amp;nbsp;&amp;nbsp;&amp;nbsp;"&amp;MID(K410,2,142)&amp;MID(K410,142,500)&amp;"&lt;br&gt;&lt;br&gt;"</f>
        <v>Wellington, K., Bottom, C., Merrill, C., &amp; Litvaitis, J. A. (2014). Identifying performance differences among trail cameras used to monitor f &lt;br&gt; &amp;nbsp;&amp;nbsp;&amp;nbsp;&amp;nbsp;&amp;nbsp;&amp;nbsp;&amp;nbsp;&amp;nbsp;ellington, K., Bottom, C., Merrill, C., &amp; Litvaitis, J. A. (2014). Identifying performance differences among trail cameras used to monitor fororest mammals. *Wildlife Society Bulletin, 38*(3), 634–638. &lt;https://doi.org/10.1002/wsb.425&gt;&lt;br&gt;&lt;br&gt;</v>
      </c>
      <c r="N410" s="14" t="str">
        <f>"    ref_intext_"&amp;F410&amp;": "&amp;""""&amp;I410&amp;""""</f>
        <v xml:space="preserve">    ref_intext_wellington_et_al_2014: "Wellington et al., 2014"</v>
      </c>
      <c r="O410" s="14" t="str">
        <f>"    ref_bib_"&amp;F410&amp;": "&amp;""""&amp;K410&amp;""""</f>
        <v xml:space="preserve">    ref_bib_wellington_et_al_2014: "Wellington, K., Bottom, C., Merrill, C., &amp; Litvaitis, J. A. (2014). Identifying performance differences among trail cameras used to monitor forest mammals. *Wildlife Society Bulletin, 38*(3), 634–638. &lt;https://doi.org/10.1002/wsb.425&gt;"</v>
      </c>
    </row>
    <row r="411" spans="1:15">
      <c r="A411" s="14" t="s">
        <v>2256</v>
      </c>
      <c r="B411" s="14" t="b">
        <v>0</v>
      </c>
      <c r="C411" s="14" t="b">
        <v>0</v>
      </c>
      <c r="D411" s="14" t="b">
        <v>1</v>
      </c>
      <c r="E411" s="14"/>
      <c r="F411" s="14" t="s">
        <v>1654</v>
      </c>
      <c r="G411" s="14" t="str">
        <f>"{{ ref_intext_"&amp;F411&amp;" }}"</f>
        <v>{{ ref_intext_welsh_et_al_2000 }}</v>
      </c>
      <c r="H411" s="14" t="str">
        <f>"{{ ref_bib_"&amp;F411&amp;" }}"</f>
        <v>{{ ref_bib_welsh_et_al_2000 }}</v>
      </c>
      <c r="I411" s="14" t="s">
        <v>50</v>
      </c>
      <c r="J411" s="14" t="s">
        <v>50</v>
      </c>
      <c r="K411" s="14" t="s">
        <v>1867</v>
      </c>
      <c r="L411" s="14" t="s">
        <v>624</v>
      </c>
      <c r="M411" s="14" t="str">
        <f>LEFT(K411,141)&amp;" &lt;br&gt; &amp;nbsp;&amp;nbsp;&amp;nbsp;&amp;nbsp;&amp;nbsp;&amp;nbsp;&amp;nbsp;&amp;nbsp;"&amp;MID(K411,2,142)&amp;MID(K411,142,500)&amp;"&lt;br&gt;&lt;br&gt;"</f>
        <v>Welsh, A. H., Cunningham, R. B., &amp; Chambers, R. L. (2000). Methodology for estimating the abundance of rare animals: Seabird nesting on North &lt;br&gt; &amp;nbsp;&amp;nbsp;&amp;nbsp;&amp;nbsp;&amp;nbsp;&amp;nbsp;&amp;nbsp;&amp;nbsp;elsh, A. H., Cunningham, R. B., &amp; Chambers, R. L. (2000). Methodology for estimating the abundance of rare animals: Seabird nesting on North E East Herald Cay. *Biometrics, 56*(1), 22–30. &lt;https://doi.org/10.1111/j.0006-341X.2000.00022.x&gt;&lt;br&gt;&lt;br&gt;</v>
      </c>
      <c r="N411" s="14" t="str">
        <f>"    ref_intext_"&amp;F411&amp;": "&amp;""""&amp;I411&amp;""""</f>
        <v xml:space="preserve">    ref_intext_welsh_et_al_2000: "Welsh et al., 2000"</v>
      </c>
      <c r="O411" s="14" t="str">
        <f>"    ref_bib_"&amp;F411&amp;": "&amp;""""&amp;K411&amp;""""</f>
        <v xml:space="preserve">    ref_bib_welsh_et_al_2000: "Welsh, A. H., Cunningham, R. B., &amp; Chambers, R. L. (2000). Methodology for estimating the abundance of rare animals: Seabird nesting on North East Herald Cay. *Biometrics, 56*(1), 22–30. &lt;https://doi.org/10.1111/j.0006-341X.2000.00022.x&gt;"</v>
      </c>
    </row>
    <row r="412" spans="1:15">
      <c r="A412" s="14" t="s">
        <v>2256</v>
      </c>
      <c r="B412" s="14" t="b">
        <v>1</v>
      </c>
      <c r="C412" s="14" t="b">
        <v>0</v>
      </c>
      <c r="D412" s="14" t="b">
        <v>0</v>
      </c>
      <c r="E412" s="14"/>
      <c r="F412" s="14" t="s">
        <v>1655</v>
      </c>
      <c r="G412" s="14" t="str">
        <f>"{{ ref_intext_"&amp;F412&amp;" }}"</f>
        <v>{{ ref_intext_whittington_et_al_2018 }}</v>
      </c>
      <c r="H412" s="14" t="str">
        <f>"{{ ref_bib_"&amp;F412&amp;" }}"</f>
        <v>{{ ref_bib_whittington_et_al_2018 }}</v>
      </c>
      <c r="I412" s="14" t="s">
        <v>49</v>
      </c>
      <c r="J412" s="14" t="s">
        <v>49</v>
      </c>
      <c r="K412" s="14" t="s">
        <v>1868</v>
      </c>
      <c r="L412" s="14" t="s">
        <v>624</v>
      </c>
      <c r="M412" s="14" t="str">
        <f>LEFT(K412,141)&amp;" &lt;br&gt; &amp;nbsp;&amp;nbsp;&amp;nbsp;&amp;nbsp;&amp;nbsp;&amp;nbsp;&amp;nbsp;&amp;nbsp;"&amp;MID(K412,2,142)&amp;MID(K412,142,500)&amp;"&lt;br&gt;&lt;br&gt;"</f>
        <v>Whittington, J., Hebblewhite, M., Chandler, R. B., &amp; Lentini, P. (2018). Generalized spatial mark-resight models with an application to grizz &lt;br&gt; &amp;nbsp;&amp;nbsp;&amp;nbsp;&amp;nbsp;&amp;nbsp;&amp;nbsp;&amp;nbsp;&amp;nbsp;hittington, J., Hebblewhite, M., Chandler, R. B., &amp; Lentini, P. (2018). Generalized spatial mark-resight models with an application to grizzlyly bears. *Journal of Applied Ecology, 55*(1), 157–168. &lt;https://doi.org/10.1111/1365-2664.12954&gt;&lt;br&gt;&lt;br&gt;</v>
      </c>
      <c r="N412" s="14" t="str">
        <f>"    ref_intext_"&amp;F412&amp;": "&amp;""""&amp;I412&amp;""""</f>
        <v xml:space="preserve">    ref_intext_whittington_et_al_2018: "Whittington et al., 2018"</v>
      </c>
      <c r="O412" s="14" t="str">
        <f>"    ref_bib_"&amp;F412&amp;": "&amp;""""&amp;K412&amp;""""</f>
        <v xml:space="preserve">    ref_bib_whittington_et_al_2018: "Whittington, J., Hebblewhite, M., Chandler, R. B., &amp; Lentini, P. (2018). Generalized spatial mark-resight models with an application to grizzly bears. *Journal of Applied Ecology, 55*(1), 157–168. &lt;https://doi.org/10.1111/1365-2664.12954&gt;"</v>
      </c>
    </row>
    <row r="413" spans="1:15">
      <c r="A413" s="14" t="s">
        <v>2256</v>
      </c>
      <c r="B413" s="14" t="b">
        <v>0</v>
      </c>
      <c r="C413" s="14" t="b">
        <v>1</v>
      </c>
      <c r="D413" s="14" t="b">
        <v>0</v>
      </c>
      <c r="E413" s="14"/>
      <c r="F413" s="14" t="s">
        <v>1656</v>
      </c>
      <c r="G413" s="14" t="str">
        <f>"{{ ref_intext_"&amp;F413&amp;" }}"</f>
        <v>{{ ref_intext_whittington_et_al_2019 }}</v>
      </c>
      <c r="H413" s="14" t="str">
        <f>"{{ ref_bib_"&amp;F413&amp;" }}"</f>
        <v>{{ ref_bib_whittington_et_al_2019 }}</v>
      </c>
      <c r="I413" s="14" t="s">
        <v>48</v>
      </c>
      <c r="J413" s="14" t="s">
        <v>788</v>
      </c>
      <c r="K413" s="14" t="s">
        <v>1869</v>
      </c>
      <c r="L413" s="14" t="s">
        <v>624</v>
      </c>
      <c r="M413" s="14" t="str">
        <f>LEFT(K413,141)&amp;" &lt;br&gt; &amp;nbsp;&amp;nbsp;&amp;nbsp;&amp;nbsp;&amp;nbsp;&amp;nbsp;&amp;nbsp;&amp;nbsp;"&amp;MID(K413,2,142)&amp;MID(K413,142,500)&amp;"&lt;br&gt;&lt;br&gt;"</f>
        <v>Whittington, J., Low, P., &amp; Hunt, B. (2019). Temporal road closures improve habitat quality for wildlife. *Scientific Reports, 9* (1), 3772.  &lt;br&gt; &amp;nbsp;&amp;nbsp;&amp;nbsp;&amp;nbsp;&amp;nbsp;&amp;nbsp;&amp;nbsp;&amp;nbsp;hittington, J., Low, P., &amp; Hunt, B. (2019). Temporal road closures improve habitat quality for wildlife. *Scientific Reports, 9* (1), 3772. &lt;h&lt;https://www.nature.com/articles/s41598-019-40581-y&gt;&lt;br&gt;&lt;br&gt;</v>
      </c>
      <c r="N413" s="14" t="str">
        <f>"    ref_intext_"&amp;F413&amp;": "&amp;""""&amp;I413&amp;""""</f>
        <v xml:space="preserve">    ref_intext_whittington_et_al_2019: "Whittington et al., 2019"</v>
      </c>
      <c r="O413" s="14" t="str">
        <f>"    ref_bib_"&amp;F413&amp;": "&amp;""""&amp;K413&amp;""""</f>
        <v xml:space="preserve">    ref_bib_whittington_et_al_2019: "Whittington, J., Low, P., &amp; Hunt, B. (2019). Temporal road closures improve habitat quality for wildlife. *Scientific Reports, 9* (1), 3772. &lt;https://www.nature.com/articles/s41598-019-40581-y&gt;"</v>
      </c>
    </row>
    <row r="414" spans="1:15">
      <c r="A414" s="14" t="s">
        <v>2256</v>
      </c>
      <c r="B414" s="14" t="b">
        <v>1</v>
      </c>
      <c r="C414" s="14" t="b">
        <v>0</v>
      </c>
      <c r="D414" s="14" t="b">
        <v>0</v>
      </c>
      <c r="E414" s="14"/>
      <c r="F414" s="14" t="s">
        <v>1657</v>
      </c>
      <c r="G414" s="14" t="str">
        <f>"{{ ref_intext_"&amp;F414&amp;" }}"</f>
        <v>{{ ref_intext_wildcam_network_2019 }}</v>
      </c>
      <c r="H414" s="14" t="str">
        <f>"{{ ref_bib_"&amp;F414&amp;" }}"</f>
        <v>{{ ref_bib_wildcam_network_2019 }}</v>
      </c>
      <c r="I414" s="14" t="s">
        <v>47</v>
      </c>
      <c r="J414" s="14" t="s">
        <v>47</v>
      </c>
      <c r="K414" s="14" t="s">
        <v>1870</v>
      </c>
      <c r="L414" s="14" t="s">
        <v>624</v>
      </c>
      <c r="M414" s="14" t="str">
        <f>LEFT(K414,141)&amp;" &lt;br&gt; &amp;nbsp;&amp;nbsp;&amp;nbsp;&amp;nbsp;&amp;nbsp;&amp;nbsp;&amp;nbsp;&amp;nbsp;"&amp;MID(K414,2,142)&amp;MID(K414,142,500)&amp;"&lt;br&gt;&lt;br&gt;"</f>
        <v>WildCAM Network (2019). *WildCAM Network Camera Trapping Best Practices Literature Synthesis.* &lt;https://wildcams.ca/site/assets/files/1390/wi &lt;br&gt; &amp;nbsp;&amp;nbsp;&amp;nbsp;&amp;nbsp;&amp;nbsp;&amp;nbsp;&amp;nbsp;&amp;nbsp;ildCAM Network (2019). *WildCAM Network Camera Trapping Best Practices Literature Synthesis.* &lt;https://wildcams.ca/site/assets/files/1390/wildldcam_network_camera_trapping_best_practices_literature_synthesis.pdf&gt;&lt;br&gt;&lt;br&gt;</v>
      </c>
      <c r="N414" s="14" t="str">
        <f>"    ref_intext_"&amp;F414&amp;": "&amp;""""&amp;I414&amp;""""</f>
        <v xml:space="preserve">    ref_intext_wildcam_network_2019: "WildCAM Network, 2019"</v>
      </c>
      <c r="O414" s="14" t="str">
        <f>"    ref_bib_"&amp;F414&amp;": "&amp;""""&amp;K414&amp;""""</f>
        <v xml:space="preserve">    ref_bib_wildcam_network_2019: "WildCAM Network (2019). *WildCAM Network Camera Trapping Best Practices Literature Synthesis.* &lt;https://wildcams.ca/site/assets/files/1390/wildcam_network_camera_trapping_best_practices_literature_synthesis.pdf&gt;"</v>
      </c>
    </row>
    <row r="415" spans="1:15">
      <c r="A415" s="14" t="s">
        <v>2256</v>
      </c>
      <c r="B415" s="14" t="b">
        <v>1</v>
      </c>
      <c r="C415" s="14" t="b">
        <v>0</v>
      </c>
      <c r="D415" s="14" t="b">
        <v>0</v>
      </c>
      <c r="E415" s="14"/>
      <c r="F415" s="14" t="s">
        <v>2</v>
      </c>
      <c r="G415" s="14" t="str">
        <f>"{{ ref_intext_"&amp;F415&amp;" }}"</f>
        <v>{{ ref_intext_wildco_2020 }}</v>
      </c>
      <c r="H415" s="14" t="str">
        <f>"{{ ref_bib_"&amp;F415&amp;" }}"</f>
        <v>{{ ref_bib_wildco_2020 }}</v>
      </c>
      <c r="I415" s="14" t="s">
        <v>46</v>
      </c>
      <c r="J415" s="14" t="s">
        <v>46</v>
      </c>
      <c r="K415" s="14" t="s">
        <v>1871</v>
      </c>
      <c r="L415" s="14" t="s">
        <v>624</v>
      </c>
      <c r="M415" s="14" t="str">
        <f>LEFT(K415,141)&amp;" &lt;br&gt; &amp;nbsp;&amp;nbsp;&amp;nbsp;&amp;nbsp;&amp;nbsp;&amp;nbsp;&amp;nbsp;&amp;nbsp;"&amp;MID(K415,2,142)&amp;MID(K415,142,500)&amp;"&lt;br&gt;&lt;br&gt;"</f>
        <v>WildCo Lab (2020). *WildCo_Image_Renamer.* &lt;https://github.com/WildCoLab/WildCo_Image_Renamer&gt; &lt;br&gt; &amp;nbsp;&amp;nbsp;&amp;nbsp;&amp;nbsp;&amp;nbsp;&amp;nbsp;&amp;nbsp;&amp;nbsp;ildCo Lab (2020). *WildCo_Image_Renamer.* &lt;https://github.com/WildCoLab/WildCo_Image_Renamer&gt;&lt;br&gt;&lt;br&gt;</v>
      </c>
      <c r="N415" s="14" t="str">
        <f>"    ref_intext_"&amp;F415&amp;": "&amp;""""&amp;I415&amp;""""</f>
        <v xml:space="preserve">    ref_intext_wildco_2020: "WildCo Lab, 2020"</v>
      </c>
      <c r="O415" s="14" t="str">
        <f>"    ref_bib_"&amp;F415&amp;": "&amp;""""&amp;K415&amp;""""</f>
        <v xml:space="preserve">    ref_bib_wildco_2020: "WildCo Lab (2020). *WildCo_Image_Renamer.* &lt;https://github.com/WildCoLab/WildCo_Image_Renamer&gt;"</v>
      </c>
    </row>
    <row r="416" spans="1:15">
      <c r="A416" s="14" t="s">
        <v>2256</v>
      </c>
      <c r="B416" s="14" t="b">
        <v>1</v>
      </c>
      <c r="C416" s="14" t="b">
        <v>0</v>
      </c>
      <c r="D416" s="14" t="b">
        <v>0</v>
      </c>
      <c r="E416" s="14"/>
      <c r="F416" s="14" t="s">
        <v>1658</v>
      </c>
      <c r="G416" s="14" t="str">
        <f>"{{ ref_intext_"&amp;F416&amp;" }}"</f>
        <v>{{ ref_intext_wildco_lab_2021a }}</v>
      </c>
      <c r="H416" s="14" t="str">
        <f>"{{ ref_bib_"&amp;F416&amp;" }}"</f>
        <v>{{ ref_bib_wildco_lab_2021a }}</v>
      </c>
      <c r="I416" s="14" t="s">
        <v>45</v>
      </c>
      <c r="J416" s="14" t="s">
        <v>45</v>
      </c>
      <c r="K416" s="14" t="s">
        <v>1872</v>
      </c>
      <c r="L416" s="14" t="s">
        <v>624</v>
      </c>
      <c r="M416" s="14" t="str">
        <f>LEFT(K416,141)&amp;" &lt;br&gt; &amp;nbsp;&amp;nbsp;&amp;nbsp;&amp;nbsp;&amp;nbsp;&amp;nbsp;&amp;nbsp;&amp;nbsp;"&amp;MID(K416,2,142)&amp;MID(K416,142,500)&amp;"&lt;br&gt;&lt;br&gt;"</f>
        <v>WildCo Lab (2021a). *WildCo-FaceBlur.* &lt;https://github.com/WildCoLab/WildCo_Face_Blur&gt; &lt;br&gt; &amp;nbsp;&amp;nbsp;&amp;nbsp;&amp;nbsp;&amp;nbsp;&amp;nbsp;&amp;nbsp;&amp;nbsp;ildCo Lab (2021a). *WildCo-FaceBlur.* &lt;https://github.com/WildCoLab/WildCo_Face_Blur&gt;&lt;br&gt;&lt;br&gt;</v>
      </c>
      <c r="N416" s="14" t="str">
        <f>"    ref_intext_"&amp;F416&amp;": "&amp;""""&amp;I416&amp;""""</f>
        <v xml:space="preserve">    ref_intext_wildco_lab_2021a: "WildCo Lab, 2021a"</v>
      </c>
      <c r="O416" s="14" t="str">
        <f>"    ref_bib_"&amp;F416&amp;": "&amp;""""&amp;K416&amp;""""</f>
        <v xml:space="preserve">    ref_bib_wildco_lab_2021a: "WildCo Lab (2021a). *WildCo-FaceBlur.* &lt;https://github.com/WildCoLab/WildCo_Face_Blur&gt;"</v>
      </c>
    </row>
    <row r="417" spans="1:15">
      <c r="A417" s="14" t="s">
        <v>2256</v>
      </c>
      <c r="B417" s="14" t="b">
        <v>1</v>
      </c>
      <c r="C417" s="14" t="b">
        <v>0</v>
      </c>
      <c r="D417" s="14" t="b">
        <v>0</v>
      </c>
      <c r="E417" s="14"/>
      <c r="F417" s="14" t="s">
        <v>1659</v>
      </c>
      <c r="G417" s="14" t="str">
        <f>"{{ ref_intext_"&amp;F417&amp;" }}"</f>
        <v>{{ ref_intext_wildco_lab_2021b }}</v>
      </c>
      <c r="H417" s="14" t="str">
        <f>"{{ ref_bib_"&amp;F417&amp;" }}"</f>
        <v>{{ ref_bib_wildco_lab_2021b }}</v>
      </c>
      <c r="I417" s="14" t="s">
        <v>44</v>
      </c>
      <c r="J417" s="14" t="s">
        <v>44</v>
      </c>
      <c r="K417" s="14" t="s">
        <v>1873</v>
      </c>
      <c r="L417" s="14" t="s">
        <v>624</v>
      </c>
      <c r="M417" s="14" t="str">
        <f>LEFT(K417,141)&amp;" &lt;br&gt; &amp;nbsp;&amp;nbsp;&amp;nbsp;&amp;nbsp;&amp;nbsp;&amp;nbsp;&amp;nbsp;&amp;nbsp;"&amp;MID(K417,2,142)&amp;MID(K417,142,500)&amp;"&lt;br&gt;&lt;br&gt;"</f>
        <v>WildCo Lab (2021b). *WildCo: Reproducible camera trap data exploration and analysis examples in R*. University of British Columbia. &lt;https:// &lt;br&gt; &amp;nbsp;&amp;nbsp;&amp;nbsp;&amp;nbsp;&amp;nbsp;&amp;nbsp;&amp;nbsp;&amp;nbsp;ildCo Lab (2021b). *WildCo: Reproducible camera trap data exploration and analysis examples in R*. University of British Columbia. &lt;https://bobookdown.org/c_w_beirne/wildCo-Data-Analysis/#what-this-guide-is&gt;&lt;br&gt;&lt;br&gt;</v>
      </c>
      <c r="N417" s="14" t="str">
        <f>"    ref_intext_"&amp;F417&amp;": "&amp;""""&amp;I417&amp;""""</f>
        <v xml:space="preserve">    ref_intext_wildco_lab_2021b: "WildCo Lab, 2021b"</v>
      </c>
      <c r="O417" s="14" t="str">
        <f>"    ref_bib_"&amp;F417&amp;": "&amp;""""&amp;K417&amp;""""</f>
        <v xml:space="preserve">    ref_bib_wildco_lab_2021b: "WildCo Lab (2021b). *WildCo: Reproducible camera trap data exploration and analysis examples in R*. University of British Columbia. &lt;https://bookdown.org/c_w_beirne/wildCo-Data-Analysis/#what-this-guide-is&gt;"</v>
      </c>
    </row>
    <row r="418" spans="1:15">
      <c r="A418" s="14" t="s">
        <v>2256</v>
      </c>
      <c r="B418" s="14" t="b">
        <v>1</v>
      </c>
      <c r="C418" s="14" t="b">
        <v>0</v>
      </c>
      <c r="D418" s="14" t="b">
        <v>0</v>
      </c>
      <c r="E418" s="14"/>
      <c r="F418" s="14" t="s">
        <v>3508</v>
      </c>
      <c r="G418" s="14" t="str">
        <f>"{{ ref_intext_"&amp;F418&amp;" }}"</f>
        <v>{{ ref_intext_wildco_lab_2021c }}</v>
      </c>
      <c r="H418" s="14" t="str">
        <f>"{{ ref_bib_"&amp;F418&amp;" }}"</f>
        <v>{{ ref_bib_wildco_lab_2021c }}</v>
      </c>
      <c r="I418" s="14" t="s">
        <v>3509</v>
      </c>
      <c r="J418" s="14" t="s">
        <v>3509</v>
      </c>
      <c r="K418" s="14" t="s">
        <v>3510</v>
      </c>
      <c r="L418" s="14" t="s">
        <v>624</v>
      </c>
      <c r="M418" s="14" t="str">
        <f>LEFT(K418,141)&amp;" &lt;br&gt; &amp;nbsp;&amp;nbsp;&amp;nbsp;&amp;nbsp;&amp;nbsp;&amp;nbsp;&amp;nbsp;&amp;nbsp;"&amp;MID(K418,2,142)&amp;MID(K418,142,500)&amp;"&lt;br&gt;&lt;br&gt;"</f>
        <v>WildCo Lab (2021c). *Chapter 11 Occupancy*. &lt;https://bookdown.org/c_w_beirne/wildCo-Data-Analysis/occupancy.html&gt; &lt;br&gt; &amp;nbsp;&amp;nbsp;&amp;nbsp;&amp;nbsp;&amp;nbsp;&amp;nbsp;&amp;nbsp;&amp;nbsp;ildCo Lab (2021c). *Chapter 11 Occupancy*. &lt;https://bookdown.org/c_w_beirne/wildCo-Data-Analysis/occupancy.html&gt;&lt;br&gt;&lt;br&gt;</v>
      </c>
      <c r="N418" s="14" t="str">
        <f>"    ref_intext_"&amp;F418&amp;": "&amp;""""&amp;I418&amp;""""</f>
        <v xml:space="preserve">    ref_intext_wildco_lab_2021c: "WildCo Lab, 2021c"</v>
      </c>
      <c r="O418" s="14" t="str">
        <f>"    ref_bib_"&amp;F418&amp;": "&amp;""""&amp;K418&amp;""""</f>
        <v xml:space="preserve">    ref_bib_wildco_lab_2021c: "WildCo Lab (2021c). *Chapter 11 Occupancy*. &lt;https://bookdown.org/c_w_beirne/wildCo-Data-Analysis/occupancy.html&gt;"</v>
      </c>
    </row>
    <row r="419" spans="1:15">
      <c r="A419" s="14" t="s">
        <v>2256</v>
      </c>
      <c r="B419" s="14"/>
      <c r="C419" s="14"/>
      <c r="D419" s="14"/>
      <c r="E419" s="14"/>
      <c r="F419" s="14" t="s">
        <v>3512</v>
      </c>
      <c r="G419" s="14" t="str">
        <f>"{{ ref_intext_"&amp;F419&amp;" }}"</f>
        <v>{{ ref_intext_wildco_lab_2021d }}</v>
      </c>
      <c r="H419" s="14" t="str">
        <f>"{{ ref_bib_"&amp;F419&amp;" }}"</f>
        <v>{{ ref_bib_wildco_lab_2021d }}</v>
      </c>
      <c r="I419" s="14" t="s">
        <v>3511</v>
      </c>
      <c r="J419" s="14" t="s">
        <v>3511</v>
      </c>
      <c r="K419" s="14" t="s">
        <v>3513</v>
      </c>
      <c r="L419" s="14" t="s">
        <v>624</v>
      </c>
      <c r="M419" s="14" t="str">
        <f>LEFT(K419,141)&amp;" &lt;br&gt; &amp;nbsp;&amp;nbsp;&amp;nbsp;&amp;nbsp;&amp;nbsp;&amp;nbsp;&amp;nbsp;&amp;nbsp;"&amp;MID(K419,2,142)&amp;MID(K419,142,500)&amp;"&lt;br&gt;&lt;br&gt;"</f>
        <v>WildCo Lab (2021c). *Chapter 14 Behavior*. &lt;https://bookdown.org/c_w_beirne/wildCo-Data-Analysis/behavior.html&gt; &lt;br&gt; &amp;nbsp;&amp;nbsp;&amp;nbsp;&amp;nbsp;&amp;nbsp;&amp;nbsp;&amp;nbsp;&amp;nbsp;ildCo Lab (2021c). *Chapter 14 Behavior*. &lt;https://bookdown.org/c_w_beirne/wildCo-Data-Analysis/behavior.html&gt;&lt;br&gt;&lt;br&gt;</v>
      </c>
      <c r="N419" s="14" t="str">
        <f>"    ref_intext_"&amp;F419&amp;": "&amp;""""&amp;I419&amp;""""</f>
        <v xml:space="preserve">    ref_intext_wildco_lab_2021d: "WildCo Lab, 2021d"</v>
      </c>
      <c r="O419" s="14" t="str">
        <f>"    ref_bib_"&amp;F419&amp;": "&amp;""""&amp;K419&amp;""""</f>
        <v xml:space="preserve">    ref_bib_wildco_lab_2021d: "WildCo Lab (2021c). *Chapter 14 Behavior*. &lt;https://bookdown.org/c_w_beirne/wildCo-Data-Analysis/behavior.html&gt;"</v>
      </c>
    </row>
    <row r="420" spans="1:15">
      <c r="A420" s="14" t="s">
        <v>2258</v>
      </c>
      <c r="B420" s="14" t="b">
        <v>1</v>
      </c>
      <c r="C420" s="14" t="b">
        <v>0</v>
      </c>
      <c r="D420" s="14" t="b">
        <v>0</v>
      </c>
      <c r="E420" s="14"/>
      <c r="F420" s="14" t="s">
        <v>1660</v>
      </c>
      <c r="G420" s="14" t="str">
        <f>"{{ ref_intext_"&amp;F420&amp;" }}"</f>
        <v>{{ ref_intext_young_et_al_2018 }}</v>
      </c>
      <c r="H420" s="14" t="str">
        <f>"{{ ref_bib_"&amp;F420&amp;" }}"</f>
        <v>{{ ref_bib_young_et_al_2018 }}</v>
      </c>
      <c r="I420" s="14" t="s">
        <v>42</v>
      </c>
      <c r="J420" s="14" t="s">
        <v>787</v>
      </c>
      <c r="K420" s="14" t="s">
        <v>2848</v>
      </c>
      <c r="L420" s="14" t="s">
        <v>624</v>
      </c>
      <c r="M420" s="14" t="str">
        <f>LEFT(K420,141)&amp;" &lt;br&gt; &amp;nbsp;&amp;nbsp;&amp;nbsp;&amp;nbsp;&amp;nbsp;&amp;nbsp;&amp;nbsp;&amp;nbsp;"&amp;MID(K420,2,142)&amp;MID(K420,142,500)&amp;"&lt;br&gt;&lt;br&gt;"</f>
        <v>Young, S., Rode-Margono, J., &amp; Amin, R. (2018). Software to facilitate and streamline camera trap data management: A review. *Ecology and Evo &lt;br&gt; &amp;nbsp;&amp;nbsp;&amp;nbsp;&amp;nbsp;&amp;nbsp;&amp;nbsp;&amp;nbsp;&amp;nbsp;oung, S., Rode-Margono, J., &amp; Amin, R. (2018). Software to facilitate and streamline camera trap data management: A review. *Ecology and Evolulution, 8*(19), 9947–9957. &lt;https://doi.org/10.1002/ece3.4464&gt;&lt;br&gt;&lt;br&gt;</v>
      </c>
      <c r="N420" s="14" t="str">
        <f>"    ref_intext_"&amp;F420&amp;": "&amp;""""&amp;I420&amp;""""</f>
        <v xml:space="preserve">    ref_intext_young_et_al_2018: "Young et al., 2018"</v>
      </c>
      <c r="O420" s="14" t="str">
        <f>"    ref_bib_"&amp;F420&amp;": "&amp;""""&amp;K420&amp;""""</f>
        <v xml:space="preserve">    ref_bib_young_et_al_2018: "Young, S., Rode-Margono, J., &amp; Amin, R. (2018). Software to facilitate and streamline camera trap data management: A review. *Ecology and Evolution, 8*(19), 9947–9957. &lt;https://doi.org/10.1002/ece3.4464&gt;"</v>
      </c>
    </row>
    <row r="421" spans="1:15">
      <c r="F421" s="14" t="s">
        <v>3690</v>
      </c>
      <c r="G421" s="14" t="str">
        <f>"{{ ref_intext_"&amp;F421&amp;" }}"</f>
        <v>{{ ref_intext_yu_et_al_2024 }}</v>
      </c>
      <c r="H421" s="14" t="str">
        <f>"{{ ref_bib_"&amp;F421&amp;" }}"</f>
        <v>{{ ref_bib_yu_et_al_2024 }}</v>
      </c>
      <c r="I421" s="14" t="s">
        <v>3691</v>
      </c>
      <c r="K421" t="s">
        <v>3689</v>
      </c>
      <c r="L421" s="14" t="s">
        <v>624</v>
      </c>
      <c r="N421" s="14" t="str">
        <f>"    ref_intext_"&amp;F421&amp;": "&amp;""""&amp;I421&amp;""""</f>
        <v xml:space="preserve">    ref_intext_yu_et_al_2024: "Yu et al., 2024"</v>
      </c>
      <c r="O421" s="14" t="str">
        <f>"    ref_bib_"&amp;F421&amp;": "&amp;""""&amp;K421&amp;""""</f>
        <v xml:space="preserve">    ref_bib_yu_et_al_2024: "Yu, H., Lin, Z., &amp; F. Xiao. (2024). Role of Body Size and Shape in Animal Camouflage. *Ecology and Evolution, 14*(5), e11434. &lt;https://doi.org/10.1002/ece3.11434&gt;"</v>
      </c>
    </row>
    <row r="422" spans="1:15">
      <c r="A422" s="14" t="s">
        <v>2258</v>
      </c>
      <c r="B422" s="14" t="b">
        <v>0</v>
      </c>
      <c r="C422" s="14" t="b">
        <v>0</v>
      </c>
      <c r="D422" s="14" t="b">
        <v>1</v>
      </c>
      <c r="E422" s="14"/>
      <c r="F422" s="14" t="s">
        <v>1661</v>
      </c>
      <c r="G422" s="14" t="str">
        <f>"{{ ref_intext_"&amp;F422&amp;" }}"</f>
        <v>{{ ref_intext_yue_et_al_2015 }}</v>
      </c>
      <c r="H422" s="14" t="str">
        <f>"{{ ref_bib_"&amp;F422&amp;" }}"</f>
        <v>{{ ref_bib_yue_et_al_2015 }}</v>
      </c>
      <c r="I422" s="14" t="s">
        <v>43</v>
      </c>
      <c r="J422" s="14" t="s">
        <v>43</v>
      </c>
      <c r="K422" s="14" t="s">
        <v>1676</v>
      </c>
      <c r="L422" s="14" t="s">
        <v>624</v>
      </c>
      <c r="M422" s="14" t="str">
        <f>LEFT(K422,141)&amp;" &lt;br&gt; &amp;nbsp;&amp;nbsp;&amp;nbsp;&amp;nbsp;&amp;nbsp;&amp;nbsp;&amp;nbsp;&amp;nbsp;"&amp;MID(K422,2,142)&amp;MID(K422,142,500)&amp;"&lt;br&gt;&lt;br&gt;"</f>
        <v>Yue, S., Brodie, J. F., Zipkin, E. F., &amp; Bernard, H. (2015). Oil palm plantations fail to support mammal diversity. *Ecological Applications, &lt;br&gt; &amp;nbsp;&amp;nbsp;&amp;nbsp;&amp;nbsp;&amp;nbsp;&amp;nbsp;&amp;nbsp;&amp;nbsp;ue, S., Brodie, J. F., Zipkin, E. F., &amp; Bernard, H. (2015). Oil palm plantations fail to support mammal diversity. *Ecological Applications, 2 25*(8), 2285–2292. &lt;https://doi.org/10.1890/14-1928.1&gt;&lt;br&gt;&lt;br&gt;</v>
      </c>
      <c r="N422" s="14" t="str">
        <f>"    ref_intext_"&amp;F422&amp;": "&amp;""""&amp;I422&amp;""""</f>
        <v xml:space="preserve">    ref_intext_yue_et_al_2015: "Yue et al., 2015"</v>
      </c>
      <c r="O422" s="14" t="str">
        <f>"    ref_bib_"&amp;F422&amp;": "&amp;""""&amp;K422&amp;""""</f>
        <v xml:space="preserve">    ref_bib_yue_et_al_2015: "Yue, S., Brodie, J. F., Zipkin, E. F., &amp; Bernard, H. (2015). Oil palm plantations fail to support mammal diversity. *Ecological Applications, 25*(8), 2285–2292. &lt;https://doi.org/10.1890/14-1928.1&gt;"</v>
      </c>
    </row>
    <row r="423" spans="1:15">
      <c r="A423" s="14" t="s">
        <v>2259</v>
      </c>
      <c r="B423" s="14" t="b">
        <v>0</v>
      </c>
      <c r="C423" s="14" t="b">
        <v>0</v>
      </c>
      <c r="D423" s="14" t="b">
        <v>1</v>
      </c>
      <c r="E423" s="14"/>
      <c r="F423" s="14" t="s">
        <v>1662</v>
      </c>
      <c r="G423" s="14" t="str">
        <f>"{{ ref_intext_"&amp;F423&amp;" }}"</f>
        <v>{{ ref_intext_zeileis_et_al_2008 }}</v>
      </c>
      <c r="H423" s="14" t="str">
        <f>"{{ ref_bib_"&amp;F423&amp;" }}"</f>
        <v>{{ ref_bib_zeileis_et_al_2008 }}</v>
      </c>
      <c r="I423" s="14" t="s">
        <v>41</v>
      </c>
      <c r="J423" s="14" t="s">
        <v>41</v>
      </c>
      <c r="K423" s="14" t="s">
        <v>1874</v>
      </c>
      <c r="L423" s="14" t="s">
        <v>624</v>
      </c>
      <c r="M423" s="14" t="str">
        <f>LEFT(K423,141)&amp;" &lt;br&gt; &amp;nbsp;&amp;nbsp;&amp;nbsp;&amp;nbsp;&amp;nbsp;&amp;nbsp;&amp;nbsp;&amp;nbsp;"&amp;MID(K423,2,142)&amp;MID(K423,142,500)&amp;"&lt;br&gt;&lt;br&gt;"</f>
        <v>Zeileis, A., Kleiber, C., &amp; Jackman, S. (2008). Regression Models for Count Data in R. *Journal of Statistical Software, 27*(8). &lt;https://doi &lt;br&gt; &amp;nbsp;&amp;nbsp;&amp;nbsp;&amp;nbsp;&amp;nbsp;&amp;nbsp;&amp;nbsp;&amp;nbsp;eileis, A., Kleiber, C., &amp; Jackman, S. (2008). Regression Models for Count Data in R. *Journal of Statistical Software, 27*(8). &lt;https://doi.o.org/10.18637/jss.v027.i08&gt;&lt;br&gt;&lt;br&gt;</v>
      </c>
      <c r="N423" s="14" t="str">
        <f>"    ref_intext_"&amp;F423&amp;": "&amp;""""&amp;I423&amp;""""</f>
        <v xml:space="preserve">    ref_intext_zeileis_et_al_2008: "Zeileis et al., 2008"</v>
      </c>
      <c r="O423" s="14" t="str">
        <f>"    ref_bib_"&amp;F423&amp;": "&amp;""""&amp;K423&amp;""""</f>
        <v xml:space="preserve">    ref_bib_zeileis_et_al_2008: "Zeileis, A., Kleiber, C., &amp; Jackman, S. (2008). Regression Models for Count Data in R. *Journal of Statistical Software, 27*(8). &lt;https://doi.org/10.18637/jss.v027.i08&gt;"</v>
      </c>
    </row>
    <row r="424" spans="1:15">
      <c r="A424" s="14" t="s">
        <v>2259</v>
      </c>
      <c r="B424" s="14" t="b">
        <v>1</v>
      </c>
      <c r="C424" s="14" t="b">
        <v>0</v>
      </c>
      <c r="D424" s="14" t="b">
        <v>0</v>
      </c>
      <c r="E424" s="14"/>
      <c r="F424" s="14" t="s">
        <v>1</v>
      </c>
      <c r="G424" s="14" t="str">
        <f>"{{ ref_intext_"&amp;F424&amp;" }}"</f>
        <v>{{ ref_intext_zorn_1998 }}</v>
      </c>
      <c r="H424" s="14" t="str">
        <f>"{{ ref_bib_"&amp;F424&amp;" }}"</f>
        <v>{{ ref_bib_zorn_1998 }}</v>
      </c>
      <c r="I424" s="14" t="s">
        <v>40</v>
      </c>
      <c r="J424" s="14" t="s">
        <v>40</v>
      </c>
      <c r="K424" s="14" t="s">
        <v>1875</v>
      </c>
      <c r="L424" s="14" t="s">
        <v>624</v>
      </c>
      <c r="M424" s="14" t="str">
        <f>LEFT(K424,141)&amp;" &lt;br&gt; &amp;nbsp;&amp;nbsp;&amp;nbsp;&amp;nbsp;&amp;nbsp;&amp;nbsp;&amp;nbsp;&amp;nbsp;"&amp;MID(K424,2,142)&amp;MID(K424,142,500)&amp;"&lt;br&gt;&lt;br&gt;"</f>
        <v>Zorn, C. J. W. (1998). An Analytic and Empirical Examination of Zero-inflated and Hurdle Poisson Specifications. *Sociological Methods and Re &lt;br&gt; &amp;nbsp;&amp;nbsp;&amp;nbsp;&amp;nbsp;&amp;nbsp;&amp;nbsp;&amp;nbsp;&amp;nbsp;orn, C. J. W. (1998). An Analytic and Empirical Examination of Zero-inflated and Hurdle Poisson Specifications. *Sociological Methods and Resesearch 26*(3), 368-400. &lt;https://doi.org/10.1177/0049124198026003004&gt;&lt;br&gt;&lt;br&gt;</v>
      </c>
      <c r="N424" s="14" t="str">
        <f>"    ref_intext_"&amp;F424&amp;": "&amp;""""&amp;I424&amp;""""</f>
        <v xml:space="preserve">    ref_intext_zorn_1998: "Zorn, 1998"</v>
      </c>
      <c r="O424" s="14" t="str">
        <f>"    ref_bib_"&amp;F424&amp;": "&amp;""""&amp;K424&amp;""""</f>
        <v xml:space="preserve">    ref_bib_zorn_1998: "Zorn, C. J. W. (1998). An Analytic and Empirical Examination of Zero-inflated and Hurdle Poisson Specifications. *Sociological Methods and Research 26*(3), 368-400. &lt;https://doi.org/10.1177/0049124198026003004&gt;"</v>
      </c>
    </row>
    <row r="425" spans="1:15">
      <c r="A425" s="14" t="s">
        <v>2259</v>
      </c>
      <c r="B425" s="14" t="b">
        <v>0</v>
      </c>
      <c r="C425" s="14" t="b">
        <v>0</v>
      </c>
      <c r="D425" s="14" t="b">
        <v>1</v>
      </c>
      <c r="E425" s="14"/>
      <c r="F425" s="14" t="s">
        <v>1663</v>
      </c>
      <c r="G425" s="14" t="str">
        <f>"{{ ref_intext_"&amp;F425&amp;" }}"</f>
        <v>{{ ref_intext_zuckerberg_et_al_2020 }}</v>
      </c>
      <c r="H425" s="14" t="str">
        <f>"{{ ref_bib_"&amp;F425&amp;" }}"</f>
        <v>{{ ref_bib_zuckerberg_et_al_2020 }}</v>
      </c>
      <c r="I425" s="14" t="s">
        <v>39</v>
      </c>
      <c r="J425" s="14" t="s">
        <v>39</v>
      </c>
      <c r="K425" s="14" t="s">
        <v>2179</v>
      </c>
      <c r="L425" s="14" t="s">
        <v>624</v>
      </c>
      <c r="M425" s="14" t="str">
        <f>LEFT(K425,141)&amp;" &lt;br&gt; &amp;nbsp;&amp;nbsp;&amp;nbsp;&amp;nbsp;&amp;nbsp;&amp;nbsp;&amp;nbsp;&amp;nbsp;"&amp;MID(K425,2,142)&amp;MID(K425,142,500)&amp;"&lt;br&gt;&lt;br&gt;"</f>
        <v>Zuckerberg, B., Cohen, J. M., Nunes, L. A., Bernath-Plaisted, J., Clare, J. D. J., Gilbert, N. A., Kozidis, S. S., Maresh Nelson, S. B., Ship &lt;br&gt; &amp;nbsp;&amp;nbsp;&amp;nbsp;&amp;nbsp;&amp;nbsp;&amp;nbsp;&amp;nbsp;&amp;nbsp;uckerberg, B., Cohen, J. M., Nunes, L. A., Bernath-Plaisted, J., Clare, J. D. J., Gilbert, N. A., Kozidis, S. S., Maresh Nelson, S. B., Shipleley, A. A., Thompson, K. L., &amp; Desrochers, A. (2020). A Review of Overlapping Landscapes: Pseudoreplication or a Red Herring in Landscape Ecology? *Current Landscape Ecology Reports, 5*(4), 140–148. &lt;https://doi.org/10.1007/s40823-020-00059-4&gt;&lt;br&gt;&lt;br&gt;</v>
      </c>
      <c r="N425" s="14" t="str">
        <f>"    ref_intext_"&amp;F425&amp;": "&amp;""""&amp;I425&amp;""""</f>
        <v xml:space="preserve">    ref_intext_zuckerberg_et_al_2020: "Zuckerberg et al., 2020"</v>
      </c>
      <c r="O425" s="14" t="str">
        <f>"    ref_bib_"&amp;F425&amp;": "&amp;""""&amp;K425&amp;""""</f>
        <v xml:space="preserve">    ref_bib_zuckerberg_et_al_2020: "Zuckerberg,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v>
      </c>
    </row>
    <row r="426" spans="1:15">
      <c r="A426" s="14" t="s">
        <v>2259</v>
      </c>
      <c r="B426" s="14" t="b">
        <v>1</v>
      </c>
      <c r="C426" s="14" t="b">
        <v>0</v>
      </c>
      <c r="D426" s="14" t="b">
        <v>0</v>
      </c>
      <c r="E426" s="14"/>
      <c r="F426" s="14" t="s">
        <v>1664</v>
      </c>
      <c r="G426" s="14" t="str">
        <f>"{{ ref_intext_"&amp;F426&amp;" }}"</f>
        <v>{{ ref_intext_zuur_et_al_2007 }}</v>
      </c>
      <c r="H426" s="14" t="str">
        <f>"{{ ref_bib_"&amp;F426&amp;" }}"</f>
        <v>{{ ref_bib_zuur_et_al_2007 }}</v>
      </c>
      <c r="I426" s="14" t="s">
        <v>38</v>
      </c>
      <c r="J426" s="14" t="s">
        <v>786</v>
      </c>
      <c r="K426" s="14" t="s">
        <v>1876</v>
      </c>
      <c r="L426" s="14" t="s">
        <v>624</v>
      </c>
      <c r="M426" s="14" t="str">
        <f>LEFT(K426,141)&amp;" &lt;br&gt; &amp;nbsp;&amp;nbsp;&amp;nbsp;&amp;nbsp;&amp;nbsp;&amp;nbsp;&amp;nbsp;&amp;nbsp;"&amp;MID(K426,2,142)&amp;MID(K426,142,500)&amp;"&lt;br&gt;&lt;br&gt;"</f>
        <v>Zuur, A. K., Ieno, E. N., &amp; Smith, G. M. (2007). Generalised linear modelling. In, M. Gail, K. Krickeberg, J. Samet, A. Tsiatis, &amp; W. Wong (E &lt;br&gt; &amp;nbsp;&amp;nbsp;&amp;nbsp;&amp;nbsp;&amp;nbsp;&amp;nbsp;&amp;nbsp;&amp;nbsp;uur, A. K., Ieno, E. N., &amp; Smith, G. M. (2007). Generalised linear modelling. In, M. Gail, K. Krickeberg, J. Samet, A. Tsiatis, &amp; W. Wong (Edsds.), *Analysing Ecological Data* (pp 79-96). Springer. &lt;https://doi.org/10.1111/j.1751-5823.2007.00030_17.x&gt;&lt;br&gt;&lt;br&gt;</v>
      </c>
      <c r="N426" s="14" t="str">
        <f>"    ref_intext_"&amp;F426&amp;": "&amp;""""&amp;I426&amp;""""</f>
        <v xml:space="preserve">    ref_intext_zuur_et_al_2007: "Zuur et al., 2007"</v>
      </c>
      <c r="O426" s="14" t="str">
        <f>"    ref_bib_"&amp;F426&amp;": "&amp;""""&amp;K426&amp;""""</f>
        <v xml:space="preserve">    ref_bib_zuur_et_al_2007: "Zuur, A. K., Ieno, E. N., &amp; Smith, G. M. (2007). Generalised linear modelling. In, M. Gail, K. Krickeberg, J. Samet, A. Tsiatis, &amp; W. Wong (Eds.), *Analysing Ecological Data* (pp 79-96). Springer. &lt;https://doi.org/10.1111/j.1751-5823.2007.00030_17.x&gt;"</v>
      </c>
    </row>
    <row r="427" spans="1:15">
      <c r="A427" s="14" t="s">
        <v>2259</v>
      </c>
      <c r="B427" s="14" t="b">
        <v>0</v>
      </c>
      <c r="C427" s="14" t="b">
        <v>0</v>
      </c>
      <c r="D427" s="14"/>
      <c r="E427" s="14"/>
      <c r="F427" s="14" t="s">
        <v>2343</v>
      </c>
      <c r="G427" s="14" t="str">
        <f>"{{ ref_intext_"&amp;F427&amp;" }}"</f>
        <v>{{ ref_intext_kavcic_et_al_2021 }}</v>
      </c>
      <c r="H427" s="14" t="str">
        <f>"{{ ref_bib_"&amp;F427&amp;" }}"</f>
        <v>{{ ref_bib_kavcic_et_al_2021 }}</v>
      </c>
      <c r="I427" s="14" t="s">
        <v>2342</v>
      </c>
      <c r="J427" s="14"/>
      <c r="K427" s="14"/>
      <c r="L427" s="14" t="s">
        <v>624</v>
      </c>
      <c r="M427" s="14" t="str">
        <f>LEFT(K427,141)&amp;" &lt;br&gt; &amp;nbsp;&amp;nbsp;&amp;nbsp;&amp;nbsp;&amp;nbsp;&amp;nbsp;&amp;nbsp;&amp;nbsp;"&amp;MID(K427,2,100)&amp;MID(K427,142,500)</f>
        <v xml:space="preserve"> &lt;br&gt; &amp;nbsp;&amp;nbsp;&amp;nbsp;&amp;nbsp;&amp;nbsp;&amp;nbsp;&amp;nbsp;&amp;nbsp;</v>
      </c>
      <c r="N427" s="14" t="str">
        <f>"    ref_intext_"&amp;F427&amp;": "&amp;""""&amp;I427&amp;""""</f>
        <v xml:space="preserve">    ref_intext_kavcic_et_al_2021: "Kavčić et al., 2021"</v>
      </c>
      <c r="O427" s="14" t="str">
        <f>"    ref_bib_"&amp;F427&amp;": "&amp;""""&amp;K427&amp;""""</f>
        <v xml:space="preserve">    ref_bib_kavcic_et_al_2021: ""</v>
      </c>
    </row>
    <row r="428" spans="1:15">
      <c r="A428" s="14" t="s">
        <v>2238</v>
      </c>
      <c r="B428" s="14"/>
      <c r="C428" s="14"/>
      <c r="D428" s="14"/>
      <c r="E428" s="14"/>
      <c r="F428" s="14" t="s">
        <v>3211</v>
      </c>
      <c r="G428" s="14" t="str">
        <f>"{{ ref_intext_"&amp;F428&amp;" }}"</f>
        <v>{{ ref_intext_rcsc_2014b }}</v>
      </c>
      <c r="H428" s="14" t="str">
        <f>"{{ ref_bib_"&amp;F428&amp;" }}"</f>
        <v>{{ ref_bib_rcsc_2014b }}</v>
      </c>
      <c r="I428" s="14" t="s">
        <v>3210</v>
      </c>
      <c r="J428" s="14" t="s">
        <v>3210</v>
      </c>
      <c r="K428" s="14"/>
      <c r="L428" s="14" t="s">
        <v>624</v>
      </c>
      <c r="M428" s="14"/>
      <c r="N428" s="14" t="str">
        <f>"    ref_intext_"&amp;F428&amp;": "&amp;""""&amp;I428&amp;""""</f>
        <v xml:space="preserve">    ref_intext_rcsc_2014b: "RCSC, 2024, personal communications"</v>
      </c>
      <c r="O428" s="14" t="str">
        <f>"    ref_bib_"&amp;F428&amp;": "&amp;""""&amp;K428&amp;""""</f>
        <v xml:space="preserve">    ref_bib_rcsc_2014b: ""</v>
      </c>
    </row>
    <row r="429" spans="1:15">
      <c r="N429" s="14"/>
    </row>
    <row r="430" spans="1:15">
      <c r="K430" s="14"/>
      <c r="L430" s="81"/>
      <c r="N430" s="14"/>
    </row>
    <row r="431" spans="1:15">
      <c r="N431" s="14"/>
    </row>
    <row r="432" spans="1:15">
      <c r="N432" s="14"/>
    </row>
  </sheetData>
  <autoFilter ref="A1:O428" xr:uid="{FE3E278D-A7CB-4D1C-B3BC-3C40BC867BE4}">
    <sortState xmlns:xlrd2="http://schemas.microsoft.com/office/spreadsheetml/2017/richdata2" ref="A2:O428">
      <sortCondition ref="E1:E428"/>
    </sortState>
  </autoFilter>
  <conditionalFormatting sqref="F426">
    <cfRule type="duplicateValues" dxfId="35" priority="1"/>
  </conditionalFormatting>
  <conditionalFormatting sqref="F428:F1048576 F394:F399 F401 F403 F407:F408 F411 F415:F422 F361:F392 F11:F33 F1 F35:F357 F9">
    <cfRule type="duplicateValues" dxfId="34" priority="9"/>
  </conditionalFormatting>
  <conditionalFormatting sqref="I380:I381">
    <cfRule type="duplicateValues" dxfId="33" priority="2"/>
  </conditionalFormatting>
  <conditionalFormatting sqref="K192:K358 K360:K368">
    <cfRule type="containsText" dxfId="32" priority="3" operator="containsText" text="](">
      <formula>NOT(ISERROR(SEARCH("](",K192)))</formula>
    </cfRule>
    <cfRule type="containsText" dxfId="31" priority="4" operator="containsText" text="&lt;&gt;">
      <formula>NOT(ISERROR(SEARCH("&lt;&gt;",K192)))</formula>
    </cfRule>
  </conditionalFormatting>
  <conditionalFormatting sqref="K1:L1 K9:L191 L193:L207 L209:L428 K371:K403 K405 K407 K409 K413:K415 K418 K421 K428 K429:L429 L430 K431:L1048576">
    <cfRule type="containsText" dxfId="30" priority="12" operator="containsText" text="&lt;&gt;">
      <formula>NOT(ISERROR(SEARCH("&lt;&gt;",K1)))</formula>
    </cfRule>
  </conditionalFormatting>
  <conditionalFormatting sqref="K1:M1 M2:M4 K9:M191 M192:M425 L193:L207 L209:L425 K371:K403 K405 K407 K409 K413:K415 K418 K421 L426:M428 K428 K429:M429 L430:M430 K431:M1048576">
    <cfRule type="containsText" dxfId="29" priority="10" operator="containsText" text="](">
      <formula>NOT(ISERROR(SEARCH("](",K1)))</formula>
    </cfRule>
  </conditionalFormatting>
  <conditionalFormatting sqref="N1:O1048576">
    <cfRule type="containsText" dxfId="28" priority="11" operator="containsText" text="}(">
      <formula>NOT(ISERROR(SEARCH("}(",N1)))</formula>
    </cfRule>
  </conditionalFormatting>
  <hyperlinks>
    <hyperlink ref="J385" r:id="rId1" xr:uid="{FC62C634-B40A-4A71-B678-8C12750AD9C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E568-457D-45DB-9AAD-9DF9D93506F9}">
  <dimension ref="A1:E42"/>
  <sheetViews>
    <sheetView workbookViewId="0">
      <selection activeCell="A16" sqref="A16"/>
    </sheetView>
  </sheetViews>
  <sheetFormatPr defaultRowHeight="14.25"/>
  <cols>
    <col min="1" max="1" width="34.125" customWidth="1"/>
    <col min="2" max="2" width="43" customWidth="1"/>
    <col min="3" max="3" width="11.625" customWidth="1"/>
    <col min="4" max="4" width="108.375" customWidth="1"/>
  </cols>
  <sheetData>
    <row r="1" spans="1:5" ht="15">
      <c r="A1" s="16" t="s">
        <v>381</v>
      </c>
      <c r="B1" s="16" t="s">
        <v>3527</v>
      </c>
      <c r="C1" s="16" t="s">
        <v>3528</v>
      </c>
      <c r="D1" s="16" t="s">
        <v>3529</v>
      </c>
      <c r="E1" s="16" t="s">
        <v>1964</v>
      </c>
    </row>
    <row r="2" spans="1:5" ht="15">
      <c r="A2" t="s">
        <v>3810</v>
      </c>
      <c r="E2" s="80"/>
    </row>
    <row r="3" spans="1:5" ht="15">
      <c r="A3" t="s">
        <v>3809</v>
      </c>
      <c r="D3" s="79"/>
      <c r="E3" s="28"/>
    </row>
    <row r="4" spans="1:5" ht="15">
      <c r="A4" t="s">
        <v>3823</v>
      </c>
      <c r="E4" s="79"/>
    </row>
    <row r="5" spans="1:5">
      <c r="A5" t="s">
        <v>3806</v>
      </c>
      <c r="B5" s="83"/>
      <c r="E5" s="61"/>
    </row>
    <row r="6" spans="1:5">
      <c r="A6" t="s">
        <v>3805</v>
      </c>
    </row>
    <row r="7" spans="1:5" ht="15">
      <c r="A7" t="s">
        <v>3807</v>
      </c>
      <c r="D7" s="74"/>
    </row>
    <row r="8" spans="1:5" ht="15">
      <c r="A8" t="s">
        <v>3825</v>
      </c>
      <c r="D8" s="74"/>
    </row>
    <row r="9" spans="1:5" ht="15">
      <c r="B9" s="74"/>
      <c r="D9" s="74"/>
    </row>
    <row r="10" spans="1:5" ht="15">
      <c r="A10" t="s">
        <v>3710</v>
      </c>
      <c r="D10" s="74"/>
    </row>
    <row r="11" spans="1:5">
      <c r="A11" t="s">
        <v>3871</v>
      </c>
    </row>
    <row r="12" spans="1:5" ht="15">
      <c r="A12" t="s">
        <v>3879</v>
      </c>
      <c r="B12" s="74"/>
    </row>
    <row r="13" spans="1:5">
      <c r="A13" t="s">
        <v>3880</v>
      </c>
    </row>
    <row r="14" spans="1:5">
      <c r="A14" t="s">
        <v>3881</v>
      </c>
    </row>
    <row r="15" spans="1:5" ht="15">
      <c r="A15" t="s">
        <v>3882</v>
      </c>
      <c r="B15" s="74"/>
    </row>
    <row r="16" spans="1:5" ht="15">
      <c r="A16" s="74" t="s">
        <v>3883</v>
      </c>
      <c r="B16" s="74"/>
    </row>
    <row r="17" spans="1:2" ht="15">
      <c r="A17" s="74" t="s">
        <v>3953</v>
      </c>
    </row>
    <row r="18" spans="1:2">
      <c r="A18" t="s">
        <v>3884</v>
      </c>
    </row>
    <row r="19" spans="1:2">
      <c r="A19" t="s">
        <v>3952</v>
      </c>
    </row>
    <row r="20" spans="1:2" ht="15">
      <c r="A20" t="s">
        <v>3954</v>
      </c>
      <c r="B20" s="74"/>
    </row>
    <row r="21" spans="1:2" ht="15">
      <c r="B21" s="74"/>
    </row>
    <row r="22" spans="1:2" ht="15">
      <c r="A22" s="74" t="s">
        <v>3702</v>
      </c>
      <c r="B22" s="74"/>
    </row>
    <row r="23" spans="1:2" ht="15">
      <c r="A23" s="74" t="s">
        <v>3703</v>
      </c>
    </row>
    <row r="25" spans="1:2" ht="15">
      <c r="B25" s="74"/>
    </row>
    <row r="27" spans="1:2" ht="15">
      <c r="B27" s="74"/>
    </row>
    <row r="28" spans="1:2" ht="15">
      <c r="B28" s="74"/>
    </row>
    <row r="29" spans="1:2" ht="15">
      <c r="B29" s="74"/>
    </row>
    <row r="30" spans="1:2" ht="15">
      <c r="B30" s="74"/>
    </row>
    <row r="32" spans="1:2" ht="15">
      <c r="B32" s="74"/>
    </row>
    <row r="33" spans="2:2" ht="15">
      <c r="B33" s="74"/>
    </row>
    <row r="34" spans="2:2" ht="15">
      <c r="B34" s="74"/>
    </row>
    <row r="35" spans="2:2" ht="15">
      <c r="B35" s="74"/>
    </row>
    <row r="36" spans="2:2" ht="15">
      <c r="B36" s="74"/>
    </row>
    <row r="37" spans="2:2" ht="15">
      <c r="B37" s="74"/>
    </row>
    <row r="38" spans="2:2" ht="15">
      <c r="B38" s="74"/>
    </row>
    <row r="39" spans="2:2" ht="15">
      <c r="B39" s="74"/>
    </row>
    <row r="40" spans="2:2" ht="15">
      <c r="B40" s="74"/>
    </row>
    <row r="41" spans="2:2" ht="15">
      <c r="B41" s="74"/>
    </row>
    <row r="42" spans="2:2" ht="15">
      <c r="B42" s="74"/>
    </row>
  </sheetData>
  <sortState xmlns:xlrd2="http://schemas.microsoft.com/office/spreadsheetml/2017/richdata2" ref="A10:A23">
    <sortCondition ref="A10:A23"/>
  </sortState>
  <conditionalFormatting sqref="A1">
    <cfRule type="duplicateValues" dxfId="27" priority="1"/>
  </conditionalFormatting>
  <conditionalFormatting sqref="D1:E1">
    <cfRule type="containsText" dxfId="26" priority="2" operator="containsText" text="](">
      <formula>NOT(ISERROR(SEARCH("](",D1)))</formula>
    </cfRule>
    <cfRule type="containsText" dxfId="25" priority="3" operator="containsText" text="&lt;&gt;">
      <formula>NOT(ISERROR(SEARCH("&lt;&gt;",D1)))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EA90-2CAE-46C0-B7D1-79D69F6629FD}">
  <dimension ref="A1:E19"/>
  <sheetViews>
    <sheetView workbookViewId="0">
      <selection activeCell="I25" sqref="I25"/>
    </sheetView>
  </sheetViews>
  <sheetFormatPr defaultRowHeight="15"/>
  <cols>
    <col min="1" max="1" width="9" style="34"/>
    <col min="2" max="5" width="9" style="37"/>
  </cols>
  <sheetData>
    <row r="1" spans="1:4">
      <c r="A1" s="34" t="s">
        <v>2876</v>
      </c>
      <c r="B1" s="35" t="s">
        <v>2887</v>
      </c>
      <c r="D1" s="61" t="s">
        <v>2891</v>
      </c>
    </row>
    <row r="2" spans="1:4">
      <c r="A2" s="34" t="s">
        <v>2877</v>
      </c>
      <c r="B2" s="37" t="s">
        <v>2874</v>
      </c>
    </row>
    <row r="3" spans="1:4">
      <c r="A3" s="34" t="s">
        <v>2878</v>
      </c>
      <c r="B3" s="37" t="s">
        <v>2873</v>
      </c>
    </row>
    <row r="4" spans="1:4">
      <c r="A4" s="34" t="s">
        <v>2879</v>
      </c>
      <c r="B4" s="37" t="s">
        <v>2875</v>
      </c>
    </row>
    <row r="5" spans="1:4">
      <c r="A5" s="34" t="s">
        <v>2880</v>
      </c>
    </row>
    <row r="6" spans="1:4">
      <c r="A6" t="s">
        <v>2882</v>
      </c>
      <c r="B6" s="35" t="s">
        <v>2881</v>
      </c>
    </row>
    <row r="7" spans="1:4">
      <c r="A7" t="s">
        <v>2883</v>
      </c>
      <c r="B7" s="37" t="s">
        <v>2884</v>
      </c>
    </row>
    <row r="8" spans="1:4">
      <c r="A8" t="s">
        <v>2885</v>
      </c>
      <c r="B8" s="35" t="s">
        <v>2886</v>
      </c>
    </row>
    <row r="9" spans="1:4">
      <c r="A9" t="s">
        <v>2888</v>
      </c>
      <c r="B9" s="35" t="s">
        <v>2889</v>
      </c>
    </row>
    <row r="10" spans="1:4">
      <c r="A10" s="34" t="s">
        <v>2893</v>
      </c>
      <c r="B10" s="35" t="s">
        <v>2892</v>
      </c>
    </row>
    <row r="11" spans="1:4">
      <c r="A11" s="34" t="s">
        <v>2898</v>
      </c>
      <c r="B11" s="35" t="s">
        <v>2899</v>
      </c>
    </row>
    <row r="12" spans="1:4">
      <c r="A12" s="34" t="s">
        <v>2894</v>
      </c>
      <c r="B12" s="35" t="s">
        <v>2895</v>
      </c>
    </row>
    <row r="13" spans="1:4">
      <c r="A13" s="36" t="s">
        <v>2896</v>
      </c>
      <c r="B13" s="35" t="s">
        <v>2897</v>
      </c>
    </row>
    <row r="14" spans="1:4">
      <c r="A14" t="s">
        <v>2901</v>
      </c>
      <c r="B14" s="35" t="s">
        <v>2900</v>
      </c>
    </row>
    <row r="15" spans="1:4" ht="15.75">
      <c r="A15" t="s">
        <v>3101</v>
      </c>
      <c r="B15" s="62" t="s">
        <v>3102</v>
      </c>
    </row>
    <row r="16" spans="1:4" ht="15.75">
      <c r="A16" t="s">
        <v>3106</v>
      </c>
      <c r="B16" s="62" t="s">
        <v>3104</v>
      </c>
    </row>
    <row r="17" spans="1:2" ht="15.75">
      <c r="A17" t="s">
        <v>3107</v>
      </c>
      <c r="B17" s="62" t="s">
        <v>3105</v>
      </c>
    </row>
    <row r="18" spans="1:2" ht="15.75">
      <c r="A18" t="s">
        <v>3108</v>
      </c>
      <c r="B18" s="62" t="s">
        <v>3109</v>
      </c>
    </row>
    <row r="19" spans="1:2" ht="15.75">
      <c r="A19" t="s">
        <v>3103</v>
      </c>
      <c r="B19" s="62" t="s">
        <v>3110</v>
      </c>
    </row>
  </sheetData>
  <conditionalFormatting sqref="A2:A4">
    <cfRule type="containsText" dxfId="24" priority="1" operator="containsText" text="\">
      <formula>NOT(ISERROR(SEARCH("\",A2)))</formula>
    </cfRule>
    <cfRule type="containsText" dxfId="23" priority="2" operator="containsText" text="/">
      <formula>NOT(ISERROR(SEARCH("/",A2)))</formula>
    </cfRule>
  </conditionalFormatting>
  <conditionalFormatting sqref="B2:B5">
    <cfRule type="containsText" dxfId="22" priority="9" operator="containsText" text="\">
      <formula>NOT(ISERROR(SEARCH("\",B2)))</formula>
    </cfRule>
    <cfRule type="containsText" dxfId="21" priority="10" operator="containsText" text="/">
      <formula>NOT(ISERROR(SEARCH("/",B2)))</formula>
    </cfRule>
  </conditionalFormatting>
  <conditionalFormatting sqref="B7">
    <cfRule type="containsText" dxfId="20" priority="7" operator="containsText" text="\">
      <formula>NOT(ISERROR(SEARCH("\",B7)))</formula>
    </cfRule>
    <cfRule type="containsText" dxfId="19" priority="8" operator="containsText" text="/">
      <formula>NOT(ISERROR(SEARCH("/",B7)))</formula>
    </cfRule>
  </conditionalFormatting>
  <hyperlinks>
    <hyperlink ref="D1" r:id="rId1" xr:uid="{8BF7334D-E314-4CA7-8E19-93C2167D014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80B98-A7AD-4E10-84FB-9ABD81B1FFF7}">
  <dimension ref="A1:D94"/>
  <sheetViews>
    <sheetView workbookViewId="0">
      <selection activeCell="C9" sqref="C9"/>
    </sheetView>
  </sheetViews>
  <sheetFormatPr defaultRowHeight="14.25"/>
  <cols>
    <col min="1" max="1" width="11.625" bestFit="1" customWidth="1"/>
    <col min="2" max="2" width="23.75" bestFit="1" customWidth="1"/>
    <col min="3" max="3" width="68.625" bestFit="1" customWidth="1"/>
    <col min="4" max="4" width="50.75" customWidth="1"/>
  </cols>
  <sheetData>
    <row r="1" spans="1:4" ht="15">
      <c r="A1" s="5" t="s">
        <v>854</v>
      </c>
      <c r="B1" s="5" t="s">
        <v>381</v>
      </c>
      <c r="C1" s="5" t="s">
        <v>880</v>
      </c>
      <c r="D1" s="5" t="s">
        <v>380</v>
      </c>
    </row>
    <row r="2" spans="1:4">
      <c r="A2" t="s">
        <v>1159</v>
      </c>
      <c r="B2" t="s">
        <v>894</v>
      </c>
      <c r="C2" t="s">
        <v>892</v>
      </c>
      <c r="D2" t="str">
        <f>"    "&amp;B2&amp;": "&amp;""""&amp;C2&amp;""""</f>
        <v xml:space="preserve">    b1: "    -   "</v>
      </c>
    </row>
    <row r="3" spans="1:4">
      <c r="A3" t="s">
        <v>1159</v>
      </c>
      <c r="B3" t="s">
        <v>893</v>
      </c>
      <c r="C3" t="s">
        <v>891</v>
      </c>
      <c r="D3" t="str">
        <f>"    "&amp;B3&amp;": "&amp;""""&amp;C3&amp;""""</f>
        <v xml:space="preserve">    b2: "-   "</v>
      </c>
    </row>
    <row r="4" spans="1:4">
      <c r="A4" t="s">
        <v>1915</v>
      </c>
      <c r="B4" t="s">
        <v>2920</v>
      </c>
      <c r="C4" t="s">
        <v>2920</v>
      </c>
      <c r="D4" t="str">
        <f>"    "&amp;B4&amp;": "&amp;""""&amp;C4&amp;""""</f>
        <v xml:space="preserve">    name_mod_name: "name_mod_name"</v>
      </c>
    </row>
    <row r="5" spans="1:4">
      <c r="A5" t="s">
        <v>1915</v>
      </c>
      <c r="B5" t="s">
        <v>3151</v>
      </c>
      <c r="C5" t="s">
        <v>3151</v>
      </c>
      <c r="D5" t="str">
        <f t="shared" ref="D5:D68" si="0">"    "&amp;B5&amp;": "&amp;""""&amp;C5&amp;""""</f>
        <v xml:space="preserve">    ref_bib_figure1_ref_id: "ref_bib_figure1_ref_id"</v>
      </c>
    </row>
    <row r="6" spans="1:4">
      <c r="A6" t="s">
        <v>1915</v>
      </c>
      <c r="B6" t="s">
        <v>3160</v>
      </c>
      <c r="C6" t="s">
        <v>3160</v>
      </c>
      <c r="D6" t="str">
        <f t="shared" si="0"/>
        <v xml:space="preserve">    ref_bib_figure10_ref_id: "ref_bib_figure10_ref_id"</v>
      </c>
    </row>
    <row r="7" spans="1:4">
      <c r="A7" t="s">
        <v>1915</v>
      </c>
      <c r="B7" t="s">
        <v>3161</v>
      </c>
      <c r="C7" t="s">
        <v>3161</v>
      </c>
      <c r="D7" t="str">
        <f t="shared" si="0"/>
        <v xml:space="preserve">    ref_bib_figure11_ref_id: "ref_bib_figure11_ref_id"</v>
      </c>
    </row>
    <row r="8" spans="1:4">
      <c r="A8" t="s">
        <v>1915</v>
      </c>
      <c r="B8" t="s">
        <v>3162</v>
      </c>
      <c r="C8" t="s">
        <v>3162</v>
      </c>
      <c r="D8" t="str">
        <f t="shared" si="0"/>
        <v xml:space="preserve">    ref_bib_figure12_ref_id: "ref_bib_figure12_ref_id"</v>
      </c>
    </row>
    <row r="9" spans="1:4">
      <c r="A9" t="s">
        <v>1915</v>
      </c>
      <c r="B9" t="s">
        <v>3163</v>
      </c>
      <c r="C9" t="s">
        <v>3163</v>
      </c>
      <c r="D9" t="str">
        <f t="shared" si="0"/>
        <v xml:space="preserve">    ref_bib_figure13_ref_id: "ref_bib_figure13_ref_id"</v>
      </c>
    </row>
    <row r="10" spans="1:4">
      <c r="A10" t="s">
        <v>1915</v>
      </c>
      <c r="B10" t="s">
        <v>3164</v>
      </c>
      <c r="C10" t="s">
        <v>3164</v>
      </c>
      <c r="D10" t="str">
        <f t="shared" si="0"/>
        <v xml:space="preserve">    ref_bib_figure14_ref_id: "ref_bib_figure14_ref_id"</v>
      </c>
    </row>
    <row r="11" spans="1:4">
      <c r="A11" t="s">
        <v>1915</v>
      </c>
      <c r="B11" t="s">
        <v>3165</v>
      </c>
      <c r="C11" t="s">
        <v>3165</v>
      </c>
      <c r="D11" t="str">
        <f t="shared" si="0"/>
        <v xml:space="preserve">    ref_bib_figure15_ref_id: "ref_bib_figure15_ref_id"</v>
      </c>
    </row>
    <row r="12" spans="1:4">
      <c r="A12" t="s">
        <v>1915</v>
      </c>
      <c r="B12" t="s">
        <v>3166</v>
      </c>
      <c r="C12" t="s">
        <v>3166</v>
      </c>
      <c r="D12" t="str">
        <f t="shared" si="0"/>
        <v xml:space="preserve">    ref_bib_figure16_ref_id: "ref_bib_figure16_ref_id"</v>
      </c>
    </row>
    <row r="13" spans="1:4">
      <c r="A13" t="s">
        <v>1915</v>
      </c>
      <c r="B13" t="s">
        <v>3167</v>
      </c>
      <c r="C13" t="s">
        <v>3167</v>
      </c>
      <c r="D13" t="str">
        <f t="shared" si="0"/>
        <v xml:space="preserve">    ref_bib_figure17_ref_id: "ref_bib_figure17_ref_id"</v>
      </c>
    </row>
    <row r="14" spans="1:4">
      <c r="A14" t="s">
        <v>1915</v>
      </c>
      <c r="B14" t="s">
        <v>3168</v>
      </c>
      <c r="C14" t="s">
        <v>3168</v>
      </c>
      <c r="D14" t="str">
        <f t="shared" si="0"/>
        <v xml:space="preserve">    ref_bib_figure18_ref_id: "ref_bib_figure18_ref_id"</v>
      </c>
    </row>
    <row r="15" spans="1:4">
      <c r="A15" t="s">
        <v>1915</v>
      </c>
      <c r="B15" t="s">
        <v>3169</v>
      </c>
      <c r="C15" t="s">
        <v>3169</v>
      </c>
      <c r="D15" t="str">
        <f t="shared" si="0"/>
        <v xml:space="preserve">    ref_bib_figure19_ref_id: "ref_bib_figure19_ref_id"</v>
      </c>
    </row>
    <row r="16" spans="1:4">
      <c r="A16" t="s">
        <v>1915</v>
      </c>
      <c r="B16" t="s">
        <v>3152</v>
      </c>
      <c r="C16" t="s">
        <v>3152</v>
      </c>
      <c r="D16" t="str">
        <f t="shared" si="0"/>
        <v xml:space="preserve">    ref_bib_figure2_ref_id: "ref_bib_figure2_ref_id"</v>
      </c>
    </row>
    <row r="17" spans="1:4">
      <c r="A17" t="s">
        <v>1915</v>
      </c>
      <c r="B17" t="s">
        <v>3170</v>
      </c>
      <c r="C17" t="s">
        <v>3170</v>
      </c>
      <c r="D17" t="str">
        <f t="shared" si="0"/>
        <v xml:space="preserve">    ref_bib_figure20_ref_id: "ref_bib_figure20_ref_id"</v>
      </c>
    </row>
    <row r="18" spans="1:4">
      <c r="A18" t="s">
        <v>1915</v>
      </c>
      <c r="B18" t="s">
        <v>3153</v>
      </c>
      <c r="C18" t="s">
        <v>3153</v>
      </c>
      <c r="D18" t="str">
        <f t="shared" si="0"/>
        <v xml:space="preserve">    ref_bib_figure3_ref_id: "ref_bib_figure3_ref_id"</v>
      </c>
    </row>
    <row r="19" spans="1:4">
      <c r="A19" t="s">
        <v>1915</v>
      </c>
      <c r="B19" t="s">
        <v>3154</v>
      </c>
      <c r="C19" t="s">
        <v>3154</v>
      </c>
      <c r="D19" t="str">
        <f t="shared" si="0"/>
        <v xml:space="preserve">    ref_bib_figure4_ref_id: "ref_bib_figure4_ref_id"</v>
      </c>
    </row>
    <row r="20" spans="1:4">
      <c r="A20" t="s">
        <v>1915</v>
      </c>
      <c r="B20" t="s">
        <v>3155</v>
      </c>
      <c r="C20" t="s">
        <v>3155</v>
      </c>
      <c r="D20" t="str">
        <f t="shared" si="0"/>
        <v xml:space="preserve">    ref_bib_figure5_ref_id: "ref_bib_figure5_ref_id"</v>
      </c>
    </row>
    <row r="21" spans="1:4">
      <c r="A21" t="s">
        <v>1915</v>
      </c>
      <c r="B21" t="s">
        <v>3156</v>
      </c>
      <c r="C21" t="s">
        <v>3156</v>
      </c>
      <c r="D21" t="str">
        <f t="shared" si="0"/>
        <v xml:space="preserve">    ref_bib_figure6_ref_id: "ref_bib_figure6_ref_id"</v>
      </c>
    </row>
    <row r="22" spans="1:4">
      <c r="A22" t="s">
        <v>1915</v>
      </c>
      <c r="B22" t="s">
        <v>3157</v>
      </c>
      <c r="C22" t="s">
        <v>3157</v>
      </c>
      <c r="D22" t="str">
        <f t="shared" si="0"/>
        <v xml:space="preserve">    ref_bib_figure7_ref_id: "ref_bib_figure7_ref_id"</v>
      </c>
    </row>
    <row r="23" spans="1:4">
      <c r="A23" t="s">
        <v>1915</v>
      </c>
      <c r="B23" t="s">
        <v>3158</v>
      </c>
      <c r="C23" t="s">
        <v>3158</v>
      </c>
      <c r="D23" t="str">
        <f t="shared" si="0"/>
        <v xml:space="preserve">    ref_bib_figure8_ref_id: "ref_bib_figure8_ref_id"</v>
      </c>
    </row>
    <row r="24" spans="1:4">
      <c r="A24" t="s">
        <v>1915</v>
      </c>
      <c r="B24" t="s">
        <v>3159</v>
      </c>
      <c r="C24" t="s">
        <v>3159</v>
      </c>
      <c r="D24" t="str">
        <f t="shared" si="0"/>
        <v xml:space="preserve">    ref_bib_figure9_ref_id: "ref_bib_figure9_ref_id"</v>
      </c>
    </row>
    <row r="25" spans="1:4">
      <c r="A25" t="s">
        <v>1915</v>
      </c>
      <c r="B25" t="s">
        <v>1901</v>
      </c>
      <c r="C25" t="s">
        <v>1901</v>
      </c>
      <c r="D25" t="str">
        <f t="shared" si="0"/>
        <v xml:space="preserve">    ref_bib_resource1_ref_id: "ref_bib_resource1_ref_id"</v>
      </c>
    </row>
    <row r="26" spans="1:4">
      <c r="A26" t="s">
        <v>1915</v>
      </c>
      <c r="B26" t="s">
        <v>1950</v>
      </c>
      <c r="C26" t="s">
        <v>1950</v>
      </c>
      <c r="D26" t="str">
        <f t="shared" si="0"/>
        <v xml:space="preserve">    ref_bib_resource10_ref_id: "ref_bib_resource10_ref_id"</v>
      </c>
    </row>
    <row r="27" spans="1:4">
      <c r="A27" t="s">
        <v>1915</v>
      </c>
      <c r="B27" t="s">
        <v>1951</v>
      </c>
      <c r="C27" t="s">
        <v>1951</v>
      </c>
      <c r="D27" t="str">
        <f t="shared" si="0"/>
        <v xml:space="preserve">    ref_bib_resource11_ref_id: "ref_bib_resource11_ref_id"</v>
      </c>
    </row>
    <row r="28" spans="1:4">
      <c r="A28" t="s">
        <v>1915</v>
      </c>
      <c r="B28" t="s">
        <v>1952</v>
      </c>
      <c r="C28" t="s">
        <v>1952</v>
      </c>
      <c r="D28" t="str">
        <f t="shared" si="0"/>
        <v xml:space="preserve">    ref_bib_resource12_ref_id: "ref_bib_resource12_ref_id"</v>
      </c>
    </row>
    <row r="29" spans="1:4">
      <c r="A29" t="s">
        <v>1915</v>
      </c>
      <c r="B29" t="s">
        <v>1953</v>
      </c>
      <c r="C29" t="s">
        <v>1953</v>
      </c>
      <c r="D29" t="str">
        <f t="shared" si="0"/>
        <v xml:space="preserve">    ref_bib_resource13_ref_id: "ref_bib_resource13_ref_id"</v>
      </c>
    </row>
    <row r="30" spans="1:4">
      <c r="A30" t="s">
        <v>1915</v>
      </c>
      <c r="B30" t="s">
        <v>3111</v>
      </c>
      <c r="C30" t="s">
        <v>3111</v>
      </c>
      <c r="D30" t="str">
        <f t="shared" si="0"/>
        <v xml:space="preserve">    ref_bib_resource14_ref_id: "ref_bib_resource14_ref_id"</v>
      </c>
    </row>
    <row r="31" spans="1:4">
      <c r="A31" t="s">
        <v>1915</v>
      </c>
      <c r="B31" t="s">
        <v>3112</v>
      </c>
      <c r="C31" t="s">
        <v>3112</v>
      </c>
      <c r="D31" t="str">
        <f t="shared" si="0"/>
        <v xml:space="preserve">    ref_bib_resource15_ref_id: "ref_bib_resource15_ref_id"</v>
      </c>
    </row>
    <row r="32" spans="1:4">
      <c r="A32" t="s">
        <v>1915</v>
      </c>
      <c r="B32" t="s">
        <v>3113</v>
      </c>
      <c r="C32" t="s">
        <v>3113</v>
      </c>
      <c r="D32" t="str">
        <f t="shared" si="0"/>
        <v xml:space="preserve">    ref_bib_resource16_ref_id: "ref_bib_resource16_ref_id"</v>
      </c>
    </row>
    <row r="33" spans="1:4">
      <c r="A33" t="s">
        <v>1915</v>
      </c>
      <c r="B33" t="s">
        <v>3114</v>
      </c>
      <c r="C33" t="s">
        <v>3114</v>
      </c>
      <c r="D33" t="str">
        <f t="shared" si="0"/>
        <v xml:space="preserve">    ref_bib_resource17_ref_id: "ref_bib_resource17_ref_id"</v>
      </c>
    </row>
    <row r="34" spans="1:4">
      <c r="A34" t="s">
        <v>1915</v>
      </c>
      <c r="B34" t="s">
        <v>3115</v>
      </c>
      <c r="C34" t="s">
        <v>3115</v>
      </c>
      <c r="D34" t="str">
        <f t="shared" si="0"/>
        <v xml:space="preserve">    ref_bib_resource18_ref_id: "ref_bib_resource18_ref_id"</v>
      </c>
    </row>
    <row r="35" spans="1:4">
      <c r="A35" t="s">
        <v>1915</v>
      </c>
      <c r="B35" t="s">
        <v>3116</v>
      </c>
      <c r="C35" t="s">
        <v>3116</v>
      </c>
      <c r="D35" t="str">
        <f t="shared" si="0"/>
        <v xml:space="preserve">    ref_bib_resource19_ref_id: "ref_bib_resource19_ref_id"</v>
      </c>
    </row>
    <row r="36" spans="1:4">
      <c r="A36" t="s">
        <v>1915</v>
      </c>
      <c r="B36" t="s">
        <v>1909</v>
      </c>
      <c r="C36" t="s">
        <v>1909</v>
      </c>
      <c r="D36" t="str">
        <f t="shared" si="0"/>
        <v xml:space="preserve">    ref_bib_resource2_ref_id: "ref_bib_resource2_ref_id"</v>
      </c>
    </row>
    <row r="37" spans="1:4">
      <c r="A37" t="s">
        <v>1915</v>
      </c>
      <c r="B37" t="s">
        <v>3117</v>
      </c>
      <c r="C37" t="s">
        <v>3117</v>
      </c>
      <c r="D37" t="str">
        <f t="shared" si="0"/>
        <v xml:space="preserve">    ref_bib_resource20_ref_id: "ref_bib_resource20_ref_id"</v>
      </c>
    </row>
    <row r="38" spans="1:4">
      <c r="A38" t="s">
        <v>1915</v>
      </c>
      <c r="B38" t="s">
        <v>1910</v>
      </c>
      <c r="C38" t="s">
        <v>1910</v>
      </c>
      <c r="D38" t="str">
        <f t="shared" si="0"/>
        <v xml:space="preserve">    ref_bib_resource3_ref_id: "ref_bib_resource3_ref_id"</v>
      </c>
    </row>
    <row r="39" spans="1:4">
      <c r="A39" t="s">
        <v>1915</v>
      </c>
      <c r="B39" t="s">
        <v>1911</v>
      </c>
      <c r="C39" t="s">
        <v>1911</v>
      </c>
      <c r="D39" t="str">
        <f t="shared" si="0"/>
        <v xml:space="preserve">    ref_bib_resource4_ref_id: "ref_bib_resource4_ref_id"</v>
      </c>
    </row>
    <row r="40" spans="1:4">
      <c r="A40" t="s">
        <v>1915</v>
      </c>
      <c r="B40" t="s">
        <v>1900</v>
      </c>
      <c r="C40" t="s">
        <v>1900</v>
      </c>
      <c r="D40" t="str">
        <f t="shared" si="0"/>
        <v xml:space="preserve">    ref_bib_resource5_ref_id: "ref_bib_resource5_ref_id"</v>
      </c>
    </row>
    <row r="41" spans="1:4">
      <c r="A41" t="s">
        <v>1915</v>
      </c>
      <c r="B41" t="s">
        <v>1912</v>
      </c>
      <c r="C41" t="s">
        <v>1912</v>
      </c>
      <c r="D41" t="str">
        <f t="shared" si="0"/>
        <v xml:space="preserve">    ref_bib_resource6_ref_id: "ref_bib_resource6_ref_id"</v>
      </c>
    </row>
    <row r="42" spans="1:4">
      <c r="A42" t="s">
        <v>1915</v>
      </c>
      <c r="B42" t="s">
        <v>1913</v>
      </c>
      <c r="C42" t="s">
        <v>1913</v>
      </c>
      <c r="D42" t="str">
        <f t="shared" si="0"/>
        <v xml:space="preserve">    ref_bib_resource7_ref_id: "ref_bib_resource7_ref_id"</v>
      </c>
    </row>
    <row r="43" spans="1:4">
      <c r="A43" t="s">
        <v>1915</v>
      </c>
      <c r="B43" t="s">
        <v>1914</v>
      </c>
      <c r="C43" t="s">
        <v>1914</v>
      </c>
      <c r="D43" t="str">
        <f t="shared" si="0"/>
        <v xml:space="preserve">    ref_bib_resource8_ref_id: "ref_bib_resource8_ref_id"</v>
      </c>
    </row>
    <row r="44" spans="1:4">
      <c r="A44" t="s">
        <v>1915</v>
      </c>
      <c r="B44" t="s">
        <v>1949</v>
      </c>
      <c r="C44" t="s">
        <v>1949</v>
      </c>
      <c r="D44" t="str">
        <f t="shared" si="0"/>
        <v xml:space="preserve">    ref_bib_resource9_ref_id: "ref_bib_resource9_ref_id"</v>
      </c>
    </row>
    <row r="45" spans="1:4">
      <c r="A45" t="s">
        <v>1915</v>
      </c>
      <c r="B45" t="s">
        <v>1894</v>
      </c>
      <c r="C45" t="s">
        <v>1894</v>
      </c>
      <c r="D45" t="str">
        <f t="shared" si="0"/>
        <v xml:space="preserve">    ref_intext_figure1_ref_id: "ref_intext_figure1_ref_id"</v>
      </c>
    </row>
    <row r="46" spans="1:4">
      <c r="A46" t="s">
        <v>1915</v>
      </c>
      <c r="B46" t="s">
        <v>3140</v>
      </c>
      <c r="C46" t="s">
        <v>3140</v>
      </c>
      <c r="D46" t="str">
        <f t="shared" si="0"/>
        <v xml:space="preserve">    ref_intext_figure10_ref_id: "ref_intext_figure10_ref_id"</v>
      </c>
    </row>
    <row r="47" spans="1:4">
      <c r="A47" t="s">
        <v>1915</v>
      </c>
      <c r="B47" t="s">
        <v>3141</v>
      </c>
      <c r="C47" t="s">
        <v>3141</v>
      </c>
      <c r="D47" t="str">
        <f t="shared" si="0"/>
        <v xml:space="preserve">    ref_intext_figure11_ref_id: "ref_intext_figure11_ref_id"</v>
      </c>
    </row>
    <row r="48" spans="1:4">
      <c r="A48" t="s">
        <v>1915</v>
      </c>
      <c r="B48" t="s">
        <v>3142</v>
      </c>
      <c r="C48" t="s">
        <v>3142</v>
      </c>
      <c r="D48" t="str">
        <f t="shared" si="0"/>
        <v xml:space="preserve">    ref_intext_figure12_ref_id: "ref_intext_figure12_ref_id"</v>
      </c>
    </row>
    <row r="49" spans="1:4">
      <c r="A49" t="s">
        <v>1915</v>
      </c>
      <c r="B49" t="s">
        <v>3143</v>
      </c>
      <c r="C49" t="s">
        <v>3143</v>
      </c>
      <c r="D49" t="str">
        <f t="shared" si="0"/>
        <v xml:space="preserve">    ref_intext_figure13_ref_id: "ref_intext_figure13_ref_id"</v>
      </c>
    </row>
    <row r="50" spans="1:4">
      <c r="A50" t="s">
        <v>1915</v>
      </c>
      <c r="B50" t="s">
        <v>3144</v>
      </c>
      <c r="C50" t="s">
        <v>3144</v>
      </c>
      <c r="D50" t="str">
        <f t="shared" si="0"/>
        <v xml:space="preserve">    ref_intext_figure14_ref_id: "ref_intext_figure14_ref_id"</v>
      </c>
    </row>
    <row r="51" spans="1:4">
      <c r="A51" t="s">
        <v>1915</v>
      </c>
      <c r="B51" t="s">
        <v>3145</v>
      </c>
      <c r="C51" t="s">
        <v>3145</v>
      </c>
      <c r="D51" t="str">
        <f t="shared" si="0"/>
        <v xml:space="preserve">    ref_intext_figure15_ref_id: "ref_intext_figure15_ref_id"</v>
      </c>
    </row>
    <row r="52" spans="1:4">
      <c r="A52" t="s">
        <v>1915</v>
      </c>
      <c r="B52" t="s">
        <v>3146</v>
      </c>
      <c r="C52" t="s">
        <v>3146</v>
      </c>
      <c r="D52" t="str">
        <f t="shared" si="0"/>
        <v xml:space="preserve">    ref_intext_figure16_ref_id: "ref_intext_figure16_ref_id"</v>
      </c>
    </row>
    <row r="53" spans="1:4">
      <c r="A53" t="s">
        <v>1915</v>
      </c>
      <c r="B53" t="s">
        <v>3147</v>
      </c>
      <c r="C53" t="s">
        <v>3147</v>
      </c>
      <c r="D53" t="str">
        <f t="shared" si="0"/>
        <v xml:space="preserve">    ref_intext_figure17_ref_id: "ref_intext_figure17_ref_id"</v>
      </c>
    </row>
    <row r="54" spans="1:4">
      <c r="A54" t="s">
        <v>1915</v>
      </c>
      <c r="B54" t="s">
        <v>3148</v>
      </c>
      <c r="C54" t="s">
        <v>3148</v>
      </c>
      <c r="D54" t="str">
        <f t="shared" si="0"/>
        <v xml:space="preserve">    ref_intext_figure18_ref_id: "ref_intext_figure18_ref_id"</v>
      </c>
    </row>
    <row r="55" spans="1:4">
      <c r="A55" t="s">
        <v>1915</v>
      </c>
      <c r="B55" t="s">
        <v>3149</v>
      </c>
      <c r="C55" t="s">
        <v>3149</v>
      </c>
      <c r="D55" t="str">
        <f t="shared" si="0"/>
        <v xml:space="preserve">    ref_intext_figure19_ref_id: "ref_intext_figure19_ref_id"</v>
      </c>
    </row>
    <row r="56" spans="1:4">
      <c r="A56" t="s">
        <v>1915</v>
      </c>
      <c r="B56" t="s">
        <v>1895</v>
      </c>
      <c r="C56" t="s">
        <v>1895</v>
      </c>
      <c r="D56" t="str">
        <f t="shared" si="0"/>
        <v xml:space="preserve">    ref_intext_figure2_ref_id: "ref_intext_figure2_ref_id"</v>
      </c>
    </row>
    <row r="57" spans="1:4">
      <c r="A57" t="s">
        <v>1915</v>
      </c>
      <c r="B57" t="s">
        <v>3150</v>
      </c>
      <c r="C57" t="s">
        <v>3150</v>
      </c>
      <c r="D57" t="str">
        <f t="shared" si="0"/>
        <v xml:space="preserve">    ref_intext_figure20_ref_id: "ref_intext_figure20_ref_id"</v>
      </c>
    </row>
    <row r="58" spans="1:4">
      <c r="A58" t="s">
        <v>1915</v>
      </c>
      <c r="B58" t="s">
        <v>1896</v>
      </c>
      <c r="C58" t="s">
        <v>1896</v>
      </c>
      <c r="D58" t="str">
        <f t="shared" si="0"/>
        <v xml:space="preserve">    ref_intext_figure3_ref_id: "ref_intext_figure3_ref_id"</v>
      </c>
    </row>
    <row r="59" spans="1:4">
      <c r="A59" t="s">
        <v>1915</v>
      </c>
      <c r="B59" t="s">
        <v>1897</v>
      </c>
      <c r="C59" t="s">
        <v>1897</v>
      </c>
      <c r="D59" t="str">
        <f t="shared" si="0"/>
        <v xml:space="preserve">    ref_intext_figure4_ref_id: "ref_intext_figure4_ref_id"</v>
      </c>
    </row>
    <row r="60" spans="1:4">
      <c r="A60" t="s">
        <v>1915</v>
      </c>
      <c r="B60" t="s">
        <v>1898</v>
      </c>
      <c r="C60" t="s">
        <v>1898</v>
      </c>
      <c r="D60" t="str">
        <f t="shared" si="0"/>
        <v xml:space="preserve">    ref_intext_figure5_ref_id: "ref_intext_figure5_ref_id"</v>
      </c>
    </row>
    <row r="61" spans="1:4">
      <c r="A61" t="s">
        <v>1915</v>
      </c>
      <c r="B61" t="s">
        <v>1893</v>
      </c>
      <c r="C61" t="s">
        <v>1893</v>
      </c>
      <c r="D61" t="str">
        <f t="shared" si="0"/>
        <v xml:space="preserve">    ref_intext_figure6_ref_id: "ref_intext_figure6_ref_id"</v>
      </c>
    </row>
    <row r="62" spans="1:4">
      <c r="A62" t="s">
        <v>1915</v>
      </c>
      <c r="B62" t="s">
        <v>1899</v>
      </c>
      <c r="C62" t="s">
        <v>1899</v>
      </c>
      <c r="D62" t="str">
        <f t="shared" si="0"/>
        <v xml:space="preserve">    ref_intext_figure7_ref_id: "ref_intext_figure7_ref_id"</v>
      </c>
    </row>
    <row r="63" spans="1:4">
      <c r="A63" t="s">
        <v>1915</v>
      </c>
      <c r="B63" t="s">
        <v>3138</v>
      </c>
      <c r="C63" t="s">
        <v>3138</v>
      </c>
      <c r="D63" t="str">
        <f t="shared" si="0"/>
        <v xml:space="preserve">    ref_intext_figure8_ref_id: "ref_intext_figure8_ref_id"</v>
      </c>
    </row>
    <row r="64" spans="1:4">
      <c r="A64" t="s">
        <v>1915</v>
      </c>
      <c r="B64" t="s">
        <v>3139</v>
      </c>
      <c r="C64" t="s">
        <v>3139</v>
      </c>
      <c r="D64" t="str">
        <f t="shared" si="0"/>
        <v xml:space="preserve">    ref_intext_figure9_ref_id: "ref_intext_figure9_ref_id"</v>
      </c>
    </row>
    <row r="65" spans="1:4">
      <c r="A65" t="s">
        <v>1915</v>
      </c>
      <c r="B65" t="s">
        <v>3118</v>
      </c>
      <c r="C65" t="s">
        <v>3118</v>
      </c>
      <c r="D65" t="str">
        <f t="shared" si="0"/>
        <v xml:space="preserve">    ref_intext_resource1_ref_id: "ref_intext_resource1_ref_id"</v>
      </c>
    </row>
    <row r="66" spans="1:4">
      <c r="A66" t="s">
        <v>1915</v>
      </c>
      <c r="B66" t="s">
        <v>3127</v>
      </c>
      <c r="C66" t="s">
        <v>3127</v>
      </c>
      <c r="D66" t="str">
        <f t="shared" si="0"/>
        <v xml:space="preserve">    ref_intext_resource10_ref_id: "ref_intext_resource10_ref_id"</v>
      </c>
    </row>
    <row r="67" spans="1:4">
      <c r="A67" t="s">
        <v>1915</v>
      </c>
      <c r="B67" t="s">
        <v>3128</v>
      </c>
      <c r="C67" t="s">
        <v>3128</v>
      </c>
      <c r="D67" t="str">
        <f t="shared" si="0"/>
        <v xml:space="preserve">    ref_intext_resource11_ref_id: "ref_intext_resource11_ref_id"</v>
      </c>
    </row>
    <row r="68" spans="1:4">
      <c r="A68" t="s">
        <v>1915</v>
      </c>
      <c r="B68" t="s">
        <v>3129</v>
      </c>
      <c r="C68" t="s">
        <v>3129</v>
      </c>
      <c r="D68" t="str">
        <f t="shared" si="0"/>
        <v xml:space="preserve">    ref_intext_resource12_ref_id: "ref_intext_resource12_ref_id"</v>
      </c>
    </row>
    <row r="69" spans="1:4">
      <c r="A69" t="s">
        <v>1915</v>
      </c>
      <c r="B69" t="s">
        <v>3130</v>
      </c>
      <c r="C69" t="s">
        <v>3130</v>
      </c>
      <c r="D69" t="str">
        <f t="shared" ref="D69:D94" si="1">"    "&amp;B69&amp;": "&amp;""""&amp;C69&amp;""""</f>
        <v xml:space="preserve">    ref_intext_resource13_ref_id: "ref_intext_resource13_ref_id"</v>
      </c>
    </row>
    <row r="70" spans="1:4">
      <c r="A70" t="s">
        <v>1915</v>
      </c>
      <c r="B70" t="s">
        <v>3131</v>
      </c>
      <c r="C70" t="s">
        <v>3131</v>
      </c>
      <c r="D70" t="str">
        <f t="shared" si="1"/>
        <v xml:space="preserve">    ref_intext_resource14_ref_id: "ref_intext_resource14_ref_id"</v>
      </c>
    </row>
    <row r="71" spans="1:4">
      <c r="A71" t="s">
        <v>1915</v>
      </c>
      <c r="B71" t="s">
        <v>3132</v>
      </c>
      <c r="C71" t="s">
        <v>3132</v>
      </c>
      <c r="D71" t="str">
        <f t="shared" si="1"/>
        <v xml:space="preserve">    ref_intext_resource15_ref_id: "ref_intext_resource15_ref_id"</v>
      </c>
    </row>
    <row r="72" spans="1:4">
      <c r="A72" t="s">
        <v>1915</v>
      </c>
      <c r="B72" t="s">
        <v>3133</v>
      </c>
      <c r="C72" t="s">
        <v>3133</v>
      </c>
      <c r="D72" t="str">
        <f t="shared" si="1"/>
        <v xml:space="preserve">    ref_intext_resource16_ref_id: "ref_intext_resource16_ref_id"</v>
      </c>
    </row>
    <row r="73" spans="1:4">
      <c r="A73" t="s">
        <v>1915</v>
      </c>
      <c r="B73" t="s">
        <v>3134</v>
      </c>
      <c r="C73" t="s">
        <v>3134</v>
      </c>
      <c r="D73" t="str">
        <f t="shared" si="1"/>
        <v xml:space="preserve">    ref_intext_resource17_ref_id: "ref_intext_resource17_ref_id"</v>
      </c>
    </row>
    <row r="74" spans="1:4">
      <c r="A74" t="s">
        <v>1915</v>
      </c>
      <c r="B74" t="s">
        <v>3135</v>
      </c>
      <c r="C74" t="s">
        <v>3135</v>
      </c>
      <c r="D74" t="str">
        <f t="shared" si="1"/>
        <v xml:space="preserve">    ref_intext_resource18_ref_id: "ref_intext_resource18_ref_id"</v>
      </c>
    </row>
    <row r="75" spans="1:4">
      <c r="A75" t="s">
        <v>1915</v>
      </c>
      <c r="B75" t="s">
        <v>3136</v>
      </c>
      <c r="C75" t="s">
        <v>3136</v>
      </c>
      <c r="D75" t="str">
        <f t="shared" si="1"/>
        <v xml:space="preserve">    ref_intext_resource19_ref_id: "ref_intext_resource19_ref_id"</v>
      </c>
    </row>
    <row r="76" spans="1:4">
      <c r="A76" t="s">
        <v>1915</v>
      </c>
      <c r="B76" t="s">
        <v>3119</v>
      </c>
      <c r="C76" t="s">
        <v>3119</v>
      </c>
      <c r="D76" t="str">
        <f t="shared" si="1"/>
        <v xml:space="preserve">    ref_intext_resource2_ref_id: "ref_intext_resource2_ref_id"</v>
      </c>
    </row>
    <row r="77" spans="1:4">
      <c r="A77" t="s">
        <v>1915</v>
      </c>
      <c r="B77" t="s">
        <v>3137</v>
      </c>
      <c r="C77" t="s">
        <v>3137</v>
      </c>
      <c r="D77" t="str">
        <f t="shared" si="1"/>
        <v xml:space="preserve">    ref_intext_resource20_ref_id: "ref_intext_resource20_ref_id"</v>
      </c>
    </row>
    <row r="78" spans="1:4">
      <c r="A78" t="s">
        <v>1915</v>
      </c>
      <c r="B78" t="s">
        <v>3120</v>
      </c>
      <c r="C78" t="s">
        <v>3120</v>
      </c>
      <c r="D78" t="str">
        <f t="shared" si="1"/>
        <v xml:space="preserve">    ref_intext_resource3_ref_id: "ref_intext_resource3_ref_id"</v>
      </c>
    </row>
    <row r="79" spans="1:4">
      <c r="A79" t="s">
        <v>1915</v>
      </c>
      <c r="B79" t="s">
        <v>3121</v>
      </c>
      <c r="C79" t="s">
        <v>3121</v>
      </c>
      <c r="D79" t="str">
        <f t="shared" si="1"/>
        <v xml:space="preserve">    ref_intext_resource4_ref_id: "ref_intext_resource4_ref_id"</v>
      </c>
    </row>
    <row r="80" spans="1:4">
      <c r="A80" t="s">
        <v>1915</v>
      </c>
      <c r="B80" t="s">
        <v>3122</v>
      </c>
      <c r="C80" t="s">
        <v>3122</v>
      </c>
      <c r="D80" t="str">
        <f t="shared" si="1"/>
        <v xml:space="preserve">    ref_intext_resource5_ref_id: "ref_intext_resource5_ref_id"</v>
      </c>
    </row>
    <row r="81" spans="1:4">
      <c r="A81" t="s">
        <v>1915</v>
      </c>
      <c r="B81" t="s">
        <v>3123</v>
      </c>
      <c r="C81" t="s">
        <v>3123</v>
      </c>
      <c r="D81" t="str">
        <f t="shared" si="1"/>
        <v xml:space="preserve">    ref_intext_resource6_ref_id: "ref_intext_resource6_ref_id"</v>
      </c>
    </row>
    <row r="82" spans="1:4">
      <c r="A82" t="s">
        <v>1915</v>
      </c>
      <c r="B82" t="s">
        <v>3124</v>
      </c>
      <c r="C82" t="s">
        <v>3124</v>
      </c>
      <c r="D82" t="str">
        <f t="shared" si="1"/>
        <v xml:space="preserve">    ref_intext_resource7_ref_id: "ref_intext_resource7_ref_id"</v>
      </c>
    </row>
    <row r="83" spans="1:4">
      <c r="A83" t="s">
        <v>1915</v>
      </c>
      <c r="B83" t="s">
        <v>3125</v>
      </c>
      <c r="C83" t="s">
        <v>3125</v>
      </c>
      <c r="D83" t="str">
        <f t="shared" si="1"/>
        <v xml:space="preserve">    ref_intext_resource8_ref_id: "ref_intext_resource8_ref_id"</v>
      </c>
    </row>
    <row r="84" spans="1:4">
      <c r="A84" t="s">
        <v>1915</v>
      </c>
      <c r="B84" t="s">
        <v>3126</v>
      </c>
      <c r="C84" t="s">
        <v>3126</v>
      </c>
      <c r="D84" t="str">
        <f t="shared" si="1"/>
        <v xml:space="preserve">    ref_intext_resource9_ref_id: "ref_intext_resource9_ref_id"</v>
      </c>
    </row>
    <row r="85" spans="1:4">
      <c r="A85" t="s">
        <v>1915</v>
      </c>
      <c r="B85" t="s">
        <v>1903</v>
      </c>
      <c r="C85" t="s">
        <v>1903</v>
      </c>
      <c r="D85" t="str">
        <f t="shared" si="1"/>
        <v xml:space="preserve">    ref_intext_vid1_ref_id: "ref_intext_vid1_ref_id"</v>
      </c>
    </row>
    <row r="86" spans="1:4">
      <c r="A86" t="s">
        <v>1915</v>
      </c>
      <c r="B86" t="s">
        <v>1904</v>
      </c>
      <c r="C86" t="s">
        <v>1904</v>
      </c>
      <c r="D86" t="str">
        <f t="shared" si="1"/>
        <v xml:space="preserve">    ref_intext_vid2_ref_id: "ref_intext_vid2_ref_id"</v>
      </c>
    </row>
    <row r="87" spans="1:4">
      <c r="A87" t="s">
        <v>1915</v>
      </c>
      <c r="B87" t="s">
        <v>1905</v>
      </c>
      <c r="C87" t="s">
        <v>1905</v>
      </c>
      <c r="D87" t="str">
        <f t="shared" si="1"/>
        <v xml:space="preserve">    ref_intext_vid3_ref_id: "ref_intext_vid3_ref_id"</v>
      </c>
    </row>
    <row r="88" spans="1:4">
      <c r="A88" t="s">
        <v>1915</v>
      </c>
      <c r="B88" t="s">
        <v>1906</v>
      </c>
      <c r="C88" t="s">
        <v>1906</v>
      </c>
      <c r="D88" t="str">
        <f t="shared" si="1"/>
        <v xml:space="preserve">    ref_intext_vid4_ref_id: "ref_intext_vid4_ref_id"</v>
      </c>
    </row>
    <row r="89" spans="1:4">
      <c r="A89" t="s">
        <v>1915</v>
      </c>
      <c r="B89" t="s">
        <v>1907</v>
      </c>
      <c r="C89" t="s">
        <v>1907</v>
      </c>
      <c r="D89" t="str">
        <f t="shared" si="1"/>
        <v xml:space="preserve">    ref_intext_vid5_ref_id: "ref_intext_vid5_ref_id"</v>
      </c>
    </row>
    <row r="90" spans="1:4">
      <c r="A90" t="s">
        <v>1915</v>
      </c>
      <c r="B90" t="s">
        <v>1908</v>
      </c>
      <c r="C90" t="s">
        <v>1908</v>
      </c>
      <c r="D90" t="str">
        <f t="shared" si="1"/>
        <v xml:space="preserve">    ref_intext_vid6_ref_id: "ref_intext_vid6_ref_id"</v>
      </c>
    </row>
    <row r="91" spans="1:4">
      <c r="A91" t="s">
        <v>1915</v>
      </c>
      <c r="B91" t="s">
        <v>1902</v>
      </c>
      <c r="C91" t="s">
        <v>1902</v>
      </c>
      <c r="D91" t="str">
        <f t="shared" si="1"/>
        <v xml:space="preserve">    ref_intext_vid7_ref_id: "ref_intext_vid7_ref_id"</v>
      </c>
    </row>
    <row r="92" spans="1:4">
      <c r="A92" t="s">
        <v>1915</v>
      </c>
      <c r="B92" t="s">
        <v>3171</v>
      </c>
      <c r="C92" t="s">
        <v>3171</v>
      </c>
      <c r="D92" t="str">
        <f t="shared" si="1"/>
        <v xml:space="preserve">    ref_intext_vid8_ref_id: "ref_intext_vid8_ref_id"</v>
      </c>
    </row>
    <row r="93" spans="1:4">
      <c r="A93" t="s">
        <v>1915</v>
      </c>
      <c r="B93" t="s">
        <v>3172</v>
      </c>
      <c r="C93" t="s">
        <v>3172</v>
      </c>
      <c r="D93" t="str">
        <f t="shared" si="1"/>
        <v xml:space="preserve">    ref_intext_vid9_ref_id: "ref_intext_vid9_ref_id"</v>
      </c>
    </row>
    <row r="94" spans="1:4">
      <c r="A94" t="s">
        <v>1915</v>
      </c>
      <c r="B94" t="s">
        <v>2921</v>
      </c>
      <c r="C94" t="s">
        <v>2921</v>
      </c>
      <c r="D94" t="str">
        <f t="shared" si="1"/>
        <v xml:space="preserve">    term_mod_name: "term_mod_name"</v>
      </c>
    </row>
  </sheetData>
  <autoFilter ref="A1:D76" xr:uid="{5B9C1C1F-6928-4DA5-8716-D178E5716830}">
    <sortState xmlns:xlrd2="http://schemas.microsoft.com/office/spreadsheetml/2017/richdata2" ref="A2:D94">
      <sortCondition ref="B1:B76"/>
    </sortState>
  </autoFilter>
  <conditionalFormatting sqref="B4:B10">
    <cfRule type="duplicateValues" dxfId="18" priority="8"/>
  </conditionalFormatting>
  <conditionalFormatting sqref="B11:B14">
    <cfRule type="duplicateValues" dxfId="17" priority="9"/>
  </conditionalFormatting>
  <conditionalFormatting sqref="B15:B23">
    <cfRule type="duplicateValues" dxfId="16" priority="7"/>
  </conditionalFormatting>
  <conditionalFormatting sqref="B24:B30">
    <cfRule type="duplicateValues" dxfId="15" priority="14"/>
  </conditionalFormatting>
  <conditionalFormatting sqref="B31:B34">
    <cfRule type="duplicateValues" dxfId="14" priority="15"/>
  </conditionalFormatting>
  <conditionalFormatting sqref="B35:B43">
    <cfRule type="duplicateValues" dxfId="13" priority="13"/>
  </conditionalFormatting>
  <conditionalFormatting sqref="B64:B83">
    <cfRule type="duplicateValues" dxfId="12" priority="4"/>
  </conditionalFormatting>
  <conditionalFormatting sqref="B84:B1048576 B44:B63 B1:B3">
    <cfRule type="duplicateValues" dxfId="11" priority="48"/>
  </conditionalFormatting>
  <conditionalFormatting sqref="C4">
    <cfRule type="duplicateValues" dxfId="10" priority="2"/>
  </conditionalFormatting>
  <conditionalFormatting sqref="C94">
    <cfRule type="duplicateValues" dxfId="9" priority="1"/>
  </conditionalFormatting>
  <conditionalFormatting sqref="E45:E64">
    <cfRule type="duplicateValues" dxfId="8" priority="6"/>
  </conditionalFormatting>
  <conditionalFormatting sqref="F24:F25">
    <cfRule type="duplicateValues" dxfId="7" priority="16"/>
  </conditionalFormatting>
  <conditionalFormatting sqref="F26:F32">
    <cfRule type="duplicateValues" dxfId="6" priority="11"/>
  </conditionalFormatting>
  <conditionalFormatting sqref="F33:F36">
    <cfRule type="duplicateValues" dxfId="5" priority="12"/>
  </conditionalFormatting>
  <conditionalFormatting sqref="F37:F43">
    <cfRule type="duplicateValues" dxfId="4" priority="50"/>
  </conditionalFormatting>
  <conditionalFormatting sqref="F44">
    <cfRule type="duplicateValues" dxfId="3" priority="53"/>
  </conditionalFormatting>
  <conditionalFormatting sqref="G86:G94">
    <cfRule type="duplicateValues" dxfId="2" priority="3"/>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7082-29CB-45FC-A241-16B4E33864A2}">
  <sheetPr filterMode="1"/>
  <dimension ref="A1:R268"/>
  <sheetViews>
    <sheetView topLeftCell="G1" workbookViewId="0">
      <pane ySplit="1" topLeftCell="A2" activePane="bottomLeft" state="frozen"/>
      <selection pane="bottomLeft" activeCell="G269" sqref="G269"/>
    </sheetView>
  </sheetViews>
  <sheetFormatPr defaultRowHeight="14.25"/>
  <cols>
    <col min="1" max="1" width="9" style="14"/>
    <col min="2" max="2" width="11.125" style="14" customWidth="1"/>
    <col min="3" max="3" width="12.125" style="14" customWidth="1"/>
    <col min="4" max="4" width="11.125" style="14" customWidth="1"/>
    <col min="5" max="5" width="59.625" style="14" customWidth="1"/>
    <col min="6" max="6" width="43.25" style="14" customWidth="1"/>
    <col min="7" max="7" width="29.125" style="14" customWidth="1"/>
    <col min="8" max="8" width="48.75" style="14" customWidth="1"/>
    <col min="9" max="9" width="27.375" style="14" hidden="1" customWidth="1"/>
    <col min="10" max="10" width="39.375" style="73" hidden="1" customWidth="1"/>
    <col min="11" max="11" width="82.875" style="73" customWidth="1"/>
    <col min="12" max="12" width="9" style="14" hidden="1" customWidth="1"/>
    <col min="13" max="15" width="0" style="14" hidden="1" customWidth="1"/>
    <col min="16" max="16" width="35" style="14" customWidth="1"/>
    <col min="17" max="17" width="52.5" style="14" customWidth="1"/>
    <col min="18" max="18" width="9" style="14"/>
  </cols>
  <sheetData>
    <row r="1" spans="1:17" ht="15">
      <c r="A1" s="14" t="s">
        <v>2360</v>
      </c>
      <c r="B1" s="15" t="s">
        <v>1254</v>
      </c>
      <c r="C1" s="14" t="s">
        <v>1190</v>
      </c>
      <c r="D1" s="15" t="s">
        <v>854</v>
      </c>
      <c r="E1" s="15"/>
      <c r="F1" s="15"/>
      <c r="G1" s="15" t="s">
        <v>723</v>
      </c>
      <c r="H1" s="15" t="s">
        <v>878</v>
      </c>
      <c r="I1" s="15" t="s">
        <v>1255</v>
      </c>
      <c r="J1" s="63" t="s">
        <v>3628</v>
      </c>
      <c r="K1" s="63" t="s">
        <v>726</v>
      </c>
      <c r="L1" s="15" t="s">
        <v>725</v>
      </c>
      <c r="M1" s="15" t="s">
        <v>724</v>
      </c>
      <c r="N1" s="15" t="s">
        <v>490</v>
      </c>
      <c r="O1" s="15" t="s">
        <v>2235</v>
      </c>
      <c r="P1" s="16" t="s">
        <v>1194</v>
      </c>
      <c r="Q1" s="16" t="s">
        <v>1193</v>
      </c>
    </row>
    <row r="2" spans="1:17" ht="15" hidden="1">
      <c r="B2" s="14">
        <v>1</v>
      </c>
      <c r="C2" s="14" t="s">
        <v>2904</v>
      </c>
      <c r="D2" s="14" t="s">
        <v>876</v>
      </c>
      <c r="E2" s="33" t="s">
        <v>3412</v>
      </c>
      <c r="F2" s="33" t="str">
        <f t="shared" ref="F2:F65" si="0">"{term}`"&amp;H2&amp;"`"</f>
        <v>{term}`***Access Method**`</v>
      </c>
      <c r="G2" s="17" t="s">
        <v>720</v>
      </c>
      <c r="H2" s="18" t="s">
        <v>2924</v>
      </c>
      <c r="I2" s="19" t="str">
        <f t="shared" ref="I2:I33" si="1">"(#"&amp;G2&amp;")=@{{ "&amp;D2&amp;"_"&amp;G2&amp;" }}@@: {{ "&amp;D2&amp;"_def_"&amp;G2&amp;" }}@@"</f>
        <v>(#access_method)=@{{ field_access_method }}@@: {{ field_def_access_method }}@@</v>
      </c>
      <c r="J2" s="64" t="s">
        <v>732</v>
      </c>
      <c r="K2" s="64" t="s">
        <v>732</v>
      </c>
      <c r="L2" s="17"/>
      <c r="M2" s="20" t="b">
        <v>0</v>
      </c>
      <c r="N2" s="21" t="b">
        <v>1</v>
      </c>
      <c r="O2" s="21" t="b">
        <v>1</v>
      </c>
      <c r="P2" s="14" t="str">
        <f t="shared" ref="P2:P65" si="2">"    "&amp;D2&amp;"_"&amp;G2&amp;": """&amp;H2&amp;""""</f>
        <v xml:space="preserve">    field_access_method: "***Access Method**"</v>
      </c>
      <c r="Q2" s="14" t="str">
        <f t="shared" ref="Q2:Q65" si="3">IF(K2=999,"",("    "&amp;D2&amp;"_def_"&amp;G2&amp;": """&amp;K2&amp;""""))</f>
        <v xml:space="preserve">    field_def_access_method: "The method used to reach the camera location (e.g., on 'Foot,' 'ATV,' 'Helicopter,' etc.)."</v>
      </c>
    </row>
    <row r="3" spans="1:17" ht="15" hidden="1">
      <c r="B3" s="14">
        <v>5</v>
      </c>
      <c r="C3" s="17" t="s">
        <v>517</v>
      </c>
      <c r="D3" s="14" t="s">
        <v>876</v>
      </c>
      <c r="E3" s="33" t="s">
        <v>3314</v>
      </c>
      <c r="F3" s="33" t="str">
        <f t="shared" si="0"/>
        <v>{term}`***Animal ID**`</v>
      </c>
      <c r="G3" s="17" t="s">
        <v>718</v>
      </c>
      <c r="H3" s="22" t="s">
        <v>2923</v>
      </c>
      <c r="I3" s="19" t="str">
        <f t="shared" si="1"/>
        <v>(#animal_id)=@{{ field_animal_id }}@@: {{ field_def_animal_id }}@@</v>
      </c>
      <c r="J3" s="64" t="s">
        <v>719</v>
      </c>
      <c r="K3" s="64" t="s">
        <v>719</v>
      </c>
      <c r="L3" s="17" t="b">
        <v>1</v>
      </c>
      <c r="M3" s="20" t="b">
        <v>0</v>
      </c>
      <c r="N3" s="21" t="b">
        <v>1</v>
      </c>
      <c r="O3" s="23" t="b">
        <v>0</v>
      </c>
      <c r="P3" s="14" t="str">
        <f t="shared" si="2"/>
        <v xml:space="preserve">    field_animal_id: "***Animal ID**"</v>
      </c>
      <c r="Q3" s="14" t="str">
        <f t="shared" si="3"/>
        <v xml:space="preserve">    field_def_animal_id: "A unique ID for an animal that can be uniquely identified (e.g., marked in some way). If multiple unique individuals are identified, enter an Animal ID for each as a unique row. Leave blank if not applicable."</v>
      </c>
    </row>
    <row r="4" spans="1:17" ht="15" hidden="1">
      <c r="B4" s="14">
        <v>9</v>
      </c>
      <c r="C4" s="14" t="s">
        <v>2907</v>
      </c>
      <c r="D4" s="14" t="s">
        <v>876</v>
      </c>
      <c r="E4" s="33" t="s">
        <v>3464</v>
      </c>
      <c r="F4" s="33" t="str">
        <f t="shared" si="0"/>
        <v>{term}`***Batteries Replaced**`</v>
      </c>
      <c r="G4" s="17" t="s">
        <v>716</v>
      </c>
      <c r="H4" s="22" t="s">
        <v>2925</v>
      </c>
      <c r="I4" s="19" t="str">
        <f t="shared" si="1"/>
        <v>(#batteries_replaced)=@{{ field_batteries_replaced }}@@: {{ field_def_batteries_replaced }}@@</v>
      </c>
      <c r="J4" s="64" t="s">
        <v>717</v>
      </c>
      <c r="K4" s="64" t="s">
        <v>717</v>
      </c>
      <c r="L4" s="17"/>
      <c r="M4" s="20" t="b">
        <v>0</v>
      </c>
      <c r="N4" s="21" t="b">
        <v>1</v>
      </c>
      <c r="O4" s="21" t="b">
        <v>1</v>
      </c>
      <c r="P4" s="14" t="str">
        <f t="shared" si="2"/>
        <v xml:space="preserve">    field_batteries_replaced: "***Batteries Replaced**"</v>
      </c>
      <c r="Q4" s="14" t="str">
        <f t="shared" si="3"/>
        <v xml:space="preserve">    field_def_batteries_replaced: "Whether the camera's batteries were replaced."</v>
      </c>
    </row>
    <row r="5" spans="1:17" ht="15" hidden="1">
      <c r="B5" s="14">
        <v>103</v>
      </c>
      <c r="C5" s="14" t="s">
        <v>2907</v>
      </c>
      <c r="D5" s="14" t="s">
        <v>876</v>
      </c>
      <c r="E5" s="33" t="s">
        <v>3216</v>
      </c>
      <c r="F5" s="33" t="str">
        <f t="shared" si="0"/>
        <v>{term}`***New SD Card ID`</v>
      </c>
      <c r="G5" s="17" t="s">
        <v>731</v>
      </c>
      <c r="H5" s="22" t="s">
        <v>2922</v>
      </c>
      <c r="I5" s="19" t="str">
        <f t="shared" si="1"/>
        <v>(#sd_id_new)=@{{ field_sd_id_new }}@@: {{ field_def_sd_id_new }}@@</v>
      </c>
      <c r="J5" s="64">
        <v>999</v>
      </c>
      <c r="K5" s="64">
        <v>999</v>
      </c>
      <c r="L5" s="17"/>
      <c r="M5" s="20" t="b">
        <v>0</v>
      </c>
      <c r="N5" s="21" t="b">
        <v>1</v>
      </c>
      <c r="O5" s="21" t="b">
        <v>1</v>
      </c>
      <c r="P5" s="14" t="str">
        <f t="shared" si="2"/>
        <v xml:space="preserve">    field_sd_id_new: "***New SD Card ID"</v>
      </c>
      <c r="Q5" s="14" t="str">
        <f t="shared" si="3"/>
        <v/>
      </c>
    </row>
    <row r="6" spans="1:17" ht="15" hidden="1">
      <c r="B6" s="14">
        <v>107</v>
      </c>
      <c r="C6" s="14" t="s">
        <v>2907</v>
      </c>
      <c r="D6" s="14" t="s">
        <v>876</v>
      </c>
      <c r="E6" s="33" t="s">
        <v>3419</v>
      </c>
      <c r="F6" s="33" t="str">
        <f t="shared" si="0"/>
        <v>{term}`**\*# Of Images**`</v>
      </c>
      <c r="G6" s="17" t="s">
        <v>721</v>
      </c>
      <c r="H6" s="18" t="s">
        <v>1935</v>
      </c>
      <c r="I6" s="19" t="str">
        <f t="shared" si="1"/>
        <v>(#number_of_images)=@{{ field_number_of_images }}@@: {{ field_def_number_of_images }}@@</v>
      </c>
      <c r="J6" s="64" t="s">
        <v>722</v>
      </c>
      <c r="K6" s="64" t="s">
        <v>722</v>
      </c>
      <c r="L6" s="17"/>
      <c r="M6" s="20" t="b">
        <v>0</v>
      </c>
      <c r="N6" s="21" t="b">
        <v>1</v>
      </c>
      <c r="O6" s="21" t="b">
        <v>1</v>
      </c>
      <c r="P6" s="14" t="str">
        <f t="shared" si="2"/>
        <v xml:space="preserve">    field_number_of_images: "**\*# Of Images**"</v>
      </c>
      <c r="Q6" s="14" t="str">
        <f t="shared" si="3"/>
        <v xml:space="preserve">    field_def_number_of_images: "The number of images on an SD card."</v>
      </c>
    </row>
    <row r="7" spans="1:17" ht="15" hidden="1">
      <c r="B7" s="14">
        <v>10</v>
      </c>
      <c r="C7" s="14" t="s">
        <v>2907</v>
      </c>
      <c r="D7" s="14" t="s">
        <v>876</v>
      </c>
      <c r="E7" s="33" t="s">
        <v>3369</v>
      </c>
      <c r="F7" s="33" t="str">
        <f t="shared" si="0"/>
        <v>{term}`**\*Behaviour**`</v>
      </c>
      <c r="G7" s="17" t="s">
        <v>715</v>
      </c>
      <c r="H7" s="18" t="s">
        <v>1916</v>
      </c>
      <c r="I7" s="19" t="str">
        <f t="shared" si="1"/>
        <v>(#behaviour)=@{{ field_behaviour }}@@: {{ field_def_behaviour }}@@</v>
      </c>
      <c r="J7" s="64" t="s">
        <v>737</v>
      </c>
      <c r="K7" s="64" t="s">
        <v>737</v>
      </c>
      <c r="L7" s="17"/>
      <c r="M7" s="20" t="b">
        <v>0</v>
      </c>
      <c r="N7" s="21" t="b">
        <v>1</v>
      </c>
      <c r="O7" s="21" t="b">
        <v>1</v>
      </c>
      <c r="P7" s="14" t="str">
        <f t="shared" si="2"/>
        <v xml:space="preserve">    field_behaviour: "**\*Behaviour**"</v>
      </c>
      <c r="Q7" s="14" t="str">
        <f t="shared" si="3"/>
        <v xml:space="preserve">    field_def_behaviour: "The behaviour of the individual(s) being categorized (e.g., 'Standing,' 'Drinking,' 'Vigilant,' etc.)."</v>
      </c>
    </row>
    <row r="8" spans="1:17" ht="15" hidden="1">
      <c r="B8" s="14">
        <v>11</v>
      </c>
      <c r="C8" s="14" t="s">
        <v>2907</v>
      </c>
      <c r="D8" s="14" t="s">
        <v>876</v>
      </c>
      <c r="E8" s="33" t="s">
        <v>3457</v>
      </c>
      <c r="F8" s="33" t="str">
        <f t="shared" si="0"/>
        <v>{term}`**\*Camera Active On Arrival**`</v>
      </c>
      <c r="G8" s="17" t="s">
        <v>713</v>
      </c>
      <c r="H8" s="22" t="s">
        <v>1917</v>
      </c>
      <c r="I8" s="19" t="str">
        <f t="shared" si="1"/>
        <v>(#camera_active_on_arrival)=@{{ field_camera_active_on_arrival }}@@: {{ field_def_camera_active_on_arrival }}@@</v>
      </c>
      <c r="J8" s="64" t="s">
        <v>714</v>
      </c>
      <c r="K8" s="64" t="s">
        <v>714</v>
      </c>
      <c r="L8" s="17"/>
      <c r="M8" s="20" t="b">
        <v>0</v>
      </c>
      <c r="N8" s="21" t="b">
        <v>1</v>
      </c>
      <c r="O8" s="21" t="b">
        <v>1</v>
      </c>
      <c r="P8" s="14" t="str">
        <f t="shared" si="2"/>
        <v xml:space="preserve">    field_camera_active_on_arrival: "**\*Camera Active On Arrival**"</v>
      </c>
      <c r="Q8" s="14" t="str">
        <f t="shared" si="3"/>
        <v xml:space="preserve">    field_def_camera_active_on_arrival: "Whether a camera was functional upon arrival."</v>
      </c>
    </row>
    <row r="9" spans="1:17" ht="15" hidden="1">
      <c r="B9" s="14">
        <v>12</v>
      </c>
      <c r="C9" s="14" t="s">
        <v>2907</v>
      </c>
      <c r="D9" s="14" t="s">
        <v>876</v>
      </c>
      <c r="E9" s="33" t="s">
        <v>3458</v>
      </c>
      <c r="F9" s="33" t="str">
        <f t="shared" si="0"/>
        <v>{term}`**\*Camera Active On Departure**`</v>
      </c>
      <c r="G9" s="17" t="s">
        <v>711</v>
      </c>
      <c r="H9" s="22" t="s">
        <v>1918</v>
      </c>
      <c r="I9" s="19" t="str">
        <f t="shared" si="1"/>
        <v>(#camera_active_on_departure)=@{{ field_camera_active_on_departure }}@@: {{ field_def_camera_active_on_departure }}@@</v>
      </c>
      <c r="J9" s="64" t="s">
        <v>712</v>
      </c>
      <c r="K9" s="64" t="s">
        <v>712</v>
      </c>
      <c r="L9" s="17"/>
      <c r="M9" s="20" t="b">
        <v>0</v>
      </c>
      <c r="N9" s="21" t="b">
        <v>1</v>
      </c>
      <c r="O9" s="21" t="b">
        <v>1</v>
      </c>
      <c r="P9" s="14" t="str">
        <f t="shared" si="2"/>
        <v xml:space="preserve">    field_camera_active_on_departure: "**\*Camera Active On Departure**"</v>
      </c>
      <c r="Q9" s="14" t="str">
        <f t="shared" si="3"/>
        <v xml:space="preserve">    field_def_camera_active_on_departure: "Whether a camera was functional upon departure."</v>
      </c>
    </row>
    <row r="10" spans="1:17" ht="15" hidden="1">
      <c r="B10" s="14">
        <v>14</v>
      </c>
      <c r="C10" s="14" t="s">
        <v>2906</v>
      </c>
      <c r="D10" s="14" t="s">
        <v>876</v>
      </c>
      <c r="E10" s="33" t="s">
        <v>3413</v>
      </c>
      <c r="F10" s="33" t="str">
        <f t="shared" si="0"/>
        <v>{term}`**\*Camera Attachment**`</v>
      </c>
      <c r="G10" s="17" t="s">
        <v>710</v>
      </c>
      <c r="H10" s="22" t="s">
        <v>1919</v>
      </c>
      <c r="I10" s="19" t="str">
        <f t="shared" si="1"/>
        <v>(#camera_attachment)=@{{ field_camera_attachment }}@@: {{ field_def_camera_attachment }}@@</v>
      </c>
      <c r="J10" s="64" t="s">
        <v>831</v>
      </c>
      <c r="K10" s="64" t="s">
        <v>831</v>
      </c>
      <c r="L10" s="17" t="b">
        <v>1</v>
      </c>
      <c r="M10" s="20" t="b">
        <v>0</v>
      </c>
      <c r="N10" s="21" t="b">
        <v>1</v>
      </c>
      <c r="O10" s="21" t="b">
        <v>1</v>
      </c>
      <c r="P10" s="14" t="str">
        <f t="shared" si="2"/>
        <v xml:space="preserve">    field_camera_attachment: "**\*Camera Attachment**"</v>
      </c>
      <c r="Q10" s="14" t="str">
        <f t="shared" si="3"/>
        <v xml:space="preserve">    field_def_camera_attachment: "The method*/tools used to attach the camera (e.g., attached to a tree with a bungee cord; reported as codes such as 'Tree + Bungee*/Strap'). If 'Other,' describe in the Camera Location Comments."</v>
      </c>
    </row>
    <row r="11" spans="1:17" ht="15" hidden="1">
      <c r="B11" s="14">
        <v>15</v>
      </c>
      <c r="C11" s="14" t="s">
        <v>2907</v>
      </c>
      <c r="D11" s="14" t="s">
        <v>876</v>
      </c>
      <c r="E11" s="33" t="s">
        <v>3463</v>
      </c>
      <c r="F11" s="33" t="str">
        <f t="shared" si="0"/>
        <v>{term}`**\*Camera Damaged**`</v>
      </c>
      <c r="G11" s="17" t="s">
        <v>708</v>
      </c>
      <c r="H11" s="22" t="s">
        <v>1920</v>
      </c>
      <c r="I11" s="19" t="str">
        <f t="shared" si="1"/>
        <v>(#camera_damaged)=@{{ field_camera_damaged }}@@: {{ field_def_camera_damaged }}@@</v>
      </c>
      <c r="J11" s="64" t="s">
        <v>709</v>
      </c>
      <c r="K11" s="64" t="s">
        <v>709</v>
      </c>
      <c r="L11" s="17"/>
      <c r="M11" s="20" t="b">
        <v>0</v>
      </c>
      <c r="N11" s="21" t="b">
        <v>1</v>
      </c>
      <c r="O11" s="21" t="b">
        <v>1</v>
      </c>
      <c r="P11" s="14" t="str">
        <f t="shared" si="2"/>
        <v xml:space="preserve">    field_camera_damaged: "**\*Camera Damaged**"</v>
      </c>
      <c r="Q11" s="14" t="str">
        <f t="shared" si="3"/>
        <v xml:space="preserve">    field_def_camera_damaged: "Whether the camera was damaged or malfunctioning; if there is any damage to the device (physical or mechanical), the crew should describe the damage in the Service*/Retrieval Comments."</v>
      </c>
    </row>
    <row r="12" spans="1:17" ht="15" hidden="1">
      <c r="B12" s="14">
        <v>17</v>
      </c>
      <c r="C12" s="14" t="s">
        <v>2906</v>
      </c>
      <c r="D12" s="14" t="s">
        <v>876</v>
      </c>
      <c r="E12" s="33" t="s">
        <v>3376</v>
      </c>
      <c r="F12" s="33" t="str">
        <f t="shared" si="0"/>
        <v>{term}`**\*Camera Direction (degrees)**`</v>
      </c>
      <c r="G12" s="17" t="s">
        <v>707</v>
      </c>
      <c r="H12" s="18" t="s">
        <v>1921</v>
      </c>
      <c r="I12" s="19" t="str">
        <f t="shared" si="1"/>
        <v>(#camera_direction)=@{{ field_camera_direction }}@@: {{ field_def_camera_direction }}@@</v>
      </c>
      <c r="J12" s="64" t="s">
        <v>738</v>
      </c>
      <c r="K12" s="64" t="s">
        <v>738</v>
      </c>
      <c r="L12" s="17"/>
      <c r="M12" s="20" t="b">
        <v>0</v>
      </c>
      <c r="N12" s="21" t="b">
        <v>1</v>
      </c>
      <c r="O12" s="21" t="b">
        <v>1</v>
      </c>
      <c r="P12" s="14" t="str">
        <f t="shared" si="2"/>
        <v xml:space="preserve">    field_camera_direction: "**\*Camera Direction (degrees)**"</v>
      </c>
      <c r="Q12" s="14" t="str">
        <f t="shared" si="3"/>
        <v xml:space="preserve">    field_def_camera_direction: "The cardinal direction that a camera faces. Ideally, cameras should face north (N; i.e. '0' degrees), or south (S; i.e. '180' degrees) if north is not possible. The Camera Direction should be chosen to ensure the field of view (FOV) is of the original FOV target feature."</v>
      </c>
    </row>
    <row r="13" spans="1:17" ht="15" hidden="1">
      <c r="B13" s="14">
        <v>21</v>
      </c>
      <c r="C13" s="14" t="s">
        <v>2911</v>
      </c>
      <c r="D13" s="14" t="s">
        <v>876</v>
      </c>
      <c r="E13" s="33" t="s">
        <v>3331</v>
      </c>
      <c r="F13" s="33" t="str">
        <f t="shared" si="0"/>
        <v>{term}`**\*Camera Location Characteristic(s)**`</v>
      </c>
      <c r="G13" s="17" t="s">
        <v>706</v>
      </c>
      <c r="H13" s="22" t="s">
        <v>1922</v>
      </c>
      <c r="I13" s="19" t="str">
        <f t="shared" si="1"/>
        <v>(#camera_location_characteristics)=@{{ field_camera_location_characteristics }}@@: {{ field_def_camera_location_characteristics }}@@</v>
      </c>
      <c r="J13" s="64" t="s">
        <v>740</v>
      </c>
      <c r="K13" s="64" t="s">
        <v>740</v>
      </c>
      <c r="L13" s="17" t="b">
        <v>1</v>
      </c>
      <c r="M13" s="20" t="b">
        <v>0</v>
      </c>
      <c r="N13" s="21" t="b">
        <v>1</v>
      </c>
      <c r="O13" s="21" t="b">
        <v>1</v>
      </c>
      <c r="P13" s="14" t="str">
        <f t="shared" si="2"/>
        <v xml:space="preserve">    field_camera_location_characteristics: "**\*Camera Location Characteristic(s)**"</v>
      </c>
      <c r="Q13" s="14" t="str">
        <f t="shared" si="3"/>
        <v xml:space="preserve">    field_def_camera_location_characteristics: "Any significant features around the camera at the time of the visit. This may include for example, manmade or natural linear features (e.g., trails), habitat types (e.g., wetlands), wildlife structure (e.g., beaver dam). If 'Other,' describe in the Camera Location Comments. &lt;br&gt; &lt;br&gt; Camera Location Characteristics differ from FOV Target Features in that Camera Location Characteristics could include those not in the camera's Field of View. If 'Other,' describe in the Camera Location Comments."</v>
      </c>
    </row>
    <row r="14" spans="1:17" ht="15" hidden="1">
      <c r="B14" s="14">
        <v>22</v>
      </c>
      <c r="C14" s="14" t="s">
        <v>2911</v>
      </c>
      <c r="D14" s="14" t="s">
        <v>876</v>
      </c>
      <c r="E14" s="33" t="s">
        <v>3340</v>
      </c>
      <c r="F14" s="33" t="str">
        <f t="shared" si="0"/>
        <v>{term}`**\*Camera Location Comments**`</v>
      </c>
      <c r="G14" s="17" t="s">
        <v>704</v>
      </c>
      <c r="H14" s="22" t="s">
        <v>1923</v>
      </c>
      <c r="I14" s="19" t="str">
        <f t="shared" si="1"/>
        <v>(#camera_location_comments)=@{{ field_camera_location_comments }}@@: {{ field_def_camera_location_comments }}@@</v>
      </c>
      <c r="J14" s="64" t="s">
        <v>705</v>
      </c>
      <c r="K14" s="64" t="s">
        <v>705</v>
      </c>
      <c r="L14" s="17"/>
      <c r="M14" s="20" t="b">
        <v>0</v>
      </c>
      <c r="N14" s="21" t="b">
        <v>1</v>
      </c>
      <c r="O14" s="21" t="b">
        <v>1</v>
      </c>
      <c r="P14" s="14" t="str">
        <f t="shared" si="2"/>
        <v xml:space="preserve">    field_camera_location_comments: "**\*Camera Location Comments**"</v>
      </c>
      <c r="Q14" s="14" t="str">
        <f t="shared" si="3"/>
        <v xml:space="preserve">    field_def_camera_location_comments: "Comments describing additional details about a camera location."</v>
      </c>
    </row>
    <row r="15" spans="1:17" ht="15" hidden="1">
      <c r="B15" s="14">
        <v>36</v>
      </c>
      <c r="C15" s="14" t="s">
        <v>2909</v>
      </c>
      <c r="D15" s="14" t="s">
        <v>876</v>
      </c>
      <c r="E15" s="33" t="s">
        <v>3404</v>
      </c>
      <c r="F15" s="33" t="str">
        <f t="shared" si="0"/>
        <v>{term}`**\*Deployment Area Photo Numbers**`</v>
      </c>
      <c r="G15" s="17" t="s">
        <v>703</v>
      </c>
      <c r="H15" s="22" t="s">
        <v>1924</v>
      </c>
      <c r="I15" s="19" t="str">
        <f t="shared" si="1"/>
        <v>(#deployment_area_photo_numbers)=@{{ field_deployment_area_photo_numbers }}@@: {{ field_def_deployment_area_photo_numbers }}@@</v>
      </c>
      <c r="J15" s="64" t="s">
        <v>746</v>
      </c>
      <c r="K15" s="64" t="s">
        <v>746</v>
      </c>
      <c r="L15" s="17" t="b">
        <v>1</v>
      </c>
      <c r="M15" s="20" t="b">
        <v>0</v>
      </c>
      <c r="N15" s="21" t="b">
        <v>1</v>
      </c>
      <c r="O15" s="21" t="b">
        <v>1</v>
      </c>
      <c r="P15" s="14" t="str">
        <f t="shared" si="2"/>
        <v xml:space="preserve">    field_deployment_area_photo_numbers: "**\*Deployment Area Photo Numbers**"</v>
      </c>
      <c r="Q15" s="14" t="str">
        <f t="shared" si="3"/>
        <v xml:space="preserve">    field_def_deployment_area_photo_numbers: "The image numbers for the deployment area photos (if collected, e.g., 'DSC  100'). These are optionally documented on a Camera Deployment Field Datasheet for each set of camera deployment area photos. Leave blank if not applicable."</v>
      </c>
    </row>
    <row r="16" spans="1:17" ht="15" hidden="1">
      <c r="B16" s="14">
        <v>38</v>
      </c>
      <c r="C16" s="14" t="s">
        <v>2909</v>
      </c>
      <c r="D16" s="14" t="s">
        <v>876</v>
      </c>
      <c r="E16" s="33" t="s">
        <v>3461</v>
      </c>
      <c r="F16" s="33" t="str">
        <f t="shared" si="0"/>
        <v>{term}`**\*Deployment Area Photos Taken**`</v>
      </c>
      <c r="G16" s="17" t="s">
        <v>702</v>
      </c>
      <c r="H16" s="22" t="s">
        <v>1925</v>
      </c>
      <c r="I16" s="19" t="str">
        <f t="shared" si="1"/>
        <v>(#deployment_area_photos_taken)=@{{ field_deployment_area_photos_taken }}@@: {{ field_def_deployment_area_photos_taken }}@@</v>
      </c>
      <c r="J16" s="64" t="s">
        <v>834</v>
      </c>
      <c r="K16" s="64" t="s">
        <v>834</v>
      </c>
      <c r="L16" s="17"/>
      <c r="M16" s="20" t="b">
        <v>0</v>
      </c>
      <c r="N16" s="21" t="b">
        <v>1</v>
      </c>
      <c r="O16" s="21" t="b">
        <v>1</v>
      </c>
      <c r="P16" s="14" t="str">
        <f t="shared" si="2"/>
        <v xml:space="preserve">    field_deployment_area_photos_taken: "**\*Deployment Area Photos Taken**"</v>
      </c>
      <c r="Q16" s="14" t="str">
        <f t="shared" si="3"/>
        <v xml:space="preserve">    field_def_deployment_area_photos_taken: "Whether deployment area photos were taken (yes*/no; optional). The recommendation includes collecting four photos taken from the centre of the target detection zone (Figure 5), facing each of the four cardinal directions."</v>
      </c>
    </row>
    <row r="17" spans="2:17" ht="15" hidden="1">
      <c r="B17" s="14">
        <v>39</v>
      </c>
      <c r="C17" s="14" t="s">
        <v>2909</v>
      </c>
      <c r="D17" s="14" t="s">
        <v>876</v>
      </c>
      <c r="E17" s="33" t="s">
        <v>3342</v>
      </c>
      <c r="F17" s="33" t="str">
        <f t="shared" si="0"/>
        <v>{term}`**\*Deployment Comments**`</v>
      </c>
      <c r="G17" s="17" t="s">
        <v>700</v>
      </c>
      <c r="H17" s="22" t="s">
        <v>1926</v>
      </c>
      <c r="I17" s="19" t="str">
        <f t="shared" si="1"/>
        <v>(#deployment_comments)=@{{ field_deployment_comments }}@@: {{ field_def_deployment_comments }}@@</v>
      </c>
      <c r="J17" s="64" t="s">
        <v>701</v>
      </c>
      <c r="K17" s="64" t="s">
        <v>701</v>
      </c>
      <c r="L17" s="17"/>
      <c r="M17" s="20" t="b">
        <v>0</v>
      </c>
      <c r="N17" s="21" t="b">
        <v>1</v>
      </c>
      <c r="O17" s="21" t="b">
        <v>1</v>
      </c>
      <c r="P17" s="14" t="str">
        <f t="shared" si="2"/>
        <v xml:space="preserve">    field_deployment_comments: "**\*Deployment Comments**"</v>
      </c>
      <c r="Q17" s="14" t="str">
        <f t="shared" si="3"/>
        <v xml:space="preserve">    field_def_deployment_comments: "Comments describing additional details about the deployment."</v>
      </c>
    </row>
    <row r="18" spans="2:17" ht="15" hidden="1">
      <c r="B18" s="14">
        <v>42</v>
      </c>
      <c r="C18" s="14" t="s">
        <v>2909</v>
      </c>
      <c r="D18" s="14" t="s">
        <v>876</v>
      </c>
      <c r="E18" s="33" t="s">
        <v>3445</v>
      </c>
      <c r="F18" s="33" t="str">
        <f t="shared" si="0"/>
        <v>{term}`**\*Deployment Image Count**`</v>
      </c>
      <c r="G18" s="17" t="s">
        <v>698</v>
      </c>
      <c r="H18" s="22" t="s">
        <v>1927</v>
      </c>
      <c r="I18" s="19" t="str">
        <f t="shared" si="1"/>
        <v>(#deployment_image_count)=@{{ field_deployment_image_count }}@@: {{ field_def_deployment_image_count }}@@</v>
      </c>
      <c r="J18" s="64" t="s">
        <v>699</v>
      </c>
      <c r="K18" s="64" t="s">
        <v>699</v>
      </c>
      <c r="L18" s="17"/>
      <c r="M18" s="20" t="b">
        <v>0</v>
      </c>
      <c r="N18" s="21" t="b">
        <v>1</v>
      </c>
      <c r="O18" s="23" t="b">
        <v>0</v>
      </c>
      <c r="P18" s="14" t="str">
        <f t="shared" si="2"/>
        <v xml:space="preserve">    field_deployment_image_count: "**\*Deployment Image Count**"</v>
      </c>
      <c r="Q18" s="14" t="str">
        <f t="shared" si="3"/>
        <v xml:space="preserve">    field_def_deployment_image_count: "The total number of images collected during the deployment, including false triggers (i.e., empty images with no wildlife or human present species) and those triggered by a time-lapse setting (if applicable)."</v>
      </c>
    </row>
    <row r="19" spans="2:17" ht="15" hidden="1">
      <c r="B19" s="14">
        <v>60</v>
      </c>
      <c r="C19" s="14" t="s">
        <v>2906</v>
      </c>
      <c r="D19" s="14" t="s">
        <v>876</v>
      </c>
      <c r="E19" s="33" t="s">
        <v>3387</v>
      </c>
      <c r="F19" s="33" t="str">
        <f t="shared" si="0"/>
        <v>{term}`**\*FOV Target Feature Distance (m)**`</v>
      </c>
      <c r="G19" s="17" t="s">
        <v>696</v>
      </c>
      <c r="H19" s="18" t="s">
        <v>1928</v>
      </c>
      <c r="I19" s="19" t="str">
        <f t="shared" si="1"/>
        <v>(#fov_target_distance)=@{{ field_fov_target_distance }}@@: {{ field_def_fov_target_distance }}@@</v>
      </c>
      <c r="J19" s="64" t="s">
        <v>697</v>
      </c>
      <c r="K19" s="64" t="s">
        <v>697</v>
      </c>
      <c r="L19" s="17" t="b">
        <v>1</v>
      </c>
      <c r="M19" s="20" t="b">
        <v>0</v>
      </c>
      <c r="N19" s="21" t="b">
        <v>1</v>
      </c>
      <c r="O19" s="21" t="b">
        <v>1</v>
      </c>
      <c r="P19" s="14" t="str">
        <f t="shared" si="2"/>
        <v xml:space="preserve">    field_fov_target_distance: "**\*FOV Target Feature Distance (m)**"</v>
      </c>
      <c r="Q19" s="14" t="str">
        <f t="shared" si="3"/>
        <v xml:space="preserve">    field_def_fov_target_distance: "The distance from the camera to the FOV Target Feature (in metres; to the nearest 0.5 m). Leave blank if not applicable."</v>
      </c>
    </row>
    <row r="20" spans="2:17" ht="15" hidden="1">
      <c r="B20" s="14">
        <v>62</v>
      </c>
      <c r="C20" s="17" t="s">
        <v>517</v>
      </c>
      <c r="D20" s="14" t="s">
        <v>876</v>
      </c>
      <c r="E20" s="33" t="s">
        <v>3362</v>
      </c>
      <c r="F20" s="33" t="str">
        <f t="shared" si="0"/>
        <v>{term}`**\*Human Transport Mode*/Activity**`</v>
      </c>
      <c r="G20" s="17" t="s">
        <v>695</v>
      </c>
      <c r="H20" s="22" t="s">
        <v>1929</v>
      </c>
      <c r="I20" s="19" t="str">
        <f t="shared" si="1"/>
        <v>(#human_transport_mode_activity)=@{{ field_human_transport_mode_activity }}@@: {{ field_def_human_transport_mode_activity }}@@</v>
      </c>
      <c r="J20" s="64" t="s">
        <v>752</v>
      </c>
      <c r="K20" s="64" t="s">
        <v>752</v>
      </c>
      <c r="L20" s="17" t="b">
        <v>1</v>
      </c>
      <c r="M20" s="20" t="b">
        <v>0</v>
      </c>
      <c r="N20" s="21" t="b">
        <v>1</v>
      </c>
      <c r="O20" s="23" t="b">
        <v>0</v>
      </c>
      <c r="P20" s="14" t="str">
        <f t="shared" si="2"/>
        <v xml:space="preserve">    field_human_transport_mode_activity: "**\*Human Transport Mode*/Activity**"</v>
      </c>
      <c r="Q20" s="14" t="str">
        <f t="shared" si="3"/>
        <v xml:space="preserve">    field_def_human_transport_mode_activity: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v>
      </c>
    </row>
    <row r="21" spans="2:17" ht="15" hidden="1">
      <c r="B21" s="14">
        <v>67</v>
      </c>
      <c r="C21" s="14" t="s">
        <v>2908</v>
      </c>
      <c r="D21" s="14" t="s">
        <v>876</v>
      </c>
      <c r="E21" s="33" t="s">
        <v>3402</v>
      </c>
      <c r="F21" s="33" t="str">
        <f t="shared" si="0"/>
        <v>{term}`**\*Image Flash Output**`</v>
      </c>
      <c r="G21" s="17" t="s">
        <v>694</v>
      </c>
      <c r="H21" s="22" t="s">
        <v>1930</v>
      </c>
      <c r="I21" s="19" t="str">
        <f t="shared" si="1"/>
        <v>(#image_flash_output)=@{{ field_image_flash_output }}@@: {{ field_def_image_flash_output }}@@</v>
      </c>
      <c r="J21" s="64" t="s">
        <v>835</v>
      </c>
      <c r="K21" s="64" t="s">
        <v>835</v>
      </c>
      <c r="L21" s="17" t="b">
        <v>1</v>
      </c>
      <c r="M21" s="20" t="b">
        <v>0</v>
      </c>
      <c r="N21" s="21" t="b">
        <v>1</v>
      </c>
      <c r="O21" s="23" t="b">
        <v>0</v>
      </c>
      <c r="P21" s="14" t="str">
        <f t="shared" si="2"/>
        <v xml:space="preserve">    field_image_flash_output: "**\*Image Flash Output**"</v>
      </c>
      <c r="Q21" s="14" t="str">
        <f t="shared" si="3"/>
        <v xml:space="preserve">    field_def_image_flash_output: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v>
      </c>
    </row>
    <row r="22" spans="2:17" ht="15" hidden="1">
      <c r="B22" s="14">
        <v>68</v>
      </c>
      <c r="C22" s="14" t="s">
        <v>2908</v>
      </c>
      <c r="D22" s="14" t="s">
        <v>876</v>
      </c>
      <c r="E22" s="33" t="s">
        <v>3403</v>
      </c>
      <c r="F22" s="33" t="str">
        <f t="shared" si="0"/>
        <v>{term}`**\*Image Infrared Illuminator`</v>
      </c>
      <c r="G22" s="17" t="s">
        <v>693</v>
      </c>
      <c r="H22" s="22" t="s">
        <v>1931</v>
      </c>
      <c r="I22" s="19" t="str">
        <f t="shared" si="1"/>
        <v>(#image_infrared_illuminator)=@{{ field_image_infrared_illuminator }}@@: {{ field_def_image_infrared_illuminator }}@@</v>
      </c>
      <c r="J22" s="64" t="s">
        <v>755</v>
      </c>
      <c r="K22" s="64" t="s">
        <v>755</v>
      </c>
      <c r="L22" s="17" t="b">
        <v>1</v>
      </c>
      <c r="M22" s="20" t="b">
        <v>0</v>
      </c>
      <c r="N22" s="21" t="b">
        <v>1</v>
      </c>
      <c r="O22" s="23" t="b">
        <v>0</v>
      </c>
      <c r="P22" s="14" t="str">
        <f t="shared" si="2"/>
        <v xml:space="preserve">    field_image_infrared_illuminator: "**\*Image Infrared Illuminator"</v>
      </c>
      <c r="Q22" s="14" t="str">
        <f t="shared" si="3"/>
        <v xml:space="preserve">    field_def_image_infrared_illuminator: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row>
    <row r="23" spans="2:17" ht="15" hidden="1">
      <c r="B23" s="14">
        <v>75</v>
      </c>
      <c r="C23" s="14" t="s">
        <v>2908</v>
      </c>
      <c r="D23" s="14" t="s">
        <v>876</v>
      </c>
      <c r="E23" s="33" t="s">
        <v>3447</v>
      </c>
      <c r="F23" s="33" t="str">
        <f t="shared" si="0"/>
        <v>{term}`**\*Image Trigger Mode`</v>
      </c>
      <c r="G23" s="17" t="s">
        <v>692</v>
      </c>
      <c r="H23" s="22" t="s">
        <v>1932</v>
      </c>
      <c r="I23" s="19" t="str">
        <f t="shared" si="1"/>
        <v>(#image_trigger_mode)=@{{ field_image_trigger_mode }}@@: {{ field_def_image_trigger_mode }}@@</v>
      </c>
      <c r="J23" s="64" t="s">
        <v>760</v>
      </c>
      <c r="K23" s="64" t="s">
        <v>760</v>
      </c>
      <c r="L23" s="17" t="b">
        <v>1</v>
      </c>
      <c r="M23" s="20" t="b">
        <v>0</v>
      </c>
      <c r="N23" s="21" t="b">
        <v>1</v>
      </c>
      <c r="O23" s="23" t="b">
        <v>0</v>
      </c>
      <c r="P23" s="14" t="str">
        <f t="shared" si="2"/>
        <v xml:space="preserve">    field_image_trigger_mode: "**\*Image Trigger Mode"</v>
      </c>
      <c r="Q23" s="14" t="str">
        <f t="shared" si="3"/>
        <v xml:space="preserve">    field_def_image_trigger_mode: "The type of trigger mode used to capture the image as reported in the image Exif data (e.g., 'Time Lapse,' 'Motion Detection,' 'CodeLoc Not Entered,' 'External Sensor'). Record 'Unknown' if not known."</v>
      </c>
    </row>
    <row r="24" spans="2:17" ht="15" hidden="1">
      <c r="B24" s="14">
        <v>76</v>
      </c>
      <c r="C24" s="14" t="s">
        <v>525</v>
      </c>
      <c r="D24" s="14" t="s">
        <v>876</v>
      </c>
      <c r="E24" s="33" t="s">
        <v>3343</v>
      </c>
      <c r="F24" s="33" t="str">
        <f t="shared" si="0"/>
        <v>{term}`**\*Image*/Sequence Comments`</v>
      </c>
      <c r="G24" s="17" t="s">
        <v>691</v>
      </c>
      <c r="H24" s="22" t="s">
        <v>1933</v>
      </c>
      <c r="I24" s="19" t="str">
        <f t="shared" si="1"/>
        <v>(#image_sequence_comments)=@{{ field_image_sequence_comments }}@@: {{ field_def_image_sequence_comments }}@@</v>
      </c>
      <c r="J24" s="64" t="s">
        <v>836</v>
      </c>
      <c r="K24" s="64" t="s">
        <v>836</v>
      </c>
      <c r="L24" s="17"/>
      <c r="M24" s="20" t="b">
        <v>0</v>
      </c>
      <c r="N24" s="21" t="b">
        <v>1</v>
      </c>
      <c r="O24" s="23" t="b">
        <v>0</v>
      </c>
      <c r="P24" s="14" t="str">
        <f t="shared" si="2"/>
        <v xml:space="preserve">    field_image_sequence_comments: "**\*Image*/Sequence Comments"</v>
      </c>
      <c r="Q24" s="14" t="str">
        <f t="shared" si="3"/>
        <v xml:space="preserve">    field_def_image_sequence_comments: "Comments describing additional details about the image*/sequence."</v>
      </c>
    </row>
    <row r="25" spans="2:17" ht="15" hidden="1">
      <c r="B25" s="14">
        <v>88</v>
      </c>
      <c r="C25" s="14" t="s">
        <v>2907</v>
      </c>
      <c r="D25" s="14" t="s">
        <v>876</v>
      </c>
      <c r="E25" s="33" t="s">
        <v>3448</v>
      </c>
      <c r="F25" s="33" t="str">
        <f t="shared" si="0"/>
        <v>{term}`**\*Key ID`</v>
      </c>
      <c r="G25" s="17" t="s">
        <v>690</v>
      </c>
      <c r="H25" s="22" t="s">
        <v>1934</v>
      </c>
      <c r="I25" s="19" t="str">
        <f t="shared" si="1"/>
        <v>(#key_id)=@{{ field_key_id }}@@: {{ field_def_key_id }}@@</v>
      </c>
      <c r="J25" s="64" t="s">
        <v>839</v>
      </c>
      <c r="K25" s="64" t="s">
        <v>839</v>
      </c>
      <c r="L25" s="17"/>
      <c r="M25" s="20" t="b">
        <v>0</v>
      </c>
      <c r="N25" s="21" t="b">
        <v>1</v>
      </c>
      <c r="O25" s="21" t="b">
        <v>1</v>
      </c>
      <c r="P25" s="14" t="str">
        <f t="shared" si="2"/>
        <v xml:space="preserve">    field_key_id: "**\*Key ID"</v>
      </c>
      <c r="Q25" s="14" t="str">
        <f t="shared" si="3"/>
        <v xml:space="preserve">    field_def_key_id: "The unique ID for the specific key or set of keys used to lock*/secure the camera to the post, tree, etc."</v>
      </c>
    </row>
    <row r="26" spans="2:17" ht="15" hidden="1">
      <c r="B26" s="14">
        <v>128</v>
      </c>
      <c r="C26" s="14" t="s">
        <v>2907</v>
      </c>
      <c r="D26" s="14" t="s">
        <v>876</v>
      </c>
      <c r="E26" s="33" t="s">
        <v>3433</v>
      </c>
      <c r="F26" s="33" t="str">
        <f t="shared" si="0"/>
        <v>{term}`**\*Remaining Battery (%)`</v>
      </c>
      <c r="G26" s="17" t="s">
        <v>688</v>
      </c>
      <c r="H26" s="22" t="s">
        <v>1936</v>
      </c>
      <c r="I26" s="19" t="str">
        <f t="shared" si="1"/>
        <v>(#remaining_battery_percent)=@{{ field_remaining_battery_percent }}@@: {{ field_def_remaining_battery_percent }}@@</v>
      </c>
      <c r="J26" s="64" t="s">
        <v>689</v>
      </c>
      <c r="K26" s="64" t="s">
        <v>689</v>
      </c>
      <c r="L26" s="17"/>
      <c r="M26" s="20" t="b">
        <v>0</v>
      </c>
      <c r="N26" s="21" t="b">
        <v>1</v>
      </c>
      <c r="O26" s="21" t="b">
        <v>1</v>
      </c>
      <c r="P26" s="14" t="str">
        <f t="shared" si="2"/>
        <v xml:space="preserve">    field_remaining_battery_percent: "**\*Remaining Battery (%)"</v>
      </c>
      <c r="Q26" s="14" t="str">
        <f t="shared" si="3"/>
        <v xml:space="preserve">    field_def_remaining_battery_percent: "The remaining battery power (%) of batteries within a camera."</v>
      </c>
    </row>
    <row r="27" spans="2:17" ht="15" hidden="1">
      <c r="B27" s="14">
        <v>133</v>
      </c>
      <c r="C27" s="14" t="s">
        <v>2907</v>
      </c>
      <c r="D27" s="14" t="s">
        <v>876</v>
      </c>
      <c r="E27" s="33" t="s">
        <v>3401</v>
      </c>
      <c r="F27" s="33" t="str">
        <f t="shared" si="0"/>
        <v>{term}`**\*SD Card ID`</v>
      </c>
      <c r="G27" s="17" t="s">
        <v>687</v>
      </c>
      <c r="H27" s="22" t="s">
        <v>1937</v>
      </c>
      <c r="I27" s="19" t="str">
        <f t="shared" si="1"/>
        <v>(#sd_card_id)=@{{ field_sd_card_id }}@@: {{ field_def_sd_card_id }}@@</v>
      </c>
      <c r="J27" s="64" t="s">
        <v>775</v>
      </c>
      <c r="K27" s="64" t="s">
        <v>775</v>
      </c>
      <c r="L27" s="17"/>
      <c r="M27" s="20" t="b">
        <v>0</v>
      </c>
      <c r="N27" s="21" t="b">
        <v>1</v>
      </c>
      <c r="O27" s="21" t="b">
        <v>1</v>
      </c>
      <c r="P27" s="14" t="str">
        <f t="shared" si="2"/>
        <v xml:space="preserve">    field_sd_card_id: "**\*SD Card ID"</v>
      </c>
      <c r="Q27" s="14" t="str">
        <f t="shared" si="3"/>
        <v xml:space="preserve">    field_def_sd_card_id: "The ID label on an SD card (e.g., 'cmu_100')."</v>
      </c>
    </row>
    <row r="28" spans="2:17" ht="15" hidden="1">
      <c r="B28" s="14">
        <v>134</v>
      </c>
      <c r="C28" s="14" t="s">
        <v>2907</v>
      </c>
      <c r="D28" s="14" t="s">
        <v>876</v>
      </c>
      <c r="E28" s="33" t="s">
        <v>3465</v>
      </c>
      <c r="F28" s="33" t="str">
        <f t="shared" si="0"/>
        <v>{term}`**\*SD Card Replaced`</v>
      </c>
      <c r="G28" s="17" t="s">
        <v>685</v>
      </c>
      <c r="H28" s="22" t="s">
        <v>1938</v>
      </c>
      <c r="I28" s="19" t="str">
        <f t="shared" si="1"/>
        <v>(#sd_card_replaced)=@{{ field_sd_card_replaced }}@@: {{ field_def_sd_card_replaced }}@@</v>
      </c>
      <c r="J28" s="64" t="s">
        <v>686</v>
      </c>
      <c r="K28" s="64" t="s">
        <v>686</v>
      </c>
      <c r="L28" s="17"/>
      <c r="M28" s="20" t="b">
        <v>0</v>
      </c>
      <c r="N28" s="21" t="b">
        <v>1</v>
      </c>
      <c r="O28" s="21" t="b">
        <v>1</v>
      </c>
      <c r="P28" s="14" t="str">
        <f t="shared" si="2"/>
        <v xml:space="preserve">    field_sd_card_replaced: "**\*SD Card Replaced"</v>
      </c>
      <c r="Q28" s="14" t="str">
        <f t="shared" si="3"/>
        <v xml:space="preserve">    field_def_sd_card_replaced: "Whether the SD card was replaced."</v>
      </c>
    </row>
    <row r="29" spans="2:17" ht="15" hidden="1">
      <c r="B29" s="14">
        <v>135</v>
      </c>
      <c r="C29" s="14" t="s">
        <v>2907</v>
      </c>
      <c r="D29" s="14" t="s">
        <v>876</v>
      </c>
      <c r="E29" s="33" t="s">
        <v>3434</v>
      </c>
      <c r="F29" s="33" t="str">
        <f t="shared" si="0"/>
        <v>{term}`**\*SD Card Status (% Full)`</v>
      </c>
      <c r="G29" s="17" t="s">
        <v>683</v>
      </c>
      <c r="H29" s="22" t="s">
        <v>1939</v>
      </c>
      <c r="I29" s="19" t="str">
        <f t="shared" si="1"/>
        <v>(#sd_card_status)=@{{ field_sd_card_status }}@@: {{ field_def_sd_card_status }}@@</v>
      </c>
      <c r="J29" s="64" t="s">
        <v>684</v>
      </c>
      <c r="K29" s="64" t="s">
        <v>684</v>
      </c>
      <c r="L29" s="17"/>
      <c r="M29" s="20" t="b">
        <v>0</v>
      </c>
      <c r="N29" s="21" t="b">
        <v>1</v>
      </c>
      <c r="O29" s="21" t="b">
        <v>1</v>
      </c>
      <c r="P29" s="14" t="str">
        <f t="shared" si="2"/>
        <v xml:space="preserve">    field_sd_card_status: "**\*SD Card Status (% Full)"</v>
      </c>
      <c r="Q29" s="14" t="str">
        <f t="shared" si="3"/>
        <v xml:space="preserve">    field_def_sd_card_status: "The remaining storage capacity on an SD card; collected during a camera service or retrieval."</v>
      </c>
    </row>
    <row r="30" spans="2:17" ht="15" hidden="1">
      <c r="B30" s="14">
        <v>136</v>
      </c>
      <c r="C30" s="14" t="s">
        <v>2906</v>
      </c>
      <c r="D30" s="14" t="s">
        <v>876</v>
      </c>
      <c r="E30" s="33" t="s">
        <v>3390</v>
      </c>
      <c r="F30" s="33" t="str">
        <f t="shared" si="0"/>
        <v>{term}`**\*Security`</v>
      </c>
      <c r="G30" s="17" t="s">
        <v>682</v>
      </c>
      <c r="H30" s="22" t="s">
        <v>1940</v>
      </c>
      <c r="I30" s="19" t="str">
        <f t="shared" si="1"/>
        <v>(#security)=@{{ field_security }}@@: {{ field_def_security }}@@</v>
      </c>
      <c r="J30" s="64" t="s">
        <v>776</v>
      </c>
      <c r="K30" s="64" t="s">
        <v>776</v>
      </c>
      <c r="L30" s="17" t="b">
        <v>1</v>
      </c>
      <c r="M30" s="20" t="b">
        <v>0</v>
      </c>
      <c r="N30" s="21" t="b">
        <v>1</v>
      </c>
      <c r="O30" s="21" t="b">
        <v>1</v>
      </c>
      <c r="P30" s="14" t="str">
        <f t="shared" si="2"/>
        <v xml:space="preserve">    field_security: "**\*Security"</v>
      </c>
      <c r="Q30" s="14" t="str">
        <f t="shared" si="3"/>
        <v xml:space="preserve">    field_def_security: "The equipment used to secure the camera (e.g., 'Security box,' 'Bracket,' 'Bracket + Screws,' or 'None')."</v>
      </c>
    </row>
    <row r="31" spans="2:17" ht="15" hidden="1">
      <c r="B31" s="14">
        <v>140</v>
      </c>
      <c r="C31" s="14" t="s">
        <v>2906</v>
      </c>
      <c r="D31" s="14" t="s">
        <v>876</v>
      </c>
      <c r="E31" s="33" t="s">
        <v>3344</v>
      </c>
      <c r="F31" s="33" t="str">
        <f t="shared" si="0"/>
        <v>{term}`**\*Service*/Retrieval Comments`</v>
      </c>
      <c r="G31" s="17" t="s">
        <v>680</v>
      </c>
      <c r="H31" s="22" t="s">
        <v>1941</v>
      </c>
      <c r="I31" s="19" t="str">
        <f t="shared" si="1"/>
        <v>(#service_retrieval_comments)=@{{ field_service_retrieval_comments }}@@: {{ field_def_service_retrieval_comments }}@@</v>
      </c>
      <c r="J31" s="64" t="s">
        <v>681</v>
      </c>
      <c r="K31" s="64" t="s">
        <v>681</v>
      </c>
      <c r="L31" s="17"/>
      <c r="M31" s="20" t="b">
        <v>0</v>
      </c>
      <c r="N31" s="21" t="b">
        <v>1</v>
      </c>
      <c r="O31" s="21" t="b">
        <v>1</v>
      </c>
      <c r="P31" s="14" t="str">
        <f t="shared" si="2"/>
        <v xml:space="preserve">    field_service_retrieval_comments: "**\*Service*/Retrieval Comments"</v>
      </c>
      <c r="Q31" s="14" t="str">
        <f t="shared" si="3"/>
        <v xml:space="preserve">    field_def_service_retrieval_comments: "Comments describing additional details about the Service*/Retrieval."</v>
      </c>
    </row>
    <row r="32" spans="2:17" ht="15" hidden="1">
      <c r="B32" s="14">
        <v>152</v>
      </c>
      <c r="C32" s="14" t="s">
        <v>2906</v>
      </c>
      <c r="D32" s="14" t="s">
        <v>876</v>
      </c>
      <c r="E32" s="33" t="s">
        <v>3386</v>
      </c>
      <c r="F32" s="33" t="str">
        <f t="shared" si="0"/>
        <v>{term}`**\*Stake Distance (m)`</v>
      </c>
      <c r="G32" s="17" t="s">
        <v>678</v>
      </c>
      <c r="H32" s="22" t="s">
        <v>1942</v>
      </c>
      <c r="I32" s="19" t="str">
        <f t="shared" si="1"/>
        <v>(#stake_distance)=@{{ field_stake_distance }}@@: {{ field_def_stake_distance }}@@</v>
      </c>
      <c r="J32" s="64" t="s">
        <v>679</v>
      </c>
      <c r="K32" s="64" t="s">
        <v>679</v>
      </c>
      <c r="L32" s="17" t="b">
        <v>1</v>
      </c>
      <c r="M32" s="20" t="b">
        <v>0</v>
      </c>
      <c r="N32" s="21" t="b">
        <v>1</v>
      </c>
      <c r="O32" s="21" t="b">
        <v>1</v>
      </c>
      <c r="P32" s="14" t="str">
        <f t="shared" si="2"/>
        <v xml:space="preserve">    field_stake_distance: "**\*Stake Distance (m)"</v>
      </c>
      <c r="Q32" s="14" t="str">
        <f t="shared" si="3"/>
        <v xml:space="preserve">    field_def_stake_distance: "The distance from the camera to a stake (in metres to the nearest 0.05 m). Leave blank if not applicable."</v>
      </c>
    </row>
    <row r="33" spans="2:17" ht="15" hidden="1">
      <c r="B33" s="14">
        <v>164</v>
      </c>
      <c r="C33" s="14" t="s">
        <v>2344</v>
      </c>
      <c r="D33" s="14" t="s">
        <v>876</v>
      </c>
      <c r="E33" s="33" t="s">
        <v>3277</v>
      </c>
      <c r="F33" s="33" t="str">
        <f t="shared" si="0"/>
        <v>{term}`**\*Survey Design Description`</v>
      </c>
      <c r="G33" s="17" t="s">
        <v>2346</v>
      </c>
      <c r="H33" s="22" t="s">
        <v>2355</v>
      </c>
      <c r="I33" s="19" t="str">
        <f t="shared" si="1"/>
        <v>(#survey_design_description)=@{{ field_survey_design_description }}@@: {{ field_def_survey_design_description }}@@</v>
      </c>
      <c r="J33" s="64" t="s">
        <v>3194</v>
      </c>
      <c r="K33" s="64" t="s">
        <v>3194</v>
      </c>
      <c r="L33" s="17"/>
      <c r="M33" s="20" t="b">
        <v>0</v>
      </c>
      <c r="N33" s="21" t="b">
        <v>1</v>
      </c>
      <c r="O33" s="21" t="b">
        <v>1</v>
      </c>
      <c r="P33" s="14" t="str">
        <f t="shared" si="2"/>
        <v xml:space="preserve">    field_survey_design_description: "**\*Survey Design Description"</v>
      </c>
      <c r="Q33" s="14" t="str">
        <f t="shared" si="3"/>
        <v xml:space="preserve">    field_def_survey_design_description: "A description of any additional details about the [Survey Design](/09_gloss_ref/09_glossary.md#survey_design)."</v>
      </c>
    </row>
    <row r="34" spans="2:17" ht="15" hidden="1">
      <c r="B34" s="14">
        <v>173</v>
      </c>
      <c r="C34" s="14" t="s">
        <v>2906</v>
      </c>
      <c r="D34" s="14" t="s">
        <v>876</v>
      </c>
      <c r="E34" s="33" t="s">
        <v>3459</v>
      </c>
      <c r="F34" s="33" t="str">
        <f t="shared" si="0"/>
        <v>{term}`**\*Test Image Taken`</v>
      </c>
      <c r="G34" s="17" t="s">
        <v>676</v>
      </c>
      <c r="H34" s="22" t="s">
        <v>1943</v>
      </c>
      <c r="I34" s="19" t="str">
        <f t="shared" ref="I34:I65" si="4">"(#"&amp;G34&amp;")=@{{ "&amp;D34&amp;"_"&amp;G34&amp;" }}@@: {{ "&amp;D34&amp;"_def_"&amp;G34&amp;" }}@@"</f>
        <v>(#test_image_taken)=@{{ field_test_image_taken }}@@: {{ field_def_test_image_taken }}@@</v>
      </c>
      <c r="J34" s="64" t="s">
        <v>677</v>
      </c>
      <c r="K34" s="64" t="s">
        <v>677</v>
      </c>
      <c r="L34" s="17"/>
      <c r="M34" s="20" t="b">
        <v>0</v>
      </c>
      <c r="N34" s="21" t="b">
        <v>1</v>
      </c>
      <c r="O34" s="21" t="b">
        <v>1</v>
      </c>
      <c r="P34" s="14" t="str">
        <f t="shared" si="2"/>
        <v xml:space="preserve">    field_test_image_taken: "**\*Test Image Taken"</v>
      </c>
      <c r="Q34" s="14" t="str">
        <f t="shared" si="3"/>
        <v xml:space="preserve">    field_def_test_image_taken: "Whether a test image (i.e., an image taken from a camera after it has been set up to provide a permanent record of the visit metadata) was taken. Arm the camera, from ~5 m in front, walk towards the camera while holding the Test Image Sheet."</v>
      </c>
    </row>
    <row r="35" spans="2:17" ht="15" hidden="1">
      <c r="B35" s="14">
        <v>185</v>
      </c>
      <c r="C35" s="14" t="s">
        <v>2906</v>
      </c>
      <c r="D35" s="14" t="s">
        <v>876</v>
      </c>
      <c r="E35" s="33" t="s">
        <v>3348</v>
      </c>
      <c r="F35" s="33" t="str">
        <f t="shared" si="0"/>
        <v>{term}`**\*Video Length (seconds)`</v>
      </c>
      <c r="G35" s="17" t="s">
        <v>674</v>
      </c>
      <c r="H35" s="22" t="s">
        <v>1944</v>
      </c>
      <c r="I35" s="19" t="str">
        <f t="shared" si="4"/>
        <v>(#settings_video_length)=@{{ field_settings_video_length }}@@: {{ field_def_settings_video_length }}@@</v>
      </c>
      <c r="J35" s="64" t="s">
        <v>675</v>
      </c>
      <c r="K35" s="64" t="s">
        <v>675</v>
      </c>
      <c r="L35" s="17" t="b">
        <v>1</v>
      </c>
      <c r="M35" s="20" t="b">
        <v>0</v>
      </c>
      <c r="N35" s="21" t="b">
        <v>1</v>
      </c>
      <c r="O35" s="21" t="b">
        <v>1</v>
      </c>
      <c r="P35" s="14" t="str">
        <f t="shared" si="2"/>
        <v xml:space="preserve">    field_settings_video_length: "**\*Video Length (seconds)"</v>
      </c>
      <c r="Q35" s="14" t="str">
        <f t="shared" si="3"/>
        <v xml:space="preserve">    field_def_settings_video_length: "If applicable, describes the camera setting that specifies the minimum video duration (in seconds) that the camera will record when triggered. Leave blank if not applicable."</v>
      </c>
    </row>
    <row r="36" spans="2:17" ht="15" hidden="1">
      <c r="B36" s="14">
        <v>189</v>
      </c>
      <c r="C36" s="14" t="s">
        <v>2906</v>
      </c>
      <c r="D36" s="14" t="s">
        <v>876</v>
      </c>
      <c r="E36" s="33" t="s">
        <v>3341</v>
      </c>
      <c r="F36" s="33" t="str">
        <f t="shared" si="0"/>
        <v>{term}`**\*Visit Comments`</v>
      </c>
      <c r="G36" s="17" t="s">
        <v>673</v>
      </c>
      <c r="H36" s="22" t="s">
        <v>1945</v>
      </c>
      <c r="I36" s="19" t="str">
        <f t="shared" si="4"/>
        <v>(#visit_comments)=@{{ field_visit_comments }}@@: {{ field_def_visit_comments }}@@</v>
      </c>
      <c r="J36" s="64" t="s">
        <v>851</v>
      </c>
      <c r="K36" s="64" t="s">
        <v>851</v>
      </c>
      <c r="L36" s="17"/>
      <c r="M36" s="20" t="b">
        <v>0</v>
      </c>
      <c r="N36" s="21" t="b">
        <v>1</v>
      </c>
      <c r="O36" s="23" t="b">
        <v>0</v>
      </c>
      <c r="P36" s="14" t="str">
        <f t="shared" si="2"/>
        <v xml:space="preserve">    field_visit_comments: "**\*Visit Comments"</v>
      </c>
      <c r="Q36" s="14" t="str">
        <f t="shared" si="3"/>
        <v xml:space="preserve">    field_def_visit_comments: "Comments describing additional details about the deployment and*/or Service*/Retrieval visits."</v>
      </c>
    </row>
    <row r="37" spans="2:17" ht="15" hidden="1">
      <c r="B37" s="14">
        <v>193</v>
      </c>
      <c r="C37" s="14" t="s">
        <v>2913</v>
      </c>
      <c r="D37" s="14" t="s">
        <v>876</v>
      </c>
      <c r="E37" s="33" t="s">
        <v>3460</v>
      </c>
      <c r="F37" s="33" t="str">
        <f t="shared" si="0"/>
        <v>{term}`**\*Walktest Complete`</v>
      </c>
      <c r="G37" s="17" t="s">
        <v>672</v>
      </c>
      <c r="H37" s="22" t="s">
        <v>1946</v>
      </c>
      <c r="I37" s="19" t="str">
        <f t="shared" si="4"/>
        <v>(#walktest_complete)=@{{ field_walktest_complete }}@@: {{ field_def_walktest_complete }}@@</v>
      </c>
      <c r="J37" s="64" t="s">
        <v>850</v>
      </c>
      <c r="K37" s="64" t="s">
        <v>850</v>
      </c>
      <c r="L37" s="17"/>
      <c r="M37" s="20" t="b">
        <v>0</v>
      </c>
      <c r="N37" s="21" t="b">
        <v>1</v>
      </c>
      <c r="O37" s="21" t="b">
        <v>1</v>
      </c>
      <c r="P37" s="14" t="str">
        <f t="shared" si="2"/>
        <v xml:space="preserve">    field_walktest_complete: "**\*Walktest Complete"</v>
      </c>
      <c r="Q37" s="14" t="str">
        <f t="shared" si="3"/>
        <v xml:space="preserve">    field_def_walktest_complete: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row>
    <row r="38" spans="2:17" ht="15" hidden="1">
      <c r="B38" s="14">
        <v>194</v>
      </c>
      <c r="C38" s="14" t="s">
        <v>2913</v>
      </c>
      <c r="D38" s="14" t="s">
        <v>876</v>
      </c>
      <c r="E38" s="33" t="s">
        <v>3400</v>
      </c>
      <c r="F38" s="33" t="str">
        <f t="shared" si="0"/>
        <v>{term}`**\*Walktest Distance (m) **`</v>
      </c>
      <c r="G38" s="17" t="s">
        <v>670</v>
      </c>
      <c r="H38" s="22" t="s">
        <v>1947</v>
      </c>
      <c r="I38" s="19" t="str">
        <f t="shared" si="4"/>
        <v>(#walktest_distance)=@{{ field_walktest_distance }}@@: {{ field_def_walktest_distance }}@@</v>
      </c>
      <c r="J38" s="64" t="s">
        <v>671</v>
      </c>
      <c r="K38" s="64" t="s">
        <v>671</v>
      </c>
      <c r="L38" s="17" t="b">
        <v>1</v>
      </c>
      <c r="M38" s="20" t="b">
        <v>0</v>
      </c>
      <c r="N38" s="21" t="b">
        <v>1</v>
      </c>
      <c r="O38" s="21" t="b">
        <v>1</v>
      </c>
      <c r="P38" s="14" t="str">
        <f t="shared" si="2"/>
        <v xml:space="preserve">    field_walktest_distance: "**\*Walktest Distance (m) **"</v>
      </c>
      <c r="Q38" s="14" t="str">
        <f t="shared" si="3"/>
        <v xml:space="preserve">    field_def_walktest_distance: "The horizontal distance from the camera at which the crew performs the walktest (metres; to the nearest 0.05 m). Leave blank if not applicable."</v>
      </c>
    </row>
    <row r="39" spans="2:17" ht="15" hidden="1">
      <c r="B39" s="14">
        <v>195</v>
      </c>
      <c r="C39" s="14" t="s">
        <v>2913</v>
      </c>
      <c r="D39" s="14" t="s">
        <v>876</v>
      </c>
      <c r="E39" s="33" t="s">
        <v>3450</v>
      </c>
      <c r="F39" s="33" t="str">
        <f t="shared" si="0"/>
        <v>{term}`**\*Walktest Height (m)**`</v>
      </c>
      <c r="G39" s="17" t="s">
        <v>668</v>
      </c>
      <c r="H39" s="22" t="s">
        <v>1948</v>
      </c>
      <c r="I39" s="19" t="str">
        <f t="shared" si="4"/>
        <v>(#walktest_height)=@{{ field_walktest_height }}@@: {{ field_def_walktest_height }}@@</v>
      </c>
      <c r="J39" s="64" t="s">
        <v>669</v>
      </c>
      <c r="K39" s="64" t="s">
        <v>669</v>
      </c>
      <c r="L39" s="17" t="b">
        <v>1</v>
      </c>
      <c r="M39" s="20" t="b">
        <v>0</v>
      </c>
      <c r="N39" s="21" t="b">
        <v>1</v>
      </c>
      <c r="O39" s="21" t="b">
        <v>1</v>
      </c>
      <c r="P39" s="14" t="str">
        <f t="shared" si="2"/>
        <v xml:space="preserve">    field_walktest_height: "**\*Walktest Height (m)**"</v>
      </c>
      <c r="Q39" s="14" t="str">
        <f t="shared" si="3"/>
        <v xml:space="preserve">    field_def_walktest_height: "The vertical distance from the camera at which the crew performs the walktest (metres; to the nearest 0.05 m). Leave blank if not applicable."</v>
      </c>
    </row>
    <row r="40" spans="2:17" ht="15" hidden="1">
      <c r="B40" s="14">
        <v>2</v>
      </c>
      <c r="C40" s="17" t="s">
        <v>517</v>
      </c>
      <c r="D40" s="14" t="s">
        <v>877</v>
      </c>
      <c r="E40" s="33" t="s">
        <v>3328</v>
      </c>
      <c r="F40" s="33" t="str">
        <f t="shared" si="0"/>
        <v>{term}`**Adult**`</v>
      </c>
      <c r="G40" s="17" t="s">
        <v>666</v>
      </c>
      <c r="H40" s="22" t="s">
        <v>2395</v>
      </c>
      <c r="I40" s="19" t="str">
        <f t="shared" si="4"/>
        <v>(#age_class_adult)=@{{ field_option_age_class_adult }}@@: {{ field_option_def_age_class_adult }}@@</v>
      </c>
      <c r="J40" s="64" t="s">
        <v>667</v>
      </c>
      <c r="K40" s="64" t="s">
        <v>667</v>
      </c>
      <c r="L40" s="17"/>
      <c r="M40" s="20" t="s">
        <v>383</v>
      </c>
      <c r="N40" s="21" t="b">
        <v>1</v>
      </c>
      <c r="O40" s="23" t="b">
        <v>0</v>
      </c>
      <c r="P40" s="14" t="str">
        <f t="shared" si="2"/>
        <v xml:space="preserve">    field_option_age_class_adult: "**Adult**"</v>
      </c>
      <c r="Q40" s="14" t="str">
        <f t="shared" si="3"/>
        <v xml:space="preserve">    field_option_def_age_class_adult: "Animals that are old enough to breed; reproductively mature."</v>
      </c>
    </row>
    <row r="41" spans="2:17" ht="15" hidden="1">
      <c r="B41" s="14">
        <v>3</v>
      </c>
      <c r="C41" s="17" t="s">
        <v>517</v>
      </c>
      <c r="D41" s="14" t="s">
        <v>876</v>
      </c>
      <c r="E41" s="33" t="s">
        <v>3363</v>
      </c>
      <c r="F41" s="33" t="str">
        <f t="shared" si="0"/>
        <v>{term}`**Age Class**`</v>
      </c>
      <c r="G41" s="17" t="s">
        <v>665</v>
      </c>
      <c r="H41" s="22" t="s">
        <v>2362</v>
      </c>
      <c r="I41" s="19" t="str">
        <f t="shared" si="4"/>
        <v>(#age_class)=@{{ field_age_class }}@@: {{ field_def_age_class }}@@</v>
      </c>
      <c r="J41" s="64" t="s">
        <v>733</v>
      </c>
      <c r="K41" s="64" t="s">
        <v>733</v>
      </c>
      <c r="L41" s="17"/>
      <c r="M41" s="20" t="b">
        <v>1</v>
      </c>
      <c r="N41" s="21" t="b">
        <v>1</v>
      </c>
      <c r="O41" s="21" t="b">
        <v>1</v>
      </c>
      <c r="P41" s="14" t="str">
        <f t="shared" si="2"/>
        <v xml:space="preserve">    field_age_class: "**Age Class**"</v>
      </c>
      <c r="Q41" s="14" t="str">
        <f t="shared" si="3"/>
        <v xml:space="preserve">    field_def_age_class: "The age classification of individual(s) being categorized (e.g., 'Adult,' 'Juvenile,' 'Subadult,' 'Subadult - Young of Year,' 'Subadult - Yearling,' or 'Unknown'). "</v>
      </c>
    </row>
    <row r="42" spans="2:17" ht="15" hidden="1">
      <c r="B42" s="14">
        <v>4</v>
      </c>
      <c r="C42" s="17" t="s">
        <v>517</v>
      </c>
      <c r="D42" s="14" t="s">
        <v>876</v>
      </c>
      <c r="E42" s="33" t="s">
        <v>3395</v>
      </c>
      <c r="F42" s="33" t="str">
        <f t="shared" si="0"/>
        <v>{term}`**Analyst**`</v>
      </c>
      <c r="G42" s="17" t="s">
        <v>663</v>
      </c>
      <c r="H42" s="22" t="s">
        <v>2363</v>
      </c>
      <c r="I42" s="19" t="str">
        <f t="shared" si="4"/>
        <v>(#analyst)=@{{ field_analyst }}@@: {{ field_def_analyst }}@@</v>
      </c>
      <c r="J42" s="64" t="s">
        <v>664</v>
      </c>
      <c r="K42" s="64" t="s">
        <v>664</v>
      </c>
      <c r="L42" s="17"/>
      <c r="M42" s="20" t="b">
        <v>1</v>
      </c>
      <c r="N42" s="21" t="b">
        <v>1</v>
      </c>
      <c r="O42" s="21" t="b">
        <v>1</v>
      </c>
      <c r="P42" s="14" t="str">
        <f t="shared" si="2"/>
        <v xml:space="preserve">    field_analyst: "**Analyst**"</v>
      </c>
      <c r="Q42" s="14" t="str">
        <f t="shared" si="3"/>
        <v xml:space="preserve">    field_def_analyst: "The first and last names of the individual who provided the observation data point (species identification and associated information). If there are multiple analysts for an observation, enter the primary analyst."</v>
      </c>
    </row>
    <row r="43" spans="2:17" ht="15" hidden="1">
      <c r="B43" s="14">
        <v>8</v>
      </c>
      <c r="C43" s="14" t="s">
        <v>2902</v>
      </c>
      <c r="D43" s="14" t="s">
        <v>876</v>
      </c>
      <c r="E43" s="33" t="s">
        <v>3446</v>
      </c>
      <c r="F43" s="33" t="str">
        <f t="shared" si="0"/>
        <v>{term}`**Bait*/Lure Type**`</v>
      </c>
      <c r="G43" s="17" t="s">
        <v>662</v>
      </c>
      <c r="H43" s="18" t="s">
        <v>2364</v>
      </c>
      <c r="I43" s="19" t="str">
        <f t="shared" si="4"/>
        <v>(#baitlure_bait_lure_type)=@{{ field_baitlure_bait_lure_type }}@@: {{ field_def_baitlure_bait_lure_type }}@@</v>
      </c>
      <c r="J43" s="64" t="s">
        <v>830</v>
      </c>
      <c r="K43" s="64" t="s">
        <v>830</v>
      </c>
      <c r="L43" s="17" t="b">
        <v>1</v>
      </c>
      <c r="M43" s="20" t="b">
        <v>1</v>
      </c>
      <c r="N43" s="21" t="b">
        <v>1</v>
      </c>
      <c r="O43" s="21" t="b">
        <v>1</v>
      </c>
      <c r="P43" s="14" t="str">
        <f t="shared" si="2"/>
        <v xml:space="preserve">    field_baitlure_bait_lure_type: "**Bait*/Lure Type**"</v>
      </c>
      <c r="Q43" s="14" t="str">
        <f t="shared" si="3"/>
        <v xml:space="preserve">    field_def_baitlure_bait_lure_type: "The type of bait or lure used at a camera location. Record 'None' if a Bait*/Lure Type was not used and 'Unknown' if not known. If 'Other,' describe in the Deployment Comments."</v>
      </c>
    </row>
    <row r="44" spans="2:17" ht="15" hidden="1">
      <c r="B44" s="14">
        <v>18</v>
      </c>
      <c r="C44" s="14" t="s">
        <v>2906</v>
      </c>
      <c r="D44" s="14" t="s">
        <v>876</v>
      </c>
      <c r="E44" s="33" t="s">
        <v>3399</v>
      </c>
      <c r="F44" s="33" t="str">
        <f t="shared" si="0"/>
        <v>{term}`**Camera Height (m) **`</v>
      </c>
      <c r="G44" s="17" t="s">
        <v>660</v>
      </c>
      <c r="H44" s="22" t="s">
        <v>2365</v>
      </c>
      <c r="I44" s="19" t="str">
        <f t="shared" si="4"/>
        <v>(#camera_height)=@{{ field_camera_height }}@@: {{ field_def_camera_height }}@@</v>
      </c>
      <c r="J44" s="64" t="s">
        <v>661</v>
      </c>
      <c r="K44" s="64" t="s">
        <v>661</v>
      </c>
      <c r="L44" s="17"/>
      <c r="M44" s="20" t="b">
        <v>1</v>
      </c>
      <c r="N44" s="21" t="b">
        <v>1</v>
      </c>
      <c r="O44" s="21" t="b">
        <v>1</v>
      </c>
      <c r="P44" s="14" t="str">
        <f t="shared" si="2"/>
        <v xml:space="preserve">    field_camera_height: "**Camera Height (m) **"</v>
      </c>
      <c r="Q44" s="14" t="str">
        <f t="shared" si="3"/>
        <v xml:space="preserve">    field_def_camera_height: "The height from the ground (below snow) to the bottom of the lens (metres; to the nearest 0.05 m)."</v>
      </c>
    </row>
    <row r="45" spans="2:17" ht="15" hidden="1">
      <c r="B45" s="14">
        <v>19</v>
      </c>
      <c r="C45" s="14" t="s">
        <v>2907</v>
      </c>
      <c r="D45" s="14" t="s">
        <v>876</v>
      </c>
      <c r="E45" s="33" t="s">
        <v>3305</v>
      </c>
      <c r="F45" s="33" t="str">
        <f t="shared" si="0"/>
        <v>{term}`**Camera ID**`</v>
      </c>
      <c r="G45" s="17" t="s">
        <v>658</v>
      </c>
      <c r="H45" s="22" t="s">
        <v>2366</v>
      </c>
      <c r="I45" s="19" t="str">
        <f t="shared" si="4"/>
        <v>(#camera_id)=@{{ field_camera_id }}@@: {{ field_def_camera_id }}@@</v>
      </c>
      <c r="J45" s="64" t="s">
        <v>659</v>
      </c>
      <c r="K45" s="64" t="s">
        <v>659</v>
      </c>
      <c r="L45" s="17"/>
      <c r="M45" s="20" t="b">
        <v>1</v>
      </c>
      <c r="N45" s="21" t="b">
        <v>1</v>
      </c>
      <c r="O45" s="21" t="b">
        <v>1</v>
      </c>
      <c r="P45" s="14" t="str">
        <f t="shared" si="2"/>
        <v xml:space="preserve">    field_camera_id: "**Camera ID**"</v>
      </c>
      <c r="Q45" s="14" t="str">
        <f t="shared" si="3"/>
        <v xml:space="preserve">    field_def_camera_id: "A unique alphanumeric ID for the camera that distinguishes it from other cameras of the same make or model."</v>
      </c>
    </row>
    <row r="46" spans="2:17" ht="15" hidden="1">
      <c r="B46" s="14">
        <v>23</v>
      </c>
      <c r="C46" s="14" t="s">
        <v>2911</v>
      </c>
      <c r="D46" s="14" t="s">
        <v>876</v>
      </c>
      <c r="E46" s="33" t="s">
        <v>3312</v>
      </c>
      <c r="F46" s="33" t="str">
        <f t="shared" si="0"/>
        <v>{term}`**Camera Location Name**`</v>
      </c>
      <c r="G46" s="17" t="s">
        <v>657</v>
      </c>
      <c r="H46" s="22" t="s">
        <v>2926</v>
      </c>
      <c r="I46" s="19" t="str">
        <f t="shared" si="4"/>
        <v>(#camera_location_name)=@{{ field_camera_location_name }}@@: {{ field_def_camera_location_name }}@@</v>
      </c>
      <c r="J46" s="64" t="s">
        <v>741</v>
      </c>
      <c r="K46" s="64" t="s">
        <v>741</v>
      </c>
      <c r="L46" s="17"/>
      <c r="M46" s="20" t="b">
        <v>1</v>
      </c>
      <c r="N46" s="21" t="b">
        <v>1</v>
      </c>
      <c r="O46" s="21" t="b">
        <v>1</v>
      </c>
      <c r="P46" s="14" t="str">
        <f t="shared" si="2"/>
        <v xml:space="preserve">    field_camera_location_name: "**Camera Location Name**"</v>
      </c>
      <c r="Q46" s="14" t="str">
        <f t="shared" si="3"/>
        <v xml:space="preserve">    field_def_camera_location_name: "A unique alphanumeric identifier for the location where a single camera was placed (e.g., 'bh1,' 'bh2')."</v>
      </c>
    </row>
    <row r="47" spans="2:17" ht="15" hidden="1">
      <c r="B47" s="14">
        <v>24</v>
      </c>
      <c r="C47" s="14" t="s">
        <v>2907</v>
      </c>
      <c r="D47" s="14" t="s">
        <v>876</v>
      </c>
      <c r="E47" s="33" t="s">
        <v>3409</v>
      </c>
      <c r="F47" s="33" t="str">
        <f t="shared" si="0"/>
        <v>{term}`**Camera Make**`</v>
      </c>
      <c r="G47" s="17" t="s">
        <v>656</v>
      </c>
      <c r="H47" s="22" t="s">
        <v>2367</v>
      </c>
      <c r="I47" s="19" t="str">
        <f t="shared" si="4"/>
        <v>(#camera_make)=@{{ field_camera_make }}@@: {{ field_def_camera_make }}@@</v>
      </c>
      <c r="J47" s="64" t="s">
        <v>742</v>
      </c>
      <c r="K47" s="64" t="s">
        <v>742</v>
      </c>
      <c r="L47" s="17"/>
      <c r="M47" s="20" t="b">
        <v>1</v>
      </c>
      <c r="N47" s="21" t="b">
        <v>1</v>
      </c>
      <c r="O47" s="21" t="b">
        <v>1</v>
      </c>
      <c r="P47" s="14" t="str">
        <f t="shared" si="2"/>
        <v xml:space="preserve">    field_camera_make: "**Camera Make**"</v>
      </c>
      <c r="Q47" s="14" t="str">
        <f t="shared" si="3"/>
        <v xml:space="preserve">    field_def_camera_make: "The make of a particular camera (i.e., the manufacturer, e.g., 'Reconyx' or 'Bushnell')."</v>
      </c>
    </row>
    <row r="48" spans="2:17" ht="15" hidden="1">
      <c r="B48" s="14">
        <v>25</v>
      </c>
      <c r="C48" s="14" t="s">
        <v>2907</v>
      </c>
      <c r="D48" s="14" t="s">
        <v>876</v>
      </c>
      <c r="E48" s="33" t="s">
        <v>3414</v>
      </c>
      <c r="F48" s="33" t="str">
        <f t="shared" si="0"/>
        <v>{term}`**Camera Model**`</v>
      </c>
      <c r="G48" s="17" t="s">
        <v>655</v>
      </c>
      <c r="H48" s="22" t="s">
        <v>2368</v>
      </c>
      <c r="I48" s="19" t="str">
        <f t="shared" si="4"/>
        <v>(#camera_model)=@{{ field_camera_model }}@@: {{ field_def_camera_model }}@@</v>
      </c>
      <c r="J48" s="64" t="s">
        <v>743</v>
      </c>
      <c r="K48" s="64" t="s">
        <v>743</v>
      </c>
      <c r="L48" s="17"/>
      <c r="M48" s="20" t="b">
        <v>1</v>
      </c>
      <c r="N48" s="21" t="b">
        <v>1</v>
      </c>
      <c r="O48" s="21" t="b">
        <v>1</v>
      </c>
      <c r="P48" s="14" t="str">
        <f t="shared" si="2"/>
        <v xml:space="preserve">    field_camera_model: "**Camera Model**"</v>
      </c>
      <c r="Q48" s="14" t="str">
        <f t="shared" si="3"/>
        <v xml:space="preserve">    field_def_camera_model: "The model number or name of a particular camera (e.g., 'PC900' or 'Trophy Cam HD')."</v>
      </c>
    </row>
    <row r="49" spans="2:17" ht="15" hidden="1">
      <c r="B49" s="14">
        <v>26</v>
      </c>
      <c r="C49" s="14" t="s">
        <v>2907</v>
      </c>
      <c r="D49" s="14" t="s">
        <v>876</v>
      </c>
      <c r="E49" s="33" t="s">
        <v>3436</v>
      </c>
      <c r="F49" s="33" t="str">
        <f t="shared" si="0"/>
        <v>{term}`**Camera Serial Number**`</v>
      </c>
      <c r="G49" s="17" t="s">
        <v>654</v>
      </c>
      <c r="H49" s="22" t="s">
        <v>2369</v>
      </c>
      <c r="I49" s="19" t="str">
        <f t="shared" si="4"/>
        <v>(#camera_serial_number)=@{{ field_camera_serial_number }}@@: {{ field_def_camera_serial_number }}@@</v>
      </c>
      <c r="J49" s="64" t="s">
        <v>744</v>
      </c>
      <c r="K49" s="64" t="s">
        <v>744</v>
      </c>
      <c r="L49" s="17"/>
      <c r="M49" s="20" t="b">
        <v>1</v>
      </c>
      <c r="N49" s="21" t="b">
        <v>1</v>
      </c>
      <c r="O49" s="21" t="b">
        <v>1</v>
      </c>
      <c r="P49" s="14" t="str">
        <f t="shared" si="2"/>
        <v xml:space="preserve">    field_camera_serial_number: "**Camera Serial Number**"</v>
      </c>
      <c r="Q49" s="14" t="str">
        <f t="shared" si="3"/>
        <v xml:space="preserve">    field_def_camera_serial_number: "The serial number of a particular camera, which is usually found inside the camera cover (e.g., 'P900FF04152022')."</v>
      </c>
    </row>
    <row r="50" spans="2:17" ht="15" hidden="1">
      <c r="B50" s="14">
        <v>40</v>
      </c>
      <c r="C50" s="14" t="s">
        <v>2909</v>
      </c>
      <c r="D50" s="14" t="s">
        <v>876</v>
      </c>
      <c r="E50" s="33" t="s">
        <v>3396</v>
      </c>
      <c r="F50" s="33" t="str">
        <f t="shared" si="0"/>
        <v>{term}`**Deployment Crew**`</v>
      </c>
      <c r="G50" s="17" t="s">
        <v>652</v>
      </c>
      <c r="H50" s="22" t="s">
        <v>2370</v>
      </c>
      <c r="I50" s="19" t="str">
        <f t="shared" si="4"/>
        <v>(#deployment_crew)=@{{ field_deployment_crew }}@@: {{ field_def_deployment_crew }}@@</v>
      </c>
      <c r="J50" s="64" t="s">
        <v>653</v>
      </c>
      <c r="K50" s="64" t="s">
        <v>653</v>
      </c>
      <c r="L50" s="17"/>
      <c r="M50" s="20" t="b">
        <v>1</v>
      </c>
      <c r="N50" s="21" t="b">
        <v>1</v>
      </c>
      <c r="O50" s="21" t="b">
        <v>1</v>
      </c>
      <c r="P50" s="14" t="str">
        <f t="shared" si="2"/>
        <v xml:space="preserve">    field_deployment_crew: "**Deployment Crew**"</v>
      </c>
      <c r="Q50" s="14" t="str">
        <f t="shared" si="3"/>
        <v xml:space="preserve">    field_def_deployment_crew: "The first and last names of the individuals who collected data during the deployment visit."</v>
      </c>
    </row>
    <row r="51" spans="2:17" ht="15" hidden="1">
      <c r="B51" s="14">
        <v>41</v>
      </c>
      <c r="C51" s="14" t="s">
        <v>2909</v>
      </c>
      <c r="D51" s="14" t="s">
        <v>876</v>
      </c>
      <c r="E51" s="33" t="s">
        <v>3382</v>
      </c>
      <c r="F51" s="33" t="str">
        <f t="shared" si="0"/>
        <v>{term}`**Deployment End Date Time (DD-MMM-YYYY HH:MM:SS)**`</v>
      </c>
      <c r="G51" s="17" t="s">
        <v>650</v>
      </c>
      <c r="H51" s="22" t="s">
        <v>2371</v>
      </c>
      <c r="I51" s="19" t="str">
        <f t="shared" si="4"/>
        <v>(#deployment_end_date_time)=@{{ field_deployment_end_date_time }}@@: {{ field_def_deployment_end_date_time }}@@</v>
      </c>
      <c r="J51" s="64" t="s">
        <v>651</v>
      </c>
      <c r="K51" s="64" t="s">
        <v>651</v>
      </c>
      <c r="L51" s="17"/>
      <c r="M51" s="20" t="b">
        <v>1</v>
      </c>
      <c r="N51" s="21" t="b">
        <v>1</v>
      </c>
      <c r="O51" s="21" t="b">
        <v>1</v>
      </c>
      <c r="P51" s="14" t="str">
        <f t="shared" si="2"/>
        <v xml:space="preserve">    field_deployment_end_date_time: "**Deployment End Date Time (DD-MMM-YYYY HH:MM:SS)**"</v>
      </c>
      <c r="Q51" s="14" t="str">
        <f t="shared" si="3"/>
        <v xml:space="preserve">    field_def_deployment_end_date_time: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row>
    <row r="52" spans="2:17" ht="15" hidden="1">
      <c r="B52" s="14">
        <v>44</v>
      </c>
      <c r="C52" s="14" t="s">
        <v>2909</v>
      </c>
      <c r="D52" s="14" t="s">
        <v>876</v>
      </c>
      <c r="E52" s="33" t="s">
        <v>3307</v>
      </c>
      <c r="F52" s="33" t="str">
        <f t="shared" si="0"/>
        <v>{term}`**Deployment Name**`</v>
      </c>
      <c r="G52" s="17" t="s">
        <v>649</v>
      </c>
      <c r="H52" s="22" t="s">
        <v>2372</v>
      </c>
      <c r="I52" s="19" t="str">
        <f t="shared" si="4"/>
        <v>(#deployment_name)=@{{ field_deployment_name }}@@: {{ field_def_deployment_name }}@@</v>
      </c>
      <c r="J52" s="64" t="s">
        <v>3631</v>
      </c>
      <c r="K52" s="64" t="s">
        <v>2429</v>
      </c>
      <c r="L52" s="17"/>
      <c r="M52" s="20" t="b">
        <v>1</v>
      </c>
      <c r="N52" s="21" t="b">
        <v>1</v>
      </c>
      <c r="O52" s="21" t="b">
        <v>1</v>
      </c>
      <c r="P52" s="14" t="str">
        <f t="shared" si="2"/>
        <v xml:space="preserve">    field_deployment_name: "**Deployment Name**"</v>
      </c>
      <c r="Q52" s="14" t="str">
        <f t="shared" si="3"/>
        <v xml:space="preserve">    field_def_deployment_name: "A unique alphanumeric identifier for a unique camera deployed during a specific [survey](/09_gloss_ref/09_glossary.md#survey) period (ideally recorded as: 'Camera Location Name'_'Deployment Start Date' (or …_'Deployment End Date') (e.g., 'bh1_17-Jul-2018' or 'bh1_17-Jul-2018_21-Jan-2019'). &lt;br&gt; &lt;br&gt; Alternative naming conventions may be used, but the goal should be to minimize duplicate Image Names."</v>
      </c>
    </row>
    <row r="53" spans="2:17" ht="15" hidden="1">
      <c r="B53" s="14">
        <v>45</v>
      </c>
      <c r="C53" s="14" t="s">
        <v>2909</v>
      </c>
      <c r="D53" s="14" t="s">
        <v>876</v>
      </c>
      <c r="E53" s="33" t="s">
        <v>3381</v>
      </c>
      <c r="F53" s="33" t="str">
        <f t="shared" si="0"/>
        <v>{term}`**Deployment Start Date Time (DD-MMM-YYYY HH:MM:SS)**`</v>
      </c>
      <c r="G53" s="17" t="s">
        <v>647</v>
      </c>
      <c r="H53" s="22" t="s">
        <v>2373</v>
      </c>
      <c r="I53" s="19" t="str">
        <f t="shared" si="4"/>
        <v>(#deployment_start_date_time)=@{{ field_deployment_start_date_time }}@@: {{ field_def_deployment_start_date_time }}@@</v>
      </c>
      <c r="J53" s="64" t="s">
        <v>648</v>
      </c>
      <c r="K53" s="64" t="s">
        <v>648</v>
      </c>
      <c r="L53" s="17"/>
      <c r="M53" s="20" t="b">
        <v>1</v>
      </c>
      <c r="N53" s="21" t="b">
        <v>1</v>
      </c>
      <c r="O53" s="21" t="b">
        <v>1</v>
      </c>
      <c r="P53" s="14" t="str">
        <f t="shared" si="2"/>
        <v xml:space="preserve">    field_deployment_start_date_time: "**Deployment Start Date Time (DD-MMM-YYYY HH:MM:SS)**"</v>
      </c>
      <c r="Q53" s="14" t="str">
        <f t="shared" si="3"/>
        <v xml:space="preserve">    field_def_deployment_start_date_time: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row>
    <row r="54" spans="2:17" ht="15" hidden="1">
      <c r="B54" s="14">
        <v>53</v>
      </c>
      <c r="C54" s="14" t="s">
        <v>2911</v>
      </c>
      <c r="D54" s="14" t="s">
        <v>876</v>
      </c>
      <c r="E54" s="33" t="s">
        <v>3388</v>
      </c>
      <c r="F54" s="33" t="str">
        <f t="shared" si="0"/>
        <v>{term}`**Easting Camera Location**`</v>
      </c>
      <c r="G54" s="17" t="s">
        <v>645</v>
      </c>
      <c r="H54" s="18" t="s">
        <v>646</v>
      </c>
      <c r="I54" s="19" t="str">
        <f t="shared" si="4"/>
        <v>(#easting_camera_location)=@{{ field_easting_camera_location }}@@: {{ field_def_easting_camera_location }}@@</v>
      </c>
      <c r="J54" s="64" t="s">
        <v>748</v>
      </c>
      <c r="K54" s="64" t="s">
        <v>748</v>
      </c>
      <c r="L54" s="17" t="b">
        <v>1</v>
      </c>
      <c r="M54" s="20" t="b">
        <v>1</v>
      </c>
      <c r="N54" s="21" t="b">
        <v>1</v>
      </c>
      <c r="O54" s="21" t="b">
        <v>1</v>
      </c>
      <c r="P54" s="14" t="str">
        <f t="shared" si="2"/>
        <v xml:space="preserve">    field_easting_camera_location: "**Easting Camera Location**"</v>
      </c>
      <c r="Q54" s="14" t="str">
        <f t="shared" si="3"/>
        <v xml:space="preserve">    field_def_easting_camera_location: "The easting UTM coordinate of the camera location (e.g., '337875'). Record using the NAD83 datum. Leave blank if recording the Longitude instead."</v>
      </c>
    </row>
    <row r="55" spans="2:17" ht="15" hidden="1">
      <c r="B55" s="14">
        <v>55</v>
      </c>
      <c r="C55" s="17" t="s">
        <v>517</v>
      </c>
      <c r="D55" s="14" t="s">
        <v>876</v>
      </c>
      <c r="E55" s="33" t="s">
        <v>3462</v>
      </c>
      <c r="F55" s="33" t="str">
        <f t="shared" si="0"/>
        <v>{term}`**Event Type**`</v>
      </c>
      <c r="G55" s="17" t="s">
        <v>644</v>
      </c>
      <c r="H55" s="18" t="s">
        <v>2374</v>
      </c>
      <c r="I55" s="19" t="str">
        <f t="shared" si="4"/>
        <v>(#event_type)=@{{ field_event_type }}@@: {{ field_def_event_type }}@@</v>
      </c>
      <c r="J55" s="64" t="s">
        <v>749</v>
      </c>
      <c r="K55" s="64" t="s">
        <v>749</v>
      </c>
      <c r="L55" s="17"/>
      <c r="M55" s="20" t="b">
        <v>1</v>
      </c>
      <c r="N55" s="21" t="b">
        <v>1</v>
      </c>
      <c r="O55" s="23" t="b">
        <v>0</v>
      </c>
      <c r="P55" s="14" t="str">
        <f t="shared" si="2"/>
        <v xml:space="preserve">    field_event_type: "**Event Type**"</v>
      </c>
      <c r="Q55" s="14" t="str">
        <f t="shared" si="3"/>
        <v xml:space="preserve">    field_def_event_type: "Whether detections were reported as an individual image captured by the camera ('Image'), a 'Sequence,' or 'Tag.'"</v>
      </c>
    </row>
    <row r="56" spans="2:17" ht="15" hidden="1">
      <c r="B56" s="14">
        <v>59</v>
      </c>
      <c r="C56" s="14" t="s">
        <v>2906</v>
      </c>
      <c r="D56" s="14" t="s">
        <v>876</v>
      </c>
      <c r="E56" s="33" t="s">
        <v>3303</v>
      </c>
      <c r="F56" s="33" t="str">
        <f t="shared" si="0"/>
        <v>{term}`**FOV Target Feature**`</v>
      </c>
      <c r="G56" s="17" t="s">
        <v>642</v>
      </c>
      <c r="H56" s="18" t="s">
        <v>643</v>
      </c>
      <c r="I56" s="19" t="str">
        <f t="shared" si="4"/>
        <v>(#fov_target)=@{{ field_fov_target }}@@: {{ field_def_fov_target }}@@</v>
      </c>
      <c r="J56" s="64" t="s">
        <v>750</v>
      </c>
      <c r="K56" s="64" t="s">
        <v>750</v>
      </c>
      <c r="L56" s="17" t="b">
        <v>1</v>
      </c>
      <c r="M56" s="20" t="b">
        <v>1</v>
      </c>
      <c r="N56" s="21" t="b">
        <v>1</v>
      </c>
      <c r="O56" s="21" t="b">
        <v>1</v>
      </c>
      <c r="P56" s="14" t="str">
        <f t="shared" si="2"/>
        <v xml:space="preserve">    field_fov_target: "**FOV Target Feature**"</v>
      </c>
      <c r="Q56" s="14" t="str">
        <f t="shared" si="3"/>
        <v xml:space="preserve">    field_def_fov_target: "A specific man-made or natural feature at which the camera is aimed to maximize the detection of wildlife species or to measure the use of that feature. Record 'None' if a FOV Target Feature was not used and 'Unknown' if not known. If 'Other,' describe in the Camera Location Comments."</v>
      </c>
    </row>
    <row r="57" spans="2:17" ht="15" hidden="1">
      <c r="B57" s="14">
        <v>61</v>
      </c>
      <c r="C57" s="14" t="s">
        <v>2904</v>
      </c>
      <c r="D57" s="14" t="s">
        <v>876</v>
      </c>
      <c r="E57" s="33" t="s">
        <v>3410</v>
      </c>
      <c r="F57" s="33" t="str">
        <f t="shared" si="0"/>
        <v>{term}`**GPS Unit Accuracy (m) **`</v>
      </c>
      <c r="G57" s="17" t="s">
        <v>641</v>
      </c>
      <c r="H57" s="22" t="s">
        <v>2375</v>
      </c>
      <c r="I57" s="19" t="str">
        <f t="shared" si="4"/>
        <v>(#gps_unit_accuracy)=@{{ field_gps_unit_accuracy }}@@: {{ field_def_gps_unit_accuracy }}@@</v>
      </c>
      <c r="J57" s="64" t="s">
        <v>751</v>
      </c>
      <c r="K57" s="64" t="s">
        <v>751</v>
      </c>
      <c r="L57" s="17"/>
      <c r="M57" s="20" t="b">
        <v>1</v>
      </c>
      <c r="N57" s="21" t="b">
        <v>1</v>
      </c>
      <c r="O57" s="21" t="b">
        <v>1</v>
      </c>
      <c r="P57" s="14" t="str">
        <f t="shared" si="2"/>
        <v xml:space="preserve">    field_gps_unit_accuracy: "**GPS Unit Accuracy (m) **"</v>
      </c>
      <c r="Q57" s="14" t="str">
        <f t="shared" si="3"/>
        <v xml:space="preserve">    field_def_gps_unit_accuracy: "The margin of error of the GPS unit used to record spatial information (e.g., '5' [m]), such as the coordinates of the camera location. On most GPS units (e.g., 'Garmin') this information is provided on the unit’s satellite information page. "</v>
      </c>
    </row>
    <row r="58" spans="2:17" ht="15" hidden="1">
      <c r="B58" s="14">
        <v>69</v>
      </c>
      <c r="C58" s="14" t="s">
        <v>2907</v>
      </c>
      <c r="D58" s="14" t="s">
        <v>876</v>
      </c>
      <c r="E58" s="33" t="s">
        <v>3311</v>
      </c>
      <c r="F58" s="33" t="str">
        <f t="shared" si="0"/>
        <v>{term}`**Image Name**`</v>
      </c>
      <c r="G58" s="17" t="s">
        <v>640</v>
      </c>
      <c r="H58" s="22" t="s">
        <v>2376</v>
      </c>
      <c r="I58" s="19" t="str">
        <f t="shared" si="4"/>
        <v>(#image_name)=@{{ field_image_name }}@@: {{ field_def_image_name }}@@</v>
      </c>
      <c r="J58" s="64" t="s">
        <v>756</v>
      </c>
      <c r="K58" s="64" t="s">
        <v>756</v>
      </c>
      <c r="L58" s="17"/>
      <c r="M58" s="20" t="b">
        <v>1</v>
      </c>
      <c r="N58" s="21" t="b">
        <v>1</v>
      </c>
      <c r="O58" s="21" t="b">
        <v>1</v>
      </c>
      <c r="P58" s="14" t="str">
        <f t="shared" si="2"/>
        <v xml:space="preserve">    field_image_name: "**Image Name**"</v>
      </c>
      <c r="Q58" s="14" t="str">
        <f t="shared" si="3"/>
        <v xml:space="preserve">    field_def_image_name: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row>
    <row r="59" spans="2:17" ht="15" hidden="1">
      <c r="B59" s="14">
        <v>72</v>
      </c>
      <c r="C59" s="14" t="s">
        <v>2914</v>
      </c>
      <c r="D59" s="14" t="s">
        <v>876</v>
      </c>
      <c r="E59" s="33" t="s">
        <v>3380</v>
      </c>
      <c r="F59" s="33" t="str">
        <f t="shared" si="0"/>
        <v>{term}`**Image Set End Date Time (DD-MMM-YYYY HH:MM:SS)**`</v>
      </c>
      <c r="G59" s="17" t="s">
        <v>639</v>
      </c>
      <c r="H59" s="22" t="s">
        <v>2377</v>
      </c>
      <c r="I59" s="19" t="str">
        <f t="shared" si="4"/>
        <v>(#image_set_end_date_time)=@{{ field_image_set_end_date_time }}@@: {{ field_def_image_set_end_date_time }}@@</v>
      </c>
      <c r="J59" s="64" t="s">
        <v>758</v>
      </c>
      <c r="K59" s="64" t="s">
        <v>758</v>
      </c>
      <c r="L59" s="17"/>
      <c r="M59" s="20" t="b">
        <v>1</v>
      </c>
      <c r="N59" s="21" t="b">
        <v>1</v>
      </c>
      <c r="O59" s="21" t="b">
        <v>1</v>
      </c>
      <c r="P59" s="14" t="str">
        <f t="shared" si="2"/>
        <v xml:space="preserve">    field_image_set_end_date_time: "**Image Set End Date Time (DD-MMM-YYYY HH:MM:SS)**"</v>
      </c>
      <c r="Q59" s="14" t="str">
        <f t="shared" si="3"/>
        <v xml:space="preserve">    field_def_image_set_end_date_time: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row>
    <row r="60" spans="2:17" ht="15" hidden="1">
      <c r="B60" s="14">
        <v>73</v>
      </c>
      <c r="C60" s="14" t="s">
        <v>2914</v>
      </c>
      <c r="D60" s="14" t="s">
        <v>876</v>
      </c>
      <c r="E60" s="33" t="s">
        <v>3379</v>
      </c>
      <c r="F60" s="33" t="str">
        <f t="shared" si="0"/>
        <v>{term}`**Image Set Start Date Time (DD-MMM-YYYY HH:MM:SS)**`</v>
      </c>
      <c r="G60" s="17" t="s">
        <v>638</v>
      </c>
      <c r="H60" s="22" t="s">
        <v>2378</v>
      </c>
      <c r="I60" s="19" t="str">
        <f t="shared" si="4"/>
        <v>(#image_set_start_date_time)=@{{ field_image_set_start_date_time }}@@: {{ field_def_image_set_start_date_time }}@@</v>
      </c>
      <c r="J60" s="64" t="s">
        <v>759</v>
      </c>
      <c r="K60" s="64" t="s">
        <v>759</v>
      </c>
      <c r="L60" s="17"/>
      <c r="M60" s="20" t="b">
        <v>1</v>
      </c>
      <c r="N60" s="21" t="b">
        <v>1</v>
      </c>
      <c r="O60" s="21" t="b">
        <v>1</v>
      </c>
      <c r="P60" s="14" t="str">
        <f t="shared" si="2"/>
        <v xml:space="preserve">    field_image_set_start_date_time: "**Image Set Start Date Time (DD-MMM-YYYY HH:MM:SS)**"</v>
      </c>
      <c r="Q60" s="14" t="str">
        <f t="shared" si="3"/>
        <v xml:space="preserve">    field_def_image_set_start_date_time: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row>
    <row r="61" spans="2:17" ht="15" hidden="1">
      <c r="B61" s="14">
        <v>77</v>
      </c>
      <c r="C61" s="17" t="s">
        <v>517</v>
      </c>
      <c r="D61" s="14" t="s">
        <v>876</v>
      </c>
      <c r="E61" s="33" t="s">
        <v>3378</v>
      </c>
      <c r="F61" s="33" t="str">
        <f t="shared" si="0"/>
        <v>{term}`**Image*/Sequence Date Time (DD-MMM-YYYY HH:MM:SS)**`</v>
      </c>
      <c r="G61" s="17" t="s">
        <v>636</v>
      </c>
      <c r="H61" s="22" t="s">
        <v>637</v>
      </c>
      <c r="I61" s="19" t="str">
        <f t="shared" si="4"/>
        <v>(#image_sequence_date_time)=@{{ field_image_sequence_date_time }}@@: {{ field_def_image_sequence_date_time }}@@</v>
      </c>
      <c r="J61" s="71" t="s">
        <v>837</v>
      </c>
      <c r="K61" s="71" t="s">
        <v>837</v>
      </c>
      <c r="L61" s="17"/>
      <c r="M61" s="20" t="b">
        <v>1</v>
      </c>
      <c r="N61" s="21" t="b">
        <v>1</v>
      </c>
      <c r="O61" s="23" t="b">
        <v>0</v>
      </c>
      <c r="P61" s="14" t="str">
        <f t="shared" si="2"/>
        <v xml:space="preserve">    field_image_sequence_date_time: "**Image*/Sequence Date Time (DD-MMM-YYYY HH:MM:SS)**"</v>
      </c>
      <c r="Q61" s="14" t="str">
        <f t="shared" si="3"/>
        <v xml:space="preserve">    field_def_image_sequence_date_time: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row>
    <row r="62" spans="2:17" ht="15" hidden="1">
      <c r="B62" s="14">
        <v>80</v>
      </c>
      <c r="C62" s="17" t="s">
        <v>517</v>
      </c>
      <c r="D62" s="14" t="s">
        <v>876</v>
      </c>
      <c r="E62" s="33" t="s">
        <v>3423</v>
      </c>
      <c r="F62" s="33" t="str">
        <f t="shared" si="0"/>
        <v>{term}`**Individual Count**`</v>
      </c>
      <c r="G62" s="17" t="s">
        <v>635</v>
      </c>
      <c r="H62" s="22" t="s">
        <v>2379</v>
      </c>
      <c r="I62" s="19" t="str">
        <f t="shared" si="4"/>
        <v>(#individual_count)=@{{ field_individual_count }}@@: {{ field_def_individual_count }}@@</v>
      </c>
      <c r="J62" s="64" t="s">
        <v>838</v>
      </c>
      <c r="K62" s="64" t="s">
        <v>838</v>
      </c>
      <c r="L62" s="17"/>
      <c r="M62" s="20" t="b">
        <v>1</v>
      </c>
      <c r="N62" s="21" t="b">
        <v>1</v>
      </c>
      <c r="O62" s="21" t="b">
        <v>1</v>
      </c>
      <c r="P62" s="14" t="str">
        <f t="shared" si="2"/>
        <v xml:space="preserve">    field_individual_count: "**Individual Count**"</v>
      </c>
      <c r="Q62" s="14" t="str">
        <f t="shared" si="3"/>
        <v xml:space="preserve">    field_def_individual_count: "The number of unique individuals being categorized. Depending on the Event Type, this may be recorded as the total number of individuals, or according to Age Class and*/or Sex Class."</v>
      </c>
    </row>
    <row r="63" spans="2:17" ht="15" hidden="1">
      <c r="B63" s="14">
        <v>86</v>
      </c>
      <c r="C63" s="17" t="s">
        <v>517</v>
      </c>
      <c r="D63" s="14" t="s">
        <v>877</v>
      </c>
      <c r="E63" s="33" t="s">
        <v>3325</v>
      </c>
      <c r="F63" s="33" t="str">
        <f t="shared" si="0"/>
        <v>{term}`**Juvenile**`</v>
      </c>
      <c r="G63" s="17" t="s">
        <v>632</v>
      </c>
      <c r="H63" s="22" t="s">
        <v>634</v>
      </c>
      <c r="I63" s="19" t="str">
        <f t="shared" si="4"/>
        <v>(#age_class_juvenile)=@{{ field_option_age_class_juvenile }}@@: {{ field_option_def_age_class_juvenile }}@@</v>
      </c>
      <c r="J63" s="64" t="s">
        <v>633</v>
      </c>
      <c r="K63" s="64" t="s">
        <v>633</v>
      </c>
      <c r="L63" s="17"/>
      <c r="M63" s="20" t="s">
        <v>383</v>
      </c>
      <c r="N63" s="21" t="b">
        <v>1</v>
      </c>
      <c r="O63" s="23" t="b">
        <v>0</v>
      </c>
      <c r="P63" s="14" t="str">
        <f t="shared" si="2"/>
        <v xml:space="preserve">    field_option_age_class_juvenile: "**Juvenile**"</v>
      </c>
      <c r="Q63" s="14" t="str">
        <f t="shared" si="3"/>
        <v xml:space="preserve">    field_option_def_age_class_juvenile: "Animals in their first summer, with clearly juvenile features (e.g., spots); mammals older than neonates but that still require parental care."</v>
      </c>
    </row>
    <row r="64" spans="2:17" ht="15" hidden="1">
      <c r="B64" s="14">
        <v>89</v>
      </c>
      <c r="C64" s="14" t="s">
        <v>2911</v>
      </c>
      <c r="D64" s="14" t="s">
        <v>876</v>
      </c>
      <c r="E64" s="33" t="s">
        <v>3405</v>
      </c>
      <c r="F64" s="33" t="str">
        <f t="shared" si="0"/>
        <v>{term}`**Latitude Camera Location**`</v>
      </c>
      <c r="G64" s="17" t="s">
        <v>631</v>
      </c>
      <c r="H64" s="22" t="s">
        <v>2380</v>
      </c>
      <c r="I64" s="19" t="str">
        <f t="shared" si="4"/>
        <v>(#latitude_camera_location)=@{{ field_latitude_camera_location }}@@: {{ field_def_latitude_camera_location }}@@</v>
      </c>
      <c r="J64" s="64" t="s">
        <v>763</v>
      </c>
      <c r="K64" s="64" t="s">
        <v>763</v>
      </c>
      <c r="L64" s="17" t="b">
        <v>1</v>
      </c>
      <c r="M64" s="20" t="b">
        <v>1</v>
      </c>
      <c r="N64" s="21" t="b">
        <v>1</v>
      </c>
      <c r="O64" s="21" t="b">
        <v>1</v>
      </c>
      <c r="P64" s="14" t="str">
        <f t="shared" si="2"/>
        <v xml:space="preserve">    field_latitude_camera_location: "**Latitude Camera Location**"</v>
      </c>
      <c r="Q64" s="14" t="str">
        <f t="shared" si="3"/>
        <v xml:space="preserve">    field_def_latitude_camera_location: "The latitude of the camera location in decimal degrees to five decimal places (e.g., '53.78136'). Leave blank if recording Northing instead."</v>
      </c>
    </row>
    <row r="65" spans="2:17" ht="15" hidden="1">
      <c r="B65" s="14">
        <v>90</v>
      </c>
      <c r="C65" s="14" t="s">
        <v>2911</v>
      </c>
      <c r="D65" s="14" t="s">
        <v>876</v>
      </c>
      <c r="E65" s="33" t="s">
        <v>3408</v>
      </c>
      <c r="F65" s="33" t="str">
        <f t="shared" si="0"/>
        <v>{term}`**Longitude Camera Location**`</v>
      </c>
      <c r="G65" s="17" t="s">
        <v>630</v>
      </c>
      <c r="H65" s="22" t="s">
        <v>2381</v>
      </c>
      <c r="I65" s="19" t="str">
        <f t="shared" si="4"/>
        <v>(#longitude_camera_location)=@{{ field_longitude_camera_location }}@@: {{ field_def_longitude_camera_location }}@@</v>
      </c>
      <c r="J65" s="64" t="s">
        <v>764</v>
      </c>
      <c r="K65" s="64" t="s">
        <v>764</v>
      </c>
      <c r="L65" s="17" t="b">
        <v>1</v>
      </c>
      <c r="M65" s="20" t="b">
        <v>1</v>
      </c>
      <c r="N65" s="21" t="b">
        <v>1</v>
      </c>
      <c r="O65" s="21" t="b">
        <v>1</v>
      </c>
      <c r="P65" s="14" t="str">
        <f t="shared" si="2"/>
        <v xml:space="preserve">    field_longitude_camera_location: "**Longitude Camera Location**"</v>
      </c>
      <c r="Q65" s="14" t="str">
        <f t="shared" si="3"/>
        <v xml:space="preserve">    field_def_longitude_camera_location: "The longitude of the camera location in decimal degrees to five decimal places (e.g., '-113.46067'). Leave blank if recording Easting instead."</v>
      </c>
    </row>
    <row r="66" spans="2:17" ht="15" hidden="1">
      <c r="B66" s="14">
        <v>97</v>
      </c>
      <c r="C66" s="14" t="s">
        <v>2910</v>
      </c>
      <c r="D66" s="14" t="s">
        <v>876</v>
      </c>
      <c r="E66" s="33" t="s">
        <v>3442</v>
      </c>
      <c r="F66" s="33" t="str">
        <f t="shared" ref="F66:F129" si="5">"{term}`"&amp;H66&amp;"`"</f>
        <v>{term}`**Motion Image Interval (seconds)**`</v>
      </c>
      <c r="G66" s="17" t="s">
        <v>629</v>
      </c>
      <c r="H66" s="22" t="s">
        <v>2382</v>
      </c>
      <c r="I66" s="19" t="str">
        <f t="shared" ref="I66:I97" si="6">"(#"&amp;G66&amp;")=@{{ "&amp;D66&amp;"_"&amp;G66&amp;" }}@@: {{ "&amp;D66&amp;"_def_"&amp;G66&amp;" }}@@"</f>
        <v>(#settings_motion_image_interval)=@{{ field_settings_motion_image_interval }}@@: {{ field_def_settings_motion_image_interval }}@@</v>
      </c>
      <c r="J66" s="64" t="s">
        <v>779</v>
      </c>
      <c r="K66" s="64" t="s">
        <v>779</v>
      </c>
      <c r="L66" s="17" t="b">
        <v>1</v>
      </c>
      <c r="M66" s="20" t="b">
        <v>1</v>
      </c>
      <c r="N66" s="21" t="b">
        <v>1</v>
      </c>
      <c r="O66" s="21" t="b">
        <v>1</v>
      </c>
      <c r="P66" s="14" t="str">
        <f t="shared" ref="P66:P129" si="7">"    "&amp;D66&amp;"_"&amp;G66&amp;": """&amp;H66&amp;""""</f>
        <v xml:space="preserve">    field_settings_motion_image_interval: "**Motion Image Interval (seconds)**"</v>
      </c>
      <c r="Q66" s="14" t="str">
        <f t="shared" ref="Q66:Q129" si="8">IF(K66=999,"",("    "&amp;D66&amp;"_def_"&amp;G66&amp;": """&amp;K66&amp;""""))</f>
        <v xml:space="preserve">    field_def_settings_motion_image_interval: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row>
    <row r="67" spans="2:17" ht="15" hidden="1">
      <c r="B67" s="14">
        <v>99</v>
      </c>
      <c r="C67" s="14" t="s">
        <v>2907</v>
      </c>
      <c r="D67" s="14" t="s">
        <v>876</v>
      </c>
      <c r="E67" s="33" t="s">
        <v>3212</v>
      </c>
      <c r="F67" s="33" t="str">
        <f t="shared" si="5"/>
        <v>{term}`**New Camera ID**`</v>
      </c>
      <c r="G67" s="17" t="s">
        <v>730</v>
      </c>
      <c r="H67" s="22" t="s">
        <v>628</v>
      </c>
      <c r="I67" s="19" t="str">
        <f t="shared" si="6"/>
        <v>(#cam_id_new)=@{{ field_cam_id_new }}@@: {{ field_def_cam_id_new }}@@</v>
      </c>
      <c r="J67" s="64">
        <v>999</v>
      </c>
      <c r="K67" s="64">
        <v>999</v>
      </c>
      <c r="L67" s="17"/>
      <c r="M67" s="20" t="b">
        <v>1</v>
      </c>
      <c r="N67" s="23" t="b">
        <v>0</v>
      </c>
      <c r="O67" s="23" t="b">
        <v>0</v>
      </c>
      <c r="P67" s="14" t="str">
        <f t="shared" si="7"/>
        <v xml:space="preserve">    field_cam_id_new: "**New Camera ID**"</v>
      </c>
      <c r="Q67" s="14" t="str">
        <f t="shared" si="8"/>
        <v/>
      </c>
    </row>
    <row r="68" spans="2:17" ht="15" hidden="1">
      <c r="B68" s="14">
        <v>100</v>
      </c>
      <c r="C68" s="14" t="s">
        <v>2907</v>
      </c>
      <c r="D68" s="14" t="s">
        <v>876</v>
      </c>
      <c r="E68" s="33" t="s">
        <v>3213</v>
      </c>
      <c r="F68" s="33" t="str">
        <f t="shared" si="5"/>
        <v>{term}`**New Camera Make**`</v>
      </c>
      <c r="G68" s="17" t="s">
        <v>727</v>
      </c>
      <c r="H68" s="22" t="s">
        <v>627</v>
      </c>
      <c r="I68" s="19" t="str">
        <f t="shared" si="6"/>
        <v>(#camera_make_new)=@{{ field_camera_make_new }}@@: {{ field_def_camera_make_new }}@@</v>
      </c>
      <c r="J68" s="64">
        <v>999</v>
      </c>
      <c r="K68" s="64">
        <v>999</v>
      </c>
      <c r="L68" s="17"/>
      <c r="M68" s="20" t="b">
        <v>1</v>
      </c>
      <c r="N68" s="23" t="b">
        <v>0</v>
      </c>
      <c r="O68" s="23" t="b">
        <v>0</v>
      </c>
      <c r="P68" s="14" t="str">
        <f t="shared" si="7"/>
        <v xml:space="preserve">    field_camera_make_new: "**New Camera Make**"</v>
      </c>
      <c r="Q68" s="14" t="str">
        <f t="shared" si="8"/>
        <v/>
      </c>
    </row>
    <row r="69" spans="2:17" ht="15" hidden="1">
      <c r="B69" s="14">
        <v>101</v>
      </c>
      <c r="C69" s="14" t="s">
        <v>2907</v>
      </c>
      <c r="D69" s="14" t="s">
        <v>876</v>
      </c>
      <c r="E69" s="33" t="s">
        <v>3214</v>
      </c>
      <c r="F69" s="33" t="str">
        <f t="shared" si="5"/>
        <v>{term}`**New Camera Model**`</v>
      </c>
      <c r="G69" s="17" t="s">
        <v>728</v>
      </c>
      <c r="H69" s="22" t="s">
        <v>626</v>
      </c>
      <c r="I69" s="19" t="str">
        <f t="shared" si="6"/>
        <v>(#camera_model_new)=@{{ field_camera_model_new }}@@: {{ field_def_camera_model_new }}@@</v>
      </c>
      <c r="J69" s="64">
        <v>999</v>
      </c>
      <c r="K69" s="64">
        <v>999</v>
      </c>
      <c r="L69" s="17"/>
      <c r="M69" s="20" t="b">
        <v>1</v>
      </c>
      <c r="N69" s="23" t="b">
        <v>0</v>
      </c>
      <c r="O69" s="23" t="b">
        <v>0</v>
      </c>
      <c r="P69" s="14" t="str">
        <f t="shared" si="7"/>
        <v xml:space="preserve">    field_camera_model_new: "**New Camera Model**"</v>
      </c>
      <c r="Q69" s="14" t="str">
        <f t="shared" si="8"/>
        <v/>
      </c>
    </row>
    <row r="70" spans="2:17" ht="15" hidden="1">
      <c r="B70" s="14">
        <v>102</v>
      </c>
      <c r="C70" s="14" t="s">
        <v>2907</v>
      </c>
      <c r="D70" s="14" t="s">
        <v>876</v>
      </c>
      <c r="E70" s="33" t="s">
        <v>3215</v>
      </c>
      <c r="F70" s="33" t="str">
        <f t="shared" si="5"/>
        <v>{term}`**New Camera Serial Number**`</v>
      </c>
      <c r="G70" s="17" t="s">
        <v>729</v>
      </c>
      <c r="H70" s="22" t="s">
        <v>625</v>
      </c>
      <c r="I70" s="19" t="str">
        <f t="shared" si="6"/>
        <v>(#camera_serial_number_new)=@{{ field_camera_serial_number_new }}@@: {{ field_def_camera_serial_number_new }}@@</v>
      </c>
      <c r="J70" s="64">
        <v>999</v>
      </c>
      <c r="K70" s="64">
        <v>999</v>
      </c>
      <c r="L70" s="17"/>
      <c r="M70" s="20" t="b">
        <v>1</v>
      </c>
      <c r="N70" s="23" t="b">
        <v>0</v>
      </c>
      <c r="O70" s="23" t="b">
        <v>0</v>
      </c>
      <c r="P70" s="14" t="str">
        <f t="shared" si="7"/>
        <v xml:space="preserve">    field_camera_serial_number_new: "**New Camera Serial Number**"</v>
      </c>
      <c r="Q70" s="14" t="str">
        <f t="shared" si="8"/>
        <v/>
      </c>
    </row>
    <row r="71" spans="2:17" ht="15" hidden="1">
      <c r="B71" s="14">
        <v>105</v>
      </c>
      <c r="C71" s="14" t="s">
        <v>2911</v>
      </c>
      <c r="D71" s="14" t="s">
        <v>876</v>
      </c>
      <c r="E71" s="33" t="s">
        <v>3415</v>
      </c>
      <c r="F71" s="33" t="str">
        <f t="shared" si="5"/>
        <v>{term}`**Northing Camera Location**`</v>
      </c>
      <c r="G71" s="17" t="s">
        <v>623</v>
      </c>
      <c r="H71" s="22" t="s">
        <v>2383</v>
      </c>
      <c r="I71" s="19" t="str">
        <f t="shared" si="6"/>
        <v>(#northing_camera_location)=@{{ field_northing_camera_location }}@@: {{ field_def_northing_camera_location }}@@</v>
      </c>
      <c r="J71" s="64" t="s">
        <v>769</v>
      </c>
      <c r="K71" s="64" t="s">
        <v>769</v>
      </c>
      <c r="L71" s="17" t="b">
        <v>1</v>
      </c>
      <c r="M71" s="20" t="b">
        <v>1</v>
      </c>
      <c r="N71" s="21" t="b">
        <v>1</v>
      </c>
      <c r="O71" s="21" t="b">
        <v>1</v>
      </c>
      <c r="P71" s="14" t="str">
        <f t="shared" si="7"/>
        <v xml:space="preserve">    field_northing_camera_location: "**Northing Camera Location**"</v>
      </c>
      <c r="Q71" s="14" t="str">
        <f t="shared" si="8"/>
        <v xml:space="preserve">    field_def_northing_camera_location: "The northing UTM coordinate of the camera location (e.g., '5962006'). Record using the NAD83 datum. Leave blank if recording the Latitude instead."</v>
      </c>
    </row>
    <row r="72" spans="2:17" ht="15" hidden="1">
      <c r="B72" s="14">
        <v>112</v>
      </c>
      <c r="C72" s="14" t="s">
        <v>2910</v>
      </c>
      <c r="D72" s="14" t="s">
        <v>876</v>
      </c>
      <c r="E72" s="33" t="s">
        <v>3372</v>
      </c>
      <c r="F72" s="33" t="str">
        <f t="shared" si="5"/>
        <v>{term}`**Photos Per Trigger**`</v>
      </c>
      <c r="G72" s="17" t="s">
        <v>621</v>
      </c>
      <c r="H72" s="22" t="s">
        <v>2384</v>
      </c>
      <c r="I72" s="19" t="str">
        <f t="shared" si="6"/>
        <v>(#settings_photos_per_trigger)=@{{ field_settings_photos_per_trigger }}@@: {{ field_def_settings_photos_per_trigger }}@@</v>
      </c>
      <c r="J72" s="64" t="s">
        <v>622</v>
      </c>
      <c r="K72" s="64" t="s">
        <v>622</v>
      </c>
      <c r="L72" s="17"/>
      <c r="M72" s="20" t="b">
        <v>1</v>
      </c>
      <c r="N72" s="21" t="b">
        <v>1</v>
      </c>
      <c r="O72" s="21" t="b">
        <v>1</v>
      </c>
      <c r="P72" s="14" t="str">
        <f t="shared" si="7"/>
        <v xml:space="preserve">    field_settings_photos_per_trigger: "**Photos Per Trigger**"</v>
      </c>
      <c r="Q72" s="14" t="str">
        <f t="shared" si="8"/>
        <v xml:space="preserve">    field_def_settings_photos_per_trigger: "The camera setting that describes the number of photos taken each time the camera is triggered."</v>
      </c>
    </row>
    <row r="73" spans="2:17" ht="15" hidden="1">
      <c r="B73" s="14">
        <v>116</v>
      </c>
      <c r="C73" s="17" t="s">
        <v>472</v>
      </c>
      <c r="D73" s="14" t="s">
        <v>876</v>
      </c>
      <c r="E73" s="33" t="s">
        <v>3389</v>
      </c>
      <c r="F73" s="33" t="str">
        <f t="shared" si="5"/>
        <v>{term}`**Project Coordinator Email**`</v>
      </c>
      <c r="G73" s="17" t="s">
        <v>618</v>
      </c>
      <c r="H73" s="22" t="s">
        <v>620</v>
      </c>
      <c r="I73" s="19" t="str">
        <f t="shared" si="6"/>
        <v>(#project_coordinator_email)=@{{ field_project_coordinator_email }}@@: {{ field_def_project_coordinator_email }}@@</v>
      </c>
      <c r="J73" s="64" t="s">
        <v>619</v>
      </c>
      <c r="K73" s="64" t="s">
        <v>619</v>
      </c>
      <c r="L73" s="17"/>
      <c r="M73" s="20" t="b">
        <v>1</v>
      </c>
      <c r="N73" s="21" t="b">
        <v>1</v>
      </c>
      <c r="O73" s="23" t="b">
        <v>0</v>
      </c>
      <c r="P73" s="14" t="str">
        <f t="shared" si="7"/>
        <v xml:space="preserve">    field_project_coordinator_email: "**Project Coordinator Email**"</v>
      </c>
      <c r="Q73" s="14" t="str">
        <f t="shared" si="8"/>
        <v xml:space="preserve">    field_def_project_coordinator_email: "The email address of the Project Coordinator."</v>
      </c>
    </row>
    <row r="74" spans="2:17" ht="15" hidden="1">
      <c r="B74" s="14">
        <v>115</v>
      </c>
      <c r="C74" s="17" t="s">
        <v>472</v>
      </c>
      <c r="D74" s="14" t="s">
        <v>876</v>
      </c>
      <c r="E74" s="33" t="s">
        <v>3393</v>
      </c>
      <c r="F74" s="33" t="str">
        <f t="shared" si="5"/>
        <v>{term}`**Project Coordinator**`</v>
      </c>
      <c r="G74" s="17" t="s">
        <v>615</v>
      </c>
      <c r="H74" s="22" t="s">
        <v>617</v>
      </c>
      <c r="I74" s="19" t="str">
        <f t="shared" si="6"/>
        <v>(#project_coordinator)=@{{ field_project_coordinator }}@@: {{ field_def_project_coordinator }}@@</v>
      </c>
      <c r="J74" s="64" t="s">
        <v>616</v>
      </c>
      <c r="K74" s="64" t="s">
        <v>616</v>
      </c>
      <c r="L74" s="17"/>
      <c r="M74" s="20" t="b">
        <v>1</v>
      </c>
      <c r="N74" s="21" t="b">
        <v>1</v>
      </c>
      <c r="O74" s="23" t="b">
        <v>0</v>
      </c>
      <c r="P74" s="14" t="str">
        <f t="shared" si="7"/>
        <v xml:space="preserve">    field_project_coordinator: "**Project Coordinator**"</v>
      </c>
      <c r="Q74" s="14" t="str">
        <f t="shared" si="8"/>
        <v xml:space="preserve">    field_def_project_coordinator: "The first and last name of the primary contact for the project."</v>
      </c>
    </row>
    <row r="75" spans="2:17" ht="15" hidden="1">
      <c r="B75" s="14">
        <v>117</v>
      </c>
      <c r="C75" s="17" t="s">
        <v>472</v>
      </c>
      <c r="D75" s="14" t="s">
        <v>876</v>
      </c>
      <c r="E75" s="33" t="s">
        <v>3278</v>
      </c>
      <c r="F75" s="33" t="str">
        <f t="shared" si="5"/>
        <v>{term}`**Project Description**`</v>
      </c>
      <c r="G75" s="17" t="s">
        <v>612</v>
      </c>
      <c r="H75" s="22" t="s">
        <v>614</v>
      </c>
      <c r="I75" s="19" t="str">
        <f t="shared" si="6"/>
        <v>(#project_description)=@{{ field_project_description }}@@: {{ field_def_project_description }}@@</v>
      </c>
      <c r="J75" s="64" t="s">
        <v>613</v>
      </c>
      <c r="K75" s="64" t="s">
        <v>613</v>
      </c>
      <c r="L75" s="17"/>
      <c r="M75" s="20" t="b">
        <v>1</v>
      </c>
      <c r="N75" s="21" t="b">
        <v>1</v>
      </c>
      <c r="O75" s="23" t="b">
        <v>0</v>
      </c>
      <c r="P75" s="14" t="str">
        <f t="shared" si="7"/>
        <v xml:space="preserve">    field_project_description: "**Project Description**"</v>
      </c>
      <c r="Q75" s="14" t="str">
        <f t="shared" si="8"/>
        <v xml:space="preserve">    field_def_project_description: "A description of the project objective(s) and general methods."</v>
      </c>
    </row>
    <row r="76" spans="2:17" ht="15" hidden="1">
      <c r="B76" s="14">
        <v>118</v>
      </c>
      <c r="C76" s="17" t="s">
        <v>472</v>
      </c>
      <c r="D76" s="14" t="s">
        <v>876</v>
      </c>
      <c r="E76" s="33" t="s">
        <v>3309</v>
      </c>
      <c r="F76" s="33" t="str">
        <f t="shared" si="5"/>
        <v>{term}`**Project Name**`</v>
      </c>
      <c r="G76" s="17" t="s">
        <v>611</v>
      </c>
      <c r="H76" s="22" t="s">
        <v>2385</v>
      </c>
      <c r="I76" s="19" t="str">
        <f t="shared" si="6"/>
        <v>(#project_name)=@{{ field_project_name }}@@: {{ field_def_project_name }}@@</v>
      </c>
      <c r="J76" s="64" t="s">
        <v>771</v>
      </c>
      <c r="K76" s="64" t="s">
        <v>771</v>
      </c>
      <c r="L76" s="17"/>
      <c r="M76" s="20" t="b">
        <v>1</v>
      </c>
      <c r="N76" s="21" t="b">
        <v>1</v>
      </c>
      <c r="O76" s="21" t="b">
        <v>1</v>
      </c>
      <c r="P76" s="14" t="str">
        <f t="shared" si="7"/>
        <v xml:space="preserve">    field_project_name: "**Project Name**"</v>
      </c>
      <c r="Q76" s="14" t="str">
        <f t="shared" si="8"/>
        <v xml:space="preserve">    field_def_project_name: "A unique alphanumeric identifier for each project. Ideally, the Project Name should include an abbreviation for the organization, a brief project name, and the year the project began (e.g., 'uofa_oilsands_2018')."</v>
      </c>
    </row>
    <row r="77" spans="2:17" ht="15" hidden="1">
      <c r="B77" s="14">
        <v>120</v>
      </c>
      <c r="C77" s="14" t="s">
        <v>2904</v>
      </c>
      <c r="D77" s="14" t="s">
        <v>876</v>
      </c>
      <c r="E77" s="33" t="s">
        <v>3432</v>
      </c>
      <c r="F77" s="33" t="str">
        <f t="shared" si="5"/>
        <v>{term}`**Purpose of Visit**`</v>
      </c>
      <c r="G77" s="17" t="s">
        <v>609</v>
      </c>
      <c r="H77" s="22" t="s">
        <v>610</v>
      </c>
      <c r="I77" s="19" t="str">
        <f t="shared" si="6"/>
        <v>(#purpose_of_visit)=@{{ field_purpose_of_visit }}@@: {{ field_def_purpose_of_visit }}@@</v>
      </c>
      <c r="J77" s="64" t="s">
        <v>841</v>
      </c>
      <c r="K77" s="64" t="s">
        <v>841</v>
      </c>
      <c r="L77" s="17"/>
      <c r="M77" s="20" t="b">
        <v>1</v>
      </c>
      <c r="N77" s="21" t="b">
        <v>1</v>
      </c>
      <c r="O77" s="21" t="b">
        <v>1</v>
      </c>
      <c r="P77" s="14" t="str">
        <f t="shared" si="7"/>
        <v xml:space="preserve">    field_purpose_of_visit: "**Purpose of Visit**"</v>
      </c>
      <c r="Q77" s="14" t="str">
        <f t="shared" si="8"/>
        <v xml:space="preserve">    field_def_purpose_of_visit: "The reason for visiting the camera location (i.e. to deploy the camera ['Deployment'], retrieve the camera ['Retrieve'] or to change batteries*/SD card or replace the camera ['Service'])."</v>
      </c>
    </row>
    <row r="78" spans="2:17" ht="15" hidden="1">
      <c r="B78" s="14">
        <v>121</v>
      </c>
      <c r="C78" s="14" t="s">
        <v>2910</v>
      </c>
      <c r="D78" s="14" t="s">
        <v>876</v>
      </c>
      <c r="E78" s="33" t="s">
        <v>3449</v>
      </c>
      <c r="F78" s="33" t="str">
        <f t="shared" si="5"/>
        <v>{term}`**Quiet Period (seconds)**`</v>
      </c>
      <c r="G78" s="17" t="s">
        <v>608</v>
      </c>
      <c r="H78" s="22" t="s">
        <v>2386</v>
      </c>
      <c r="I78" s="19" t="str">
        <f t="shared" si="6"/>
        <v>(#settings_quiet_period)=@{{ field_settings_quiet_period }}@@: {{ field_def_settings_quiet_period }}@@</v>
      </c>
      <c r="J78" s="64" t="s">
        <v>780</v>
      </c>
      <c r="K78" s="64" t="s">
        <v>780</v>
      </c>
      <c r="L78" s="17" t="b">
        <v>1</v>
      </c>
      <c r="M78" s="20" t="b">
        <v>1</v>
      </c>
      <c r="N78" s="21" t="b">
        <v>1</v>
      </c>
      <c r="O78" s="21" t="b">
        <v>1</v>
      </c>
      <c r="P78" s="14" t="str">
        <f t="shared" si="7"/>
        <v xml:space="preserve">    field_settings_quiet_period: "**Quiet Period (seconds)**"</v>
      </c>
      <c r="Q78" s="14" t="str">
        <f t="shared" si="8"/>
        <v xml:space="preserve">    field_def_settings_quiet_period: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row>
    <row r="79" spans="2:17" ht="15" hidden="1">
      <c r="B79" s="14">
        <v>131</v>
      </c>
      <c r="C79" s="14" t="s">
        <v>2911</v>
      </c>
      <c r="D79" s="14" t="s">
        <v>876</v>
      </c>
      <c r="E79" s="33" t="s">
        <v>3302</v>
      </c>
      <c r="F79" s="33" t="str">
        <f t="shared" si="5"/>
        <v>{term}`**Sample Station Name**`</v>
      </c>
      <c r="G79" s="17" t="s">
        <v>607</v>
      </c>
      <c r="H79" s="22" t="s">
        <v>2387</v>
      </c>
      <c r="I79" s="19" t="str">
        <f t="shared" si="6"/>
        <v>(#sample_station_name)=@{{ field_sample_station_name }}@@: {{ field_def_sample_station_name }}@@</v>
      </c>
      <c r="J79" s="64" t="s">
        <v>773</v>
      </c>
      <c r="K79" s="64" t="s">
        <v>773</v>
      </c>
      <c r="L79" s="17" t="b">
        <v>1</v>
      </c>
      <c r="M79" s="20" t="b">
        <v>1</v>
      </c>
      <c r="N79" s="21" t="b">
        <v>1</v>
      </c>
      <c r="O79" s="21" t="b">
        <v>1</v>
      </c>
      <c r="P79" s="14" t="str">
        <f t="shared" si="7"/>
        <v xml:space="preserve">    field_sample_station_name: "**Sample Station Name**"</v>
      </c>
      <c r="Q79" s="14" t="str">
        <f t="shared" si="8"/>
        <v xml:space="preserve">    field_def_sample_station_name: "A sequential alphanumeric identifier for each grouping of two more non-independent camera locations (when cameras are deployed in clusters, pairs, or arrays; e.g., 'ss1' in 'ss1_bh1,' 'ss1_bh2,' 'ss1_bh3' etc.). Leave blank if not applicable."</v>
      </c>
    </row>
    <row r="80" spans="2:17" ht="15" hidden="1">
      <c r="B80" s="14">
        <v>138</v>
      </c>
      <c r="D80" s="14" t="s">
        <v>876</v>
      </c>
      <c r="E80" s="33" t="s">
        <v>3306</v>
      </c>
      <c r="F80" s="33" t="str">
        <f t="shared" si="5"/>
        <v>{term}`**Sequence Name**`</v>
      </c>
      <c r="G80" s="17" t="s">
        <v>606</v>
      </c>
      <c r="H80" s="22" t="s">
        <v>2388</v>
      </c>
      <c r="I80" s="19" t="str">
        <f t="shared" si="6"/>
        <v>(#sequence_name)=@{{ field_sequence_name }}@@: {{ field_def_sequence_name }}@@</v>
      </c>
      <c r="J80" s="64" t="s">
        <v>777</v>
      </c>
      <c r="K80" s="64" t="s">
        <v>777</v>
      </c>
      <c r="L80" s="17" t="b">
        <v>1</v>
      </c>
      <c r="M80" s="20" t="b">
        <v>1</v>
      </c>
      <c r="N80" s="21" t="b">
        <v>1</v>
      </c>
      <c r="O80" s="21" t="b">
        <v>1</v>
      </c>
      <c r="P80" s="14" t="str">
        <f t="shared" si="7"/>
        <v xml:space="preserve">    field_sequence_name: "**Sequence Name**"</v>
      </c>
      <c r="Q80" s="14" t="str">
        <f t="shared" si="8"/>
        <v xml:space="preserve">    field_def_sequence_name: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row>
    <row r="81" spans="2:17" ht="15" hidden="1">
      <c r="B81" s="14">
        <v>141</v>
      </c>
      <c r="C81" s="14" t="s">
        <v>2912</v>
      </c>
      <c r="D81" s="14" t="s">
        <v>876</v>
      </c>
      <c r="E81" s="33" t="s">
        <v>3397</v>
      </c>
      <c r="F81" s="33" t="str">
        <f t="shared" si="5"/>
        <v>{term}`**Service*/Retrieval Crew**`</v>
      </c>
      <c r="G81" s="17" t="s">
        <v>603</v>
      </c>
      <c r="H81" s="22" t="s">
        <v>605</v>
      </c>
      <c r="I81" s="19" t="str">
        <f t="shared" si="6"/>
        <v>(#service_retrieval_crew)=@{{ field_service_retrieval_crew }}@@: {{ field_def_service_retrieval_crew }}@@</v>
      </c>
      <c r="J81" s="64" t="s">
        <v>604</v>
      </c>
      <c r="K81" s="64" t="s">
        <v>604</v>
      </c>
      <c r="L81" s="17"/>
      <c r="M81" s="20" t="b">
        <v>1</v>
      </c>
      <c r="N81" s="21" t="b">
        <v>1</v>
      </c>
      <c r="O81" s="21" t="b">
        <v>1</v>
      </c>
      <c r="P81" s="14" t="str">
        <f t="shared" si="7"/>
        <v xml:space="preserve">    field_service_retrieval_crew: "**Service*/Retrieval Crew**"</v>
      </c>
      <c r="Q81" s="14" t="str">
        <f t="shared" si="8"/>
        <v xml:space="preserve">    field_def_service_retrieval_crew: "The first and last names of the individuals who collected data during the Service*/Retrieval visit."</v>
      </c>
    </row>
    <row r="82" spans="2:17" ht="15" hidden="1">
      <c r="B82" s="14">
        <v>144</v>
      </c>
      <c r="C82" s="17" t="s">
        <v>517</v>
      </c>
      <c r="D82" s="14" t="s">
        <v>876</v>
      </c>
      <c r="E82" s="33" t="s">
        <v>3438</v>
      </c>
      <c r="F82" s="33" t="str">
        <f t="shared" si="5"/>
        <v>{term}`**Sex Class**`</v>
      </c>
      <c r="G82" s="17" t="s">
        <v>602</v>
      </c>
      <c r="H82" s="22" t="s">
        <v>2389</v>
      </c>
      <c r="I82" s="19" t="str">
        <f t="shared" si="6"/>
        <v>(#sex_class)=@{{ field_sex_class }}@@: {{ field_def_sex_class }}@@</v>
      </c>
      <c r="J82" s="64" t="s">
        <v>781</v>
      </c>
      <c r="K82" s="64" t="s">
        <v>781</v>
      </c>
      <c r="L82" s="17"/>
      <c r="M82" s="20" t="b">
        <v>1</v>
      </c>
      <c r="N82" s="21" t="b">
        <v>1</v>
      </c>
      <c r="O82" s="21" t="b">
        <v>1</v>
      </c>
      <c r="P82" s="14" t="str">
        <f t="shared" si="7"/>
        <v xml:space="preserve">    field_sex_class: "**Sex Class**"</v>
      </c>
      <c r="Q82" s="14" t="str">
        <f t="shared" si="8"/>
        <v xml:space="preserve">    field_def_sex_class: "The sex classification of individual(s) being categorized (e.g., 'Male,' 'Female,' or 'Unknown')."</v>
      </c>
    </row>
    <row r="83" spans="2:17" ht="15" hidden="1">
      <c r="B83" s="14">
        <v>151</v>
      </c>
      <c r="C83" s="17" t="s">
        <v>517</v>
      </c>
      <c r="D83" s="14" t="s">
        <v>876</v>
      </c>
      <c r="E83" s="33" t="s">
        <v>3375</v>
      </c>
      <c r="F83" s="33" t="str">
        <f t="shared" si="5"/>
        <v>{term}`**Species**`</v>
      </c>
      <c r="G83" s="17" t="s">
        <v>600</v>
      </c>
      <c r="H83" s="22" t="s">
        <v>601</v>
      </c>
      <c r="I83" s="19" t="str">
        <f t="shared" si="6"/>
        <v>(#species)=@{{ field_species }}@@: {{ field_def_species }}@@</v>
      </c>
      <c r="J83" s="64" t="s">
        <v>782</v>
      </c>
      <c r="K83" s="64" t="s">
        <v>782</v>
      </c>
      <c r="L83" s="17"/>
      <c r="M83" s="20" t="b">
        <v>1</v>
      </c>
      <c r="N83" s="21" t="b">
        <v>1</v>
      </c>
      <c r="O83" s="23" t="b">
        <v>0</v>
      </c>
      <c r="P83" s="14" t="str">
        <f t="shared" si="7"/>
        <v xml:space="preserve">    field_species: "**Species**"</v>
      </c>
      <c r="Q83" s="14" t="str">
        <f t="shared" si="8"/>
        <v xml:space="preserve">    field_def_species: "The capitalized common name of the species being categorized ('tagged')."</v>
      </c>
    </row>
    <row r="84" spans="2:17" ht="15" hidden="1">
      <c r="B84" s="14">
        <v>157</v>
      </c>
      <c r="C84" s="17" t="s">
        <v>427</v>
      </c>
      <c r="D84" s="14" t="s">
        <v>876</v>
      </c>
      <c r="E84" s="33" t="s">
        <v>3276</v>
      </c>
      <c r="F84" s="33" t="str">
        <f t="shared" si="5"/>
        <v>{term}`**Study Area Description**`</v>
      </c>
      <c r="G84" s="17" t="s">
        <v>597</v>
      </c>
      <c r="H84" s="22" t="s">
        <v>599</v>
      </c>
      <c r="I84" s="19" t="str">
        <f t="shared" si="6"/>
        <v>(#study_area_description)=@{{ field_study_area_description }}@@: {{ field_def_study_area_description }}@@</v>
      </c>
      <c r="J84" s="64" t="s">
        <v>598</v>
      </c>
      <c r="K84" s="64" t="s">
        <v>598</v>
      </c>
      <c r="L84" s="17"/>
      <c r="M84" s="20" t="b">
        <v>1</v>
      </c>
      <c r="N84" s="21" t="b">
        <v>1</v>
      </c>
      <c r="O84" s="23" t="b">
        <v>0</v>
      </c>
      <c r="P84" s="14" t="str">
        <f t="shared" si="7"/>
        <v xml:space="preserve">    field_study_area_description: "**Study Area Description**"</v>
      </c>
      <c r="Q84" s="14" t="str">
        <f t="shared" si="8"/>
        <v xml:space="preserve">    field_def_study_area_description: "A description for each unique research or monitoring area including its location, the habitat type(s), land use(s) and habitat disturbances (where applicable)."</v>
      </c>
    </row>
    <row r="85" spans="2:17" ht="15" hidden="1">
      <c r="B85" s="14">
        <v>158</v>
      </c>
      <c r="C85" s="17" t="s">
        <v>427</v>
      </c>
      <c r="D85" s="14" t="s">
        <v>876</v>
      </c>
      <c r="E85" s="33" t="s">
        <v>3310</v>
      </c>
      <c r="F85" s="33" t="str">
        <f t="shared" si="5"/>
        <v>{term}`**Study Area Name**`</v>
      </c>
      <c r="G85" s="17" t="s">
        <v>596</v>
      </c>
      <c r="H85" s="22" t="s">
        <v>2390</v>
      </c>
      <c r="I85" s="19" t="str">
        <f t="shared" si="6"/>
        <v>(#study_area_name)=@{{ field_study_area_name }}@@: {{ field_def_study_area_name }}@@</v>
      </c>
      <c r="J85" s="64" t="s">
        <v>3633</v>
      </c>
      <c r="K85" s="64" t="s">
        <v>2430</v>
      </c>
      <c r="L85" s="17"/>
      <c r="M85" s="20" t="b">
        <v>1</v>
      </c>
      <c r="N85" s="21" t="b">
        <v>1</v>
      </c>
      <c r="O85" s="21" t="b">
        <v>1</v>
      </c>
      <c r="P85" s="14" t="str">
        <f t="shared" si="7"/>
        <v xml:space="preserve">    field_study_area_name: "**Study Area Name**"</v>
      </c>
      <c r="Q85" s="14" t="str">
        <f t="shared" si="8"/>
        <v xml:space="preserve">    field_def_study_area_name: "A unique alphanumeric identifier for each study area (e.g.,'oilsands_ref1'). If only one area was [survey](/09_gloss_ref/09_glossary.md#survey)ed, the Project Name and Study Area Name should be the same."</v>
      </c>
    </row>
    <row r="86" spans="2:17" ht="15" hidden="1">
      <c r="B86" s="14">
        <v>160</v>
      </c>
      <c r="C86" s="17" t="s">
        <v>517</v>
      </c>
      <c r="D86" s="14" t="s">
        <v>877</v>
      </c>
      <c r="E86" s="33" t="s">
        <v>3324</v>
      </c>
      <c r="F86" s="33" t="str">
        <f t="shared" si="5"/>
        <v>{term}`**Subadult - Yearling**`</v>
      </c>
      <c r="G86" s="17" t="s">
        <v>594</v>
      </c>
      <c r="H86" s="22" t="s">
        <v>595</v>
      </c>
      <c r="I86" s="19" t="str">
        <f t="shared" si="6"/>
        <v>(#age_class_subadult_yearling)=@{{ field_option_age_class_subadult_yearling }}@@: {{ field_option_def_age_class_subadult_yearling }}@@</v>
      </c>
      <c r="J86" s="64" t="s">
        <v>735</v>
      </c>
      <c r="K86" s="64" t="s">
        <v>735</v>
      </c>
      <c r="L86" s="17"/>
      <c r="M86" s="20" t="s">
        <v>383</v>
      </c>
      <c r="N86" s="21" t="b">
        <v>1</v>
      </c>
      <c r="O86" s="23" t="b">
        <v>0</v>
      </c>
      <c r="P86" s="14" t="str">
        <f t="shared" si="7"/>
        <v xml:space="preserve">    field_option_age_class_subadult_yearling: "**Subadult - Yearling**"</v>
      </c>
      <c r="Q86" s="14" t="str">
        <f t="shared" si="8"/>
        <v xml:space="preserve">    field_option_def_age_class_subadult_yearling: "Animals approximately one year old; has lived through one winter season; between 'Young of Year' and 'Adult.'"</v>
      </c>
    </row>
    <row r="87" spans="2:17" ht="15" hidden="1">
      <c r="B87" s="14">
        <v>161</v>
      </c>
      <c r="C87" s="17" t="s">
        <v>517</v>
      </c>
      <c r="D87" s="14" t="s">
        <v>877</v>
      </c>
      <c r="E87" s="33" t="s">
        <v>3326</v>
      </c>
      <c r="F87" s="33" t="str">
        <f t="shared" si="5"/>
        <v>{term}`**Subadult - Young of Year**`</v>
      </c>
      <c r="G87" s="17" t="s">
        <v>592</v>
      </c>
      <c r="H87" s="22" t="s">
        <v>593</v>
      </c>
      <c r="I87" s="19" t="str">
        <f t="shared" si="6"/>
        <v>(#age_class_subadult_youngofyear)=@{{ field_option_age_class_subadult_youngofyear }}@@: {{ field_option_def_age_class_subadult_youngofyear }}@@</v>
      </c>
      <c r="J87" s="64" t="s">
        <v>736</v>
      </c>
      <c r="K87" s="64" t="s">
        <v>736</v>
      </c>
      <c r="L87" s="17"/>
      <c r="M87" s="20" t="s">
        <v>383</v>
      </c>
      <c r="N87" s="21" t="b">
        <v>1</v>
      </c>
      <c r="O87" s="23" t="b">
        <v>0</v>
      </c>
      <c r="P87" s="14" t="str">
        <f t="shared" si="7"/>
        <v xml:space="preserve">    field_option_age_class_subadult_youngofyear: "**Subadult - Young of Year**"</v>
      </c>
      <c r="Q87" s="14" t="str">
        <f t="shared" si="8"/>
        <v xml:space="preserve">    field_option_def_age_class_subadult_youngofyear: "Animals less than one year old; born in the previous year's spring, but has not yet lived through a winter season; between 'Juvenile' and 'Yearling.'"</v>
      </c>
    </row>
    <row r="88" spans="2:17" ht="15" hidden="1">
      <c r="B88" s="14">
        <v>159</v>
      </c>
      <c r="C88" s="17" t="s">
        <v>517</v>
      </c>
      <c r="D88" s="14" t="s">
        <v>877</v>
      </c>
      <c r="E88" s="33" t="s">
        <v>3327</v>
      </c>
      <c r="F88" s="33" t="str">
        <f t="shared" si="5"/>
        <v>{term}`**Subadult**`</v>
      </c>
      <c r="G88" s="17" t="s">
        <v>590</v>
      </c>
      <c r="H88" s="22" t="s">
        <v>591</v>
      </c>
      <c r="I88" s="19" t="str">
        <f t="shared" si="6"/>
        <v>(#age_class_subadult)=@{{ field_option_age_class_subadult }}@@: {{ field_option_def_age_class_subadult }}@@</v>
      </c>
      <c r="J88" s="64" t="s">
        <v>734</v>
      </c>
      <c r="K88" s="64" t="s">
        <v>734</v>
      </c>
      <c r="L88" s="17"/>
      <c r="M88" s="20" t="s">
        <v>383</v>
      </c>
      <c r="N88" s="21" t="b">
        <v>1</v>
      </c>
      <c r="O88" s="23" t="b">
        <v>0</v>
      </c>
      <c r="P88" s="14" t="str">
        <f t="shared" si="7"/>
        <v xml:space="preserve">    field_option_age_class_subadult: "**Subadult**"</v>
      </c>
      <c r="Q88" s="14" t="str">
        <f t="shared" si="8"/>
        <v xml:space="preserve">    field_option_def_age_class_subadult: "Animals older than a 'Juvenile' but not yet an 'Adult'; a 'Subadult' may be further classified into 'Young of the Year' or 'Yearling.'"</v>
      </c>
    </row>
    <row r="89" spans="2:17" ht="15" hidden="1">
      <c r="B89" s="14">
        <v>163</v>
      </c>
      <c r="C89" s="17" t="s">
        <v>2344</v>
      </c>
      <c r="D89" s="14" t="s">
        <v>876</v>
      </c>
      <c r="E89" s="33" t="s">
        <v>3439</v>
      </c>
      <c r="F89" s="33" t="str">
        <f t="shared" si="5"/>
        <v>{term}`**Survey Design**`</v>
      </c>
      <c r="G89" s="17" t="s">
        <v>2345</v>
      </c>
      <c r="H89" s="22" t="s">
        <v>2354</v>
      </c>
      <c r="I89" s="19" t="str">
        <f t="shared" si="6"/>
        <v>(#survey_design)=@{{ field_survey_design }}@@: {{ field_def_survey_design }}@@</v>
      </c>
      <c r="J89" s="64" t="s">
        <v>3634</v>
      </c>
      <c r="K89" s="64" t="s">
        <v>3198</v>
      </c>
      <c r="L89" s="17" t="b">
        <v>1</v>
      </c>
      <c r="M89" s="20" t="b">
        <v>1</v>
      </c>
      <c r="N89" s="21" t="b">
        <v>1</v>
      </c>
      <c r="O89" s="21" t="b">
        <v>1</v>
      </c>
      <c r="P89" s="14" t="str">
        <f t="shared" si="7"/>
        <v xml:space="preserve">    field_survey_design: "**Survey Design**"</v>
      </c>
      <c r="Q89" s="14" t="str">
        <f t="shared" si="8"/>
        <v xml:space="preserve">    field_def_survey_design: "The spatial arrangement of remote cameras within the study area for an individual [survey](/09_gloss_ref/09_glossary.md#survey). If 'Hierarchical (multiple)*/*,' include additional details in the [Survey Design Description](/09_gloss_ref/09_glossary.md#survey_design_description). &lt;br&gt; &lt;br&gt; Note that we refer to different configurations of cameras more generally as study design and sampling design; however, the term '[Survey Design](/09_gloss_ref/09_glossary.md#survey_design)' refers to study design as it applies to an individual [survey](/09_gloss_ref/09_glossary.md#survey). There may be multiple [Survey Designs](/09_gloss_ref/09_glossary.md#survey_design) for [surveys](/09_gloss_ref/09_glossary.md#survey) within a project; if this occurs, the [Survey Design](/09_gloss_ref/09_glossary.md#survey). should be reported separately for each [survey](/09_gloss_ref/09_glossary.md#survey)."</v>
      </c>
    </row>
    <row r="90" spans="2:17" ht="15" hidden="1">
      <c r="B90" s="14">
        <v>165</v>
      </c>
      <c r="C90" s="17" t="s">
        <v>2344</v>
      </c>
      <c r="D90" s="14" t="s">
        <v>876</v>
      </c>
      <c r="E90" s="33" t="s">
        <v>3308</v>
      </c>
      <c r="F90" s="33" t="str">
        <f t="shared" si="5"/>
        <v>{term}`**Survey Name**`</v>
      </c>
      <c r="G90" s="17" t="s">
        <v>2347</v>
      </c>
      <c r="H90" s="22" t="s">
        <v>2356</v>
      </c>
      <c r="I90" s="19" t="str">
        <f t="shared" si="6"/>
        <v>(#survey_name)=@{{ field_survey_name }}@@: {{ field_def_survey_name }}@@</v>
      </c>
      <c r="J90" s="64" t="s">
        <v>3635</v>
      </c>
      <c r="K90" s="64" t="s">
        <v>2431</v>
      </c>
      <c r="L90" s="17"/>
      <c r="M90" s="20" t="b">
        <v>1</v>
      </c>
      <c r="N90" s="21" t="b">
        <v>1</v>
      </c>
      <c r="O90" s="21" t="b">
        <v>1</v>
      </c>
      <c r="P90" s="14" t="str">
        <f t="shared" si="7"/>
        <v xml:space="preserve">    field_survey_name: "**Survey Name**"</v>
      </c>
      <c r="Q90" s="14" t="str">
        <f t="shared" si="8"/>
        <v xml:space="preserve">    field_def_survey_name: "A unique alphanumeric identifier for each [survey](/09_gloss_ref/09_glossary.md#survey) period (e.g., 'fortmc_001')."</v>
      </c>
    </row>
    <row r="91" spans="2:17" ht="15" hidden="1">
      <c r="B91" s="14">
        <v>166</v>
      </c>
      <c r="C91" s="17" t="s">
        <v>2344</v>
      </c>
      <c r="D91" s="14" t="s">
        <v>876</v>
      </c>
      <c r="E91" s="33" t="s">
        <v>3440</v>
      </c>
      <c r="F91" s="33" t="str">
        <f t="shared" si="5"/>
        <v>{term}`**Survey Objectives**`</v>
      </c>
      <c r="G91" s="17" t="s">
        <v>2348</v>
      </c>
      <c r="H91" s="22" t="s">
        <v>2357</v>
      </c>
      <c r="I91" s="19" t="str">
        <f t="shared" si="6"/>
        <v>(#survey_objectives)=@{{ field_survey_objectives }}@@: {{ field_def_survey_objectives }}@@</v>
      </c>
      <c r="J91" s="64" t="s">
        <v>3636</v>
      </c>
      <c r="K91" s="64" t="s">
        <v>2432</v>
      </c>
      <c r="L91" s="17"/>
      <c r="M91" s="20" t="b">
        <v>1</v>
      </c>
      <c r="N91" s="21" t="b">
        <v>1</v>
      </c>
      <c r="O91" s="21" t="b">
        <v>1</v>
      </c>
      <c r="P91" s="14" t="str">
        <f t="shared" si="7"/>
        <v xml:space="preserve">    field_survey_objectives: "**Survey Objectives**"</v>
      </c>
      <c r="Q91" s="14" t="str">
        <f t="shared" si="8"/>
        <v xml:space="preserve">    field_def_survey_objectives: "The specific objectives of each [survey](/09_gloss_ref/09_glossary.md#survey) within a project, including the [Target Species](/09_gloss_ref/09_glossary.md#target_species), the state variables (e.g., occupancy, [density](/09_gloss_ref/09_glossary.md#density)), and proposed modelling approach(es). Survey Objectives should be specific, measurable, achievable, relevant, and time-bound (i.e., SMART)."</v>
      </c>
    </row>
    <row r="92" spans="2:17" ht="15" hidden="1">
      <c r="B92" s="14">
        <v>169</v>
      </c>
      <c r="C92" s="17" t="s">
        <v>517</v>
      </c>
      <c r="D92" s="14" t="s">
        <v>876</v>
      </c>
      <c r="E92" s="33" t="s">
        <v>3455</v>
      </c>
      <c r="F92" s="33" t="str">
        <f t="shared" si="5"/>
        <v>{term}`**Tag**`</v>
      </c>
      <c r="G92" s="17" t="s">
        <v>588</v>
      </c>
      <c r="H92" s="22" t="s">
        <v>589</v>
      </c>
      <c r="I92" s="19" t="str">
        <f t="shared" si="6"/>
        <v>(#tag)=@{{ field_tag }}@@: {{ field_def_tag }}@@</v>
      </c>
      <c r="J92" s="71" t="s">
        <v>846</v>
      </c>
      <c r="K92" s="71" t="s">
        <v>846</v>
      </c>
      <c r="L92" s="17"/>
      <c r="M92" s="20" t="s">
        <v>383</v>
      </c>
      <c r="N92" s="21" t="b">
        <v>1</v>
      </c>
      <c r="O92" s="23" t="b">
        <v>0</v>
      </c>
      <c r="P92" s="14" t="str">
        <f t="shared" si="7"/>
        <v xml:space="preserve">    field_tag: "**Tag**"</v>
      </c>
      <c r="Q92" s="14" t="str">
        <f t="shared" si="8"/>
        <v xml:space="preserve">    field_def_tag: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row>
    <row r="93" spans="2:17" ht="15" hidden="1">
      <c r="B93" s="14">
        <v>170</v>
      </c>
      <c r="C93" s="17"/>
      <c r="D93" s="14" t="s">
        <v>876</v>
      </c>
      <c r="E93" s="33" t="s">
        <v>3377</v>
      </c>
      <c r="F93" s="33" t="str">
        <f t="shared" si="5"/>
        <v>{term}`**Target Species**`</v>
      </c>
      <c r="G93" s="17" t="s">
        <v>587</v>
      </c>
      <c r="H93" s="22" t="s">
        <v>2391</v>
      </c>
      <c r="I93" s="19" t="str">
        <f t="shared" si="6"/>
        <v>(#target_species)=@{{ field_target_species }}@@: {{ field_def_target_species }}@@</v>
      </c>
      <c r="J93" s="64" t="s">
        <v>3637</v>
      </c>
      <c r="K93" s="64" t="s">
        <v>2433</v>
      </c>
      <c r="L93" s="17"/>
      <c r="M93" s="20" t="b">
        <v>1</v>
      </c>
      <c r="N93" s="21" t="b">
        <v>1</v>
      </c>
      <c r="O93" s="21" t="b">
        <v>1</v>
      </c>
      <c r="P93" s="14" t="str">
        <f t="shared" si="7"/>
        <v xml:space="preserve">    field_target_species: "**Target Species**"</v>
      </c>
      <c r="Q93" s="14" t="str">
        <f t="shared" si="8"/>
        <v xml:space="preserve">    field_def_target_species: "The common name(s) of the species that the [survey](/09_gloss_ref/09_glossary.md#survey) was designed to detect."</v>
      </c>
    </row>
    <row r="94" spans="2:17" ht="15" hidden="1">
      <c r="B94" s="14">
        <v>179</v>
      </c>
      <c r="C94" s="14" t="s">
        <v>2910</v>
      </c>
      <c r="D94" s="14" t="s">
        <v>876</v>
      </c>
      <c r="E94" s="33" t="s">
        <v>3374</v>
      </c>
      <c r="F94" s="33" t="str">
        <f t="shared" si="5"/>
        <v>{term}`**Trigger Mode(s) ** (camera settings)`</v>
      </c>
      <c r="G94" s="17" t="s">
        <v>586</v>
      </c>
      <c r="H94" s="22" t="s">
        <v>2392</v>
      </c>
      <c r="I94" s="19" t="str">
        <f t="shared" si="6"/>
        <v>(#settings_trigger_modes)=@{{ field_settings_trigger_modes }}@@: {{ field_def_settings_trigger_modes }}@@</v>
      </c>
      <c r="J94" s="64" t="s">
        <v>843</v>
      </c>
      <c r="K94" s="64" t="s">
        <v>843</v>
      </c>
      <c r="L94" s="17"/>
      <c r="M94" s="20" t="b">
        <v>1</v>
      </c>
      <c r="N94" s="21" t="b">
        <v>1</v>
      </c>
      <c r="O94" s="21" t="b">
        <v>1</v>
      </c>
      <c r="P94" s="14" t="str">
        <f t="shared" si="7"/>
        <v xml:space="preserve">    field_settings_trigger_modes: "**Trigger Mode(s) ** (camera settings)"</v>
      </c>
      <c r="Q94" s="14" t="str">
        <f t="shared" si="8"/>
        <v xml:space="preserve">    field_def_settings_trigger_modes: "The camera setting(s) that determine how the camera will trigger: by motion ('Motion Image'), at set intervals ('Time-lapse image'), and*/or by video ('Video'; possible with newer camera models, such as Reconyx HP2X)."</v>
      </c>
    </row>
    <row r="95" spans="2:17" ht="15" hidden="1">
      <c r="B95" s="14">
        <v>180</v>
      </c>
      <c r="C95" s="14" t="s">
        <v>2910</v>
      </c>
      <c r="D95" s="14" t="s">
        <v>876</v>
      </c>
      <c r="E95" s="33" t="s">
        <v>3370</v>
      </c>
      <c r="F95" s="33" t="str">
        <f t="shared" si="5"/>
        <v>{term}`**Trigger Sensitivity**`</v>
      </c>
      <c r="G95" s="17" t="s">
        <v>585</v>
      </c>
      <c r="H95" s="22" t="s">
        <v>2393</v>
      </c>
      <c r="I95" s="19" t="str">
        <f t="shared" si="6"/>
        <v>(#settings_trigger_sensitivity)=@{{ field_settings_trigger_sensitivity }}@@: {{ field_def_settings_trigger_sensitivity }}@@</v>
      </c>
      <c r="J95" s="64" t="s">
        <v>844</v>
      </c>
      <c r="K95" s="64" t="s">
        <v>844</v>
      </c>
      <c r="L95" s="17"/>
      <c r="M95" s="20" t="b">
        <v>1</v>
      </c>
      <c r="N95" s="21" t="b">
        <v>1</v>
      </c>
      <c r="O95" s="21" t="b">
        <v>1</v>
      </c>
      <c r="P95" s="14" t="str">
        <f t="shared" si="7"/>
        <v xml:space="preserve">    field_settings_trigger_sensitivity: "**Trigger Sensitivity**"</v>
      </c>
      <c r="Q95" s="14" t="str">
        <f t="shared" si="8"/>
        <v xml:space="preserve">    field_def_settings_trigger_sensitivity: "The camera setting responsible for how sensitive a camera is to activation (to 'triggering') via the infrared and*/or heat detectors (if applicable, e.g., Reconyx HyperFire cameras have a choice between 'Low,' 'Low*/Med,' 'Med,' 'Med*/High,' 'High,' 'Very high' and 'Unknown'). "</v>
      </c>
    </row>
    <row r="96" spans="2:17" ht="15" hidden="1">
      <c r="B96" s="14">
        <v>184</v>
      </c>
      <c r="C96" s="14" t="s">
        <v>2911</v>
      </c>
      <c r="D96" s="14" t="s">
        <v>876</v>
      </c>
      <c r="E96" s="33" t="s">
        <v>3416</v>
      </c>
      <c r="F96" s="33" t="str">
        <f t="shared" si="5"/>
        <v>{term}`**UTM Zone Camera Location**`</v>
      </c>
      <c r="G96" s="17" t="s">
        <v>584</v>
      </c>
      <c r="H96" s="22" t="s">
        <v>2394</v>
      </c>
      <c r="I96" s="19" t="str">
        <f t="shared" si="6"/>
        <v>(#utm_zone_camera_location)=@{{ field_utm_zone_camera_location }}@@: {{ field_def_utm_zone_camera_location }}@@</v>
      </c>
      <c r="J96" s="64" t="s">
        <v>785</v>
      </c>
      <c r="K96" s="64" t="s">
        <v>785</v>
      </c>
      <c r="L96" s="17"/>
      <c r="M96" s="20" t="b">
        <v>1</v>
      </c>
      <c r="N96" s="21" t="b">
        <v>1</v>
      </c>
      <c r="O96" s="21" t="b">
        <v>1</v>
      </c>
      <c r="P96" s="14" t="str">
        <f t="shared" si="7"/>
        <v xml:space="preserve">    field_utm_zone_camera_location: "**UTM Zone Camera Location**"</v>
      </c>
      <c r="Q96" s="14" t="str">
        <f t="shared" si="8"/>
        <v xml:space="preserve">    field_def_utm_zone_camera_location: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row>
    <row r="97" spans="1:17" hidden="1">
      <c r="A97" s="38"/>
      <c r="B97" s="38"/>
      <c r="C97" s="7" t="s">
        <v>370</v>
      </c>
      <c r="D97" s="7" t="s">
        <v>329</v>
      </c>
      <c r="E97" s="33" t="s">
        <v>3420</v>
      </c>
      <c r="F97" s="33" t="str">
        <f t="shared" si="5"/>
        <v>{term}`Absolute abundance / Population size`</v>
      </c>
      <c r="G97" s="7" t="s">
        <v>373</v>
      </c>
      <c r="H97" s="59" t="s">
        <v>3006</v>
      </c>
      <c r="I97" s="19" t="str">
        <f t="shared" si="6"/>
        <v>(#obj_abundance)=@{{ name_obj_abundance }}@@: {{ name_def_obj_abundance }}@@</v>
      </c>
      <c r="J97" s="66" t="s">
        <v>3203</v>
      </c>
      <c r="K97" s="66" t="s">
        <v>3203</v>
      </c>
      <c r="L97" s="38"/>
      <c r="M97" s="38"/>
      <c r="N97" s="38"/>
      <c r="O97" s="38"/>
      <c r="P97" s="38" t="str">
        <f t="shared" si="7"/>
        <v xml:space="preserve">    name_obj_abundance: "Absolute abundance / Population size"</v>
      </c>
      <c r="Q97" s="14" t="str">
        <f t="shared" si="8"/>
        <v xml:space="preserve">    name_def_obj_abundance: "The number of individuals in a population ({{ ref_intext_wearn_gloverkapfer_2017 }})."</v>
      </c>
    </row>
    <row r="98" spans="1:17" hidden="1">
      <c r="C98" t="s">
        <v>332</v>
      </c>
      <c r="D98" t="s">
        <v>2919</v>
      </c>
      <c r="E98" s="33" t="s">
        <v>3217</v>
      </c>
      <c r="F98" s="33" t="str">
        <f t="shared" si="5"/>
        <v>{term}`Alpha richness (α)`</v>
      </c>
      <c r="G98" t="s">
        <v>884</v>
      </c>
      <c r="H98" t="s">
        <v>3201</v>
      </c>
      <c r="J98" s="64" t="s">
        <v>3207</v>
      </c>
      <c r="K98" s="64" t="s">
        <v>3207</v>
      </c>
      <c r="P98" s="14" t="str">
        <f t="shared" si="7"/>
        <v xml:space="preserve">    mod_appl_mod_divers_rich_alpha: "Alpha richness (α)"</v>
      </c>
      <c r="Q98" s="14" t="str">
        <f t="shared" si="8"/>
        <v xml:space="preserve">    mod_appl_def_mod_divers_rich_alpha: "{{ term_def_mod_divers_rich_alpha }}"</v>
      </c>
    </row>
    <row r="99" spans="1:17" hidden="1">
      <c r="A99" s="14" t="s">
        <v>2361</v>
      </c>
      <c r="C99" s="14" t="s">
        <v>332</v>
      </c>
      <c r="D99" s="14" t="s">
        <v>0</v>
      </c>
      <c r="E99" s="33" t="s">
        <v>3217</v>
      </c>
      <c r="F99" s="33" t="str">
        <f t="shared" si="5"/>
        <v>{term}`Alpha richness (α)`</v>
      </c>
      <c r="G99" t="s">
        <v>884</v>
      </c>
      <c r="H99" t="s">
        <v>3201</v>
      </c>
      <c r="I99" s="19" t="str">
        <f>"(#"&amp;G99&amp;")=@{{ "&amp;D99&amp;"_"&amp;G99&amp;" }}@@: {{ "&amp;D99&amp;"_def_"&amp;G99&amp;" }}@@"</f>
        <v>(#mod_divers_rich_alpha)=@{{ term_mod_divers_rich_alpha }}@@: {{ term_def_mod_divers_rich_alpha }}@@</v>
      </c>
      <c r="J99" s="72" t="s">
        <v>3190</v>
      </c>
      <c r="K99" s="72" t="s">
        <v>3190</v>
      </c>
      <c r="P99" s="14" t="str">
        <f t="shared" si="7"/>
        <v xml:space="preserve">    term_mod_divers_rich_alpha: "Alpha richness (α)"</v>
      </c>
      <c r="Q99" s="14" t="str">
        <f t="shared" si="8"/>
        <v xml:space="preserve">    term_def_mod_divers_rich_alpha: "The number of species at the level of an individual camera location ({{ ref_intext_wearn_gloverkapfer_2017 }})."</v>
      </c>
    </row>
    <row r="100" spans="1:17" hidden="1">
      <c r="B100" s="14">
        <v>6</v>
      </c>
      <c r="C100" s="14" t="s">
        <v>2902</v>
      </c>
      <c r="D100" s="14" t="s">
        <v>0</v>
      </c>
      <c r="E100" s="33" t="s">
        <v>3360</v>
      </c>
      <c r="F100" s="33" t="str">
        <f t="shared" si="5"/>
        <v>{term}`Audible lure`</v>
      </c>
      <c r="G100" s="17" t="s">
        <v>582</v>
      </c>
      <c r="H100" s="19" t="s">
        <v>583</v>
      </c>
      <c r="I100" s="19" t="str">
        <f>"(#"&amp;G100&amp;")=@{{ "&amp;D100&amp;"_"&amp;G100&amp;" }}@@: {{ "&amp;D100&amp;"_def_"&amp;G100&amp;" }}@@"</f>
        <v>(#baitlure_audible_lure)=@{{ term_baitlure_audible_lure }}@@: {{ term_def_baitlure_audible_lure }}@@</v>
      </c>
      <c r="J100" s="64" t="s">
        <v>3480</v>
      </c>
      <c r="K100" s="64" t="s">
        <v>3480</v>
      </c>
      <c r="L100" s="17"/>
      <c r="M100" s="20" t="s">
        <v>383</v>
      </c>
      <c r="N100" s="23" t="b">
        <v>0</v>
      </c>
      <c r="O100" s="21" t="b">
        <v>1</v>
      </c>
      <c r="P100" s="14" t="str">
        <f t="shared" si="7"/>
        <v xml:space="preserve">    term_baitlure_audible_lure: "Audible lure"</v>
      </c>
      <c r="Q100" s="14" t="str">
        <f t="shared" si="8"/>
        <v xml:space="preserve">    term_def_baitlure_audible_lure: "Sounds imitating noises of prey or conspecifics that draw animals closer by eliciting curiosity ({{ ref_intext_schlexer_2008 }})."</v>
      </c>
    </row>
    <row r="101" spans="1:17" hidden="1">
      <c r="B101" s="14">
        <v>7</v>
      </c>
      <c r="C101" s="14" t="s">
        <v>2902</v>
      </c>
      <c r="D101" s="14" t="s">
        <v>0</v>
      </c>
      <c r="E101" s="33" t="s">
        <v>3279</v>
      </c>
      <c r="F101" s="33" t="str">
        <f t="shared" si="5"/>
        <v>{term}`Bait`</v>
      </c>
      <c r="G101" s="17" t="s">
        <v>580</v>
      </c>
      <c r="H101" s="17" t="s">
        <v>581</v>
      </c>
      <c r="I101" s="19" t="str">
        <f>"(#"&amp;G101&amp;")=@{{ "&amp;D101&amp;"_"&amp;G101&amp;" }}@@: {{ "&amp;D101&amp;"_def_"&amp;G101&amp;" }}@@"</f>
        <v>(#baitlure_bait)=@{{ term_baitlure_bait }}@@: {{ term_def_baitlure_bait }}@@</v>
      </c>
      <c r="J101" s="64" t="s">
        <v>3476</v>
      </c>
      <c r="K101" s="64" t="s">
        <v>3476</v>
      </c>
      <c r="L101" s="17"/>
      <c r="M101" s="20" t="s">
        <v>383</v>
      </c>
      <c r="N101" s="21" t="b">
        <v>1</v>
      </c>
      <c r="O101" s="21" t="b">
        <v>1</v>
      </c>
      <c r="P101" s="14" t="str">
        <f t="shared" si="7"/>
        <v xml:space="preserve">    term_baitlure_bait: "Bait"</v>
      </c>
      <c r="Q101" s="14" t="str">
        <f t="shared" si="8"/>
        <v xml:space="preserve">    term_def_baitlure_bait: "A food item (or other substance) that is placed to attract animals via the sense of taste and olfactory cues ({{ ref_intext_schlexer_2008 }})."</v>
      </c>
    </row>
    <row r="102" spans="1:17" hidden="1">
      <c r="C102" t="s">
        <v>332</v>
      </c>
      <c r="D102" t="s">
        <v>2919</v>
      </c>
      <c r="E102" s="33" t="s">
        <v>3225</v>
      </c>
      <c r="F102" s="33" t="str">
        <f t="shared" si="5"/>
        <v>{term}`Behaviour`</v>
      </c>
      <c r="G102" t="s">
        <v>360</v>
      </c>
      <c r="H102" s="14" t="s">
        <v>359</v>
      </c>
      <c r="J102" s="64" t="s">
        <v>3013</v>
      </c>
      <c r="K102" s="64" t="s">
        <v>3013</v>
      </c>
      <c r="P102" s="14" t="str">
        <f t="shared" si="7"/>
        <v xml:space="preserve">    mod_appl_mod_behaviour: "Behaviour"</v>
      </c>
      <c r="Q102" s="14" t="str">
        <f t="shared" si="8"/>
        <v xml:space="preserve">    mod_appl_def_mod_behaviour: "{{ term_def_mod_behaviour }}"</v>
      </c>
    </row>
    <row r="103" spans="1:17" hidden="1">
      <c r="C103" t="s">
        <v>332</v>
      </c>
      <c r="D103" t="s">
        <v>329</v>
      </c>
      <c r="E103" s="33" t="s">
        <v>3225</v>
      </c>
      <c r="F103" s="33" t="str">
        <f t="shared" si="5"/>
        <v>{term}`Behaviour`</v>
      </c>
      <c r="G103" t="s">
        <v>360</v>
      </c>
      <c r="H103" t="s">
        <v>359</v>
      </c>
      <c r="J103" s="64" t="s">
        <v>3013</v>
      </c>
      <c r="K103" s="64" t="s">
        <v>3013</v>
      </c>
      <c r="P103" s="14" t="str">
        <f t="shared" si="7"/>
        <v xml:space="preserve">    name_mod_behaviour: "Behaviour"</v>
      </c>
      <c r="Q103" s="14" t="str">
        <f t="shared" si="8"/>
        <v xml:space="preserve">    name_def_mod_behaviour: "{{ term_def_mod_behaviour }}"</v>
      </c>
    </row>
    <row r="104" spans="1:17" hidden="1">
      <c r="A104" s="38"/>
      <c r="B104" s="38"/>
      <c r="C104" s="7" t="s">
        <v>370</v>
      </c>
      <c r="D104" s="7" t="s">
        <v>329</v>
      </c>
      <c r="E104" s="33" t="s">
        <v>3333</v>
      </c>
      <c r="F104" s="33" t="str">
        <f t="shared" si="5"/>
        <v>{term}`Behaviour`</v>
      </c>
      <c r="G104" s="7" t="s">
        <v>369</v>
      </c>
      <c r="H104" s="7" t="s">
        <v>359</v>
      </c>
      <c r="I104" s="19" t="str">
        <f>"(#"&amp;G104&amp;")=@{{ "&amp;D104&amp;"_"&amp;G104&amp;" }}@@: {{ "&amp;D104&amp;"_def_"&amp;G104&amp;" }}@@"</f>
        <v>(#obj_behaviour)=@{{ name_obj_behaviour }}@@: {{ name_def_obj_behaviour }}@@</v>
      </c>
      <c r="J104" s="66" t="s">
        <v>3192</v>
      </c>
      <c r="K104" s="66" t="s">
        <v>3192</v>
      </c>
      <c r="L104" s="38"/>
      <c r="M104" s="38"/>
      <c r="N104" s="38"/>
      <c r="O104" s="38"/>
      <c r="P104" s="38" t="str">
        <f t="shared" si="7"/>
        <v xml:space="preserve">    name_obj_behaviour: "Behaviour"</v>
      </c>
      <c r="Q104" s="14" t="str">
        <f t="shared" si="8"/>
        <v xml:space="preserve">    name_def_obj_behaviour: "behaviour focused objectives vary greatly; they may be qualitative or quantitative (e.g., diel activity patterns, mating, boldness, predation, foraging, activity patterns, vigilance, parental care ({{ ref_intext_caravaggi_et_al_2020 }}; {{ ref_intext_wearn_gloverkapfer_2017 }})."</v>
      </c>
    </row>
    <row r="105" spans="1:17" hidden="1">
      <c r="C105" t="s">
        <v>332</v>
      </c>
      <c r="D105" t="s">
        <v>2919</v>
      </c>
      <c r="E105" s="33" t="s">
        <v>3231</v>
      </c>
      <c r="F105" s="33" t="str">
        <f t="shared" si="5"/>
        <v>{term}`Beta-diversity (β)`</v>
      </c>
      <c r="G105" t="s">
        <v>883</v>
      </c>
      <c r="H105" t="s">
        <v>3200</v>
      </c>
      <c r="J105" s="64" t="s">
        <v>3016</v>
      </c>
      <c r="K105" s="64" t="s">
        <v>3016</v>
      </c>
      <c r="P105" s="14" t="str">
        <f t="shared" si="7"/>
        <v xml:space="preserve">    mod_appl_mod_divers_rich_beta: "Beta-diversity (β)"</v>
      </c>
      <c r="Q105" s="14" t="str">
        <f t="shared" si="8"/>
        <v xml:space="preserve">    mod_appl_def_mod_divers_rich_beta: "{{ term_def_mod_divers_rich_beta }}"</v>
      </c>
    </row>
    <row r="106" spans="1:17" hidden="1">
      <c r="A106" s="14" t="s">
        <v>2361</v>
      </c>
      <c r="C106" s="14" t="s">
        <v>332</v>
      </c>
      <c r="D106" s="14" t="s">
        <v>0</v>
      </c>
      <c r="E106" s="33" t="s">
        <v>3231</v>
      </c>
      <c r="F106" s="33" t="str">
        <f t="shared" si="5"/>
        <v>{term}`Beta-diversity (β)`</v>
      </c>
      <c r="G106" t="s">
        <v>883</v>
      </c>
      <c r="H106" t="s">
        <v>3200</v>
      </c>
      <c r="I106" s="19" t="str">
        <f>"(#"&amp;G106&amp;")=@{{ "&amp;D106&amp;"_"&amp;G106&amp;" }}@@: {{ "&amp;D106&amp;"_def_"&amp;G106&amp;" }}@@"</f>
        <v>(#mod_divers_rich_beta)=@{{ term_mod_divers_rich_beta }}@@: {{ term_def_mod_divers_rich_beta }}@@</v>
      </c>
      <c r="J106" s="72" t="s">
        <v>3189</v>
      </c>
      <c r="K106" s="72" t="s">
        <v>3189</v>
      </c>
      <c r="P106" s="14" t="str">
        <f t="shared" si="7"/>
        <v xml:space="preserve">    term_mod_divers_rich_beta: "Beta-diversity (β)"</v>
      </c>
      <c r="Q106" s="14" t="str">
        <f t="shared" si="8"/>
        <v xml:space="preserve">    term_def_mod_divers_rich_beta: "The differences between the communities or, more formally, the variance among the communities ({{ ref_intext_wearn_gloverkapfer_2017 }})."</v>
      </c>
    </row>
    <row r="107" spans="1:17" hidden="1">
      <c r="B107" s="14">
        <v>13</v>
      </c>
      <c r="C107" s="14" t="s">
        <v>2906</v>
      </c>
      <c r="D107" s="14" t="s">
        <v>0</v>
      </c>
      <c r="E107" s="33" t="s">
        <v>3383</v>
      </c>
      <c r="F107" s="33" t="str">
        <f t="shared" si="5"/>
        <v>{term}`Camera angle`</v>
      </c>
      <c r="G107" s="17" t="s">
        <v>577</v>
      </c>
      <c r="H107" s="19" t="s">
        <v>579</v>
      </c>
      <c r="I107" s="19" t="str">
        <f>"(#"&amp;G107&amp;")=@{{ "&amp;D107&amp;"_"&amp;G107&amp;" }}@@: {{ "&amp;D107&amp;"_def_"&amp;G107&amp;" }}@@"</f>
        <v>(#camera_angle)=@{{ term_camera_angle }}@@: {{ term_def_camera_angle }}@@</v>
      </c>
      <c r="J107" s="64" t="s">
        <v>578</v>
      </c>
      <c r="K107" s="64" t="s">
        <v>578</v>
      </c>
      <c r="L107" s="17"/>
      <c r="M107" s="20" t="s">
        <v>383</v>
      </c>
      <c r="N107" s="23" t="b">
        <v>0</v>
      </c>
      <c r="O107" s="21" t="b">
        <v>1</v>
      </c>
      <c r="P107" s="14" t="str">
        <f t="shared" si="7"/>
        <v xml:space="preserve">    term_camera_angle: "Camera angle"</v>
      </c>
      <c r="Q107" s="14" t="str">
        <f t="shared" si="8"/>
        <v xml:space="preserve">    term_def_camera_angle: "The degree at which the camera is pointed toward the FOV Target Feature relative to the horizontal ground surface (with respect to slope, if applicable)."</v>
      </c>
    </row>
    <row r="108" spans="1:17" hidden="1">
      <c r="B108" s="14">
        <v>16</v>
      </c>
      <c r="C108" s="14" t="s">
        <v>2903</v>
      </c>
      <c r="D108" s="14" t="s">
        <v>0</v>
      </c>
      <c r="E108" s="33" t="s">
        <v>3417</v>
      </c>
      <c r="F108" s="33" t="str">
        <f t="shared" si="5"/>
        <v>{term}`Camera days per camera location`</v>
      </c>
      <c r="G108" s="17" t="s">
        <v>574</v>
      </c>
      <c r="H108" s="19" t="s">
        <v>576</v>
      </c>
      <c r="I108" s="19" t="str">
        <f>"(#"&amp;G108&amp;")=@{{ "&amp;D108&amp;"_"&amp;G108&amp;" }}@@: {{ "&amp;D108&amp;"_def_"&amp;G108&amp;" }}@@"</f>
        <v>(#camera_days_per_camera_location)=@{{ term_camera_days_per_camera_location }}@@: {{ term_def_camera_days_per_camera_location }}@@</v>
      </c>
      <c r="J108" s="64" t="s">
        <v>575</v>
      </c>
      <c r="K108" s="64" t="s">
        <v>575</v>
      </c>
      <c r="L108" s="17"/>
      <c r="M108" s="20" t="s">
        <v>383</v>
      </c>
      <c r="N108" s="23" t="b">
        <v>0</v>
      </c>
      <c r="O108" s="21" t="b">
        <v>1</v>
      </c>
      <c r="P108" s="14" t="str">
        <f t="shared" si="7"/>
        <v xml:space="preserve">    term_camera_days_per_camera_location: "Camera days per camera location"</v>
      </c>
      <c r="Q108" s="14" t="str">
        <f t="shared" si="8"/>
        <v xml:space="preserve">    term_def_camera_days_per_camera_location: "The number of days each camera was active and functioning during the period it was deployed (e.g., 24-hour periods or the difference in days between the Deployment Start Date Time and the Deployment End Date Time if there were no interruptions)."</v>
      </c>
    </row>
    <row r="109" spans="1:17" hidden="1">
      <c r="B109" s="14">
        <v>20</v>
      </c>
      <c r="C109" s="14" t="s">
        <v>2911</v>
      </c>
      <c r="D109" s="14" t="s">
        <v>0</v>
      </c>
      <c r="E109" s="33" t="s">
        <v>3407</v>
      </c>
      <c r="F109" s="33" t="str">
        <f t="shared" si="5"/>
        <v>{term}`Camera location`</v>
      </c>
      <c r="G109" s="17" t="s">
        <v>572</v>
      </c>
      <c r="H109" s="19" t="s">
        <v>573</v>
      </c>
      <c r="I109" s="19" t="str">
        <f>"(#"&amp;G109&amp;")=@{{ "&amp;D109&amp;"_"&amp;G109&amp;" }}@@: {{ "&amp;D109&amp;"_def_"&amp;G109&amp;" }}@@"</f>
        <v>(#camera_location)=@{{ term_camera_location }}@@: {{ term_def_camera_location }}@@</v>
      </c>
      <c r="J109" s="64" t="s">
        <v>739</v>
      </c>
      <c r="K109" s="64" t="s">
        <v>739</v>
      </c>
      <c r="L109" s="17"/>
      <c r="M109" s="20" t="s">
        <v>383</v>
      </c>
      <c r="N109" s="21" t="b">
        <v>1</v>
      </c>
      <c r="O109" s="21" t="b">
        <v>1</v>
      </c>
      <c r="P109" s="14" t="str">
        <f t="shared" si="7"/>
        <v xml:space="preserve">    term_camera_location: "Camera location"</v>
      </c>
      <c r="Q109" s="14" t="str">
        <f t="shared" si="8"/>
        <v xml:space="preserve">    term_def_camera_location: "The location where a single camera was placed (recorded as 'Camera Location Name')."</v>
      </c>
    </row>
    <row r="110" spans="1:17" hidden="1">
      <c r="B110" s="14">
        <v>27</v>
      </c>
      <c r="C110" s="14" t="s">
        <v>2903</v>
      </c>
      <c r="D110" s="14" t="s">
        <v>0</v>
      </c>
      <c r="E110" s="33" t="s">
        <v>3384</v>
      </c>
      <c r="F110" s="33" t="str">
        <f t="shared" si="5"/>
        <v>{term}`Camera spacing`</v>
      </c>
      <c r="G110" s="17" t="s">
        <v>570</v>
      </c>
      <c r="H110" s="19" t="s">
        <v>571</v>
      </c>
      <c r="I110" s="19" t="str">
        <f>"(#"&amp;G110&amp;")=@{{ "&amp;D110&amp;"_"&amp;G110&amp;" }}@@: {{ "&amp;D110&amp;"_def_"&amp;G110&amp;" }}@@"</f>
        <v>(#camera_spacing)=@{{ term_camera_spacing }}@@: {{ term_def_camera_spacing }}@@</v>
      </c>
      <c r="J110" s="64" t="s">
        <v>3629</v>
      </c>
      <c r="K110" s="64" t="s">
        <v>2434</v>
      </c>
      <c r="L110" s="17"/>
      <c r="M110" s="20" t="s">
        <v>383</v>
      </c>
      <c r="N110" s="23" t="b">
        <v>0</v>
      </c>
      <c r="O110" s="21" t="b">
        <v>1</v>
      </c>
      <c r="P110" s="14" t="str">
        <f t="shared" si="7"/>
        <v xml:space="preserve">    term_camera_spacing: "Camera spacing"</v>
      </c>
      <c r="Q110" s="14" t="str">
        <f t="shared" si="8"/>
        <v xml:space="preserve">    term_def_camera_spacing: "The distance between cameras (i.e., also referred to as 'inter-trap distance'). This will be influenced by the chosen sampling design, the [survey](/09_gloss_ref/09_glossary.md#survey) Objectives, the Target Species and data analysis."</v>
      </c>
    </row>
    <row r="111" spans="1:17" hidden="1">
      <c r="C111" t="s">
        <v>332</v>
      </c>
      <c r="D111" t="s">
        <v>329</v>
      </c>
      <c r="E111" s="33" t="s">
        <v>3229</v>
      </c>
      <c r="F111" s="33" t="str">
        <f t="shared" si="5"/>
        <v>{term}`Capture-recapture (CR) / Capture-mark-recapture (CMR)`</v>
      </c>
      <c r="G111" t="s">
        <v>358</v>
      </c>
      <c r="H111" t="s">
        <v>1228</v>
      </c>
      <c r="J111" s="64" t="s">
        <v>3015</v>
      </c>
      <c r="K111" s="64" t="s">
        <v>3015</v>
      </c>
      <c r="P111" s="14" t="str">
        <f t="shared" si="7"/>
        <v xml:space="preserve">    name_mod_cr_cmr: "Capture-recapture (CR) / Capture-mark-recapture (CMR)"</v>
      </c>
      <c r="Q111" s="14" t="str">
        <f t="shared" si="8"/>
        <v xml:space="preserve">    name_def_mod_cr_cmr: "{{ term_def_mod_cr_cmr }}"</v>
      </c>
    </row>
    <row r="112" spans="1:17" hidden="1">
      <c r="B112" s="14">
        <v>28</v>
      </c>
      <c r="C112" s="14" t="s">
        <v>332</v>
      </c>
      <c r="D112" s="14" t="s">
        <v>0</v>
      </c>
      <c r="E112" s="33" t="s">
        <v>3285</v>
      </c>
      <c r="F112" s="33" t="str">
        <f t="shared" si="5"/>
        <v>{term}`Capture-recapture (CR) model */ Capture-mark-recapture (CMR) model (Karanth, 1995; Karanth &amp; Nichols, 1998)`</v>
      </c>
      <c r="G112" s="17" t="s">
        <v>358</v>
      </c>
      <c r="H112" s="17" t="s">
        <v>569</v>
      </c>
      <c r="I112" s="19" t="str">
        <f t="shared" ref="I112:I119" si="9">"(#"&amp;G112&amp;")=@{{ "&amp;D112&amp;"_"&amp;G112&amp;" }}@@: {{ "&amp;D112&amp;"_def_"&amp;G112&amp;" }}@@"</f>
        <v>(#mod_cr_cmr)=@{{ term_mod_cr_cmr }}@@: {{ term_def_mod_cr_cmr }}@@</v>
      </c>
      <c r="J112" s="64" t="s">
        <v>2438</v>
      </c>
      <c r="K112" s="64" t="s">
        <v>2438</v>
      </c>
      <c r="L112" s="17"/>
      <c r="M112" s="20" t="s">
        <v>383</v>
      </c>
      <c r="N112" s="23" t="b">
        <v>0</v>
      </c>
      <c r="O112" s="21" t="b">
        <v>1</v>
      </c>
      <c r="P112" s="14" t="str">
        <f t="shared" si="7"/>
        <v xml:space="preserve">    term_mod_cr_cmr: "Capture-recapture (CR) model */ Capture-mark-recapture (CMR) model (Karanth, 1995; Karanth &amp; Nichols, 1998)"</v>
      </c>
      <c r="Q112" s="14" t="str">
        <f t="shared" si="8"/>
        <v xml:space="preserve">    term_def_mod_cr_cmr: "A method of estimating the abundance or [density](/09_gloss_ref/09_glossary.md#density)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[density](/09_gloss_ref/09_glossary.md#density) estimates (Blanc et al., 2013, Obbard et al., 2010, Sollmann et al., 2011)."</v>
      </c>
    </row>
    <row r="113" spans="1:17" hidden="1">
      <c r="B113" s="14">
        <v>29</v>
      </c>
      <c r="C113" s="14" t="s">
        <v>332</v>
      </c>
      <c r="D113" s="14" t="s">
        <v>0</v>
      </c>
      <c r="E113" s="33" t="s">
        <v>3471</v>
      </c>
      <c r="F113" s="33" t="str">
        <f t="shared" si="5"/>
        <v>{term}`Categorical partial identity model (catSPIM) (Augustine et al., 2019; Sun et al., 2022)`</v>
      </c>
      <c r="G113" s="17" t="s">
        <v>351</v>
      </c>
      <c r="H113" s="19" t="s">
        <v>568</v>
      </c>
      <c r="I113" s="19" t="str">
        <f t="shared" si="9"/>
        <v>(#mod_catspim)=@{{ term_mod_catspim }}@@: {{ term_def_mod_catspim }}@@</v>
      </c>
      <c r="J113" s="64" t="s">
        <v>3474</v>
      </c>
      <c r="K113" s="64" t="s">
        <v>3474</v>
      </c>
      <c r="L113" s="17"/>
      <c r="M113" s="20" t="s">
        <v>383</v>
      </c>
      <c r="N113" s="23" t="b">
        <v>0</v>
      </c>
      <c r="O113" s="21" t="b">
        <v>1</v>
      </c>
      <c r="P113" s="14" t="str">
        <f t="shared" si="7"/>
        <v xml:space="preserve">    term_mod_catspim: "Categorical partial identity model (catSPIM) (Augustine et al., 2019; Sun et al., 2022)"</v>
      </c>
      <c r="Q113" s="14" t="str">
        <f t="shared" si="8"/>
        <v xml:space="preserve">    term_def_mod_catspim: "A method used to estimate the [density](/09_gloss_ref/09_glossary.md#density)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ref_intext_chandler_royle_2013 }})."</v>
      </c>
    </row>
    <row r="114" spans="1:17" hidden="1">
      <c r="B114" s="14">
        <v>30</v>
      </c>
      <c r="C114" s="14" t="s">
        <v>2903</v>
      </c>
      <c r="D114" s="14" t="s">
        <v>0</v>
      </c>
      <c r="E114" s="33" t="s">
        <v>3357</v>
      </c>
      <c r="F114" s="33" t="str">
        <f t="shared" si="5"/>
        <v>{term}`Clustered design`</v>
      </c>
      <c r="G114" s="17" t="s">
        <v>566</v>
      </c>
      <c r="H114" s="17" t="s">
        <v>567</v>
      </c>
      <c r="I114" s="19" t="str">
        <f t="shared" si="9"/>
        <v>(#sampledesign_clustered)=@{{ term_sampledesign_clustered }}@@: {{ term_def_sampledesign_clustered }}@@</v>
      </c>
      <c r="J114" s="64" t="s">
        <v>3011</v>
      </c>
      <c r="K114" s="64" t="s">
        <v>3011</v>
      </c>
      <c r="L114" s="17"/>
      <c r="M114" s="20" t="s">
        <v>383</v>
      </c>
      <c r="N114" s="21" t="b">
        <v>1</v>
      </c>
      <c r="O114" s="21" t="b">
        <v>1</v>
      </c>
      <c r="P114" s="14" t="str">
        <f t="shared" si="7"/>
        <v xml:space="preserve">    term_sampledesign_clustered: "Clustered design"</v>
      </c>
      <c r="Q114" s="14" t="str">
        <f t="shared" si="8"/>
        <v xml:space="preserve">    term_def_sampledesign_clustered: "Multiple cameras are deployed at a sample station (Figure 3d). A clustered design can be used within a systematic or stratified approach (i.e., systematic clustered design or as a clustered random design [{{ ref_intext_wearn_gloverkapfer_2017 }}])."</v>
      </c>
    </row>
    <row r="115" spans="1:17" hidden="1">
      <c r="B115" s="14">
        <v>31</v>
      </c>
      <c r="C115" s="14" t="s">
        <v>2903</v>
      </c>
      <c r="D115" s="14" t="s">
        <v>0</v>
      </c>
      <c r="E115" s="33" t="s">
        <v>3337</v>
      </c>
      <c r="F115" s="33" t="str">
        <f t="shared" si="5"/>
        <v>{term}`Convenience design`</v>
      </c>
      <c r="G115" s="17" t="s">
        <v>564</v>
      </c>
      <c r="H115" s="19" t="s">
        <v>565</v>
      </c>
      <c r="I115" s="19" t="str">
        <f t="shared" si="9"/>
        <v>(#sampledesign_convenience)=@{{ term_sampledesign_convenience }}@@: {{ term_def_sampledesign_convenience }}@@</v>
      </c>
      <c r="J115" s="64" t="s">
        <v>842</v>
      </c>
      <c r="K115" s="64" t="s">
        <v>842</v>
      </c>
      <c r="L115" s="17"/>
      <c r="M115" s="20" t="s">
        <v>383</v>
      </c>
      <c r="N115" s="21" t="b">
        <v>1</v>
      </c>
      <c r="O115" s="21" t="b">
        <v>1</v>
      </c>
      <c r="P115" s="14" t="str">
        <f t="shared" si="7"/>
        <v xml:space="preserve">    term_sampledesign_convenience: "Convenience design"</v>
      </c>
      <c r="Q115" s="14" t="str">
        <f t="shared" si="8"/>
        <v xml:space="preserve">    term_def_sampledesign_convenience: "Camera locations or sample stations are chosen based on logistic considerations (e.g., remoteness, access constraints, and*/or costs)."</v>
      </c>
    </row>
    <row r="116" spans="1:17" hidden="1">
      <c r="B116" s="14">
        <v>32</v>
      </c>
      <c r="C116" s="14" t="s">
        <v>2912</v>
      </c>
      <c r="D116" s="14" t="s">
        <v>0</v>
      </c>
      <c r="E116" s="33" t="s">
        <v>3394</v>
      </c>
      <c r="F116" s="33" t="str">
        <f t="shared" si="5"/>
        <v>{term}`Crew`</v>
      </c>
      <c r="G116" s="17" t="s">
        <v>562</v>
      </c>
      <c r="H116" s="19" t="s">
        <v>563</v>
      </c>
      <c r="I116" s="19" t="str">
        <f t="shared" si="9"/>
        <v>(#crew)=@{{ term_crew }}@@: {{ term_def_crew }}@@</v>
      </c>
      <c r="J116" s="64" t="s">
        <v>745</v>
      </c>
      <c r="K116" s="64" t="s">
        <v>745</v>
      </c>
      <c r="L116" s="17"/>
      <c r="M116" s="20" t="s">
        <v>383</v>
      </c>
      <c r="N116" s="21" t="b">
        <v>1</v>
      </c>
      <c r="O116" s="21" t="b">
        <v>1</v>
      </c>
      <c r="P116" s="14" t="str">
        <f t="shared" si="7"/>
        <v xml:space="preserve">    term_crew: "Crew"</v>
      </c>
      <c r="Q116" s="14" t="str">
        <f t="shared" si="8"/>
        <v xml:space="preserve">    term_def_crew: "The first and last names of all the individuals who collected data during the deployment visit ('Deployment Crew') and Service*/Retrieval visit ('Service*/Retrieval Crew')."</v>
      </c>
    </row>
    <row r="117" spans="1:17" hidden="1">
      <c r="B117" s="14">
        <v>33</v>
      </c>
      <c r="C117" s="17" t="s">
        <v>2905</v>
      </c>
      <c r="D117" s="14" t="s">
        <v>0</v>
      </c>
      <c r="E117" s="33" t="s">
        <v>3428</v>
      </c>
      <c r="F117" s="33" t="str">
        <f t="shared" si="5"/>
        <v>{term}`Cumulative detection probability`</v>
      </c>
      <c r="G117" s="17" t="s">
        <v>560</v>
      </c>
      <c r="H117" s="19" t="s">
        <v>561</v>
      </c>
      <c r="I117" s="19" t="str">
        <f t="shared" si="9"/>
        <v>(#cumulative_det_probability)=@{{ term_cumulative_det_probability }}@@: {{ term_def_cumulative_det_probability }}@@</v>
      </c>
      <c r="J117" s="64" t="s">
        <v>3630</v>
      </c>
      <c r="K117" s="64" t="s">
        <v>2435</v>
      </c>
      <c r="L117" s="17"/>
      <c r="M117" s="20" t="s">
        <v>383</v>
      </c>
      <c r="N117" s="23" t="b">
        <v>0</v>
      </c>
      <c r="O117" s="21" t="b">
        <v>1</v>
      </c>
      <c r="P117" s="14" t="str">
        <f t="shared" si="7"/>
        <v xml:space="preserve">    term_cumulative_det_probability: "Cumulative detection probability"</v>
      </c>
      <c r="Q117" s="14" t="str">
        <f t="shared" si="8"/>
        <v xml:space="preserve">    term_def_cumulative_det_probability: "The probability of detecting a species at least once during the entire [survey](/09_gloss_ref/09_glossary.md#survey) (Steenweg et al., 2019)."</v>
      </c>
    </row>
    <row r="118" spans="1:17" hidden="1">
      <c r="B118" s="14">
        <v>34</v>
      </c>
      <c r="C118" s="14" t="s">
        <v>370</v>
      </c>
      <c r="D118" s="14" t="s">
        <v>0</v>
      </c>
      <c r="E118" s="33" t="s">
        <v>3421</v>
      </c>
      <c r="F118" s="33" t="str">
        <f t="shared" si="5"/>
        <v>{term}`Density`</v>
      </c>
      <c r="G118" s="17" t="s">
        <v>2349</v>
      </c>
      <c r="H118" s="19" t="s">
        <v>2358</v>
      </c>
      <c r="I118" s="19" t="str">
        <f t="shared" si="9"/>
        <v>(#density)=@{{ term_density }}@@: {{ term_def_density }}@@</v>
      </c>
      <c r="J118" s="64" t="s">
        <v>3007</v>
      </c>
      <c r="K118" s="64" t="s">
        <v>3007</v>
      </c>
      <c r="L118" s="17"/>
      <c r="M118" s="20" t="s">
        <v>383</v>
      </c>
      <c r="N118" s="21" t="b">
        <v>1</v>
      </c>
      <c r="O118" s="21" t="b">
        <v>1</v>
      </c>
      <c r="P118" s="14" t="str">
        <f t="shared" si="7"/>
        <v xml:space="preserve">    term_density: "Density"</v>
      </c>
      <c r="Q118" s="14" t="str">
        <f t="shared" si="8"/>
        <v xml:space="preserve">    term_def_density: "The number of individuals per unit area ({{ ref_intext_wearn_gloverkapfer_2017 }})"</v>
      </c>
    </row>
    <row r="119" spans="1:17" hidden="1">
      <c r="A119" s="38"/>
      <c r="B119" s="38"/>
      <c r="C119" s="7" t="s">
        <v>370</v>
      </c>
      <c r="D119" s="7" t="s">
        <v>329</v>
      </c>
      <c r="E119" s="33" t="s">
        <v>3222</v>
      </c>
      <c r="F119" s="33" t="str">
        <f t="shared" si="5"/>
        <v>{term}`Density`</v>
      </c>
      <c r="G119" s="7" t="s">
        <v>2871</v>
      </c>
      <c r="H119" s="7" t="s">
        <v>2358</v>
      </c>
      <c r="I119" s="19" t="str">
        <f t="shared" si="9"/>
        <v>(#obj_density)=@{{ name_obj_density }}@@: {{ name_def_obj_density }}@@</v>
      </c>
      <c r="J119" s="66" t="s">
        <v>3004</v>
      </c>
      <c r="K119" s="66" t="s">
        <v>3004</v>
      </c>
      <c r="L119" s="38"/>
      <c r="M119" s="38"/>
      <c r="N119" s="38"/>
      <c r="O119" s="38"/>
      <c r="P119" s="38" t="str">
        <f t="shared" si="7"/>
        <v xml:space="preserve">    name_obj_density: "Density"</v>
      </c>
      <c r="Q119" s="14" t="str">
        <f t="shared" si="8"/>
        <v xml:space="preserve">    name_def_obj_density: "{{ term_def_density }}"</v>
      </c>
    </row>
    <row r="120" spans="1:17" hidden="1">
      <c r="C120" t="s">
        <v>332</v>
      </c>
      <c r="D120" t="s">
        <v>2919</v>
      </c>
      <c r="E120" s="33" t="s">
        <v>3263</v>
      </c>
      <c r="F120" s="33" t="str">
        <f t="shared" si="5"/>
        <v>{term}`Density / population size; Marked`</v>
      </c>
      <c r="G120" t="s">
        <v>357</v>
      </c>
      <c r="H120" s="14" t="s">
        <v>2639</v>
      </c>
      <c r="J120" s="64" t="s">
        <v>3033</v>
      </c>
      <c r="K120" s="64" t="s">
        <v>3033</v>
      </c>
      <c r="P120" s="14" t="str">
        <f t="shared" si="7"/>
        <v xml:space="preserve">    mod_appl_mod_scr_secr: "Density / population size; Marked"</v>
      </c>
      <c r="Q120" s="14" t="str">
        <f t="shared" si="8"/>
        <v xml:space="preserve">    mod_appl_def_mod_scr_secr: "{{ term_def_mod_scr_secr }}"</v>
      </c>
    </row>
    <row r="121" spans="1:17" hidden="1">
      <c r="C121" t="s">
        <v>332</v>
      </c>
      <c r="D121" t="s">
        <v>2919</v>
      </c>
      <c r="E121" s="33" t="s">
        <v>3223</v>
      </c>
      <c r="F121" s="33" t="str">
        <f t="shared" si="5"/>
        <v>{term}`Density / population size; Partially Marked`</v>
      </c>
      <c r="G121" t="s">
        <v>350</v>
      </c>
      <c r="H121" s="14" t="s">
        <v>2641</v>
      </c>
      <c r="J121" s="64" t="s">
        <v>3012</v>
      </c>
      <c r="K121" s="64" t="s">
        <v>3012</v>
      </c>
      <c r="P121" s="14" t="str">
        <f t="shared" si="7"/>
        <v xml:space="preserve">    mod_appl_mod_2flankspim: "Density / population size; Partially Marked"</v>
      </c>
      <c r="Q121" s="14" t="str">
        <f t="shared" si="8"/>
        <v xml:space="preserve">    mod_appl_def_mod_2flankspim: "{{ term_def_mod_2flankspim }}"</v>
      </c>
    </row>
    <row r="122" spans="1:17" hidden="1">
      <c r="C122" t="s">
        <v>332</v>
      </c>
      <c r="D122" t="s">
        <v>2919</v>
      </c>
      <c r="E122" s="33" t="s">
        <v>3226</v>
      </c>
      <c r="F122" s="33" t="str">
        <f t="shared" si="5"/>
        <v>{term}`Density / population size; Partially Marked`</v>
      </c>
      <c r="G122" t="s">
        <v>351</v>
      </c>
      <c r="H122" s="14" t="s">
        <v>2641</v>
      </c>
      <c r="J122" s="64" t="s">
        <v>3014</v>
      </c>
      <c r="K122" s="64" t="s">
        <v>3014</v>
      </c>
      <c r="P122" s="14" t="str">
        <f t="shared" si="7"/>
        <v xml:space="preserve">    mod_appl_mod_catspim: "Density / population size; Partially Marked"</v>
      </c>
      <c r="Q122" s="14" t="str">
        <f t="shared" si="8"/>
        <v xml:space="preserve">    mod_appl_def_mod_catspim: "{{ term_def_mod_catspim }}"</v>
      </c>
    </row>
    <row r="123" spans="1:17" hidden="1">
      <c r="C123" t="s">
        <v>332</v>
      </c>
      <c r="D123" t="s">
        <v>2919</v>
      </c>
      <c r="E123" s="33" t="s">
        <v>3265</v>
      </c>
      <c r="F123" s="33" t="str">
        <f t="shared" si="5"/>
        <v>{term}`Density; Marked`</v>
      </c>
      <c r="G123" t="s">
        <v>354</v>
      </c>
      <c r="H123" s="14" t="s">
        <v>2640</v>
      </c>
      <c r="J123" s="64" t="s">
        <v>3034</v>
      </c>
      <c r="K123" s="64" t="s">
        <v>3034</v>
      </c>
      <c r="P123" s="14" t="str">
        <f t="shared" si="7"/>
        <v xml:space="preserve">    mod_appl_mod_smr: "Density; Marked"</v>
      </c>
      <c r="Q123" s="14" t="str">
        <f t="shared" si="8"/>
        <v xml:space="preserve">    mod_appl_def_mod_smr: "{{ term_def_mod_smr }}"</v>
      </c>
    </row>
    <row r="124" spans="1:17" hidden="1">
      <c r="C124" t="s">
        <v>332</v>
      </c>
      <c r="D124" t="s">
        <v>2919</v>
      </c>
      <c r="E124" s="33" t="s">
        <v>3234</v>
      </c>
      <c r="F124" s="33" t="str">
        <f t="shared" si="5"/>
        <v>{term}`Density; Unmarked`</v>
      </c>
      <c r="G124" t="s">
        <v>338</v>
      </c>
      <c r="H124" s="14" t="s">
        <v>2637</v>
      </c>
      <c r="J124" s="64" t="s">
        <v>3020</v>
      </c>
      <c r="K124" s="64" t="s">
        <v>3020</v>
      </c>
      <c r="P124" s="14" t="str">
        <f t="shared" si="7"/>
        <v xml:space="preserve">    mod_appl_mod_ds: "Density; Unmarked"</v>
      </c>
      <c r="Q124" s="14" t="str">
        <f t="shared" si="8"/>
        <v xml:space="preserve">    mod_appl_def_mod_ds: "{{ term_def_mod_ds }}"</v>
      </c>
    </row>
    <row r="125" spans="1:17" hidden="1">
      <c r="C125" t="s">
        <v>332</v>
      </c>
      <c r="D125" t="s">
        <v>2919</v>
      </c>
      <c r="E125" s="33" t="s">
        <v>3239</v>
      </c>
      <c r="F125" s="33" t="str">
        <f t="shared" si="5"/>
        <v>{term}`Density; Unmarked`</v>
      </c>
      <c r="G125" t="s">
        <v>331</v>
      </c>
      <c r="H125" s="14" t="s">
        <v>2637</v>
      </c>
      <c r="J125" s="64" t="s">
        <v>3022</v>
      </c>
      <c r="K125" s="64" t="s">
        <v>3022</v>
      </c>
      <c r="P125" s="14" t="str">
        <f t="shared" si="7"/>
        <v xml:space="preserve">    mod_appl_mod_is: "Density; Unmarked"</v>
      </c>
      <c r="Q125" s="14" t="str">
        <f t="shared" si="8"/>
        <v xml:space="preserve">    mod_appl_def_mod_is: "{{ term_def_mod_is }}"</v>
      </c>
    </row>
    <row r="126" spans="1:17" hidden="1">
      <c r="C126" t="s">
        <v>332</v>
      </c>
      <c r="D126" t="s">
        <v>2919</v>
      </c>
      <c r="E126" s="33" t="s">
        <v>3256</v>
      </c>
      <c r="F126" s="33" t="str">
        <f t="shared" si="5"/>
        <v>{term}`Density; Unmarked`</v>
      </c>
      <c r="G126" t="s">
        <v>344</v>
      </c>
      <c r="H126" s="14" t="s">
        <v>2637</v>
      </c>
      <c r="J126" s="64" t="s">
        <v>3030</v>
      </c>
      <c r="K126" s="64" t="s">
        <v>3030</v>
      </c>
      <c r="P126" s="14" t="str">
        <f t="shared" si="7"/>
        <v xml:space="preserve">    mod_appl_mod_rem: "Density; Unmarked"</v>
      </c>
      <c r="Q126" s="14" t="str">
        <f t="shared" si="8"/>
        <v xml:space="preserve">    mod_appl_def_mod_rem: "{{ term_def_mod_rem }}"</v>
      </c>
    </row>
    <row r="127" spans="1:17" hidden="1">
      <c r="C127" t="s">
        <v>332</v>
      </c>
      <c r="D127" t="s">
        <v>2919</v>
      </c>
      <c r="E127" s="33" t="s">
        <v>3258</v>
      </c>
      <c r="F127" s="33" t="str">
        <f t="shared" si="5"/>
        <v>{term}`Density; Unmarked`</v>
      </c>
      <c r="G127" t="s">
        <v>342</v>
      </c>
      <c r="H127" s="14" t="s">
        <v>2637</v>
      </c>
      <c r="J127" s="64" t="s">
        <v>3031</v>
      </c>
      <c r="K127" s="64" t="s">
        <v>3031</v>
      </c>
      <c r="P127" s="14" t="str">
        <f t="shared" si="7"/>
        <v xml:space="preserve">    mod_appl_mod_rest: "Density; Unmarked"</v>
      </c>
      <c r="Q127" s="14" t="str">
        <f t="shared" si="8"/>
        <v xml:space="preserve">    mod_appl_def_mod_rest: "{{ term_def_mod_rest }}"</v>
      </c>
    </row>
    <row r="128" spans="1:17" hidden="1">
      <c r="C128" t="s">
        <v>332</v>
      </c>
      <c r="D128" t="s">
        <v>2919</v>
      </c>
      <c r="E128" s="33" t="s">
        <v>3261</v>
      </c>
      <c r="F128" s="33" t="str">
        <f t="shared" si="5"/>
        <v>{term}`Density; Unmarked`</v>
      </c>
      <c r="G128" t="s">
        <v>352</v>
      </c>
      <c r="H128" s="14" t="s">
        <v>2637</v>
      </c>
      <c r="J128" s="64" t="s">
        <v>3032</v>
      </c>
      <c r="K128" s="64" t="s">
        <v>3032</v>
      </c>
      <c r="P128" s="14" t="str">
        <f t="shared" si="7"/>
        <v xml:space="preserve">    mod_appl_mod_sc: "Density; Unmarked"</v>
      </c>
      <c r="Q128" s="14" t="str">
        <f t="shared" si="8"/>
        <v xml:space="preserve">    mod_appl_def_mod_sc: "{{ term_def_mod_sc }}"</v>
      </c>
    </row>
    <row r="129" spans="2:17" hidden="1">
      <c r="C129" t="s">
        <v>332</v>
      </c>
      <c r="D129" t="s">
        <v>2919</v>
      </c>
      <c r="E129" s="33" t="s">
        <v>3267</v>
      </c>
      <c r="F129" s="33" t="str">
        <f t="shared" si="5"/>
        <v>{term}`Density; Unmarked`</v>
      </c>
      <c r="G129" t="s">
        <v>334</v>
      </c>
      <c r="H129" s="14" t="s">
        <v>2637</v>
      </c>
      <c r="J129" s="64" t="s">
        <v>3035</v>
      </c>
      <c r="K129" s="64" t="s">
        <v>3035</v>
      </c>
      <c r="P129" s="14" t="str">
        <f t="shared" si="7"/>
        <v xml:space="preserve">    mod_appl_mod_ste: "Density; Unmarked"</v>
      </c>
      <c r="Q129" s="14" t="str">
        <f t="shared" si="8"/>
        <v xml:space="preserve">    mod_appl_def_mod_ste: "{{ term_def_mod_ste }}"</v>
      </c>
    </row>
    <row r="130" spans="2:17" hidden="1">
      <c r="C130" t="s">
        <v>332</v>
      </c>
      <c r="D130" t="s">
        <v>2919</v>
      </c>
      <c r="E130" s="33" t="s">
        <v>3269</v>
      </c>
      <c r="F130" s="33" t="str">
        <f t="shared" ref="F130:F193" si="10">"{term}`"&amp;H130&amp;"`"</f>
        <v>{term}`Density; Unmarked`</v>
      </c>
      <c r="G130" t="s">
        <v>340</v>
      </c>
      <c r="H130" s="14" t="s">
        <v>2637</v>
      </c>
      <c r="J130" s="64" t="s">
        <v>3036</v>
      </c>
      <c r="K130" s="64" t="s">
        <v>3036</v>
      </c>
      <c r="P130" s="14" t="str">
        <f t="shared" ref="P130:P193" si="11">"    "&amp;D130&amp;"_"&amp;G130&amp;": """&amp;H130&amp;""""</f>
        <v xml:space="preserve">    mod_appl_mod_tifc: "Density; Unmarked"</v>
      </c>
      <c r="Q130" s="14" t="str">
        <f t="shared" ref="Q130:Q193" si="12">IF(K130=999,"",("    "&amp;D130&amp;"_def_"&amp;G130&amp;": """&amp;K130&amp;""""))</f>
        <v xml:space="preserve">    mod_appl_def_mod_tifc: "{{ term_def_mod_tifc }}"</v>
      </c>
    </row>
    <row r="131" spans="2:17" hidden="1">
      <c r="C131" t="s">
        <v>332</v>
      </c>
      <c r="D131" t="s">
        <v>2919</v>
      </c>
      <c r="E131" s="33" t="s">
        <v>3271</v>
      </c>
      <c r="F131" s="33" t="str">
        <f t="shared" si="10"/>
        <v>{term}`Density; Unmarked`</v>
      </c>
      <c r="G131" t="s">
        <v>336</v>
      </c>
      <c r="H131" s="14" t="s">
        <v>2637</v>
      </c>
      <c r="J131" s="64" t="s">
        <v>3037</v>
      </c>
      <c r="K131" s="64" t="s">
        <v>3037</v>
      </c>
      <c r="P131" s="14" t="str">
        <f t="shared" si="11"/>
        <v xml:space="preserve">    mod_appl_mod_tte: "Density; Unmarked"</v>
      </c>
      <c r="Q131" s="14" t="str">
        <f t="shared" si="12"/>
        <v xml:space="preserve">    mod_appl_def_mod_tte: "{{ term_def_mod_tte }}"</v>
      </c>
    </row>
    <row r="132" spans="2:17" hidden="1">
      <c r="B132" s="14">
        <v>35</v>
      </c>
      <c r="C132" s="14" t="s">
        <v>2909</v>
      </c>
      <c r="D132" s="14" t="s">
        <v>0</v>
      </c>
      <c r="E132" s="33" t="s">
        <v>3315</v>
      </c>
      <c r="F132" s="33" t="str">
        <f t="shared" si="10"/>
        <v>{term}`Deployment`</v>
      </c>
      <c r="G132" s="17" t="s">
        <v>558</v>
      </c>
      <c r="H132" s="19" t="s">
        <v>559</v>
      </c>
      <c r="I132" s="19" t="str">
        <f t="shared" ref="I132:I140" si="13">"(#"&amp;G132&amp;")=@{{ "&amp;D132&amp;"_"&amp;G132&amp;" }}@@: {{ "&amp;D132&amp;"_def_"&amp;G132&amp;" }}@@"</f>
        <v>(#deployment)=@{{ term_deployment }}@@: {{ term_def_deployment }}@@</v>
      </c>
      <c r="J132" s="64" t="s">
        <v>832</v>
      </c>
      <c r="K132" s="64" t="s">
        <v>832</v>
      </c>
      <c r="L132" s="17"/>
      <c r="M132" s="20" t="s">
        <v>383</v>
      </c>
      <c r="N132" s="21" t="b">
        <v>1</v>
      </c>
      <c r="O132" s="21" t="b">
        <v>1</v>
      </c>
      <c r="P132" s="14" t="str">
        <f t="shared" si="11"/>
        <v xml:space="preserve">    term_deployment: "Deployment"</v>
      </c>
      <c r="Q132" s="14" t="str">
        <f t="shared" si="12"/>
        <v xml:space="preserve">    term_def_deployment: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row>
    <row r="133" spans="2:17" hidden="1">
      <c r="B133" s="14">
        <v>37</v>
      </c>
      <c r="C133" s="14" t="s">
        <v>2909</v>
      </c>
      <c r="D133" s="14" t="s">
        <v>0</v>
      </c>
      <c r="E133" s="33" t="s">
        <v>3358</v>
      </c>
      <c r="F133" s="33" t="str">
        <f t="shared" si="10"/>
        <v>{term}`Deployment area photos`</v>
      </c>
      <c r="G133" s="17" t="s">
        <v>556</v>
      </c>
      <c r="H133" s="19" t="s">
        <v>557</v>
      </c>
      <c r="I133" s="19" t="str">
        <f t="shared" si="13"/>
        <v>(#deployment_area_photos)=@{{ term_deployment_area_photos }}@@: {{ term_def_deployment_area_photos }}@@</v>
      </c>
      <c r="J133" s="64" t="s">
        <v>833</v>
      </c>
      <c r="K133" s="64" t="s">
        <v>833</v>
      </c>
      <c r="L133" s="17"/>
      <c r="M133" s="20" t="s">
        <v>383</v>
      </c>
      <c r="N133" s="21" t="b">
        <v>1</v>
      </c>
      <c r="O133" s="21" t="b">
        <v>1</v>
      </c>
      <c r="P133" s="14" t="str">
        <f t="shared" si="11"/>
        <v xml:space="preserve">    term_deployment_area_photos: "Deployment area photos"</v>
      </c>
      <c r="Q133" s="14" t="str">
        <f t="shared" si="12"/>
        <v xml:space="preserve">    term_def_deployment_area_photos: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row>
    <row r="134" spans="2:17" hidden="1">
      <c r="B134" s="14">
        <v>43</v>
      </c>
      <c r="C134" s="14" t="s">
        <v>2909</v>
      </c>
      <c r="D134" s="14" t="s">
        <v>0</v>
      </c>
      <c r="E134" s="33" t="s">
        <v>3353</v>
      </c>
      <c r="F134" s="33" t="str">
        <f t="shared" si="10"/>
        <v>{term}`Deployment metadata`</v>
      </c>
      <c r="G134" s="17" t="s">
        <v>553</v>
      </c>
      <c r="H134" s="19" t="s">
        <v>555</v>
      </c>
      <c r="I134" s="19" t="str">
        <f t="shared" si="13"/>
        <v>(#deployment_metadata)=@{{ term_deployment_metadata }}@@: {{ term_def_deployment_metadata }}@@</v>
      </c>
      <c r="J134" s="64" t="s">
        <v>554</v>
      </c>
      <c r="K134" s="64" t="s">
        <v>554</v>
      </c>
      <c r="L134" s="17"/>
      <c r="M134" s="20" t="s">
        <v>383</v>
      </c>
      <c r="N134" s="21" t="b">
        <v>1</v>
      </c>
      <c r="O134" s="21" t="b">
        <v>1</v>
      </c>
      <c r="P134" s="14" t="str">
        <f t="shared" si="11"/>
        <v xml:space="preserve">    term_deployment_metadata: "Deployment metadata"</v>
      </c>
      <c r="Q134" s="14" t="str">
        <f t="shared" si="12"/>
        <v xml:space="preserve">    term_def_deployment_metadata: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row>
    <row r="135" spans="2:17" hidden="1">
      <c r="B135" s="14">
        <v>46</v>
      </c>
      <c r="C135" s="14" t="s">
        <v>2909</v>
      </c>
      <c r="D135" s="14" t="s">
        <v>0</v>
      </c>
      <c r="E135" s="33" t="s">
        <v>3451</v>
      </c>
      <c r="F135" s="33" t="str">
        <f t="shared" si="10"/>
        <v>{term}`Deployment visit`</v>
      </c>
      <c r="G135" s="17" t="s">
        <v>550</v>
      </c>
      <c r="H135" s="19" t="s">
        <v>552</v>
      </c>
      <c r="I135" s="19" t="str">
        <f t="shared" si="13"/>
        <v>(#deployment_visit)=@{{ term_deployment_visit }}@@: {{ term_def_deployment_visit }}@@</v>
      </c>
      <c r="J135" s="64" t="s">
        <v>551</v>
      </c>
      <c r="K135" s="64" t="s">
        <v>551</v>
      </c>
      <c r="L135" s="17"/>
      <c r="M135" s="20" t="s">
        <v>383</v>
      </c>
      <c r="N135" s="21" t="b">
        <v>1</v>
      </c>
      <c r="O135" s="21" t="b">
        <v>1</v>
      </c>
      <c r="P135" s="14" t="str">
        <f t="shared" si="11"/>
        <v xml:space="preserve">    term_deployment_visit: "Deployment visit"</v>
      </c>
      <c r="Q135" s="14" t="str">
        <f t="shared" si="12"/>
        <v xml:space="preserve">    term_def_deployment_visit: "When a crew has gone to a location to deploy a remote camera."</v>
      </c>
    </row>
    <row r="136" spans="2:17" hidden="1">
      <c r="B136" s="14">
        <v>48</v>
      </c>
      <c r="C136" s="17" t="s">
        <v>2905</v>
      </c>
      <c r="D136" s="14" t="s">
        <v>0</v>
      </c>
      <c r="E136" s="33" t="s">
        <v>3220</v>
      </c>
      <c r="F136" s="33" t="str">
        <f t="shared" si="10"/>
        <v>{term}`Detection distance`</v>
      </c>
      <c r="G136" s="17" t="s">
        <v>547</v>
      </c>
      <c r="H136" s="19" t="s">
        <v>548</v>
      </c>
      <c r="I136" s="19" t="str">
        <f t="shared" si="13"/>
        <v>(#detection_distance)=@{{ term_detection_distance }}@@: {{ term_def_detection_distance }}@@</v>
      </c>
      <c r="J136" s="68" t="s">
        <v>3639</v>
      </c>
      <c r="K136" s="68" t="s">
        <v>3205</v>
      </c>
      <c r="L136" s="17"/>
      <c r="M136" s="20" t="s">
        <v>383</v>
      </c>
      <c r="N136" s="23" t="b">
        <v>0</v>
      </c>
      <c r="O136" s="21" t="b">
        <v>1</v>
      </c>
      <c r="P136" s="14" t="str">
        <f t="shared" si="11"/>
        <v xml:space="preserve">    term_detection_distance: "Detection distance"</v>
      </c>
      <c r="Q136" s="14" t="str">
        <f t="shared" si="12"/>
        <v xml:space="preserve">    term_def_detection_distance: "The maximum distance that a sensor can detect a target'(Wearn and Glover-Kapfer, 2017)."</v>
      </c>
    </row>
    <row r="137" spans="2:17" hidden="1">
      <c r="B137" s="14">
        <v>47</v>
      </c>
      <c r="C137" s="17" t="s">
        <v>2905</v>
      </c>
      <c r="D137" s="14" t="s">
        <v>0</v>
      </c>
      <c r="E137" s="33" t="s">
        <v>3282</v>
      </c>
      <c r="F137" s="33" t="str">
        <f t="shared" si="10"/>
        <v>{term}`Detection 'event'`</v>
      </c>
      <c r="G137" s="17" t="s">
        <v>549</v>
      </c>
      <c r="H137" s="19" t="s">
        <v>1256</v>
      </c>
      <c r="I137" s="19" t="str">
        <f t="shared" si="13"/>
        <v>(#detection_event)=@{{ term_detection_event }}@@: {{ term_def_detection_event }}@@</v>
      </c>
      <c r="J137" s="64" t="s">
        <v>747</v>
      </c>
      <c r="K137" s="64" t="s">
        <v>747</v>
      </c>
      <c r="L137" s="17"/>
      <c r="M137" s="20" t="s">
        <v>383</v>
      </c>
      <c r="N137" s="21" t="b">
        <v>1</v>
      </c>
      <c r="O137" s="21" t="b">
        <v>1</v>
      </c>
      <c r="P137" s="14" t="str">
        <f t="shared" si="11"/>
        <v xml:space="preserve">    term_detection_event: "Detection 'event'"</v>
      </c>
      <c r="Q137" s="14" t="str">
        <f t="shared" si="12"/>
        <v xml:space="preserve">    term_def_detection_event: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row>
    <row r="138" spans="2:17" hidden="1">
      <c r="B138" s="14">
        <v>49</v>
      </c>
      <c r="C138" s="17" t="s">
        <v>2905</v>
      </c>
      <c r="D138" s="14" t="s">
        <v>0</v>
      </c>
      <c r="E138" s="33" t="s">
        <v>3425</v>
      </c>
      <c r="F138" s="33" t="str">
        <f t="shared" si="10"/>
        <v>{term}`Detection probability (aka detectability)`</v>
      </c>
      <c r="G138" s="17" t="s">
        <v>545</v>
      </c>
      <c r="H138" s="19" t="s">
        <v>546</v>
      </c>
      <c r="I138" s="19" t="str">
        <f t="shared" si="13"/>
        <v>(#detection_probability)=@{{ term_detection_probability }}@@: {{ term_def_detection_probability }}@@</v>
      </c>
      <c r="J138" s="64" t="s">
        <v>2396</v>
      </c>
      <c r="K138" s="64" t="s">
        <v>2396</v>
      </c>
      <c r="L138" s="17"/>
      <c r="M138" s="20" t="s">
        <v>383</v>
      </c>
      <c r="N138" s="23" t="b">
        <v>0</v>
      </c>
      <c r="O138" s="21" t="b">
        <v>1</v>
      </c>
      <c r="P138" s="14" t="str">
        <f t="shared" si="11"/>
        <v xml:space="preserve">    term_detection_probability: "Detection probability (aka detectability)"</v>
      </c>
      <c r="Q138" s="14" t="str">
        <f t="shared" si="12"/>
        <v xml:space="preserve">    term_def_detection_probability: "The probability (likelihood) that an individual of the population of interest is included in the count at time or location *i*."</v>
      </c>
    </row>
    <row r="139" spans="2:17" hidden="1">
      <c r="B139" s="14">
        <v>50</v>
      </c>
      <c r="C139" s="17" t="s">
        <v>2905</v>
      </c>
      <c r="D139" s="14" t="s">
        <v>0</v>
      </c>
      <c r="E139" s="33" t="s">
        <v>3398</v>
      </c>
      <c r="F139" s="33" t="str">
        <f t="shared" si="10"/>
        <v>{term}`Detection rate`</v>
      </c>
      <c r="G139" s="17" t="s">
        <v>542</v>
      </c>
      <c r="H139" s="19" t="s">
        <v>544</v>
      </c>
      <c r="I139" s="19" t="str">
        <f t="shared" si="13"/>
        <v>(#detection_rate)=@{{ term_detection_rate }}@@: {{ term_def_detection_rate }}@@</v>
      </c>
      <c r="J139" s="64" t="s">
        <v>543</v>
      </c>
      <c r="K139" s="64" t="s">
        <v>543</v>
      </c>
      <c r="L139" s="17"/>
      <c r="M139" s="20" t="s">
        <v>383</v>
      </c>
      <c r="N139" s="23" t="b">
        <v>0</v>
      </c>
      <c r="O139" s="21" t="b">
        <v>1</v>
      </c>
      <c r="P139" s="14" t="str">
        <f t="shared" si="11"/>
        <v xml:space="preserve">    term_detection_rate: "Detection rate"</v>
      </c>
      <c r="Q139" s="14" t="str">
        <f t="shared" si="12"/>
        <v xml:space="preserve">    term_def_detection_rate: "The frequency of independent detections within a specified time period."</v>
      </c>
    </row>
    <row r="140" spans="2:17" hidden="1">
      <c r="B140" s="14">
        <v>51</v>
      </c>
      <c r="C140" s="17" t="s">
        <v>2905</v>
      </c>
      <c r="D140" s="14" t="s">
        <v>0</v>
      </c>
      <c r="E140" s="33" t="s">
        <v>3364</v>
      </c>
      <c r="F140" s="33" t="str">
        <f t="shared" si="10"/>
        <v>{term}`Detection zone`</v>
      </c>
      <c r="G140" s="17" t="s">
        <v>539</v>
      </c>
      <c r="H140" s="19" t="s">
        <v>541</v>
      </c>
      <c r="I140" s="19" t="str">
        <f t="shared" si="13"/>
        <v>(#detection_zone)=@{{ term_detection_zone }}@@: {{ term_def_detection_zone }}@@</v>
      </c>
      <c r="J140" s="64" t="s">
        <v>540</v>
      </c>
      <c r="K140" s="64" t="s">
        <v>540</v>
      </c>
      <c r="L140" s="17"/>
      <c r="M140" s="20" t="s">
        <v>383</v>
      </c>
      <c r="N140" s="21" t="b">
        <v>1</v>
      </c>
      <c r="O140" s="21" t="b">
        <v>1</v>
      </c>
      <c r="P140" s="14" t="str">
        <f t="shared" si="11"/>
        <v xml:space="preserve">    term_detection_zone: "Detection zone"</v>
      </c>
      <c r="Q140" s="14" t="str">
        <f t="shared" si="12"/>
        <v xml:space="preserve">    term_def_detection_zone: "The area (conical in shape) in which a remote camera can detect the heat signature and motion of an object (Rovero &amp; Zimmermann, 2016) (Figure 5)."</v>
      </c>
    </row>
    <row r="141" spans="2:17">
      <c r="C141" t="s">
        <v>332</v>
      </c>
      <c r="D141" t="s">
        <v>329</v>
      </c>
      <c r="E141" s="33" t="s">
        <v>3235</v>
      </c>
      <c r="F141" s="33" t="str">
        <f t="shared" si="10"/>
        <v>{term}`Distance sampling (DS)`</v>
      </c>
      <c r="G141" t="s">
        <v>338</v>
      </c>
      <c r="H141" t="s">
        <v>337</v>
      </c>
      <c r="J141" s="64" t="s">
        <v>3020</v>
      </c>
      <c r="K141" s="64" t="s">
        <v>3020</v>
      </c>
      <c r="P141" s="14" t="str">
        <f t="shared" si="11"/>
        <v xml:space="preserve">    name_mod_ds: "Distance sampling (DS)"</v>
      </c>
      <c r="Q141" s="14" t="str">
        <f t="shared" si="12"/>
        <v xml:space="preserve">    name_def_mod_ds: "{{ term_def_mod_ds }}"</v>
      </c>
    </row>
    <row r="142" spans="2:17">
      <c r="B142" s="14">
        <v>52</v>
      </c>
      <c r="C142" s="14" t="s">
        <v>332</v>
      </c>
      <c r="D142" s="14" t="s">
        <v>0</v>
      </c>
      <c r="E142" s="33" t="s">
        <v>3286</v>
      </c>
      <c r="F142" s="33" t="str">
        <f t="shared" si="10"/>
        <v>{term}`Distance sampling (DS) model (Howe et al., 2017)`</v>
      </c>
      <c r="G142" t="s">
        <v>338</v>
      </c>
      <c r="H142" s="19" t="s">
        <v>538</v>
      </c>
      <c r="I142" s="19" t="str">
        <f>"(#"&amp;G142&amp;")=@{{ "&amp;D142&amp;"_"&amp;G142&amp;" }}@@: {{ "&amp;D142&amp;"_def_"&amp;G142&amp;" }}@@"</f>
        <v>(#mod_ds)=@{{ term_mod_ds }}@@: {{ term_def_mod_ds }}@@</v>
      </c>
      <c r="J142" s="64" t="s">
        <v>3632</v>
      </c>
      <c r="K142" s="64" t="s">
        <v>2439</v>
      </c>
      <c r="L142" s="17"/>
      <c r="M142" s="20" t="s">
        <v>383</v>
      </c>
      <c r="N142" s="23" t="b">
        <v>0</v>
      </c>
      <c r="O142" s="21" t="b">
        <v>1</v>
      </c>
      <c r="P142" s="14" t="str">
        <f t="shared" si="11"/>
        <v xml:space="preserve">    term_mod_ds: "Distance sampling (DS) model (Howe et al., 2017)"</v>
      </c>
      <c r="Q142" s="14" t="str">
        <f t="shared" si="12"/>
        <v xml:space="preserve">    term_def_mod_ds: "A method to estimate abundance by using distances at which animals are detected (from [survey](/09_gloss_ref/09_glossary.md#survey) lines or points) to model abundance as a function of decreasing detection probability with animal distance from the camera (using a decay function) (Cappelle et al., 2021; Howe et al., 2017)."</v>
      </c>
    </row>
    <row r="143" spans="2:17" hidden="1">
      <c r="B143" s="14">
        <v>54</v>
      </c>
      <c r="C143" s="17" t="s">
        <v>2905</v>
      </c>
      <c r="D143" s="14" t="s">
        <v>0</v>
      </c>
      <c r="E143" s="33" t="s">
        <v>3385</v>
      </c>
      <c r="F143" s="33" t="str">
        <f t="shared" si="10"/>
        <v>{term}`Effective detection distance`</v>
      </c>
      <c r="G143" s="17" t="s">
        <v>535</v>
      </c>
      <c r="H143" s="19" t="s">
        <v>537</v>
      </c>
      <c r="I143" s="19" t="str">
        <f>"(#"&amp;G143&amp;")=@{{ "&amp;D143&amp;"_"&amp;G143&amp;" }}@@: {{ "&amp;D143&amp;"_def_"&amp;G143&amp;" }}@@"</f>
        <v>(#effective_detection_distance)=@{{ term_effective_detection_distance }}@@: {{ term_def_effective_detection_distance }}@@</v>
      </c>
      <c r="J143" s="64" t="s">
        <v>536</v>
      </c>
      <c r="K143" s="64" t="s">
        <v>536</v>
      </c>
      <c r="L143" s="17"/>
      <c r="M143" s="20" t="s">
        <v>383</v>
      </c>
      <c r="N143" s="23" t="b">
        <v>0</v>
      </c>
      <c r="O143" s="21" t="b">
        <v>1</v>
      </c>
      <c r="P143" s="14" t="str">
        <f t="shared" si="11"/>
        <v xml:space="preserve">    term_effective_detection_distance: "Effective detection distance"</v>
      </c>
      <c r="Q143" s="14" t="str">
        <f t="shared" si="12"/>
        <v xml:space="preserve">    term_def_effective_detection_distance: "The distance from a camera that would give the same number of detections if all animals up to that distance are perfectly detected, and no animals that are farther away are detected; Buckland, 1987, Becker et al., 2022)."</v>
      </c>
    </row>
    <row r="144" spans="2:17" hidden="1">
      <c r="B144" s="14">
        <v>56</v>
      </c>
      <c r="C144" s="17" t="s">
        <v>2905</v>
      </c>
      <c r="D144" s="14" t="s">
        <v>0</v>
      </c>
      <c r="E144" s="33" t="s">
        <v>3334</v>
      </c>
      <c r="F144" s="33" t="str">
        <f t="shared" si="10"/>
        <v>{term}`False trigger`</v>
      </c>
      <c r="G144" s="17" t="s">
        <v>532</v>
      </c>
      <c r="H144" s="19" t="s">
        <v>534</v>
      </c>
      <c r="I144" s="19" t="str">
        <f>"(#"&amp;G144&amp;")=@{{ "&amp;D144&amp;"_"&amp;G144&amp;" }}@@: {{ "&amp;D144&amp;"_def_"&amp;G144&amp;" }}@@"</f>
        <v>(#false_trigger)=@{{ term_false_trigger }}@@: {{ term_def_false_trigger }}@@</v>
      </c>
      <c r="J144" s="64" t="s">
        <v>533</v>
      </c>
      <c r="K144" s="64" t="s">
        <v>533</v>
      </c>
      <c r="L144" s="17"/>
      <c r="M144" s="20" t="s">
        <v>383</v>
      </c>
      <c r="N144" s="21" t="b">
        <v>1</v>
      </c>
      <c r="O144" s="21" t="b">
        <v>1</v>
      </c>
      <c r="P144" s="14" t="str">
        <f t="shared" si="11"/>
        <v xml:space="preserve">    term_false_trigger: "False trigger"</v>
      </c>
      <c r="Q144" s="14" t="str">
        <f t="shared" si="12"/>
        <v xml:space="preserve">    term_def_false_trigger: "Blank images (no wildlife or human present). These images commonly occur when a camera is triggered by vegetation blowing in the wind."</v>
      </c>
    </row>
    <row r="145" spans="1:18" hidden="1">
      <c r="B145" s="14">
        <v>57</v>
      </c>
      <c r="C145" s="17" t="s">
        <v>2905</v>
      </c>
      <c r="D145" s="14" t="s">
        <v>0</v>
      </c>
      <c r="E145" s="33" t="s">
        <v>3392</v>
      </c>
      <c r="F145" s="33" t="str">
        <f t="shared" si="10"/>
        <v>{term}`Field of View (FOV)`</v>
      </c>
      <c r="G145" s="17" t="s">
        <v>530</v>
      </c>
      <c r="H145" s="19" t="s">
        <v>531</v>
      </c>
      <c r="I145" s="19" t="str">
        <f>"(#"&amp;G145&amp;")=@{{ "&amp;D145&amp;"_"&amp;G145&amp;" }}@@: {{ "&amp;D145&amp;"_def_"&amp;G145&amp;" }}@@"</f>
        <v>(#field_of_view)=@{{ term_field_of_view }}@@: {{ term_def_field_of_view }}@@</v>
      </c>
      <c r="J145" s="64" t="s">
        <v>3010</v>
      </c>
      <c r="K145" s="64" t="s">
        <v>3010</v>
      </c>
      <c r="L145" s="17"/>
      <c r="M145" s="20" t="s">
        <v>383</v>
      </c>
      <c r="N145" s="21" t="b">
        <v>1</v>
      </c>
      <c r="O145" s="21" t="b">
        <v>1</v>
      </c>
      <c r="P145" s="14" t="str">
        <f t="shared" si="11"/>
        <v xml:space="preserve">    term_field_of_view: "Field of View (FOV)"</v>
      </c>
      <c r="Q145" s="14" t="str">
        <f t="shared" si="12"/>
        <v xml:space="preserve">    term_def_field_of_view: "The extent of a scene that is visible in an image (Figure 5); a large FOV is obtained by 'zooming out' from a scene, whilst 'zooming in' will result in a smaller FOV ({{ ref_intext_wearn_gloverkapfer_2017 }})."</v>
      </c>
    </row>
    <row r="146" spans="1:18" hidden="1">
      <c r="B146" s="14">
        <v>58</v>
      </c>
      <c r="C146" s="14" t="s">
        <v>2910</v>
      </c>
      <c r="D146" s="14" t="s">
        <v>0</v>
      </c>
      <c r="E146" s="33" t="s">
        <v>3373</v>
      </c>
      <c r="F146" s="33" t="str">
        <f t="shared" si="10"/>
        <v>{term}`Flash output`</v>
      </c>
      <c r="G146" s="17" t="s">
        <v>527</v>
      </c>
      <c r="H146" s="19" t="s">
        <v>529</v>
      </c>
      <c r="I146" s="19" t="str">
        <f>"(#"&amp;G146&amp;")=@{{ "&amp;D146&amp;"_"&amp;G146&amp;" }}@@: {{ "&amp;D146&amp;"_def_"&amp;G146&amp;" }}@@"</f>
        <v>(#settings_flash_output)=@{{ term_settings_flash_output }}@@: {{ term_def_settings_flash_output }}@@</v>
      </c>
      <c r="J146" s="64" t="s">
        <v>528</v>
      </c>
      <c r="K146" s="64" t="s">
        <v>528</v>
      </c>
      <c r="L146" s="17"/>
      <c r="M146" s="20" t="s">
        <v>383</v>
      </c>
      <c r="N146" s="21" t="b">
        <v>1</v>
      </c>
      <c r="O146" s="21" t="b">
        <v>1</v>
      </c>
      <c r="P146" s="14" t="str">
        <f t="shared" si="11"/>
        <v xml:space="preserve">    term_settings_flash_output: "Flash output"</v>
      </c>
      <c r="Q146" s="14" t="str">
        <f t="shared" si="12"/>
        <v xml:space="preserve">    term_def_settings_flash_output: "The camera setting that provides the level of intensity of the flash (if enabled)."</v>
      </c>
    </row>
    <row r="147" spans="1:18" hidden="1">
      <c r="C147" t="s">
        <v>332</v>
      </c>
      <c r="D147" t="s">
        <v>2919</v>
      </c>
      <c r="E147" s="33" t="s">
        <v>3232</v>
      </c>
      <c r="F147" s="33" t="str">
        <f t="shared" si="10"/>
        <v>{term}`Gamma richness (γ)`</v>
      </c>
      <c r="G147" t="s">
        <v>885</v>
      </c>
      <c r="H147" t="s">
        <v>3199</v>
      </c>
      <c r="J147" s="64" t="s">
        <v>3018</v>
      </c>
      <c r="K147" s="64" t="s">
        <v>3018</v>
      </c>
      <c r="P147" s="14" t="str">
        <f t="shared" si="11"/>
        <v xml:space="preserve">    mod_appl_mod_divers_rich_gamma: "Gamma richness (γ)"</v>
      </c>
      <c r="Q147" s="14" t="str">
        <f t="shared" si="12"/>
        <v xml:space="preserve">    mod_appl_def_mod_divers_rich_gamma: "{{ term_def_mod_divers_rich_gamma }}"</v>
      </c>
    </row>
    <row r="148" spans="1:18" hidden="1">
      <c r="A148" s="14" t="s">
        <v>2361</v>
      </c>
      <c r="C148" s="14" t="s">
        <v>332</v>
      </c>
      <c r="D148" s="14" t="s">
        <v>0</v>
      </c>
      <c r="E148" s="33" t="s">
        <v>3232</v>
      </c>
      <c r="F148" s="33" t="str">
        <f t="shared" si="10"/>
        <v>{term}`Gamma richness (γ)`</v>
      </c>
      <c r="G148" t="s">
        <v>885</v>
      </c>
      <c r="H148" t="s">
        <v>3199</v>
      </c>
      <c r="I148" s="19" t="str">
        <f t="shared" ref="I148:I159" si="14">"(#"&amp;G148&amp;")=@{{ "&amp;D148&amp;"_"&amp;G148&amp;" }}@@: {{ "&amp;D148&amp;"_def_"&amp;G148&amp;" }}@@"</f>
        <v>(#mod_divers_rich_gamma)=@{{ term_mod_divers_rich_gamma }}@@: {{ term_def_mod_divers_rich_gamma }}@@</v>
      </c>
      <c r="J148" s="72" t="s">
        <v>3188</v>
      </c>
      <c r="K148" s="72" t="s">
        <v>3188</v>
      </c>
      <c r="P148" s="14" t="str">
        <f t="shared" si="11"/>
        <v xml:space="preserve">    term_mod_divers_rich_gamma: "Gamma richness (γ)"</v>
      </c>
      <c r="Q148" s="14" t="str">
        <f t="shared" si="12"/>
        <v xml:space="preserve">    term_def_mod_divers_rich_gamma: "The number of species across a whole study area ({{ ref_intext_wearn_gloverkapfer_2017 }})."</v>
      </c>
    </row>
    <row r="149" spans="1:18" hidden="1">
      <c r="C149" s="14" t="s">
        <v>332</v>
      </c>
      <c r="D149" t="s">
        <v>329</v>
      </c>
      <c r="E149" s="33" t="s">
        <v>3247</v>
      </c>
      <c r="F149" s="33" t="str">
        <f t="shared" si="10"/>
        <v>{term}`Hurdle`</v>
      </c>
      <c r="G149" s="17" t="s">
        <v>1245</v>
      </c>
      <c r="H149" s="19" t="s">
        <v>1244</v>
      </c>
      <c r="I149" s="19" t="str">
        <f t="shared" si="14"/>
        <v>(#mod_rai_hurdle)=@{{ name_mod_rai_hurdle }}@@: {{ name_def_mod_rai_hurdle }}@@</v>
      </c>
      <c r="J149" s="64" t="s">
        <v>3025</v>
      </c>
      <c r="K149" s="64" t="s">
        <v>3025</v>
      </c>
      <c r="L149" s="17"/>
      <c r="M149" s="20" t="s">
        <v>383</v>
      </c>
      <c r="N149" s="23" t="b">
        <v>0</v>
      </c>
      <c r="O149" s="21" t="b">
        <v>1</v>
      </c>
      <c r="P149" s="14" t="str">
        <f t="shared" si="11"/>
        <v xml:space="preserve">    name_mod_rai_hurdle: "Hurdle"</v>
      </c>
      <c r="Q149" s="14" t="str">
        <f t="shared" si="12"/>
        <v xml:space="preserve">    name_def_mod_rai_hurdle: "{{ term_def_mod_rai_hurdle }}"</v>
      </c>
    </row>
    <row r="150" spans="1:18" s="7" customFormat="1" hidden="1">
      <c r="A150" s="14"/>
      <c r="B150" s="14">
        <v>63</v>
      </c>
      <c r="C150" s="14" t="s">
        <v>332</v>
      </c>
      <c r="D150" s="14" t="s">
        <v>0</v>
      </c>
      <c r="E150" s="33" t="s">
        <v>3299</v>
      </c>
      <c r="F150" s="33" t="str">
        <f t="shared" si="10"/>
        <v>{term}`Hurdle model (Mullahy, 1986; Heilbron 1994)`</v>
      </c>
      <c r="G150" s="17" t="s">
        <v>1245</v>
      </c>
      <c r="H150" s="19" t="s">
        <v>2397</v>
      </c>
      <c r="I150" s="19" t="str">
        <f t="shared" si="14"/>
        <v>(#mod_rai_hurdle)=@{{ term_mod_rai_hurdle }}@@: {{ term_def_mod_rai_hurdle }}@@</v>
      </c>
      <c r="J150" s="64" t="s">
        <v>765</v>
      </c>
      <c r="K150" s="64" t="s">
        <v>765</v>
      </c>
      <c r="L150" s="17"/>
      <c r="M150" s="20" t="s">
        <v>383</v>
      </c>
      <c r="N150" s="23" t="b">
        <v>0</v>
      </c>
      <c r="O150" s="21" t="b">
        <v>1</v>
      </c>
      <c r="P150" s="14" t="str">
        <f t="shared" si="11"/>
        <v xml:space="preserve">    term_mod_rai_hurdle: "Hurdle model (Mullahy, 1986; Heilbron 1994)"</v>
      </c>
      <c r="Q150" s="14" t="str">
        <f t="shared" si="12"/>
        <v xml:space="preserve">    term_def_mod_rai_hurdle: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R150" s="38"/>
    </row>
    <row r="151" spans="1:18" s="7" customFormat="1" hidden="1">
      <c r="A151" s="14"/>
      <c r="B151" s="14">
        <v>64</v>
      </c>
      <c r="C151" s="14" t="s">
        <v>525</v>
      </c>
      <c r="D151" s="14" t="s">
        <v>0</v>
      </c>
      <c r="E151" s="33" t="s">
        <v>3323</v>
      </c>
      <c r="F151" s="33" t="str">
        <f t="shared" si="10"/>
        <v>{term}`Image`</v>
      </c>
      <c r="G151" s="17" t="s">
        <v>525</v>
      </c>
      <c r="H151" s="19" t="s">
        <v>526</v>
      </c>
      <c r="I151" s="19" t="str">
        <f t="shared" si="14"/>
        <v>(#image)=@{{ term_image }}@@: {{ term_def_image }}@@</v>
      </c>
      <c r="J151" s="64" t="s">
        <v>753</v>
      </c>
      <c r="K151" s="64" t="s">
        <v>753</v>
      </c>
      <c r="L151" s="17"/>
      <c r="M151" s="20" t="s">
        <v>383</v>
      </c>
      <c r="N151" s="21" t="b">
        <v>1</v>
      </c>
      <c r="O151" s="21" t="b">
        <v>1</v>
      </c>
      <c r="P151" s="14" t="str">
        <f t="shared" si="11"/>
        <v xml:space="preserve">    term_image: "Image"</v>
      </c>
      <c r="Q151" s="14" t="str">
        <f t="shared" si="12"/>
        <v xml:space="preserve">    term_def_image: "An individual image captured by a camera, which may be part of a multi-image sequence (recorded as 'Image Name')."</v>
      </c>
      <c r="R151" s="38"/>
    </row>
    <row r="152" spans="1:18" s="7" customFormat="1" hidden="1">
      <c r="A152" s="14"/>
      <c r="B152" s="14">
        <v>65</v>
      </c>
      <c r="C152" s="17" t="s">
        <v>517</v>
      </c>
      <c r="D152" s="14" t="s">
        <v>0</v>
      </c>
      <c r="E152" s="33" t="s">
        <v>3430</v>
      </c>
      <c r="F152" s="33" t="str">
        <f t="shared" si="10"/>
        <v>{term}`Image classification`</v>
      </c>
      <c r="G152" s="17" t="s">
        <v>523</v>
      </c>
      <c r="H152" s="19" t="s">
        <v>524</v>
      </c>
      <c r="I152" s="19" t="str">
        <f t="shared" si="14"/>
        <v>(#image_classification)=@{{ term_image_classification }}@@: {{ term_def_image_classification }}@@</v>
      </c>
      <c r="J152" s="64" t="s">
        <v>754</v>
      </c>
      <c r="K152" s="64" t="s">
        <v>754</v>
      </c>
      <c r="L152" s="17"/>
      <c r="M152" s="20" t="s">
        <v>383</v>
      </c>
      <c r="N152" s="23" t="b">
        <v>0</v>
      </c>
      <c r="O152" s="21" t="b">
        <v>1</v>
      </c>
      <c r="P152" s="14" t="str">
        <f t="shared" si="11"/>
        <v xml:space="preserve">    term_image_classification: "Image classification"</v>
      </c>
      <c r="Q152" s="14" t="str">
        <f t="shared" si="12"/>
        <v xml:space="preserve">    term_def_image_classification: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R152" s="38"/>
    </row>
    <row r="153" spans="1:18" s="7" customFormat="1" hidden="1">
      <c r="A153" s="14"/>
      <c r="B153" s="14">
        <v>66</v>
      </c>
      <c r="C153" s="17" t="s">
        <v>517</v>
      </c>
      <c r="D153" s="14" t="s">
        <v>0</v>
      </c>
      <c r="E153" s="33" t="s">
        <v>3406</v>
      </c>
      <c r="F153" s="33" t="str">
        <f t="shared" si="10"/>
        <v>{term}`Image classification confidence `</v>
      </c>
      <c r="G153" s="17" t="s">
        <v>520</v>
      </c>
      <c r="H153" s="19" t="s">
        <v>522</v>
      </c>
      <c r="I153" s="19" t="str">
        <f t="shared" si="14"/>
        <v>(#image_classification_confidence)=@{{ term_image_classification_confidence }}@@: {{ term_def_image_classification_confidence }}@@</v>
      </c>
      <c r="J153" s="64" t="s">
        <v>521</v>
      </c>
      <c r="K153" s="64" t="s">
        <v>521</v>
      </c>
      <c r="L153" s="17"/>
      <c r="M153" s="20" t="s">
        <v>383</v>
      </c>
      <c r="N153" s="23" t="b">
        <v>0</v>
      </c>
      <c r="O153" s="21" t="b">
        <v>1</v>
      </c>
      <c r="P153" s="14" t="str">
        <f t="shared" si="11"/>
        <v xml:space="preserve">    term_image_classification_confidence: "Image classification confidence "</v>
      </c>
      <c r="Q153" s="14" t="str">
        <f t="shared" si="12"/>
        <v xml:space="preserve">    term_def_image_classification_confidence: "The likelihood of an image containing an object of a certain class (Fennell et al., 2022)."</v>
      </c>
      <c r="R153" s="38"/>
    </row>
    <row r="154" spans="1:18" s="7" customFormat="1" hidden="1">
      <c r="A154" s="14"/>
      <c r="B154" s="14">
        <v>70</v>
      </c>
      <c r="C154" s="17" t="s">
        <v>517</v>
      </c>
      <c r="D154" s="14" t="s">
        <v>0</v>
      </c>
      <c r="E154" s="33" t="s">
        <v>3437</v>
      </c>
      <c r="F154" s="33" t="str">
        <f t="shared" si="10"/>
        <v>{term}`Image processing`</v>
      </c>
      <c r="G154" s="17" t="s">
        <v>517</v>
      </c>
      <c r="H154" s="17" t="s">
        <v>519</v>
      </c>
      <c r="I154" s="19" t="str">
        <f t="shared" si="14"/>
        <v>(#image_processing)=@{{ term_image_processing }}@@: {{ term_def_image_processing }}@@</v>
      </c>
      <c r="J154" s="64" t="s">
        <v>518</v>
      </c>
      <c r="K154" s="64" t="s">
        <v>518</v>
      </c>
      <c r="L154" s="17"/>
      <c r="M154" s="20" t="s">
        <v>383</v>
      </c>
      <c r="N154" s="21" t="b">
        <v>1</v>
      </c>
      <c r="O154" s="21" t="b">
        <v>1</v>
      </c>
      <c r="P154" s="14" t="str">
        <f t="shared" si="11"/>
        <v xml:space="preserve">    term_image_processing: "Image processing"</v>
      </c>
      <c r="Q154" s="14" t="str">
        <f t="shared" si="12"/>
        <v xml:space="preserve">    term_def_image_processing: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R154" s="38"/>
    </row>
    <row r="155" spans="1:18" s="7" customFormat="1" hidden="1">
      <c r="A155" s="14"/>
      <c r="B155" s="14">
        <v>71</v>
      </c>
      <c r="C155" s="17" t="s">
        <v>517</v>
      </c>
      <c r="D155" s="14" t="s">
        <v>0</v>
      </c>
      <c r="E155" s="33" t="s">
        <v>3424</v>
      </c>
      <c r="F155" s="33" t="str">
        <f t="shared" si="10"/>
        <v>{term}`Image Sequence`</v>
      </c>
      <c r="G155" s="17" t="s">
        <v>515</v>
      </c>
      <c r="H155" s="17" t="s">
        <v>516</v>
      </c>
      <c r="I155" s="19" t="str">
        <f t="shared" si="14"/>
        <v>(#image_sequence)=@{{ term_image_sequence }}@@: {{ term_def_image_sequence }}@@</v>
      </c>
      <c r="J155" s="64" t="s">
        <v>757</v>
      </c>
      <c r="K155" s="64" t="s">
        <v>757</v>
      </c>
      <c r="L155" s="17" t="b">
        <v>1</v>
      </c>
      <c r="M155" s="20" t="s">
        <v>383</v>
      </c>
      <c r="N155" s="21" t="b">
        <v>1</v>
      </c>
      <c r="O155" s="21" t="b">
        <v>0</v>
      </c>
      <c r="P155" s="14" t="str">
        <f t="shared" si="11"/>
        <v xml:space="preserve">    term_image_sequence: "Image Sequence"</v>
      </c>
      <c r="Q155" s="14" t="str">
        <f t="shared" si="12"/>
        <v xml:space="preserve">    term_def_image_sequence: "The order of the image in a rapid-fire sequence as reported in the image Exif data (text; e.g., '1 of 1' or '1 of 3'). Leave blank if not applicable."</v>
      </c>
      <c r="R155" s="38"/>
    </row>
    <row r="156" spans="1:18" s="7" customFormat="1" hidden="1">
      <c r="A156" s="14"/>
      <c r="B156" s="14">
        <v>74</v>
      </c>
      <c r="C156" s="17" t="s">
        <v>517</v>
      </c>
      <c r="D156" s="14" t="s">
        <v>0</v>
      </c>
      <c r="E156" s="33" t="s">
        <v>3431</v>
      </c>
      <c r="F156" s="33" t="str">
        <f t="shared" si="10"/>
        <v>{term}`Image tagging`</v>
      </c>
      <c r="G156" s="17" t="s">
        <v>512</v>
      </c>
      <c r="H156" s="19" t="s">
        <v>514</v>
      </c>
      <c r="I156" s="19" t="str">
        <f t="shared" si="14"/>
        <v>(#image_tagging)=@{{ term_image_tagging }}@@: {{ term_def_image_tagging }}@@</v>
      </c>
      <c r="J156" s="64" t="s">
        <v>513</v>
      </c>
      <c r="K156" s="64" t="s">
        <v>513</v>
      </c>
      <c r="L156" s="17"/>
      <c r="M156" s="20" t="s">
        <v>383</v>
      </c>
      <c r="N156" s="23" t="b">
        <v>0</v>
      </c>
      <c r="O156" s="21" t="b">
        <v>1</v>
      </c>
      <c r="P156" s="14" t="str">
        <f t="shared" si="11"/>
        <v xml:space="preserve">    term_image_tagging: "Image tagging"</v>
      </c>
      <c r="Q156" s="14" t="str">
        <f t="shared" si="12"/>
        <v xml:space="preserve">    term_def_image_tagging: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R156" s="38"/>
    </row>
    <row r="157" spans="1:18" s="7" customFormat="1" hidden="1">
      <c r="A157" s="14"/>
      <c r="B157" s="14">
        <v>78</v>
      </c>
      <c r="C157" s="14"/>
      <c r="D157" s="14" t="s">
        <v>0</v>
      </c>
      <c r="E157" s="33" t="s">
        <v>3361</v>
      </c>
      <c r="F157" s="33" t="str">
        <f t="shared" si="10"/>
        <v>{term}`Imperfect detection`</v>
      </c>
      <c r="G157" s="17" t="s">
        <v>510</v>
      </c>
      <c r="H157" s="19" t="s">
        <v>511</v>
      </c>
      <c r="I157" s="19" t="str">
        <f t="shared" si="14"/>
        <v>(#imperfect_detection)=@{{ term_imperfect_detection }}@@: {{ term_def_imperfect_detection }}@@</v>
      </c>
      <c r="J157" s="64" t="s">
        <v>761</v>
      </c>
      <c r="K157" s="64" t="s">
        <v>761</v>
      </c>
      <c r="L157" s="17"/>
      <c r="M157" s="20" t="s">
        <v>383</v>
      </c>
      <c r="N157" s="23" t="b">
        <v>0</v>
      </c>
      <c r="O157" s="21" t="b">
        <v>1</v>
      </c>
      <c r="P157" s="14" t="str">
        <f t="shared" si="11"/>
        <v xml:space="preserve">    term_imperfect_detection: "Imperfect detection"</v>
      </c>
      <c r="Q157" s="14" t="str">
        <f t="shared" si="12"/>
        <v xml:space="preserve">    term_def_imperfect_detection: "Species are often detected 'imperfectly,' meaning that they are not always detected when they are present (e.g., due to cover of vegetation, cryptic nature or small size) (MacKenzie et al., 2004)."</v>
      </c>
      <c r="R157" s="38"/>
    </row>
    <row r="158" spans="1:18" s="7" customFormat="1" hidden="1">
      <c r="A158" s="14"/>
      <c r="B158" s="14">
        <v>79</v>
      </c>
      <c r="C158" s="14"/>
      <c r="D158" s="14" t="s">
        <v>0</v>
      </c>
      <c r="E158" s="33" t="s">
        <v>3346</v>
      </c>
      <c r="F158" s="33" t="str">
        <f t="shared" si="10"/>
        <v>{term}`Independent detections`</v>
      </c>
      <c r="G158" s="17" t="s">
        <v>507</v>
      </c>
      <c r="H158" s="19" t="s">
        <v>509</v>
      </c>
      <c r="I158" s="19" t="str">
        <f t="shared" si="14"/>
        <v>(#independent_detections)=@{{ term_independent_detections }}@@: {{ term_def_independent_detections }}@@</v>
      </c>
      <c r="J158" s="64" t="s">
        <v>508</v>
      </c>
      <c r="K158" s="64" t="s">
        <v>508</v>
      </c>
      <c r="L158" s="17"/>
      <c r="M158" s="20" t="s">
        <v>383</v>
      </c>
      <c r="N158" s="23" t="b">
        <v>0</v>
      </c>
      <c r="O158" s="21" t="b">
        <v>1</v>
      </c>
      <c r="P158" s="14" t="str">
        <f t="shared" si="11"/>
        <v xml:space="preserve">    term_independent_detections: "Independent detections"</v>
      </c>
      <c r="Q158" s="14" t="str">
        <f t="shared" si="12"/>
        <v xml:space="preserve">    term_def_independent_detections: "Detections that are deemed to be independent based on a user-defined threshold (e.g., 30 minutes)."</v>
      </c>
      <c r="R158" s="38"/>
    </row>
    <row r="159" spans="1:18" hidden="1">
      <c r="B159" s="14">
        <v>81</v>
      </c>
      <c r="C159" s="14" t="s">
        <v>2910</v>
      </c>
      <c r="D159" s="14" t="s">
        <v>0</v>
      </c>
      <c r="E159" s="33" t="s">
        <v>3371</v>
      </c>
      <c r="F159" s="33" t="str">
        <f t="shared" si="10"/>
        <v>{term}`Infrared illuminator`</v>
      </c>
      <c r="G159" s="17" t="s">
        <v>505</v>
      </c>
      <c r="H159" s="19" t="s">
        <v>506</v>
      </c>
      <c r="I159" s="19" t="str">
        <f t="shared" si="14"/>
        <v>(#settings_infrared_illum)=@{{ term_settings_infrared_illum }}@@: {{ term_def_settings_infrared_illum }}@@</v>
      </c>
      <c r="J159" s="64" t="s">
        <v>778</v>
      </c>
      <c r="K159" s="64" t="s">
        <v>778</v>
      </c>
      <c r="L159" s="17" t="b">
        <v>1</v>
      </c>
      <c r="M159" s="20" t="s">
        <v>383</v>
      </c>
      <c r="N159" s="21" t="b">
        <v>1</v>
      </c>
      <c r="O159" s="21" t="b">
        <v>1</v>
      </c>
      <c r="P159" s="14" t="str">
        <f t="shared" si="11"/>
        <v xml:space="preserve">    term_settings_infrared_illum: "Infrared illuminator"</v>
      </c>
      <c r="Q159" s="14" t="str">
        <f t="shared" si="12"/>
        <v xml:space="preserve">    term_def_settings_infrared_illum: "The camera setting that can be enabled (if applicable to the camera make and camera model) to obtain greater visibility at night by producing infrared light. This field is categorical; leave blank if not applicable and record 'Unknown' if not known."</v>
      </c>
    </row>
    <row r="160" spans="1:18" hidden="1">
      <c r="C160" t="s">
        <v>332</v>
      </c>
      <c r="D160" t="s">
        <v>329</v>
      </c>
      <c r="E160" s="33" t="s">
        <v>3240</v>
      </c>
      <c r="F160" s="33" t="str">
        <f t="shared" si="10"/>
        <v>{term}`Instantaneous sampling (IS)`</v>
      </c>
      <c r="G160" t="s">
        <v>331</v>
      </c>
      <c r="H160" t="s">
        <v>330</v>
      </c>
      <c r="J160" s="64" t="s">
        <v>3022</v>
      </c>
      <c r="K160" s="64" t="s">
        <v>3022</v>
      </c>
      <c r="P160" s="14" t="str">
        <f t="shared" si="11"/>
        <v xml:space="preserve">    name_mod_is: "Instantaneous sampling (IS)"</v>
      </c>
      <c r="Q160" s="14" t="str">
        <f t="shared" si="12"/>
        <v xml:space="preserve">    name_def_mod_is: "{{ term_def_mod_is }}"</v>
      </c>
    </row>
    <row r="161" spans="2:17" hidden="1">
      <c r="B161" s="14">
        <v>82</v>
      </c>
      <c r="C161" s="14" t="s">
        <v>332</v>
      </c>
      <c r="D161" s="14" t="s">
        <v>0</v>
      </c>
      <c r="E161" s="33" t="s">
        <v>3289</v>
      </c>
      <c r="F161" s="33" t="str">
        <f t="shared" si="10"/>
        <v>{term}`Instantaneous sampling (IS) (Moeller et al., 2018)`</v>
      </c>
      <c r="G161" s="17" t="s">
        <v>331</v>
      </c>
      <c r="H161" s="19" t="s">
        <v>504</v>
      </c>
      <c r="I161" s="19" t="str">
        <f>"(#"&amp;G161&amp;")=@{{ "&amp;D161&amp;"_"&amp;G161&amp;" }}@@: {{ "&amp;D161&amp;"_def_"&amp;G161&amp;" }}@@"</f>
        <v>(#mod_is)=@{{ term_mod_is }}@@: {{ term_def_mod_is }}@@</v>
      </c>
      <c r="J161" s="64" t="s">
        <v>3519</v>
      </c>
      <c r="K161" s="64" t="s">
        <v>3519</v>
      </c>
      <c r="L161" s="17"/>
      <c r="M161" s="20" t="s">
        <v>383</v>
      </c>
      <c r="N161" s="23" t="b">
        <v>0</v>
      </c>
      <c r="O161" s="21" t="b">
        <v>1</v>
      </c>
      <c r="P161" s="14" t="str">
        <f t="shared" si="11"/>
        <v xml:space="preserve">    term_mod_is: "Instantaneous sampling (IS) (Moeller et al., 2018)"</v>
      </c>
      <c r="Q161" s="14" t="str">
        <f t="shared" si="12"/>
        <v xml:space="preserve">    term_def_mod_is: "A method used to estimate abundance or [density](/09_gloss_ref/09_glossary.md#density) from time-lapse images from randomly deployed cameras; the number of unique individuals (the count) is needed ({{ ref_intext_moeller_et_al_2018 }})."</v>
      </c>
    </row>
    <row r="162" spans="2:17" hidden="1">
      <c r="C162" s="14" t="s">
        <v>3003</v>
      </c>
      <c r="D162" s="14" t="s">
        <v>0</v>
      </c>
      <c r="E162" s="33" t="s">
        <v>3273</v>
      </c>
      <c r="F162" s="33" t="str">
        <f t="shared" si="10"/>
        <v>{term}`Intensity of use`</v>
      </c>
      <c r="G162" s="17" t="s">
        <v>3001</v>
      </c>
      <c r="H162" s="19" t="s">
        <v>3000</v>
      </c>
      <c r="J162" s="68" t="s">
        <v>3469</v>
      </c>
      <c r="K162" s="68" t="s">
        <v>3469</v>
      </c>
      <c r="P162" s="14" t="str">
        <f t="shared" si="11"/>
        <v xml:space="preserve">    term_use_intensity: "Intensity of use"</v>
      </c>
      <c r="Q162" s="14" t="str">
        <f t="shared" si="12"/>
        <v xml:space="preserve">    term_def_use_intensity: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row>
    <row r="163" spans="2:17" hidden="1">
      <c r="B163" s="14">
        <v>83</v>
      </c>
      <c r="D163" s="14" t="s">
        <v>0</v>
      </c>
      <c r="E163" s="33" t="s">
        <v>3391</v>
      </c>
      <c r="F163" s="33" t="str">
        <f t="shared" si="10"/>
        <v>{term}`Intensity of use (Keim et al., 2019)`</v>
      </c>
      <c r="G163" s="17" t="s">
        <v>502</v>
      </c>
      <c r="H163" s="19" t="s">
        <v>503</v>
      </c>
      <c r="I163" s="19" t="str">
        <f t="shared" ref="I163:I168" si="15">"(#"&amp;G163&amp;")=@{{ "&amp;D163&amp;"_"&amp;G163&amp;" }}@@: {{ "&amp;D163&amp;"_def_"&amp;G163&amp;" }}@@"</f>
        <v>(#intensity_of_use)=@{{ term_intensity_of_use }}@@: {{ term_def_intensity_of_use }}@@</v>
      </c>
      <c r="J163" s="68" t="s">
        <v>762</v>
      </c>
      <c r="K163" s="68" t="s">
        <v>762</v>
      </c>
      <c r="L163" s="17"/>
      <c r="M163" s="20" t="s">
        <v>383</v>
      </c>
      <c r="N163" s="23" t="b">
        <v>0</v>
      </c>
      <c r="O163" s="21" t="b">
        <v>1</v>
      </c>
      <c r="P163" s="14" t="str">
        <f t="shared" si="11"/>
        <v xml:space="preserve">    term_intensity_of_use: "Intensity of use (Keim et al., 2019)"</v>
      </c>
      <c r="Q163" s="14" t="str">
        <f t="shared" si="12"/>
        <v xml:space="preserve">    term_def_intensity_of_use: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row>
    <row r="164" spans="2:17" hidden="1">
      <c r="B164" s="14">
        <v>84</v>
      </c>
      <c r="D164" s="14" t="s">
        <v>0</v>
      </c>
      <c r="E164" s="33" t="s">
        <v>3318</v>
      </c>
      <c r="F164" s="33" t="str">
        <f t="shared" si="10"/>
        <v>{term}`Inter-detection interval`</v>
      </c>
      <c r="G164" s="17" t="s">
        <v>500</v>
      </c>
      <c r="H164" s="19" t="s">
        <v>501</v>
      </c>
      <c r="I164" s="19" t="str">
        <f t="shared" si="15"/>
        <v>(#inter_detection_interval)=@{{ term_inter_detection_interval }}@@: {{ term_def_inter_detection_interval }}@@</v>
      </c>
      <c r="J164" s="64" t="s">
        <v>3196</v>
      </c>
      <c r="K164" s="64" t="s">
        <v>3196</v>
      </c>
      <c r="L164" s="17"/>
      <c r="M164" s="20" t="s">
        <v>383</v>
      </c>
      <c r="N164" s="21" t="b">
        <v>1</v>
      </c>
      <c r="O164" s="21" t="b">
        <v>1</v>
      </c>
      <c r="P164" s="14" t="str">
        <f t="shared" si="11"/>
        <v xml:space="preserve">    term_inter_detection_interval: "Inter-detection interval"</v>
      </c>
      <c r="Q164" s="14" t="str">
        <f t="shared" si="12"/>
        <v xml:space="preserve">    term_def_inter_detection_interval: "A user-defined threshold used to define a single 'detection event' (i.e., independent 'events') for group of images or video clips (e.g., 30 minutes or 1 hour). The threshold should be recorded in the [Survey Design Description](/09_gloss_ref/09_glossary.md#survey_design_description)."</v>
      </c>
    </row>
    <row r="165" spans="2:17" hidden="1">
      <c r="B165" s="14">
        <v>85</v>
      </c>
      <c r="C165" s="14" t="s">
        <v>332</v>
      </c>
      <c r="D165" s="14" t="s">
        <v>0</v>
      </c>
      <c r="E165" s="33" t="s">
        <v>3359</v>
      </c>
      <c r="F165" s="33" t="str">
        <f t="shared" si="10"/>
        <v>{term}`Inventory`</v>
      </c>
      <c r="G165" s="17" t="s">
        <v>368</v>
      </c>
      <c r="H165" s="19" t="s">
        <v>499</v>
      </c>
      <c r="I165" s="19" t="str">
        <f t="shared" si="15"/>
        <v>(#mod_inventory)=@{{ term_mod_inventory }}@@: {{ term_def_mod_inventory }}@@</v>
      </c>
      <c r="J165" s="64" t="s">
        <v>3193</v>
      </c>
      <c r="K165" s="64" t="s">
        <v>3193</v>
      </c>
      <c r="L165" s="17"/>
      <c r="M165" s="20" t="s">
        <v>383</v>
      </c>
      <c r="N165" s="23" t="b">
        <v>0</v>
      </c>
      <c r="O165" s="21" t="b">
        <v>1</v>
      </c>
      <c r="P165" s="14" t="str">
        <f t="shared" si="11"/>
        <v xml:space="preserve">    term_mod_inventory: "Inventory"</v>
      </c>
      <c r="Q165" s="14" t="str">
        <f t="shared" si="12"/>
        <v xml:space="preserve">    term_def_mod_inventory: "Rapid assessment [surveys](/09_gloss_ref/09_glossary.md#survey) to determine what species are present in a given area at a given point in time; there is no attempt made to quantify aspects of communities or populations ({{ ref_intext_wearn_gloverkapfer_2017 }})."</v>
      </c>
    </row>
    <row r="166" spans="2:17" hidden="1">
      <c r="B166" s="14">
        <v>87</v>
      </c>
      <c r="D166" s="14" t="s">
        <v>0</v>
      </c>
      <c r="E166" s="33" t="s">
        <v>3429</v>
      </c>
      <c r="F166" s="33" t="str">
        <f t="shared" si="10"/>
        <v>{term}`Kernel density estimator`</v>
      </c>
      <c r="G166" s="17" t="s">
        <v>2350</v>
      </c>
      <c r="H166" s="19" t="s">
        <v>2351</v>
      </c>
      <c r="I166" s="19" t="str">
        <f t="shared" si="15"/>
        <v>(#kernel_density_estimator)=@{{ term_kernel_density_estimator }}@@: {{ term_def_kernel_density_estimator }}@@</v>
      </c>
      <c r="J166" s="64" t="s">
        <v>3100</v>
      </c>
      <c r="K166" s="64" t="s">
        <v>3100</v>
      </c>
      <c r="L166" s="17"/>
      <c r="M166" s="20" t="s">
        <v>383</v>
      </c>
      <c r="N166" s="23" t="b">
        <v>0</v>
      </c>
      <c r="O166" s="21" t="b">
        <v>1</v>
      </c>
      <c r="P166" s="14" t="str">
        <f t="shared" si="11"/>
        <v xml:space="preserve">    term_kernel_density_estimator: "Kernel density estimator"</v>
      </c>
      <c r="Q166" s="14" t="str">
        <f t="shared" si="12"/>
        <v xml:space="preserve">    term_def_kernel_density_estimator: "The probability of 'utilization' ({{ ref_intext_jennrich_turner_1969 }}); describes the relative probability of use (Powell &amp; Mitchell, 2012)."</v>
      </c>
    </row>
    <row r="167" spans="2:17" hidden="1">
      <c r="B167" s="14">
        <v>91</v>
      </c>
      <c r="C167" s="14" t="s">
        <v>2902</v>
      </c>
      <c r="D167" s="14" t="s">
        <v>0</v>
      </c>
      <c r="E167" s="33" t="s">
        <v>3332</v>
      </c>
      <c r="F167" s="33" t="str">
        <f t="shared" si="10"/>
        <v>{term}`Lure`</v>
      </c>
      <c r="G167" s="17" t="s">
        <v>497</v>
      </c>
      <c r="H167" s="19" t="s">
        <v>498</v>
      </c>
      <c r="I167" s="19" t="str">
        <f t="shared" si="15"/>
        <v>(#baitlure_lure)=@{{ term_baitlure_lure }}@@: {{ term_def_baitlure_lure }}@@</v>
      </c>
      <c r="J167" s="64" t="s">
        <v>3479</v>
      </c>
      <c r="K167" s="64" t="s">
        <v>3479</v>
      </c>
      <c r="L167" s="17"/>
      <c r="M167" s="20" t="s">
        <v>383</v>
      </c>
      <c r="N167" s="21" t="b">
        <v>1</v>
      </c>
      <c r="O167" s="21" t="b">
        <v>1</v>
      </c>
      <c r="P167" s="14" t="str">
        <f t="shared" si="11"/>
        <v xml:space="preserve">    term_baitlure_lure: "Lure"</v>
      </c>
      <c r="Q167" s="14" t="str">
        <f t="shared" si="12"/>
        <v xml:space="preserve">    term_def_baitlure_lure: "Any substance that draws animals closer; lures include scent (olfactory) lure, visual lure and audible lure ({{ ref_intext_schlexer_2008 }})."</v>
      </c>
    </row>
    <row r="168" spans="2:17" hidden="1">
      <c r="B168" s="14">
        <v>92</v>
      </c>
      <c r="C168" s="17" t="s">
        <v>370</v>
      </c>
      <c r="D168" s="14" t="s">
        <v>0</v>
      </c>
      <c r="E168" s="33" t="s">
        <v>3350</v>
      </c>
      <c r="F168" s="33" t="str">
        <f t="shared" si="10"/>
        <v>{term}`Marked individuals */ populations */ species `</v>
      </c>
      <c r="G168" s="17" t="s">
        <v>494</v>
      </c>
      <c r="H168" s="19" t="s">
        <v>496</v>
      </c>
      <c r="I168" s="19" t="str">
        <f t="shared" si="15"/>
        <v>(#typeid_marked)=@{{ term_typeid_marked }}@@: {{ term_def_typeid_marked }}@@</v>
      </c>
      <c r="J168" s="64" t="s">
        <v>495</v>
      </c>
      <c r="K168" s="64" t="s">
        <v>495</v>
      </c>
      <c r="L168" s="17"/>
      <c r="M168" s="20" t="s">
        <v>383</v>
      </c>
      <c r="N168" s="23" t="b">
        <v>0</v>
      </c>
      <c r="O168" s="21" t="b">
        <v>1</v>
      </c>
      <c r="P168" s="14" t="str">
        <f t="shared" si="11"/>
        <v xml:space="preserve">    term_typeid_marked: "Marked individuals */ populations */ species "</v>
      </c>
      <c r="Q168" s="14" t="str">
        <f t="shared" si="12"/>
        <v xml:space="preserve">    term_def_typeid_marked: "Individuals, populations, or species (varies with modelling approach and context) that can be identified using natural or artificial markings (e.g., coat patterns, scars, tags, collars)."</v>
      </c>
    </row>
    <row r="169" spans="2:17" hidden="1">
      <c r="C169" t="s">
        <v>332</v>
      </c>
      <c r="D169" t="s">
        <v>329</v>
      </c>
      <c r="E169" s="33" t="s">
        <v>3241</v>
      </c>
      <c r="F169" s="33" t="str">
        <f t="shared" si="10"/>
        <v>{term}`Mark-resight (MR)`</v>
      </c>
      <c r="G169" t="s">
        <v>356</v>
      </c>
      <c r="H169" t="s">
        <v>355</v>
      </c>
      <c r="J169" s="64" t="s">
        <v>3039</v>
      </c>
      <c r="K169" s="64" t="s">
        <v>3039</v>
      </c>
      <c r="P169" s="14" t="str">
        <f t="shared" si="11"/>
        <v xml:space="preserve">    name_mod_mr: "Mark-resight (MR)"</v>
      </c>
      <c r="Q169" s="14" t="str">
        <f t="shared" si="12"/>
        <v xml:space="preserve">    name_def_mod_mr: "{{ term_def_mod_mr }}"</v>
      </c>
    </row>
    <row r="170" spans="2:17" hidden="1">
      <c r="B170" s="14">
        <v>93</v>
      </c>
      <c r="C170" s="14" t="s">
        <v>332</v>
      </c>
      <c r="D170" s="14" t="s">
        <v>0</v>
      </c>
      <c r="E170" s="33" t="s">
        <v>3293</v>
      </c>
      <c r="F170" s="33" t="str">
        <f t="shared" si="10"/>
        <v>{term}`Mark-resight (MR) model (Arnason et al., 1991; McClintock et al., 2009)`</v>
      </c>
      <c r="G170" s="17" t="s">
        <v>356</v>
      </c>
      <c r="H170" s="19" t="s">
        <v>493</v>
      </c>
      <c r="I170" s="19" t="str">
        <f t="shared" ref="I170:I175" si="16">"(#"&amp;G170&amp;")=@{{ "&amp;D170&amp;"_"&amp;G170&amp;" }}@@: {{ "&amp;D170&amp;"_def_"&amp;G170&amp;" }}@@"</f>
        <v>(#mod_mr)=@{{ term_mod_mr }}@@: {{ term_def_mod_mr }}@@</v>
      </c>
      <c r="J170" s="64" t="s">
        <v>3009</v>
      </c>
      <c r="K170" s="64" t="s">
        <v>3009</v>
      </c>
      <c r="L170" s="17"/>
      <c r="M170" s="20" t="s">
        <v>383</v>
      </c>
      <c r="N170" s="23" t="b">
        <v>0</v>
      </c>
      <c r="O170" s="21" t="b">
        <v>1</v>
      </c>
      <c r="P170" s="14" t="str">
        <f t="shared" si="11"/>
        <v xml:space="preserve">    term_mod_mr: "Mark-resight (MR) model (Arnason et al., 1991; McClintock et al., 2009)"</v>
      </c>
      <c r="Q170" s="14" t="str">
        <f t="shared" si="12"/>
        <v xml:space="preserve">    term_def_mod_mr: "A method used to estimate the abundance of partially marked populations using the number of marked individuals, the number of unmarked individuals, and the detection probability from marked animals ({{ ref_intext_wearn_gloverkapfer_2017 }}). MR is similar to capture-recapture (CR; Karanth, 1995; Karanth &amp; Nichols, 1998) models, except only a portion of animals are individually identified."</v>
      </c>
    </row>
    <row r="171" spans="2:17" hidden="1">
      <c r="B171" s="14">
        <v>94</v>
      </c>
      <c r="D171" s="14" t="s">
        <v>0</v>
      </c>
      <c r="E171" s="33" t="s">
        <v>3345</v>
      </c>
      <c r="F171" s="33" t="str">
        <f t="shared" si="10"/>
        <v>{term}`Metadata`</v>
      </c>
      <c r="G171" s="17" t="s">
        <v>490</v>
      </c>
      <c r="H171" s="19" t="s">
        <v>492</v>
      </c>
      <c r="I171" s="19" t="str">
        <f t="shared" si="16"/>
        <v>(#metadata)=@{{ term_metadata }}@@: {{ term_def_metadata }}@@</v>
      </c>
      <c r="J171" s="64" t="s">
        <v>491</v>
      </c>
      <c r="K171" s="64" t="s">
        <v>491</v>
      </c>
      <c r="L171" s="17"/>
      <c r="M171" s="20" t="s">
        <v>383</v>
      </c>
      <c r="N171" s="21" t="b">
        <v>1</v>
      </c>
      <c r="O171" s="21" t="b">
        <v>1</v>
      </c>
      <c r="P171" s="14" t="str">
        <f t="shared" si="11"/>
        <v xml:space="preserve">    term_metadata: "Metadata"</v>
      </c>
      <c r="Q171" s="14" t="str">
        <f t="shared" si="12"/>
        <v xml:space="preserve">    term_def_metadata: "Data that provides information about other data (e.g., the number of images on an SD card)."</v>
      </c>
    </row>
    <row r="172" spans="2:17" hidden="1">
      <c r="B172" s="14">
        <v>95</v>
      </c>
      <c r="C172" s="14" t="s">
        <v>332</v>
      </c>
      <c r="D172" s="14" t="s">
        <v>0</v>
      </c>
      <c r="E172" s="33" t="s">
        <v>3347</v>
      </c>
      <c r="F172" s="33" t="str">
        <f t="shared" si="10"/>
        <v>{term}`Model assumption`</v>
      </c>
      <c r="G172" s="17" t="s">
        <v>1357</v>
      </c>
      <c r="H172" s="19" t="s">
        <v>489</v>
      </c>
      <c r="I172" s="19" t="str">
        <f t="shared" si="16"/>
        <v>(#mod_modelling_assumption)=@{{ term_mod_modelling_assumption }}@@: {{ term_def_mod_modelling_assumption }}@@</v>
      </c>
      <c r="J172" s="64" t="s">
        <v>840</v>
      </c>
      <c r="K172" s="64" t="s">
        <v>840</v>
      </c>
      <c r="L172" s="17"/>
      <c r="M172" s="20" t="s">
        <v>383</v>
      </c>
      <c r="N172" s="23" t="b">
        <v>0</v>
      </c>
      <c r="O172" s="21" t="b">
        <v>1</v>
      </c>
      <c r="P172" s="14" t="str">
        <f t="shared" si="11"/>
        <v xml:space="preserve">    term_mod_modelling_assumption: "Model assumption"</v>
      </c>
      <c r="Q172" s="14" t="str">
        <f t="shared" si="12"/>
        <v xml:space="preserve">    term_def_mod_modelling_assumption: "Explicitly stated (or implicitly premised) conventions, choices and other specifications (e.g., about the data, wildlife ecology*/behaviour, the relationships between variables, etc.) on which a particular modelling approach is based that allows the model to provide valid inference."</v>
      </c>
    </row>
    <row r="173" spans="2:17" hidden="1">
      <c r="B173" s="14">
        <v>96</v>
      </c>
      <c r="C173" s="14" t="s">
        <v>332</v>
      </c>
      <c r="D173" s="14" t="s">
        <v>0</v>
      </c>
      <c r="E173" s="33" t="s">
        <v>3411</v>
      </c>
      <c r="F173" s="33" t="str">
        <f t="shared" si="10"/>
        <v>{term}`Modelling approach`</v>
      </c>
      <c r="G173" s="17" t="s">
        <v>1356</v>
      </c>
      <c r="H173" s="19" t="s">
        <v>488</v>
      </c>
      <c r="I173" s="19" t="str">
        <f t="shared" si="16"/>
        <v>(#mod_modelling_approach)=@{{ term_mod_modelling_approach }}@@: {{ term_def_mod_modelling_approach }}@@</v>
      </c>
      <c r="J173" s="64" t="s">
        <v>2440</v>
      </c>
      <c r="K173" s="64" t="s">
        <v>2440</v>
      </c>
      <c r="L173" s="17"/>
      <c r="M173" s="20" t="s">
        <v>383</v>
      </c>
      <c r="N173" s="21" t="b">
        <v>1</v>
      </c>
      <c r="O173" s="21" t="b">
        <v>1</v>
      </c>
      <c r="P173" s="14" t="str">
        <f t="shared" si="11"/>
        <v xml:space="preserve">    term_mod_modelling_approach: "Modelling approach"</v>
      </c>
      <c r="Q173" s="14" t="str">
        <f t="shared" si="12"/>
        <v xml:space="preserve">    term_def_mod_modelling_approach: "The method used to analyze the camera data, which should depend on the state variable, e.g., occupancy models [MacKenzie et al., 2002], spatially explicit capture recapture (SECR) for [density](/09_gloss_ref/09_glossary.md#density) estimation [Chandler and Royle, 2013], etc. and the Target Species."</v>
      </c>
    </row>
    <row r="174" spans="2:17" hidden="1">
      <c r="C174" s="14" t="s">
        <v>332</v>
      </c>
      <c r="D174" t="s">
        <v>329</v>
      </c>
      <c r="E174" s="33" t="s">
        <v>3249</v>
      </c>
      <c r="F174" s="33" t="str">
        <f t="shared" si="10"/>
        <v>{term}`Negative binomial (NB)`</v>
      </c>
      <c r="G174" s="17" t="s">
        <v>1248</v>
      </c>
      <c r="H174" s="19" t="s">
        <v>1247</v>
      </c>
      <c r="I174" s="19" t="str">
        <f t="shared" si="16"/>
        <v>(#mod_rai_nb)=@{{ name_mod_rai_nb }}@@: {{ name_def_mod_rai_nb }}@@</v>
      </c>
      <c r="J174" s="64" t="s">
        <v>3026</v>
      </c>
      <c r="K174" s="64" t="s">
        <v>3026</v>
      </c>
      <c r="L174" s="17"/>
      <c r="M174" s="20" t="s">
        <v>383</v>
      </c>
      <c r="N174" s="23" t="b">
        <v>0</v>
      </c>
      <c r="O174" s="21" t="b">
        <v>1</v>
      </c>
      <c r="P174" s="14" t="str">
        <f t="shared" si="11"/>
        <v xml:space="preserve">    name_mod_rai_nb: "Negative binomial (NB)"</v>
      </c>
      <c r="Q174" s="14" t="str">
        <f t="shared" si="12"/>
        <v xml:space="preserve">    name_def_mod_rai_nb: "{{ term_def_mod_rai_nb }}"</v>
      </c>
    </row>
    <row r="175" spans="2:17" hidden="1">
      <c r="B175" s="14">
        <v>98</v>
      </c>
      <c r="C175" s="14" t="s">
        <v>332</v>
      </c>
      <c r="D175" s="14" t="s">
        <v>0</v>
      </c>
      <c r="E175" s="33" t="s">
        <v>3298</v>
      </c>
      <c r="F175" s="33" t="str">
        <f t="shared" si="10"/>
        <v>{term}`Negative binomial (NB) regression (Mullahy, 1986)`</v>
      </c>
      <c r="G175" s="17" t="s">
        <v>1248</v>
      </c>
      <c r="H175" s="19" t="s">
        <v>487</v>
      </c>
      <c r="I175" s="19" t="str">
        <f t="shared" si="16"/>
        <v>(#mod_rai_nb)=@{{ term_mod_rai_nb }}@@: {{ term_def_mod_rai_nb }}@@</v>
      </c>
      <c r="J175" s="64" t="s">
        <v>486</v>
      </c>
      <c r="K175" s="64" t="s">
        <v>486</v>
      </c>
      <c r="L175" s="17"/>
      <c r="M175" s="20" t="s">
        <v>383</v>
      </c>
      <c r="N175" s="23" t="b">
        <v>0</v>
      </c>
      <c r="O175" s="21" t="b">
        <v>1</v>
      </c>
      <c r="P175" s="14" t="str">
        <f t="shared" si="11"/>
        <v xml:space="preserve">    term_mod_rai_nb: "Negative binomial (NB) regression (Mullahy, 1986)"</v>
      </c>
      <c r="Q175" s="14" t="str">
        <f t="shared" si="12"/>
        <v xml:space="preserve">    term_def_mod_rai_nb: "A regression model used for count data with overdispersion but without zero-inflation. [relative abundance indices]"</v>
      </c>
    </row>
    <row r="176" spans="2:17" hidden="1">
      <c r="C176" t="s">
        <v>332</v>
      </c>
      <c r="D176" t="s">
        <v>329</v>
      </c>
      <c r="E176" s="33" t="s">
        <v>3242</v>
      </c>
      <c r="F176" s="33" t="str">
        <f t="shared" si="10"/>
        <v>{term}`N-mixture`</v>
      </c>
      <c r="G176" t="s">
        <v>346</v>
      </c>
      <c r="H176" t="s">
        <v>345</v>
      </c>
      <c r="J176" s="64" t="s">
        <v>3040</v>
      </c>
      <c r="K176" s="64" t="s">
        <v>3040</v>
      </c>
      <c r="P176" s="14" t="str">
        <f t="shared" si="11"/>
        <v xml:space="preserve">    name_mod_nmixture: "N-mixture"</v>
      </c>
      <c r="Q176" s="14" t="str">
        <f t="shared" si="12"/>
        <v xml:space="preserve">    name_def_mod_nmixture: "{{ term_def_mod_nmixture }}"</v>
      </c>
    </row>
    <row r="177" spans="1:17" hidden="1">
      <c r="B177" s="14">
        <v>104</v>
      </c>
      <c r="C177" s="14" t="s">
        <v>332</v>
      </c>
      <c r="D177" s="14" t="s">
        <v>0</v>
      </c>
      <c r="E177" s="33" t="s">
        <v>3275</v>
      </c>
      <c r="F177" s="33" t="str">
        <f t="shared" si="10"/>
        <v>{term}`N-mixture models`</v>
      </c>
      <c r="G177" s="17" t="s">
        <v>1358</v>
      </c>
      <c r="H177" s="17" t="s">
        <v>485</v>
      </c>
      <c r="I177" s="19" t="str">
        <f>"(#"&amp;G177&amp;")=@{{ "&amp;D177&amp;"_"&amp;G177&amp;" }}@@: {{ "&amp;D177&amp;"_def_"&amp;G177&amp;" }}@@"</f>
        <v>(#mod_n_mixture)=@{{ term_mod_n_mixture }}@@: {{ term_def_mod_n_mixture }}@@</v>
      </c>
      <c r="J177" s="64" t="s">
        <v>766</v>
      </c>
      <c r="K177" s="64" t="s">
        <v>766</v>
      </c>
      <c r="L177" s="17"/>
      <c r="M177" s="20" t="s">
        <v>383</v>
      </c>
      <c r="N177" s="23" t="b">
        <v>0</v>
      </c>
      <c r="O177" s="21" t="b">
        <v>1</v>
      </c>
      <c r="P177" s="14" t="str">
        <f t="shared" si="11"/>
        <v xml:space="preserve">    term_mod_n_mixture: "N-mixture models"</v>
      </c>
      <c r="Q177" s="14" t="str">
        <f t="shared" si="12"/>
        <v xml:space="preserve">    term_def_mod_n_mixture: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row>
    <row r="178" spans="1:17" hidden="1">
      <c r="C178" t="s">
        <v>332</v>
      </c>
      <c r="D178" t="s">
        <v>2919</v>
      </c>
      <c r="E178" s="33" t="s">
        <v>3243</v>
      </c>
      <c r="F178" s="33" t="str">
        <f t="shared" si="10"/>
        <v>{term}`Occupancy`</v>
      </c>
      <c r="G178" t="s">
        <v>364</v>
      </c>
      <c r="H178" s="14" t="s">
        <v>376</v>
      </c>
      <c r="J178" s="64" t="s">
        <v>3023</v>
      </c>
      <c r="K178" s="64" t="s">
        <v>3023</v>
      </c>
      <c r="P178" s="14" t="str">
        <f t="shared" si="11"/>
        <v xml:space="preserve">    mod_appl_mod_occupancy: "Occupancy"</v>
      </c>
      <c r="Q178" s="14" t="str">
        <f t="shared" si="12"/>
        <v xml:space="preserve">    mod_appl_def_mod_occupancy: "{{ term_def_mod_occupancy }}"</v>
      </c>
    </row>
    <row r="179" spans="1:17" hidden="1">
      <c r="C179" t="s">
        <v>332</v>
      </c>
      <c r="D179" t="s">
        <v>329</v>
      </c>
      <c r="E179" s="33" t="s">
        <v>3243</v>
      </c>
      <c r="F179" s="33" t="str">
        <f t="shared" si="10"/>
        <v>{term}`Occupancy`</v>
      </c>
      <c r="G179" t="s">
        <v>364</v>
      </c>
      <c r="H179" t="s">
        <v>376</v>
      </c>
      <c r="J179" s="64" t="s">
        <v>3023</v>
      </c>
      <c r="K179" s="64" t="s">
        <v>3023</v>
      </c>
      <c r="P179" s="14" t="str">
        <f t="shared" si="11"/>
        <v xml:space="preserve">    name_mod_occupancy: "Occupancy"</v>
      </c>
      <c r="Q179" s="14" t="str">
        <f t="shared" si="12"/>
        <v xml:space="preserve">    name_def_mod_occupancy: "{{ term_def_mod_occupancy }}"</v>
      </c>
    </row>
    <row r="180" spans="1:17" hidden="1">
      <c r="A180" s="38"/>
      <c r="B180" s="38"/>
      <c r="C180" s="7" t="s">
        <v>370</v>
      </c>
      <c r="D180" s="7" t="s">
        <v>329</v>
      </c>
      <c r="E180" s="33" t="s">
        <v>3427</v>
      </c>
      <c r="F180" s="33" t="str">
        <f t="shared" si="10"/>
        <v>{term}`Occupancy`</v>
      </c>
      <c r="G180" s="7" t="s">
        <v>377</v>
      </c>
      <c r="H180" s="7" t="s">
        <v>376</v>
      </c>
      <c r="I180" s="19" t="str">
        <f t="shared" ref="I180:I187" si="17">"(#"&amp;G180&amp;")=@{{ "&amp;D180&amp;"_"&amp;G180&amp;" }}@@: {{ "&amp;D180&amp;"_def_"&amp;G180&amp;" }}@@"</f>
        <v>(#obj_occupancy)=@{{ name_obj_occupancy }}@@: {{ name_def_obj_occupancy }}@@</v>
      </c>
      <c r="J180" s="66" t="s">
        <v>3191</v>
      </c>
      <c r="K180" s="66" t="s">
        <v>3191</v>
      </c>
      <c r="L180" s="38"/>
      <c r="M180" s="38"/>
      <c r="N180" s="38"/>
      <c r="O180" s="38"/>
      <c r="P180" s="38" t="str">
        <f t="shared" si="11"/>
        <v xml:space="preserve">    name_obj_occupancy: "Occupancy"</v>
      </c>
      <c r="Q180" s="14" t="str">
        <f t="shared" si="12"/>
        <v xml:space="preserve">    name_def_obj_occupancy: "The probability a site is occupied by the species ({{ ref_intext_mackenzie_et_al_2002 }}). Occupancy is also highly suitable for evaluating broad-scale patterns of species distribution ({{ ref_intext_wearn_gloverkapfer_2017 }})."</v>
      </c>
    </row>
    <row r="181" spans="1:17" hidden="1">
      <c r="B181" s="14">
        <v>107</v>
      </c>
      <c r="C181" t="s">
        <v>370</v>
      </c>
      <c r="D181" s="14" t="s">
        <v>0</v>
      </c>
      <c r="E181" s="33" t="s">
        <v>3426</v>
      </c>
      <c r="F181" s="33" t="str">
        <f t="shared" si="10"/>
        <v>{term}`Occupancy`</v>
      </c>
      <c r="G181" s="17" t="s">
        <v>484</v>
      </c>
      <c r="H181" s="19" t="s">
        <v>376</v>
      </c>
      <c r="I181" s="19" t="str">
        <f t="shared" si="17"/>
        <v>(#occupancy)=@{{ term_occupancy }}@@: {{ term_def_occupancy }}@@</v>
      </c>
      <c r="J181" s="64" t="s">
        <v>3204</v>
      </c>
      <c r="K181" s="64" t="s">
        <v>3204</v>
      </c>
      <c r="L181" s="17"/>
      <c r="M181" s="20" t="s">
        <v>383</v>
      </c>
      <c r="N181" s="21" t="b">
        <v>1</v>
      </c>
      <c r="O181" s="21" t="b">
        <v>1</v>
      </c>
      <c r="P181" s="14" t="str">
        <f t="shared" si="11"/>
        <v xml:space="preserve">    term_occupancy: "Occupancy"</v>
      </c>
      <c r="Q181" s="14" t="str">
        <f t="shared" si="12"/>
        <v xml:space="preserve">    term_def_occupancy: "The probability a site is occupied by the species ({{ ref_intext_mackenzie_et_al_2002 }})."</v>
      </c>
    </row>
    <row r="182" spans="1:17" hidden="1">
      <c r="B182" s="14">
        <v>108</v>
      </c>
      <c r="C182" s="14" t="s">
        <v>332</v>
      </c>
      <c r="D182" s="14" t="s">
        <v>0</v>
      </c>
      <c r="E182" s="33" t="s">
        <v>3294</v>
      </c>
      <c r="F182" s="33" t="str">
        <f t="shared" si="10"/>
        <v>{term}`Occupancy model (MacKenzie et al., 2002)`</v>
      </c>
      <c r="G182" s="17" t="s">
        <v>364</v>
      </c>
      <c r="H182" s="19" t="s">
        <v>483</v>
      </c>
      <c r="I182" s="19" t="str">
        <f t="shared" si="17"/>
        <v>(#mod_occupancy)=@{{ term_mod_occupancy }}@@: {{ term_def_mod_occupancy }}@@</v>
      </c>
      <c r="J182" s="64" t="s">
        <v>482</v>
      </c>
      <c r="K182" s="64" t="s">
        <v>482</v>
      </c>
      <c r="L182" s="17"/>
      <c r="M182" s="20" t="s">
        <v>383</v>
      </c>
      <c r="N182" s="23" t="b">
        <v>0</v>
      </c>
      <c r="O182" s="21" t="b">
        <v>1</v>
      </c>
      <c r="P182" s="14" t="str">
        <f t="shared" si="11"/>
        <v xml:space="preserve">    term_mod_occupancy: "Occupancy model (MacKenzie et al., 2002)"</v>
      </c>
      <c r="Q182" s="14" t="str">
        <f t="shared" si="12"/>
        <v xml:space="preserve">    term_def_mod_occupancy: "A modelling approach used to account for imperfect detection by first evaluating the detection probability of a species via detection histories (i.e., present or absent) to determine the probability of the true presence or absence of a species at a site (MacKenzie et al., 2002)."</v>
      </c>
    </row>
    <row r="183" spans="1:17" hidden="1">
      <c r="B183" s="14">
        <v>109</v>
      </c>
      <c r="C183" s="14" t="s">
        <v>332</v>
      </c>
      <c r="D183" s="14" t="s">
        <v>0</v>
      </c>
      <c r="E183" s="33" t="s">
        <v>3319</v>
      </c>
      <c r="F183" s="33" t="str">
        <f t="shared" si="10"/>
        <v>{term}`Overdispersion`</v>
      </c>
      <c r="G183" s="17" t="s">
        <v>1359</v>
      </c>
      <c r="H183" s="17" t="s">
        <v>481</v>
      </c>
      <c r="I183" s="19" t="str">
        <f t="shared" si="17"/>
        <v>(#mod_overdispersion)=@{{ term_mod_overdispersion }}@@: {{ term_def_mod_overdispersion }}@@</v>
      </c>
      <c r="J183" s="64" t="s">
        <v>480</v>
      </c>
      <c r="K183" s="64" t="s">
        <v>480</v>
      </c>
      <c r="L183" s="17"/>
      <c r="M183" s="20" t="s">
        <v>383</v>
      </c>
      <c r="N183" s="23" t="b">
        <v>0</v>
      </c>
      <c r="O183" s="21" t="b">
        <v>1</v>
      </c>
      <c r="P183" s="14" t="str">
        <f t="shared" si="11"/>
        <v xml:space="preserve">    term_mod_overdispersion: "Overdispersion"</v>
      </c>
      <c r="Q183" s="14" t="str">
        <f t="shared" si="12"/>
        <v xml:space="preserve">    term_def_mod_overdispersion: "A variance significantly larger than the mean (Bliss &amp; Fisher, 1953); greater variability in a set of data than predicted by the error structure of the model (Harrison et al., 2018); excess variability can be caused by zero inflation, non-independence of counts, or both (Zuur et al., 2009)."</v>
      </c>
    </row>
    <row r="184" spans="1:17" hidden="1">
      <c r="B184" s="14">
        <v>110</v>
      </c>
      <c r="C184" s="14" t="s">
        <v>2903</v>
      </c>
      <c r="D184" s="14" t="s">
        <v>0</v>
      </c>
      <c r="E184" s="33" t="s">
        <v>3280</v>
      </c>
      <c r="F184" s="33" t="str">
        <f t="shared" si="10"/>
        <v>{term}`Paired design`</v>
      </c>
      <c r="G184" s="17" t="s">
        <v>478</v>
      </c>
      <c r="H184" s="19" t="s">
        <v>479</v>
      </c>
      <c r="I184" s="19" t="str">
        <f t="shared" si="17"/>
        <v>(#sampledesign_paired)=@{{ term_sampledesign_paired }}@@: {{ term_def_sampledesign_paired }}@@</v>
      </c>
      <c r="J184" s="64" t="s">
        <v>774</v>
      </c>
      <c r="K184" s="64" t="s">
        <v>774</v>
      </c>
      <c r="L184" s="17"/>
      <c r="M184" s="20" t="s">
        <v>383</v>
      </c>
      <c r="N184" s="21" t="b">
        <v>1</v>
      </c>
      <c r="O184" s="21" t="b">
        <v>1</v>
      </c>
      <c r="P184" s="14" t="str">
        <f t="shared" si="11"/>
        <v xml:space="preserve">    term_sampledesign_paired: "Paired design"</v>
      </c>
      <c r="Q184" s="14" t="str">
        <f t="shared" si="12"/>
        <v xml:space="preserve">    term_def_sampledesign_paired: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row>
    <row r="185" spans="1:17" hidden="1">
      <c r="B185" s="14">
        <v>111</v>
      </c>
      <c r="C185" s="17" t="s">
        <v>370</v>
      </c>
      <c r="D185" s="14" t="s">
        <v>0</v>
      </c>
      <c r="E185" s="33" t="s">
        <v>3352</v>
      </c>
      <c r="F185" s="33" t="str">
        <f t="shared" si="10"/>
        <v>{term}`Partially marked individuals */ populations */ species `</v>
      </c>
      <c r="G185" s="17" t="s">
        <v>476</v>
      </c>
      <c r="H185" s="19" t="s">
        <v>477</v>
      </c>
      <c r="I185" s="19" t="str">
        <f t="shared" si="17"/>
        <v>(#typeid_partially_marked)=@{{ term_typeid_partially_marked }}@@: {{ term_def_typeid_partially_marked }}@@</v>
      </c>
      <c r="J185" s="64" t="s">
        <v>847</v>
      </c>
      <c r="K185" s="64" t="s">
        <v>847</v>
      </c>
      <c r="L185" s="17"/>
      <c r="M185" s="20" t="s">
        <v>383</v>
      </c>
      <c r="N185" s="23" t="b">
        <v>0</v>
      </c>
      <c r="O185" s="21" t="b">
        <v>1</v>
      </c>
      <c r="P185" s="14" t="str">
        <f t="shared" si="11"/>
        <v xml:space="preserve">    term_typeid_partially_marked: "Partially marked individuals */ populations */ species "</v>
      </c>
      <c r="Q185" s="14" t="str">
        <f t="shared" si="12"/>
        <v xml:space="preserve">    term_def_typeid_partially_marked: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row>
    <row r="186" spans="1:17" hidden="1">
      <c r="C186" s="14" t="s">
        <v>332</v>
      </c>
      <c r="D186" t="s">
        <v>329</v>
      </c>
      <c r="E186" s="33" t="s">
        <v>3251</v>
      </c>
      <c r="F186" s="33" t="str">
        <f t="shared" si="10"/>
        <v>{term}`Poisson`</v>
      </c>
      <c r="G186" s="17" t="s">
        <v>882</v>
      </c>
      <c r="H186" s="19" t="s">
        <v>1242</v>
      </c>
      <c r="I186" s="19" t="str">
        <f t="shared" si="17"/>
        <v>(#mod_rai_poisson)=@{{ name_mod_rai_poisson }}@@: {{ name_def_mod_rai_poisson }}@@</v>
      </c>
      <c r="J186" s="64" t="s">
        <v>3027</v>
      </c>
      <c r="K186" s="64" t="s">
        <v>3027</v>
      </c>
      <c r="L186" s="17"/>
      <c r="M186" s="20" t="s">
        <v>383</v>
      </c>
      <c r="N186" s="23" t="b">
        <v>0</v>
      </c>
      <c r="O186" s="21" t="b">
        <v>1</v>
      </c>
      <c r="P186" s="14" t="str">
        <f t="shared" si="11"/>
        <v xml:space="preserve">    name_mod_rai_poisson: "Poisson"</v>
      </c>
      <c r="Q186" s="14" t="str">
        <f t="shared" si="12"/>
        <v xml:space="preserve">    name_def_mod_rai_poisson: "{{ term_def_mod_rai_poisson }}"</v>
      </c>
    </row>
    <row r="187" spans="1:17" hidden="1">
      <c r="B187" s="14">
        <v>113</v>
      </c>
      <c r="C187" s="14" t="s">
        <v>332</v>
      </c>
      <c r="D187" s="14" t="s">
        <v>0</v>
      </c>
      <c r="E187" s="33" t="s">
        <v>3297</v>
      </c>
      <c r="F187" s="33" t="str">
        <f t="shared" si="10"/>
        <v>{term}`Poisson regression`</v>
      </c>
      <c r="G187" s="17" t="s">
        <v>882</v>
      </c>
      <c r="H187" s="19" t="s">
        <v>475</v>
      </c>
      <c r="I187" s="19" t="str">
        <f t="shared" si="17"/>
        <v>(#mod_rai_poisson)=@{{ term_mod_rai_poisson }}@@: {{ term_def_mod_rai_poisson }}@@</v>
      </c>
      <c r="J187" s="64" t="s">
        <v>474</v>
      </c>
      <c r="K187" s="64" t="s">
        <v>474</v>
      </c>
      <c r="L187" s="17"/>
      <c r="M187" s="20" t="s">
        <v>383</v>
      </c>
      <c r="N187" s="23" t="b">
        <v>0</v>
      </c>
      <c r="O187" s="21" t="b">
        <v>1</v>
      </c>
      <c r="P187" s="14" t="str">
        <f t="shared" si="11"/>
        <v xml:space="preserve">    term_mod_rai_poisson: "Poisson regression"</v>
      </c>
      <c r="Q187" s="14" t="str">
        <f t="shared" si="12"/>
        <v xml:space="preserve">    term_def_mod_rai_poisson: "A regression model for count data used when data are not overdispersed or zero-inflated (Lambert, 1992). [relative abundance indices]"</v>
      </c>
    </row>
    <row r="188" spans="1:17" hidden="1">
      <c r="C188" t="s">
        <v>332</v>
      </c>
      <c r="D188" t="s">
        <v>2919</v>
      </c>
      <c r="E188" s="33" t="s">
        <v>3228</v>
      </c>
      <c r="F188" s="33" t="str">
        <f t="shared" si="10"/>
        <v>{term}`Population size / Absolute abundance / Vital rates / Density; Marked`</v>
      </c>
      <c r="G188" t="s">
        <v>358</v>
      </c>
      <c r="H188" s="14" t="s">
        <v>2638</v>
      </c>
      <c r="J188" s="64" t="s">
        <v>3015</v>
      </c>
      <c r="K188" s="64" t="s">
        <v>3015</v>
      </c>
      <c r="P188" s="14" t="str">
        <f t="shared" si="11"/>
        <v xml:space="preserve">    mod_appl_mod_cr_cmr: "Population size / Absolute abundance / Vital rates / Density; Marked"</v>
      </c>
      <c r="Q188" s="14" t="str">
        <f t="shared" si="12"/>
        <v xml:space="preserve">    mod_appl_def_mod_cr_cmr: "{{ term_def_mod_cr_cmr }}"</v>
      </c>
    </row>
    <row r="189" spans="1:17" hidden="1">
      <c r="C189" s="14" t="s">
        <v>3003</v>
      </c>
      <c r="D189" s="14" t="s">
        <v>0</v>
      </c>
      <c r="E189" s="33" t="s">
        <v>3274</v>
      </c>
      <c r="F189" s="33" t="str">
        <f t="shared" si="10"/>
        <v>{term}`Probability of use`</v>
      </c>
      <c r="G189" s="17" t="s">
        <v>3002</v>
      </c>
      <c r="H189" s="19" t="s">
        <v>2999</v>
      </c>
      <c r="J189" s="69" t="s">
        <v>3468</v>
      </c>
      <c r="K189" s="69" t="s">
        <v>3468</v>
      </c>
      <c r="P189" s="14" t="str">
        <f t="shared" si="11"/>
        <v xml:space="preserve">    term_use_probability: "Probability of use"</v>
      </c>
      <c r="Q189" s="14" t="str">
        <f t="shared" si="12"/>
        <v xml:space="preserve">    term_def_use_probability: "the probability of at least one, use event of that resource unit during a unit of time' (i.e.,  would a particular resource unit be used at least once) (Keim et al., 2019)."</v>
      </c>
    </row>
    <row r="190" spans="1:17" hidden="1">
      <c r="B190" s="14">
        <v>114</v>
      </c>
      <c r="C190" s="17" t="s">
        <v>472</v>
      </c>
      <c r="D190" s="14" t="s">
        <v>0</v>
      </c>
      <c r="E190" s="33" t="s">
        <v>3301</v>
      </c>
      <c r="F190" s="33" t="str">
        <f t="shared" si="10"/>
        <v>{term}`Project`</v>
      </c>
      <c r="G190" s="17" t="s">
        <v>472</v>
      </c>
      <c r="H190" s="19" t="s">
        <v>473</v>
      </c>
      <c r="I190" s="19" t="str">
        <f>"(#"&amp;G190&amp;")=@{{ "&amp;D190&amp;"_"&amp;G190&amp;" }}@@: {{ "&amp;D190&amp;"_def_"&amp;G190&amp;" }}@@"</f>
        <v>(#project)=@{{ term_project }}@@: {{ term_def_project }}@@</v>
      </c>
      <c r="J190" s="64" t="s">
        <v>770</v>
      </c>
      <c r="K190" s="64" t="s">
        <v>770</v>
      </c>
      <c r="L190" s="17"/>
      <c r="M190" s="20" t="s">
        <v>383</v>
      </c>
      <c r="N190" s="21" t="b">
        <v>1</v>
      </c>
      <c r="O190" s="21" t="b">
        <v>1</v>
      </c>
      <c r="P190" s="14" t="str">
        <f t="shared" si="11"/>
        <v xml:space="preserve">    term_project: "Project"</v>
      </c>
      <c r="Q190" s="14" t="str">
        <f t="shared" si="12"/>
        <v xml:space="preserve">    term_def_project: "A scientific study, inventory or monitoring program that has a certain objective, defined methods, and a defined boundary in space and time (recorded as 'Project Name')."</v>
      </c>
    </row>
    <row r="191" spans="1:17" hidden="1">
      <c r="B191" s="14">
        <v>119</v>
      </c>
      <c r="D191" s="14" t="s">
        <v>0</v>
      </c>
      <c r="E191" s="33" t="s">
        <v>3456</v>
      </c>
      <c r="F191" s="33" t="str">
        <f t="shared" si="10"/>
        <v>{term}`Pseudoreplication`</v>
      </c>
      <c r="G191" s="17" t="s">
        <v>469</v>
      </c>
      <c r="H191" s="19" t="s">
        <v>471</v>
      </c>
      <c r="I191" s="19" t="str">
        <f>"(#"&amp;G191&amp;")=@{{ "&amp;D191&amp;"_"&amp;G191&amp;" }}@@: {{ "&amp;D191&amp;"_def_"&amp;G191&amp;" }}@@"</f>
        <v>(#pseudoreplication)=@{{ term_pseudoreplication }}@@: {{ term_def_pseudoreplication }}@@</v>
      </c>
      <c r="J191" s="64" t="s">
        <v>470</v>
      </c>
      <c r="K191" s="64" t="s">
        <v>470</v>
      </c>
      <c r="L191" s="17"/>
      <c r="M191" s="20" t="s">
        <v>383</v>
      </c>
      <c r="N191" s="23" t="b">
        <v>0</v>
      </c>
      <c r="O191" s="21" t="b">
        <v>1</v>
      </c>
      <c r="P191" s="14" t="str">
        <f t="shared" si="11"/>
        <v xml:space="preserve">    term_pseudoreplication: "Pseudoreplication"</v>
      </c>
      <c r="Q191" s="14" t="str">
        <f t="shared" si="12"/>
        <v xml:space="preserve">    term_def_pseudoreplication: "When observations are not statistically independent (spatially or temporally) but are treated as if they are independent."</v>
      </c>
    </row>
    <row r="192" spans="1:17" hidden="1">
      <c r="B192" s="14">
        <v>122</v>
      </c>
      <c r="C192" s="14" t="s">
        <v>2903</v>
      </c>
      <c r="D192" s="14" t="s">
        <v>0</v>
      </c>
      <c r="E192" s="33" t="s">
        <v>3339</v>
      </c>
      <c r="F192" s="33" t="str">
        <f t="shared" si="10"/>
        <v>{term}`Random (or 'simple random') design`</v>
      </c>
      <c r="G192" s="17" t="s">
        <v>467</v>
      </c>
      <c r="H192" s="19" t="s">
        <v>1257</v>
      </c>
      <c r="I192" s="19" t="str">
        <f>"(#"&amp;G192&amp;")=@{{ "&amp;D192&amp;"_"&amp;G192&amp;" }}@@: {{ "&amp;D192&amp;"_def_"&amp;G192&amp;" }}@@"</f>
        <v>(#sampledesign_random)=@{{ term_sampledesign_random }}@@: {{ term_def_sampledesign_random }}@@</v>
      </c>
      <c r="J192" s="64" t="s">
        <v>468</v>
      </c>
      <c r="K192" s="64" t="s">
        <v>468</v>
      </c>
      <c r="L192" s="17"/>
      <c r="M192" s="20" t="s">
        <v>383</v>
      </c>
      <c r="N192" s="21" t="b">
        <v>1</v>
      </c>
      <c r="O192" s="21" t="b">
        <v>1</v>
      </c>
      <c r="P192" s="14" t="str">
        <f t="shared" si="11"/>
        <v xml:space="preserve">    term_sampledesign_random: "Random (or 'simple random') design"</v>
      </c>
      <c r="Q192" s="14" t="str">
        <f t="shared" si="12"/>
        <v xml:space="preserve">    term_def_sampledesign_random: "Cameras occur at randomized camera locations (or sample stations) across the area of interest, sometimes with a predetermined minimum distance between camera locations (or sample stations)."</v>
      </c>
    </row>
    <row r="193" spans="1:17" hidden="1">
      <c r="C193" t="s">
        <v>332</v>
      </c>
      <c r="D193" t="s">
        <v>329</v>
      </c>
      <c r="E193" s="33" t="s">
        <v>3259</v>
      </c>
      <c r="F193" s="33" t="str">
        <f t="shared" si="10"/>
        <v>{term}`Random encounter and staying time (REST)`</v>
      </c>
      <c r="G193" t="s">
        <v>342</v>
      </c>
      <c r="H193" t="s">
        <v>341</v>
      </c>
      <c r="J193" s="64" t="s">
        <v>3031</v>
      </c>
      <c r="K193" s="64" t="s">
        <v>3031</v>
      </c>
      <c r="P193" s="14" t="str">
        <f t="shared" si="11"/>
        <v xml:space="preserve">    name_mod_rest: "Random encounter and staying time (REST)"</v>
      </c>
      <c r="Q193" s="14" t="str">
        <f t="shared" si="12"/>
        <v xml:space="preserve">    name_def_mod_rest: "{{ term_def_mod_rest }}"</v>
      </c>
    </row>
    <row r="194" spans="1:17" hidden="1">
      <c r="B194" s="14">
        <v>123</v>
      </c>
      <c r="C194" s="14" t="s">
        <v>332</v>
      </c>
      <c r="D194" s="14" t="s">
        <v>0</v>
      </c>
      <c r="E194" s="33" t="s">
        <v>3295</v>
      </c>
      <c r="F194" s="33" t="str">
        <f t="shared" ref="F194:F257" si="18">"{term}`"&amp;H194&amp;"`"</f>
        <v>{term}`Random encounter and staying time (REST) model (Nakashima et al., 2018)`</v>
      </c>
      <c r="G194" s="17" t="s">
        <v>342</v>
      </c>
      <c r="H194" s="17" t="s">
        <v>2398</v>
      </c>
      <c r="I194" s="19" t="str">
        <f>"(#"&amp;G194&amp;")=@{{ "&amp;D194&amp;"_"&amp;G194&amp;" }}@@: {{ "&amp;D194&amp;"_def_"&amp;G194&amp;" }}@@"</f>
        <v>(#mod_rest)=@{{ term_mod_rest }}@@: {{ term_def_mod_rest }}@@</v>
      </c>
      <c r="J194" s="64" t="s">
        <v>466</v>
      </c>
      <c r="K194" s="64" t="s">
        <v>466</v>
      </c>
      <c r="L194" s="17"/>
      <c r="M194" s="20" t="s">
        <v>383</v>
      </c>
      <c r="N194" s="23" t="b">
        <v>0</v>
      </c>
      <c r="O194" s="21" t="b">
        <v>1</v>
      </c>
      <c r="P194" s="14" t="str">
        <f t="shared" ref="P194:P257" si="19">"    "&amp;D194&amp;"_"&amp;G194&amp;": """&amp;H194&amp;""""</f>
        <v xml:space="preserve">    term_mod_rest: "Random encounter and staying time (REST) model (Nakashima et al., 2018)"</v>
      </c>
      <c r="Q194" s="14" t="str">
        <f t="shared" ref="Q194:Q257" si="20">IF(K194=999,"",("    "&amp;D194&amp;"_def_"&amp;G194&amp;": """&amp;K194&amp;""""))</f>
        <v xml:space="preserve">    term_def_mod_rest: "A recent modification of the REM (Nakashima et al., 2018) that substitutes staying time (i.e., the cumulative time in the cameras' detection zone) for movement speed (staying time and movement speed are inversely proportional) (Cappelle et al., 2021)."</v>
      </c>
    </row>
    <row r="195" spans="1:17" hidden="1">
      <c r="C195" t="s">
        <v>332</v>
      </c>
      <c r="D195" t="s">
        <v>329</v>
      </c>
      <c r="E195" s="33" t="s">
        <v>3257</v>
      </c>
      <c r="F195" s="33" t="str">
        <f t="shared" si="18"/>
        <v>{term}`Random encounter model (REM)`</v>
      </c>
      <c r="G195" t="s">
        <v>344</v>
      </c>
      <c r="H195" t="s">
        <v>343</v>
      </c>
      <c r="J195" s="64" t="s">
        <v>3030</v>
      </c>
      <c r="K195" s="64" t="s">
        <v>3030</v>
      </c>
      <c r="P195" s="14" t="str">
        <f t="shared" si="19"/>
        <v xml:space="preserve">    name_mod_rem: "Random encounter model (REM)"</v>
      </c>
      <c r="Q195" s="14" t="str">
        <f t="shared" si="20"/>
        <v xml:space="preserve">    name_def_mod_rem: "{{ term_def_mod_rem }}"</v>
      </c>
    </row>
    <row r="196" spans="1:17" hidden="1">
      <c r="B196" s="14">
        <v>124</v>
      </c>
      <c r="C196" s="14" t="s">
        <v>332</v>
      </c>
      <c r="D196" s="14" t="s">
        <v>0</v>
      </c>
      <c r="E196" s="33" t="s">
        <v>3292</v>
      </c>
      <c r="F196" s="33" t="str">
        <f t="shared" si="18"/>
        <v>{term}`Random encounter model (REM) (Rowcliffe et al., 2008, 2013)`</v>
      </c>
      <c r="G196" s="17" t="s">
        <v>344</v>
      </c>
      <c r="H196" s="19" t="s">
        <v>465</v>
      </c>
      <c r="I196" s="19" t="str">
        <f>"(#"&amp;G196&amp;")=@{{ "&amp;D196&amp;"_"&amp;G196&amp;" }}@@: {{ "&amp;D196&amp;"_def_"&amp;G196&amp;" }}@@"</f>
        <v>(#mod_rem)=@{{ term_mod_rem }}@@: {{ term_def_mod_rem }}@@</v>
      </c>
      <c r="J196" s="64" t="s">
        <v>2441</v>
      </c>
      <c r="K196" s="64" t="s">
        <v>2441</v>
      </c>
      <c r="L196" s="17"/>
      <c r="M196" s="20" t="s">
        <v>383</v>
      </c>
      <c r="N196" s="23" t="b">
        <v>0</v>
      </c>
      <c r="O196" s="21" t="b">
        <v>1</v>
      </c>
      <c r="P196" s="14" t="str">
        <f t="shared" si="19"/>
        <v xml:space="preserve">    term_mod_rem: "Random encounter model (REM) (Rowcliffe et al., 2008, 2013)"</v>
      </c>
      <c r="Q196" s="14" t="str">
        <f t="shared" si="20"/>
        <v xml:space="preserve">    term_def_mod_rem: "A method used to estimate the [density](/09_gloss_ref/09_glossary.md#density) of unmarked populations; uses the rate of independent captures, an estimate of movement rate, average group size, and the area sampled by the remote camera."</v>
      </c>
    </row>
    <row r="197" spans="1:17" hidden="1">
      <c r="B197" s="14">
        <v>125</v>
      </c>
      <c r="C197" s="14" t="s">
        <v>2915</v>
      </c>
      <c r="D197" s="14" t="s">
        <v>0</v>
      </c>
      <c r="E197" s="33" t="s">
        <v>3444</v>
      </c>
      <c r="F197" s="33" t="str">
        <f t="shared" si="18"/>
        <v>{term}`Recovery time`</v>
      </c>
      <c r="G197" s="17" t="s">
        <v>462</v>
      </c>
      <c r="H197" s="19" t="s">
        <v>464</v>
      </c>
      <c r="I197" s="19" t="str">
        <f>"(#"&amp;G197&amp;")=@{{ "&amp;D197&amp;"_"&amp;G197&amp;" }}@@: {{ "&amp;D197&amp;"_def_"&amp;G197&amp;" }}@@"</f>
        <v>(#recovery_time)=@{{ term_recovery_time }}@@: {{ term_def_recovery_time }}@@</v>
      </c>
      <c r="J197" s="64" t="s">
        <v>463</v>
      </c>
      <c r="K197" s="64" t="s">
        <v>463</v>
      </c>
      <c r="L197" s="17"/>
      <c r="M197" s="20" t="s">
        <v>383</v>
      </c>
      <c r="N197" s="23" t="b">
        <v>0</v>
      </c>
      <c r="O197" s="21" t="b">
        <v>1</v>
      </c>
      <c r="P197" s="14" t="str">
        <f t="shared" si="19"/>
        <v xml:space="preserve">    term_recovery_time: "Recovery time"</v>
      </c>
      <c r="Q197" s="14" t="str">
        <f t="shared" si="20"/>
        <v xml:space="preserve">    term_def_recovery_time: "The time necessary for the camera to prepare to capture the next photo after the previous one has been recorded (Trolliet et al., 2014)."</v>
      </c>
    </row>
    <row r="198" spans="1:17" hidden="1">
      <c r="B198" s="14">
        <v>126</v>
      </c>
      <c r="C198" s="17" t="s">
        <v>2905</v>
      </c>
      <c r="D198" s="14" t="s">
        <v>0</v>
      </c>
      <c r="E198" s="33" t="s">
        <v>3365</v>
      </c>
      <c r="F198" s="33" t="str">
        <f t="shared" si="18"/>
        <v>{term}`Registration area`</v>
      </c>
      <c r="G198" s="17" t="s">
        <v>459</v>
      </c>
      <c r="H198" s="19" t="s">
        <v>461</v>
      </c>
      <c r="I198" s="19" t="str">
        <f>"(#"&amp;G198&amp;")=@{{ "&amp;D198&amp;"_"&amp;G198&amp;" }}@@: {{ "&amp;D198&amp;"_def_"&amp;G198&amp;" }}@@"</f>
        <v>(#fov_registration_area)=@{{ term_fov_registration_area }}@@: {{ term_def_fov_registration_area }}@@</v>
      </c>
      <c r="J198" s="64" t="s">
        <v>460</v>
      </c>
      <c r="K198" s="64" t="s">
        <v>460</v>
      </c>
      <c r="L198" s="17"/>
      <c r="M198" s="20" t="s">
        <v>383</v>
      </c>
      <c r="N198" s="23" t="b">
        <v>0</v>
      </c>
      <c r="O198" s="21" t="b">
        <v>1</v>
      </c>
      <c r="P198" s="14" t="str">
        <f t="shared" si="19"/>
        <v xml:space="preserve">    term_fov_registration_area: "Registration area"</v>
      </c>
      <c r="Q198" s="14" t="str">
        <f t="shared" si="20"/>
        <v xml:space="preserve">    term_def_fov_registration_area: "The area in which an animal entering has at least some probability of being captured on the image."</v>
      </c>
    </row>
    <row r="199" spans="1:17" hidden="1">
      <c r="C199" t="s">
        <v>332</v>
      </c>
      <c r="D199" t="s">
        <v>2919</v>
      </c>
      <c r="E199" s="33" t="s">
        <v>3244</v>
      </c>
      <c r="F199" s="33" t="str">
        <f t="shared" si="18"/>
        <v>{term}`Relative abundance`</v>
      </c>
      <c r="G199" t="s">
        <v>362</v>
      </c>
      <c r="H199" s="14" t="s">
        <v>374</v>
      </c>
      <c r="J199" s="64" t="s">
        <v>3024</v>
      </c>
      <c r="K199" s="64" t="s">
        <v>3024</v>
      </c>
      <c r="P199" s="14" t="str">
        <f t="shared" si="19"/>
        <v xml:space="preserve">    mod_appl_mod_rai: "Relative abundance"</v>
      </c>
      <c r="Q199" s="14" t="str">
        <f t="shared" si="20"/>
        <v xml:space="preserve">    mod_appl_def_mod_rai: "{{ term_def_mod_rai }}"</v>
      </c>
    </row>
    <row r="200" spans="1:17" hidden="1">
      <c r="C200" t="s">
        <v>332</v>
      </c>
      <c r="D200" t="s">
        <v>2919</v>
      </c>
      <c r="E200" s="33" t="s">
        <v>3246</v>
      </c>
      <c r="F200" s="33" t="str">
        <f t="shared" si="18"/>
        <v>{term}`Relative abundance`</v>
      </c>
      <c r="G200" t="s">
        <v>1245</v>
      </c>
      <c r="H200" s="14" t="s">
        <v>374</v>
      </c>
      <c r="J200" s="64" t="s">
        <v>3025</v>
      </c>
      <c r="K200" s="64" t="s">
        <v>3025</v>
      </c>
      <c r="P200" s="14" t="str">
        <f t="shared" si="19"/>
        <v xml:space="preserve">    mod_appl_mod_rai_hurdle: "Relative abundance"</v>
      </c>
      <c r="Q200" s="14" t="str">
        <f t="shared" si="20"/>
        <v xml:space="preserve">    mod_appl_def_mod_rai_hurdle: "{{ term_def_mod_rai_hurdle }}"</v>
      </c>
    </row>
    <row r="201" spans="1:17" hidden="1">
      <c r="C201" t="s">
        <v>332</v>
      </c>
      <c r="D201" t="s">
        <v>2919</v>
      </c>
      <c r="E201" s="33" t="s">
        <v>3248</v>
      </c>
      <c r="F201" s="33" t="str">
        <f t="shared" si="18"/>
        <v>{term}`Relative abundance`</v>
      </c>
      <c r="G201" t="s">
        <v>1248</v>
      </c>
      <c r="H201" s="14" t="s">
        <v>374</v>
      </c>
      <c r="J201" s="64" t="s">
        <v>3026</v>
      </c>
      <c r="K201" s="64" t="s">
        <v>3026</v>
      </c>
      <c r="P201" s="14" t="str">
        <f t="shared" si="19"/>
        <v xml:space="preserve">    mod_appl_mod_rai_nb: "Relative abundance"</v>
      </c>
      <c r="Q201" s="14" t="str">
        <f t="shared" si="20"/>
        <v xml:space="preserve">    mod_appl_def_mod_rai_nb: "{{ term_def_mod_rai_nb }}"</v>
      </c>
    </row>
    <row r="202" spans="1:17" hidden="1">
      <c r="C202" t="s">
        <v>332</v>
      </c>
      <c r="D202" t="s">
        <v>2919</v>
      </c>
      <c r="E202" s="33" t="s">
        <v>3250</v>
      </c>
      <c r="F202" s="33" t="str">
        <f t="shared" si="18"/>
        <v>{term}`Relative abundance`</v>
      </c>
      <c r="G202" t="s">
        <v>882</v>
      </c>
      <c r="H202" s="14" t="s">
        <v>374</v>
      </c>
      <c r="J202" s="64" t="s">
        <v>3027</v>
      </c>
      <c r="K202" s="64" t="s">
        <v>3027</v>
      </c>
      <c r="P202" s="14" t="str">
        <f t="shared" si="19"/>
        <v xml:space="preserve">    mod_appl_mod_rai_poisson: "Relative abundance"</v>
      </c>
      <c r="Q202" s="14" t="str">
        <f t="shared" si="20"/>
        <v xml:space="preserve">    mod_appl_def_mod_rai_poisson: "{{ term_def_mod_rai_poisson }}"</v>
      </c>
    </row>
    <row r="203" spans="1:17" hidden="1">
      <c r="C203" t="s">
        <v>332</v>
      </c>
      <c r="D203" t="s">
        <v>2919</v>
      </c>
      <c r="E203" s="33" t="s">
        <v>3252</v>
      </c>
      <c r="F203" s="33" t="str">
        <f t="shared" si="18"/>
        <v>{term}`Relative abundance`</v>
      </c>
      <c r="G203" t="s">
        <v>1246</v>
      </c>
      <c r="H203" s="14" t="s">
        <v>374</v>
      </c>
      <c r="J203" s="64" t="s">
        <v>3028</v>
      </c>
      <c r="K203" s="64" t="s">
        <v>3028</v>
      </c>
      <c r="P203" s="14" t="str">
        <f t="shared" si="19"/>
        <v xml:space="preserve">    mod_appl_mod_rai_zinb: "Relative abundance"</v>
      </c>
      <c r="Q203" s="14" t="str">
        <f t="shared" si="20"/>
        <v xml:space="preserve">    mod_appl_def_mod_rai_zinb: "{{ term_def_mod_rai_zinb }}"</v>
      </c>
    </row>
    <row r="204" spans="1:17" hidden="1">
      <c r="C204" t="s">
        <v>332</v>
      </c>
      <c r="D204" t="s">
        <v>2919</v>
      </c>
      <c r="E204" s="33" t="s">
        <v>3254</v>
      </c>
      <c r="F204" s="33" t="str">
        <f t="shared" si="18"/>
        <v>{term}`Relative abundance`</v>
      </c>
      <c r="G204" t="s">
        <v>1249</v>
      </c>
      <c r="H204" s="14" t="s">
        <v>374</v>
      </c>
      <c r="J204" s="64" t="s">
        <v>3029</v>
      </c>
      <c r="K204" s="64" t="s">
        <v>3029</v>
      </c>
      <c r="P204" s="14" t="str">
        <f t="shared" si="19"/>
        <v xml:space="preserve">    mod_appl_mod_rai_zip: "Relative abundance"</v>
      </c>
      <c r="Q204" s="14" t="str">
        <f t="shared" si="20"/>
        <v xml:space="preserve">    mod_appl_def_mod_rai_zip: "{{ term_def_mod_rai_zip }}"</v>
      </c>
    </row>
    <row r="205" spans="1:17" hidden="1">
      <c r="A205" s="38"/>
      <c r="B205" s="38"/>
      <c r="C205" s="7" t="s">
        <v>370</v>
      </c>
      <c r="D205" s="7" t="s">
        <v>329</v>
      </c>
      <c r="E205" s="33" t="s">
        <v>3466</v>
      </c>
      <c r="F205" s="33" t="str">
        <f t="shared" si="18"/>
        <v>{term}`Relative abundance`</v>
      </c>
      <c r="G205" s="7" t="s">
        <v>375</v>
      </c>
      <c r="H205" s="7" t="s">
        <v>374</v>
      </c>
      <c r="I205" s="19" t="str">
        <f>"(#"&amp;G205&amp;")=@{{ "&amp;D205&amp;"_"&amp;G205&amp;" }}@@: {{ "&amp;D205&amp;"_def_"&amp;G205&amp;" }}@@"</f>
        <v>(#obj_rel_abund)=@{{ name_obj_rel_abund }}@@: {{ name_def_obj_rel_abund }}@@</v>
      </c>
      <c r="J205" s="64"/>
      <c r="K205" s="64"/>
      <c r="L205" s="38"/>
      <c r="M205" s="38"/>
      <c r="N205" s="38"/>
      <c r="O205" s="38"/>
      <c r="P205" s="38" t="str">
        <f t="shared" si="19"/>
        <v xml:space="preserve">    name_obj_rel_abund: "Relative abundance"</v>
      </c>
      <c r="Q205" s="14" t="str">
        <f t="shared" si="20"/>
        <v xml:space="preserve">    name_def_obj_rel_abund: ""</v>
      </c>
    </row>
    <row r="206" spans="1:17" hidden="1">
      <c r="C206" t="s">
        <v>332</v>
      </c>
      <c r="D206" t="s">
        <v>329</v>
      </c>
      <c r="E206" s="33" t="s">
        <v>3245</v>
      </c>
      <c r="F206" s="33" t="str">
        <f t="shared" si="18"/>
        <v>{term}`Relative abundance indices`</v>
      </c>
      <c r="G206" t="s">
        <v>362</v>
      </c>
      <c r="H206" t="s">
        <v>361</v>
      </c>
      <c r="J206" s="64" t="s">
        <v>3024</v>
      </c>
      <c r="K206" s="64" t="s">
        <v>3024</v>
      </c>
      <c r="P206" s="14" t="str">
        <f t="shared" si="19"/>
        <v xml:space="preserve">    name_mod_rai: "Relative abundance indices"</v>
      </c>
      <c r="Q206" s="14" t="str">
        <f t="shared" si="20"/>
        <v xml:space="preserve">    name_def_mod_rai: "{{ term_def_mod_rai }}"</v>
      </c>
    </row>
    <row r="207" spans="1:17" hidden="1">
      <c r="B207" s="14">
        <v>127</v>
      </c>
      <c r="C207" s="14" t="s">
        <v>332</v>
      </c>
      <c r="D207" s="14" t="s">
        <v>0</v>
      </c>
      <c r="E207" s="33" t="s">
        <v>3245</v>
      </c>
      <c r="F207" s="33" t="str">
        <f t="shared" si="18"/>
        <v>{term}`Relative abundance indices`</v>
      </c>
      <c r="G207" s="17" t="s">
        <v>362</v>
      </c>
      <c r="H207" s="19" t="s">
        <v>361</v>
      </c>
      <c r="I207" s="19" t="str">
        <f>"(#"&amp;G207&amp;")=@{{ "&amp;D207&amp;"_"&amp;G207&amp;" }}@@: {{ "&amp;D207&amp;"_def_"&amp;G207&amp;" }}@@"</f>
        <v>(#mod_rai)=@{{ term_mod_rai }}@@: {{ term_def_mod_rai }}@@</v>
      </c>
      <c r="J207" s="64" t="s">
        <v>458</v>
      </c>
      <c r="K207" s="64" t="s">
        <v>458</v>
      </c>
      <c r="L207" s="17"/>
      <c r="M207" s="20" t="s">
        <v>383</v>
      </c>
      <c r="N207" s="23" t="b">
        <v>0</v>
      </c>
      <c r="O207" s="21" t="b">
        <v>1</v>
      </c>
      <c r="P207" s="14" t="str">
        <f t="shared" si="19"/>
        <v xml:space="preserve">    term_mod_rai: "Relative abundance indices"</v>
      </c>
      <c r="Q207" s="14" t="str">
        <f t="shared" si="20"/>
        <v xml:space="preserve">    term_def_mod_rai: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row>
    <row r="208" spans="1:17" hidden="1">
      <c r="C208" t="s">
        <v>332</v>
      </c>
      <c r="D208" t="s">
        <v>329</v>
      </c>
      <c r="E208" s="33" t="s">
        <v>3260</v>
      </c>
      <c r="F208" s="33" t="str">
        <f t="shared" si="18"/>
        <v>{term}`Royle-Nichols`</v>
      </c>
      <c r="G208" t="s">
        <v>348</v>
      </c>
      <c r="H208" t="s">
        <v>347</v>
      </c>
      <c r="J208" s="64" t="s">
        <v>3041</v>
      </c>
      <c r="K208" s="64" t="s">
        <v>3041</v>
      </c>
      <c r="P208" s="14" t="str">
        <f t="shared" si="19"/>
        <v xml:space="preserve">    name_mod_roylenichols: "Royle-Nichols"</v>
      </c>
      <c r="Q208" s="14" t="str">
        <f t="shared" si="20"/>
        <v xml:space="preserve">    name_def_mod_roylenichols: "{{ term_def_mod_roylenichols }}"</v>
      </c>
    </row>
    <row r="209" spans="2:17" hidden="1">
      <c r="B209" s="14">
        <v>129</v>
      </c>
      <c r="C209" s="14" t="s">
        <v>332</v>
      </c>
      <c r="D209" s="14" t="s">
        <v>0</v>
      </c>
      <c r="E209" s="33" t="s">
        <v>3291</v>
      </c>
      <c r="F209" s="33" t="str">
        <f t="shared" si="18"/>
        <v>{term}`Royle-Nichols model (Royle &amp; Nichols, 2003; MacKenzie et al., 2006)`</v>
      </c>
      <c r="G209" s="17" t="s">
        <v>1360</v>
      </c>
      <c r="H209" s="19" t="s">
        <v>457</v>
      </c>
      <c r="I209" s="19" t="str">
        <f t="shared" ref="I209:I215" si="21">"(#"&amp;G209&amp;")=@{{ "&amp;D209&amp;"_"&amp;G209&amp;" }}@@: {{ "&amp;D209&amp;"_def_"&amp;G209&amp;" }}@@"</f>
        <v>(#mod_royle_nichols)=@{{ term_mod_royle_nichols }}@@: {{ term_def_mod_royle_nichols }}@@</v>
      </c>
      <c r="J209" s="64" t="s">
        <v>2442</v>
      </c>
      <c r="K209" s="64" t="s">
        <v>2442</v>
      </c>
      <c r="L209" s="17"/>
      <c r="M209" s="20" t="s">
        <v>383</v>
      </c>
      <c r="N209" s="23" t="b">
        <v>0</v>
      </c>
      <c r="O209" s="21" t="b">
        <v>1</v>
      </c>
      <c r="P209" s="14" t="str">
        <f t="shared" si="19"/>
        <v xml:space="preserve">    term_mod_royle_nichols: "Royle-Nichols model (Royle &amp; Nichols, 2003; MacKenzie et al., 2006)"</v>
      </c>
      <c r="Q209" s="14" t="str">
        <f t="shared" si="20"/>
        <v xml:space="preserve">    term_def_mod_royle_nichols: "A method used to estimate population abundance or [density](/09_gloss_ref/09_glossary.md#density),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row>
    <row r="210" spans="2:17" hidden="1">
      <c r="B210" s="14">
        <v>130</v>
      </c>
      <c r="C210" s="14" t="s">
        <v>2911</v>
      </c>
      <c r="D210" s="14" t="s">
        <v>0</v>
      </c>
      <c r="E210" s="33" t="s">
        <v>3283</v>
      </c>
      <c r="F210" s="33" t="str">
        <f t="shared" si="18"/>
        <v>{term}`Sample station`</v>
      </c>
      <c r="G210" s="17" t="s">
        <v>455</v>
      </c>
      <c r="H210" s="19" t="s">
        <v>456</v>
      </c>
      <c r="I210" s="19" t="str">
        <f t="shared" si="21"/>
        <v>(#sample_station)=@{{ term_sample_station }}@@: {{ term_def_sample_station }}@@</v>
      </c>
      <c r="J210" s="64" t="s">
        <v>772</v>
      </c>
      <c r="K210" s="64" t="s">
        <v>772</v>
      </c>
      <c r="L210" s="17"/>
      <c r="M210" s="20" t="s">
        <v>383</v>
      </c>
      <c r="N210" s="21" t="b">
        <v>1</v>
      </c>
      <c r="O210" s="21" t="b">
        <v>1</v>
      </c>
      <c r="P210" s="14" t="str">
        <f t="shared" si="19"/>
        <v xml:space="preserve">    term_sample_station: "Sample station"</v>
      </c>
      <c r="Q210" s="14" t="str">
        <f t="shared" si="20"/>
        <v xml:space="preserve">    term_def_sample_station: "A grouping of two or more non-independent camera locations, such as when cameras are clustered or paired (recorded as 'Sample Station Name')."</v>
      </c>
    </row>
    <row r="211" spans="2:17" hidden="1">
      <c r="B211" s="14">
        <v>132</v>
      </c>
      <c r="C211" s="14" t="s">
        <v>2902</v>
      </c>
      <c r="D211" s="14" t="s">
        <v>0</v>
      </c>
      <c r="E211" s="33" t="s">
        <v>3330</v>
      </c>
      <c r="F211" s="33" t="str">
        <f t="shared" si="18"/>
        <v>{term}`Scent lure`</v>
      </c>
      <c r="G211" s="17" t="s">
        <v>453</v>
      </c>
      <c r="H211" s="19" t="s">
        <v>454</v>
      </c>
      <c r="I211" s="19" t="str">
        <f t="shared" si="21"/>
        <v>(#baitlure_scent_lure)=@{{ term_baitlure_scent_lure }}@@: {{ term_def_baitlure_scent_lure }}@@</v>
      </c>
      <c r="J211" s="64" t="s">
        <v>3478</v>
      </c>
      <c r="K211" s="64" t="s">
        <v>3478</v>
      </c>
      <c r="L211" s="17"/>
      <c r="M211" s="20" t="s">
        <v>383</v>
      </c>
      <c r="N211" s="23" t="b">
        <v>0</v>
      </c>
      <c r="O211" s="21" t="b">
        <v>1</v>
      </c>
      <c r="P211" s="14" t="str">
        <f t="shared" si="19"/>
        <v xml:space="preserve">    term_baitlure_scent_lure: "Scent lure"</v>
      </c>
      <c r="Q211" s="14" t="str">
        <f t="shared" si="20"/>
        <v xml:space="preserve">    term_def_baitlure_scent_lure: "Any material that draws animals closer via their sense of smell ({{ ref_intext_schlexer_2008 }})."</v>
      </c>
    </row>
    <row r="212" spans="2:17" hidden="1">
      <c r="B212" s="14">
        <v>137</v>
      </c>
      <c r="D212" s="14" t="s">
        <v>0</v>
      </c>
      <c r="E212" s="33" t="s">
        <v>3317</v>
      </c>
      <c r="F212" s="33" t="str">
        <f t="shared" si="18"/>
        <v>{term}`Sequence`</v>
      </c>
      <c r="G212" s="17" t="s">
        <v>451</v>
      </c>
      <c r="H212" s="19" t="s">
        <v>452</v>
      </c>
      <c r="I212" s="19" t="str">
        <f t="shared" si="21"/>
        <v>(#sequence)=@{{ term_sequence }}@@: {{ term_def_sequence }}@@</v>
      </c>
      <c r="J212" s="64" t="s">
        <v>3197</v>
      </c>
      <c r="K212" s="64" t="s">
        <v>3197</v>
      </c>
      <c r="L212" s="17"/>
      <c r="M212" s="20" t="s">
        <v>383</v>
      </c>
      <c r="N212" s="21" t="b">
        <v>1</v>
      </c>
      <c r="O212" s="21" t="b">
        <v>1</v>
      </c>
      <c r="P212" s="14" t="str">
        <f t="shared" si="19"/>
        <v xml:space="preserve">    term_sequence: "Sequence"</v>
      </c>
      <c r="Q212" s="14" t="str">
        <f t="shared" si="20"/>
        <v xml:space="preserve">    term_def_sequence: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Description](/09_gloss_ref/09_glossary.md#survey_design_description))."</v>
      </c>
    </row>
    <row r="213" spans="2:17" hidden="1">
      <c r="B213" s="14">
        <v>139</v>
      </c>
      <c r="C213" s="14" t="s">
        <v>2912</v>
      </c>
      <c r="D213" s="14" t="s">
        <v>0</v>
      </c>
      <c r="E213" s="33" t="s">
        <v>3453</v>
      </c>
      <c r="F213" s="33" t="str">
        <f t="shared" si="18"/>
        <v>{term}`Service*/Retrieval`</v>
      </c>
      <c r="G213" s="17" t="s">
        <v>449</v>
      </c>
      <c r="H213" s="19" t="s">
        <v>450</v>
      </c>
      <c r="I213" s="19" t="str">
        <f t="shared" si="21"/>
        <v>(#service_retrieval)=@{{ term_service_retrieval }}@@: {{ term_def_service_retrieval }}@@</v>
      </c>
      <c r="J213" s="64" t="s">
        <v>444</v>
      </c>
      <c r="K213" s="64" t="s">
        <v>444</v>
      </c>
      <c r="L213" s="17"/>
      <c r="M213" s="20" t="s">
        <v>383</v>
      </c>
      <c r="N213" s="21" t="b">
        <v>1</v>
      </c>
      <c r="O213" s="21" t="b">
        <v>1</v>
      </c>
      <c r="P213" s="14" t="str">
        <f t="shared" si="19"/>
        <v xml:space="preserve">    term_service_retrieval: "Service*/Retrieval"</v>
      </c>
      <c r="Q213" s="14" t="str">
        <f t="shared" si="20"/>
        <v xml:space="preserve">    term_def_service_retrieval: "When a crew has gone to a location to service or retrieve a remote camera."</v>
      </c>
    </row>
    <row r="214" spans="2:17" hidden="1">
      <c r="B214" s="14">
        <v>142</v>
      </c>
      <c r="C214" s="14" t="s">
        <v>2912</v>
      </c>
      <c r="D214" s="14" t="s">
        <v>0</v>
      </c>
      <c r="E214" s="33" t="s">
        <v>3355</v>
      </c>
      <c r="F214" s="33" t="str">
        <f t="shared" si="18"/>
        <v>{term}`Service*/Retrieval metadata`</v>
      </c>
      <c r="G214" s="17" t="s">
        <v>446</v>
      </c>
      <c r="H214" s="19" t="s">
        <v>448</v>
      </c>
      <c r="I214" s="19" t="str">
        <f t="shared" si="21"/>
        <v>(#service_retrieval_metadata)=@{{ term_service_retrieval_metadata }}@@: {{ term_def_service_retrieval_metadata }}@@</v>
      </c>
      <c r="J214" s="64" t="s">
        <v>447</v>
      </c>
      <c r="K214" s="64" t="s">
        <v>447</v>
      </c>
      <c r="L214" s="17"/>
      <c r="M214" s="20" t="s">
        <v>383</v>
      </c>
      <c r="N214" s="21" t="b">
        <v>1</v>
      </c>
      <c r="O214" s="21" t="b">
        <v>1</v>
      </c>
      <c r="P214" s="14" t="str">
        <f t="shared" si="19"/>
        <v xml:space="preserve">    term_service_retrieval_metadata: "Service*/Retrieval metadata"</v>
      </c>
      <c r="Q214" s="14" t="str">
        <f t="shared" si="20"/>
        <v xml:space="preserve">    term_def_service_retrieval_metadata: "Metadata that should be collected each time a camera location is visited to Service*/Retrieval Field Datasheet."</v>
      </c>
    </row>
    <row r="215" spans="2:17" hidden="1">
      <c r="B215" s="14">
        <v>143</v>
      </c>
      <c r="C215" s="14" t="s">
        <v>2912</v>
      </c>
      <c r="D215" s="14" t="s">
        <v>0</v>
      </c>
      <c r="E215" s="33" t="s">
        <v>3454</v>
      </c>
      <c r="F215" s="33" t="str">
        <f t="shared" si="18"/>
        <v>{term}`Service*/Retrieval visit`</v>
      </c>
      <c r="G215" s="17" t="s">
        <v>443</v>
      </c>
      <c r="H215" s="19" t="s">
        <v>445</v>
      </c>
      <c r="I215" s="19" t="str">
        <f t="shared" si="21"/>
        <v>(#service_retrieval_visit)=@{{ term_service_retrieval_visit }}@@: {{ term_def_service_retrieval_visit }}@@</v>
      </c>
      <c r="J215" s="64" t="s">
        <v>444</v>
      </c>
      <c r="K215" s="64" t="s">
        <v>444</v>
      </c>
      <c r="L215" s="17"/>
      <c r="M215" s="20" t="s">
        <v>383</v>
      </c>
      <c r="N215" s="21" t="b">
        <v>1</v>
      </c>
      <c r="O215" s="21" t="b">
        <v>1</v>
      </c>
      <c r="P215" s="14" t="str">
        <f t="shared" si="19"/>
        <v xml:space="preserve">    term_service_retrieval_visit: "Service*/Retrieval visit"</v>
      </c>
      <c r="Q215" s="14" t="str">
        <f t="shared" si="20"/>
        <v xml:space="preserve">    term_def_service_retrieval_visit: "When a crew has gone to a location to service or retrieve a remote camera."</v>
      </c>
    </row>
    <row r="216" spans="2:17" hidden="1">
      <c r="C216" t="s">
        <v>332</v>
      </c>
      <c r="D216" t="s">
        <v>329</v>
      </c>
      <c r="E216" s="33" t="s">
        <v>3268</v>
      </c>
      <c r="F216" s="33" t="str">
        <f t="shared" si="18"/>
        <v>{term}`Space-to-event (STE)`</v>
      </c>
      <c r="G216" t="s">
        <v>334</v>
      </c>
      <c r="H216" t="s">
        <v>333</v>
      </c>
      <c r="J216" s="64" t="s">
        <v>3035</v>
      </c>
      <c r="K216" s="64" t="s">
        <v>3035</v>
      </c>
      <c r="P216" s="14" t="str">
        <f t="shared" si="19"/>
        <v xml:space="preserve">    name_mod_ste: "Space-to-event (STE)"</v>
      </c>
      <c r="Q216" s="14" t="str">
        <f t="shared" si="20"/>
        <v xml:space="preserve">    name_def_mod_ste: "{{ term_def_mod_ste }}"</v>
      </c>
    </row>
    <row r="217" spans="2:17" hidden="1">
      <c r="B217" s="14">
        <v>145</v>
      </c>
      <c r="C217" s="14" t="s">
        <v>332</v>
      </c>
      <c r="D217" s="14" t="s">
        <v>0</v>
      </c>
      <c r="E217" s="33" t="s">
        <v>3290</v>
      </c>
      <c r="F217" s="33" t="str">
        <f t="shared" si="18"/>
        <v>{term}`Space-to-event (STE) model (Moeller et al., 2018)`</v>
      </c>
      <c r="G217" s="17" t="s">
        <v>334</v>
      </c>
      <c r="H217" s="19" t="s">
        <v>442</v>
      </c>
      <c r="I217" s="19" t="str">
        <f>"(#"&amp;G217&amp;")=@{{ "&amp;D217&amp;"_"&amp;G217&amp;" }}@@: {{ "&amp;D217&amp;"_def_"&amp;G217&amp;" }}@@"</f>
        <v>(#mod_ste)=@{{ term_mod_ste }}@@: {{ term_def_mod_ste }}@@</v>
      </c>
      <c r="J217" s="64" t="s">
        <v>3520</v>
      </c>
      <c r="K217" s="64" t="s">
        <v>3520</v>
      </c>
      <c r="L217" s="17"/>
      <c r="M217" s="20" t="s">
        <v>383</v>
      </c>
      <c r="N217" s="23" t="b">
        <v>0</v>
      </c>
      <c r="O217" s="21" t="b">
        <v>1</v>
      </c>
      <c r="P217" s="14" t="str">
        <f t="shared" si="19"/>
        <v xml:space="preserve">    term_mod_ste: "Space-to-event (STE) model (Moeller et al., 2018)"</v>
      </c>
      <c r="Q217" s="14" t="str">
        <f t="shared" si="20"/>
        <v xml:space="preserve">    term_def_mod_ste: "A method used to estimate abundance or [density](/09_gloss_ref/09_glossary.md#density) that accounts for variable detection probability through the use of time-lapse images and is unaffected by animal movement rates (collapses sampling intervals to an instant in time, and thus estimates are unaffected by animal movement rates) ({{ ref_intext_moeller_et_al_2018 }})."</v>
      </c>
    </row>
    <row r="218" spans="2:17" hidden="1">
      <c r="B218" s="14">
        <v>146</v>
      </c>
      <c r="D218" s="14" t="s">
        <v>0</v>
      </c>
      <c r="E218" s="33" t="s">
        <v>3441</v>
      </c>
      <c r="F218" s="33" t="str">
        <f t="shared" si="18"/>
        <v>{term}`Spatial autocorrelation`</v>
      </c>
      <c r="G218" s="17" t="s">
        <v>439</v>
      </c>
      <c r="H218" s="19" t="s">
        <v>441</v>
      </c>
      <c r="I218" s="19" t="str">
        <f>"(#"&amp;G218&amp;")=@{{ "&amp;D218&amp;"_"&amp;G218&amp;" }}@@: {{ "&amp;D218&amp;"_def_"&amp;G218&amp;" }}@@"</f>
        <v>(#spatial_autocorrelation)=@{{ term_spatial_autocorrelation }}@@: {{ term_def_spatial_autocorrelation }}@@</v>
      </c>
      <c r="J218" s="64" t="s">
        <v>440</v>
      </c>
      <c r="K218" s="64" t="s">
        <v>440</v>
      </c>
      <c r="L218" s="17"/>
      <c r="M218" s="20" t="s">
        <v>383</v>
      </c>
      <c r="N218" s="23" t="b">
        <v>0</v>
      </c>
      <c r="O218" s="21" t="b">
        <v>1</v>
      </c>
      <c r="P218" s="14" t="str">
        <f t="shared" si="19"/>
        <v xml:space="preserve">    term_spatial_autocorrelation: "Spatial autocorrelation"</v>
      </c>
      <c r="Q218" s="14" t="str">
        <f t="shared" si="20"/>
        <v xml:space="preserve">    term_def_spatial_autocorrelation: "The tendency for locations that are closer together to be more similar."</v>
      </c>
    </row>
    <row r="219" spans="2:17" hidden="1">
      <c r="C219" t="s">
        <v>332</v>
      </c>
      <c r="D219" t="s">
        <v>329</v>
      </c>
      <c r="E219" s="33" t="s">
        <v>3264</v>
      </c>
      <c r="F219" s="33" t="str">
        <f t="shared" si="18"/>
        <v>{term}`Spatial capture-recapture (SCR) / Spatially explicit capture recapture (SECR)`</v>
      </c>
      <c r="G219" t="s">
        <v>357</v>
      </c>
      <c r="H219" t="s">
        <v>1229</v>
      </c>
      <c r="J219" s="64" t="s">
        <v>3033</v>
      </c>
      <c r="K219" s="64" t="s">
        <v>3033</v>
      </c>
      <c r="P219" s="14" t="str">
        <f t="shared" si="19"/>
        <v xml:space="preserve">    name_mod_scr_secr: "Spatial capture-recapture (SCR) / Spatially explicit capture recapture (SECR)"</v>
      </c>
      <c r="Q219" s="14" t="str">
        <f t="shared" si="20"/>
        <v xml:space="preserve">    name_def_mod_scr_secr: "{{ term_def_mod_scr_secr }}"</v>
      </c>
    </row>
    <row r="220" spans="2:17" hidden="1">
      <c r="C220" t="s">
        <v>332</v>
      </c>
      <c r="D220" t="s">
        <v>329</v>
      </c>
      <c r="E220" s="33" t="s">
        <v>3262</v>
      </c>
      <c r="F220" s="33" t="str">
        <f t="shared" si="18"/>
        <v>{term}`Spatial count (SC) model / Unmarked spatial capture-recapture`</v>
      </c>
      <c r="G220" t="s">
        <v>352</v>
      </c>
      <c r="H220" t="s">
        <v>1230</v>
      </c>
      <c r="J220" s="64" t="s">
        <v>3032</v>
      </c>
      <c r="K220" s="64" t="s">
        <v>3032</v>
      </c>
      <c r="P220" s="14" t="str">
        <f t="shared" si="19"/>
        <v xml:space="preserve">    name_mod_sc: "Spatial count (SC) model / Unmarked spatial capture-recapture"</v>
      </c>
      <c r="Q220" s="14" t="str">
        <f t="shared" si="20"/>
        <v xml:space="preserve">    name_def_mod_sc: "{{ term_def_mod_sc }}"</v>
      </c>
    </row>
    <row r="221" spans="2:17" hidden="1">
      <c r="B221" s="14">
        <v>147</v>
      </c>
      <c r="C221" s="14" t="s">
        <v>332</v>
      </c>
      <c r="D221" s="14" t="s">
        <v>0</v>
      </c>
      <c r="E221" s="33" t="s">
        <v>3473</v>
      </c>
      <c r="F221" s="33" t="str">
        <f t="shared" si="18"/>
        <v>{term}`Spatial count (SC) model / Unmarked spatial capture-recapture (Chandler &amp; Royle, 2013)`</v>
      </c>
      <c r="G221" s="17" t="s">
        <v>352</v>
      </c>
      <c r="H221" s="19" t="s">
        <v>1239</v>
      </c>
      <c r="I221" s="19" t="str">
        <f>"(#"&amp;G221&amp;")=@{{ "&amp;D221&amp;"_"&amp;G221&amp;" }}@@: {{ "&amp;D221&amp;"_def_"&amp;G221&amp;" }}@@"</f>
        <v>(#mod_sc)=@{{ term_mod_sc }}@@: {{ term_def_mod_sc }}@@</v>
      </c>
      <c r="J221" s="64" t="s">
        <v>3475</v>
      </c>
      <c r="K221" s="64" t="s">
        <v>3475</v>
      </c>
      <c r="L221" s="17"/>
      <c r="M221" s="20" t="s">
        <v>383</v>
      </c>
      <c r="N221" s="23" t="b">
        <v>0</v>
      </c>
      <c r="O221" s="21" t="b">
        <v>1</v>
      </c>
      <c r="P221" s="14" t="str">
        <f t="shared" si="19"/>
        <v xml:space="preserve">    term_mod_sc: "Spatial count (SC) model / Unmarked spatial capture-recapture (Chandler &amp; Royle, 2013)"</v>
      </c>
      <c r="Q221" s="14" t="str">
        <f t="shared" si="20"/>
        <v xml:space="preserve">    term_def_mod_sc: "A method used to estimate the [density](/09_gloss_ref/09_glossary.md#density) of unmarked populations; similar to SECR (Borchers &amp; Efford, 2008; Efford, 2004; Royle &amp; Young, 2008; Royle et al., 2009); however, SC models account for individuals' unknown identities using the spatial pattern of detections ({{ ref_intext_chandler_royle_2013 }}; Sun et al., 2022). SC uses trap-specific counts to estimate the location and number of activity centres to estimate [density](/09_gloss_ref/09_glossary.md#density)."</v>
      </c>
    </row>
    <row r="222" spans="2:17" hidden="1">
      <c r="C222" t="s">
        <v>332</v>
      </c>
      <c r="D222" t="s">
        <v>329</v>
      </c>
      <c r="E222" s="33" t="s">
        <v>3266</v>
      </c>
      <c r="F222" s="33" t="str">
        <f t="shared" si="18"/>
        <v>{term}`Spatial mark-resight `</v>
      </c>
      <c r="G222" t="s">
        <v>354</v>
      </c>
      <c r="H222" t="s">
        <v>353</v>
      </c>
      <c r="J222" s="64" t="s">
        <v>3034</v>
      </c>
      <c r="K222" s="64" t="s">
        <v>3034</v>
      </c>
      <c r="P222" s="14" t="str">
        <f t="shared" si="19"/>
        <v xml:space="preserve">    name_mod_smr: "Spatial mark-resight "</v>
      </c>
      <c r="Q222" s="14" t="str">
        <f t="shared" si="20"/>
        <v xml:space="preserve">    name_def_mod_smr: "{{ term_def_mod_smr }}"</v>
      </c>
    </row>
    <row r="223" spans="2:17" hidden="1">
      <c r="B223" s="14">
        <v>148</v>
      </c>
      <c r="C223" s="14" t="s">
        <v>332</v>
      </c>
      <c r="D223" s="14" t="s">
        <v>0</v>
      </c>
      <c r="E223" s="33" t="s">
        <v>3472</v>
      </c>
      <c r="F223" s="33" t="str">
        <f t="shared" si="18"/>
        <v>{term}`Spatial mark-resight (SMR) (Chandler &amp; Royle, 2013; Sollmann et al., 2013a, 2013b)`</v>
      </c>
      <c r="G223" s="17" t="s">
        <v>354</v>
      </c>
      <c r="H223" s="19" t="s">
        <v>438</v>
      </c>
      <c r="I223" s="19" t="str">
        <f>"(#"&amp;G223&amp;")=@{{ "&amp;D223&amp;"_"&amp;G223&amp;" }}@@: {{ "&amp;D223&amp;"_def_"&amp;G223&amp;" }}@@"</f>
        <v>(#mod_smr)=@{{ term_mod_smr }}@@: {{ term_def_mod_smr }}@@</v>
      </c>
      <c r="J223" s="64" t="s">
        <v>2444</v>
      </c>
      <c r="K223" s="64" t="s">
        <v>2444</v>
      </c>
      <c r="L223" s="17"/>
      <c r="M223" s="20" t="s">
        <v>383</v>
      </c>
      <c r="N223" s="23" t="b">
        <v>0</v>
      </c>
      <c r="O223" s="21" t="b">
        <v>1</v>
      </c>
      <c r="P223" s="14" t="str">
        <f t="shared" si="19"/>
        <v xml:space="preserve">    term_mod_smr: "Spatial mark-resight (SMR) (Chandler &amp; Royle, 2013; Sollmann et al., 2013a, 2013b)"</v>
      </c>
      <c r="Q223" s="14" t="str">
        <f t="shared" si="20"/>
        <v xml:space="preserve">    term_def_mod_smr: "A method used to estimate the [density](/09_gloss_ref/09_glossary.md#density)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row>
    <row r="224" spans="2:17" hidden="1">
      <c r="C224" t="s">
        <v>332</v>
      </c>
      <c r="D224" t="s">
        <v>329</v>
      </c>
      <c r="E224" s="33" t="s">
        <v>3224</v>
      </c>
      <c r="F224" s="33" t="str">
        <f t="shared" si="18"/>
        <v>{term}`Spatial Partial Identity Model (2-flank SPIM)`</v>
      </c>
      <c r="G224" t="s">
        <v>350</v>
      </c>
      <c r="H224" t="s">
        <v>349</v>
      </c>
      <c r="J224" s="64" t="s">
        <v>3012</v>
      </c>
      <c r="K224" s="64" t="s">
        <v>3012</v>
      </c>
      <c r="P224" s="14" t="str">
        <f t="shared" si="19"/>
        <v xml:space="preserve">    name_mod_2flankspim: "Spatial Partial Identity Model (2-flank SPIM)"</v>
      </c>
      <c r="Q224" s="14" t="str">
        <f t="shared" si="20"/>
        <v xml:space="preserve">    name_def_mod_2flankspim: "{{ term_def_mod_2flankspim }}"</v>
      </c>
    </row>
    <row r="225" spans="1:17" hidden="1">
      <c r="B225" s="14">
        <v>149</v>
      </c>
      <c r="C225" s="14" t="s">
        <v>332</v>
      </c>
      <c r="D225" s="14" t="s">
        <v>0</v>
      </c>
      <c r="E225" s="33" t="s">
        <v>3470</v>
      </c>
      <c r="F225" s="33" t="str">
        <f t="shared" si="18"/>
        <v>{term}`Spatial partial identity model (2-flank SPIM) (Augustine et al., 2018)`</v>
      </c>
      <c r="G225" s="17" t="s">
        <v>350</v>
      </c>
      <c r="H225" s="19" t="s">
        <v>437</v>
      </c>
      <c r="I225" s="19" t="str">
        <f>"(#"&amp;G225&amp;")=@{{ "&amp;D225&amp;"_"&amp;G225&amp;" }}@@: {{ "&amp;D225&amp;"_def_"&amp;G225&amp;" }}@@"</f>
        <v>(#mod_2flankspim)=@{{ term_mod_2flankspim }}@@: {{ term_def_mod_2flankspim }}@@</v>
      </c>
      <c r="J225" s="64" t="s">
        <v>2437</v>
      </c>
      <c r="K225" s="64" t="s">
        <v>2437</v>
      </c>
      <c r="L225" s="17"/>
      <c r="M225" s="20" t="s">
        <v>383</v>
      </c>
      <c r="N225" s="23" t="b">
        <v>0</v>
      </c>
      <c r="O225" s="21" t="b">
        <v>1</v>
      </c>
      <c r="P225" s="14" t="str">
        <f t="shared" si="19"/>
        <v xml:space="preserve">    term_mod_2flankspim: "Spatial partial identity model (2-flank SPIM) (Augustine et al., 2018)"</v>
      </c>
      <c r="Q225" s="14" t="str">
        <f t="shared" si="20"/>
        <v xml:space="preserve">    term_def_mod_2flankspim: "A method used to estimate the [density](/09_gloss_ref/09_glossary.md#density)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row>
    <row r="226" spans="1:17" hidden="1">
      <c r="C226" t="s">
        <v>332</v>
      </c>
      <c r="D226" t="s">
        <v>329</v>
      </c>
      <c r="E226" s="33" t="s">
        <v>3227</v>
      </c>
      <c r="F226" s="33" t="str">
        <f t="shared" si="18"/>
        <v>{term}`Spatial Partial Identity Model (Categorical SPIM; catSPIM)`</v>
      </c>
      <c r="G226" t="s">
        <v>351</v>
      </c>
      <c r="H226" t="s">
        <v>1243</v>
      </c>
      <c r="J226" s="64" t="s">
        <v>3014</v>
      </c>
      <c r="K226" s="64" t="s">
        <v>3014</v>
      </c>
      <c r="P226" s="14" t="str">
        <f t="shared" si="19"/>
        <v xml:space="preserve">    name_mod_catspim: "Spatial Partial Identity Model (Categorical SPIM; catSPIM)"</v>
      </c>
      <c r="Q226" s="14" t="str">
        <f t="shared" si="20"/>
        <v xml:space="preserve">    name_def_mod_catspim: "{{ term_def_mod_catspim }}"</v>
      </c>
    </row>
    <row r="227" spans="1:17" hidden="1">
      <c r="B227" s="14">
        <v>150</v>
      </c>
      <c r="C227" s="14" t="s">
        <v>332</v>
      </c>
      <c r="D227" s="14" t="s">
        <v>0</v>
      </c>
      <c r="E227" s="33" t="s">
        <v>3435</v>
      </c>
      <c r="F227" s="33" t="str">
        <f t="shared" si="18"/>
        <v>{term}`Spatially explicit capture-recapture (SECR) / Spatial capture-recapture (SCR) (Borchers &amp; Efford, 2008; Efford, 2004; Royle &amp; Young, 2008; Royle et al., 2009)`</v>
      </c>
      <c r="G227" s="17" t="s">
        <v>357</v>
      </c>
      <c r="H227" s="19" t="s">
        <v>2916</v>
      </c>
      <c r="I227" s="19" t="str">
        <f>"(#"&amp;G227&amp;")=@{{ "&amp;D227&amp;"_"&amp;G227&amp;" }}@@: {{ "&amp;D227&amp;"_def_"&amp;G227&amp;" }}@@"</f>
        <v>(#mod_scr_secr)=@{{ term_mod_scr_secr }}@@: {{ term_def_mod_scr_secr }}@@</v>
      </c>
      <c r="J227" s="64" t="s">
        <v>2443</v>
      </c>
      <c r="K227" s="64" t="s">
        <v>2443</v>
      </c>
      <c r="L227" s="17"/>
      <c r="M227" s="20" t="s">
        <v>383</v>
      </c>
      <c r="N227" s="23" t="b">
        <v>0</v>
      </c>
      <c r="O227" s="21" t="b">
        <v>1</v>
      </c>
      <c r="P227" s="14" t="str">
        <f t="shared" si="19"/>
        <v xml:space="preserve">    term_mod_scr_secr: "Spatially explicit capture-recapture (SECR) / Spatial capture-recapture (SCR) (Borchers &amp; Efford, 2008; Efford, 2004; Royle &amp; Young, 2008; Royle et al., 2009)"</v>
      </c>
      <c r="Q227" s="14" t="str">
        <f t="shared" si="20"/>
        <v xml:space="preserve">    term_def_mod_scr_secr: "The SECR (or SCR) method is used to estimate the [density](/09_gloss_ref/09_glossary.md#density)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row>
    <row r="228" spans="1:17" hidden="1">
      <c r="C228" t="s">
        <v>332</v>
      </c>
      <c r="D228" t="s">
        <v>2919</v>
      </c>
      <c r="E228" s="33" t="s">
        <v>3219</v>
      </c>
      <c r="F228" s="33" t="str">
        <f t="shared" si="18"/>
        <v>{term}`Species diversity`</v>
      </c>
      <c r="G228" t="s">
        <v>2872</v>
      </c>
      <c r="H228" s="19" t="s">
        <v>1241</v>
      </c>
      <c r="J228" s="64" t="s">
        <v>3017</v>
      </c>
      <c r="K228" s="64" t="s">
        <v>3017</v>
      </c>
      <c r="P228" s="14" t="str">
        <f t="shared" si="19"/>
        <v xml:space="preserve">    mod_appl_mod_divers_rich_divers: "Species diversity"</v>
      </c>
      <c r="Q228" s="14" t="str">
        <f t="shared" si="20"/>
        <v xml:space="preserve">    mod_appl_def_mod_divers_rich_divers: "{{ term_def_mod_divers_rich_divers }}"</v>
      </c>
    </row>
    <row r="229" spans="1:17" hidden="1">
      <c r="C229" s="14" t="s">
        <v>332</v>
      </c>
      <c r="D229" s="14" t="s">
        <v>0</v>
      </c>
      <c r="E229" s="33" t="s">
        <v>3219</v>
      </c>
      <c r="F229" s="33" t="str">
        <f t="shared" si="18"/>
        <v>{term}`Species diversity`</v>
      </c>
      <c r="G229" t="s">
        <v>2872</v>
      </c>
      <c r="H229" s="19" t="s">
        <v>1241</v>
      </c>
      <c r="J229" s="70" t="s">
        <v>3206</v>
      </c>
      <c r="K229" s="70" t="s">
        <v>3206</v>
      </c>
      <c r="P229" s="14" t="str">
        <f t="shared" si="19"/>
        <v xml:space="preserve">    term_mod_divers_rich_divers: "Species diversity"</v>
      </c>
      <c r="Q229" s="14" t="str">
        <f t="shared" si="20"/>
        <v xml:space="preserve">    term_def_mod_divers_rich_divers: "A measure of diversity that incorporates both the number of species in an assemblage and some measure of their relative abundances.' ({{ ref_intext_gotelli_chao_2013 }})"</v>
      </c>
    </row>
    <row r="230" spans="1:17" hidden="1">
      <c r="C230" t="s">
        <v>332</v>
      </c>
      <c r="D230" t="s">
        <v>329</v>
      </c>
      <c r="E230" s="33" t="s">
        <v>3230</v>
      </c>
      <c r="F230" s="33" t="str">
        <f t="shared" si="18"/>
        <v>{term}`Species diversity &amp; richness`</v>
      </c>
      <c r="G230" t="s">
        <v>366</v>
      </c>
      <c r="H230" t="s">
        <v>365</v>
      </c>
      <c r="J230" s="64" t="s">
        <v>3038</v>
      </c>
      <c r="K230" s="64" t="s">
        <v>3038</v>
      </c>
      <c r="P230" s="14" t="str">
        <f t="shared" si="19"/>
        <v xml:space="preserve">    name_mod_divers_rich: "Species diversity &amp; richness"</v>
      </c>
      <c r="Q230" s="14" t="str">
        <f t="shared" si="20"/>
        <v xml:space="preserve">    name_def_mod_divers_rich: "{{ term_def_mod_divers_rich }}"</v>
      </c>
    </row>
    <row r="231" spans="1:17" hidden="1">
      <c r="A231" s="38"/>
      <c r="B231" s="38"/>
      <c r="C231" s="7" t="s">
        <v>370</v>
      </c>
      <c r="D231" s="7" t="s">
        <v>329</v>
      </c>
      <c r="E231" s="33" t="s">
        <v>3218</v>
      </c>
      <c r="F231" s="33" t="str">
        <f t="shared" si="18"/>
        <v>{term}`Species diversity &amp; richness`</v>
      </c>
      <c r="G231" s="7" t="s">
        <v>378</v>
      </c>
      <c r="H231" s="7" t="s">
        <v>365</v>
      </c>
      <c r="I231" s="19" t="str">
        <f>"(#"&amp;G231&amp;")=@{{ "&amp;D231&amp;"_"&amp;G231&amp;" }}@@: {{ "&amp;D231&amp;"_def_"&amp;G231&amp;" }}@@"</f>
        <v>(#obj_divers_rich)=@{{ name_obj_divers_rich }}@@: {{ name_def_obj_divers_rich }}@@</v>
      </c>
      <c r="J231" s="64">
        <v>999</v>
      </c>
      <c r="K231" s="64">
        <v>999</v>
      </c>
      <c r="L231" s="38"/>
      <c r="M231" s="38"/>
      <c r="N231" s="38"/>
      <c r="O231" s="38"/>
      <c r="P231" s="38" t="str">
        <f t="shared" si="19"/>
        <v xml:space="preserve">    name_obj_divers_rich: "Species diversity &amp; richness"</v>
      </c>
      <c r="Q231" s="14" t="str">
        <f t="shared" si="20"/>
        <v/>
      </c>
    </row>
    <row r="232" spans="1:17" hidden="1">
      <c r="C232" t="s">
        <v>332</v>
      </c>
      <c r="D232" t="s">
        <v>329</v>
      </c>
      <c r="E232" s="33" t="s">
        <v>3237</v>
      </c>
      <c r="F232" s="33" t="str">
        <f t="shared" si="18"/>
        <v>{term}`Species inventory`</v>
      </c>
      <c r="G232" t="s">
        <v>368</v>
      </c>
      <c r="H232" t="s">
        <v>367</v>
      </c>
      <c r="J232" s="64" t="s">
        <v>3021</v>
      </c>
      <c r="K232" s="64" t="s">
        <v>3021</v>
      </c>
      <c r="P232" s="14" t="str">
        <f t="shared" si="19"/>
        <v xml:space="preserve">    name_mod_inventory: "Species inventory"</v>
      </c>
      <c r="Q232" s="14" t="str">
        <f t="shared" si="20"/>
        <v xml:space="preserve">    name_def_mod_inventory: "{{ term_def_mod_inventory }}"</v>
      </c>
    </row>
    <row r="233" spans="1:17" hidden="1">
      <c r="A233" s="38"/>
      <c r="B233" s="38"/>
      <c r="C233" s="7" t="s">
        <v>370</v>
      </c>
      <c r="D233" s="7" t="s">
        <v>329</v>
      </c>
      <c r="E233" s="33" t="s">
        <v>3238</v>
      </c>
      <c r="F233" s="33" t="str">
        <f t="shared" si="18"/>
        <v>{term}`Species inventory`</v>
      </c>
      <c r="G233" s="7" t="s">
        <v>379</v>
      </c>
      <c r="H233" s="7" t="s">
        <v>367</v>
      </c>
      <c r="I233" s="19" t="str">
        <f>"(#"&amp;G233&amp;")=@{{ "&amp;D233&amp;"_"&amp;G233&amp;" }}@@: {{ "&amp;D233&amp;"_def_"&amp;G233&amp;" }}@@"</f>
        <v>(#obj_inventory)=@{{ name_obj_inventory }}@@: {{ name_def_obj_inventory }}@@</v>
      </c>
      <c r="J233" s="64" t="s">
        <v>3021</v>
      </c>
      <c r="K233" s="64" t="s">
        <v>3021</v>
      </c>
      <c r="L233" s="38"/>
      <c r="M233" s="38"/>
      <c r="N233" s="38"/>
      <c r="O233" s="38"/>
      <c r="P233" s="38" t="str">
        <f t="shared" si="19"/>
        <v xml:space="preserve">    name_obj_inventory: "Species inventory"</v>
      </c>
      <c r="Q233" s="14" t="str">
        <f t="shared" si="20"/>
        <v xml:space="preserve">    name_def_obj_inventory: "{{ term_def_mod_inventory }}"</v>
      </c>
    </row>
    <row r="234" spans="1:17" hidden="1">
      <c r="C234" t="s">
        <v>332</v>
      </c>
      <c r="D234" t="s">
        <v>2919</v>
      </c>
      <c r="E234" s="33" t="s">
        <v>3236</v>
      </c>
      <c r="F234" s="33" t="str">
        <f t="shared" si="18"/>
        <v>{term}`Species inventory, presence`</v>
      </c>
      <c r="G234" t="s">
        <v>368</v>
      </c>
      <c r="H234" s="14" t="s">
        <v>1252</v>
      </c>
      <c r="J234" s="64" t="s">
        <v>3021</v>
      </c>
      <c r="K234" s="64" t="s">
        <v>3021</v>
      </c>
      <c r="P234" s="14" t="str">
        <f t="shared" si="19"/>
        <v xml:space="preserve">    mod_appl_mod_inventory: "Species inventory, presence"</v>
      </c>
      <c r="Q234" s="14" t="str">
        <f t="shared" si="20"/>
        <v xml:space="preserve">    mod_appl_def_mod_inventory: "{{ term_def_mod_inventory }}"</v>
      </c>
    </row>
    <row r="235" spans="1:17" hidden="1">
      <c r="C235" t="s">
        <v>332</v>
      </c>
      <c r="D235" t="s">
        <v>2919</v>
      </c>
      <c r="E235" s="33" t="s">
        <v>3233</v>
      </c>
      <c r="F235" s="33" t="str">
        <f t="shared" si="18"/>
        <v>{term}`Species richness`</v>
      </c>
      <c r="G235" t="s">
        <v>1251</v>
      </c>
      <c r="H235" s="19" t="s">
        <v>1240</v>
      </c>
      <c r="J235" s="64" t="s">
        <v>3019</v>
      </c>
      <c r="K235" s="64" t="s">
        <v>3019</v>
      </c>
      <c r="P235" s="14" t="str">
        <f t="shared" si="19"/>
        <v xml:space="preserve">    mod_appl_mod_divers_rich_rich: "Species richness"</v>
      </c>
      <c r="Q235" s="14" t="str">
        <f t="shared" si="20"/>
        <v xml:space="preserve">    mod_appl_def_mod_divers_rich_rich: "{{ term_def_mod_divers_rich_rich }}"</v>
      </c>
    </row>
    <row r="236" spans="1:17" hidden="1">
      <c r="A236" s="14" t="s">
        <v>2361</v>
      </c>
      <c r="C236" s="14" t="s">
        <v>332</v>
      </c>
      <c r="D236" s="14" t="s">
        <v>0</v>
      </c>
      <c r="E236" s="33" t="s">
        <v>3233</v>
      </c>
      <c r="F236" s="33" t="str">
        <f t="shared" si="18"/>
        <v>{term}`Species richness`</v>
      </c>
      <c r="G236" t="s">
        <v>1251</v>
      </c>
      <c r="H236" s="19" t="s">
        <v>1240</v>
      </c>
      <c r="I236" s="19" t="str">
        <f t="shared" ref="I236:I246" si="22">"(#"&amp;G236&amp;")=@{{ "&amp;D236&amp;"_"&amp;G236&amp;" }}@@: {{ "&amp;D236&amp;"_def_"&amp;G236&amp;" }}@@"</f>
        <v>(#mod_divers_rich_rich)=@{{ term_mod_divers_rich_rich }}@@: {{ term_def_mod_divers_rich_rich }}@@</v>
      </c>
      <c r="J236" s="67" t="s">
        <v>3467</v>
      </c>
      <c r="K236" s="67" t="s">
        <v>3467</v>
      </c>
      <c r="P236" s="14" t="str">
        <f t="shared" si="19"/>
        <v xml:space="preserve">    term_mod_divers_rich_rich: "Species richness"</v>
      </c>
      <c r="Q236" s="14" t="str">
        <f t="shared" si="20"/>
        <v xml:space="preserve">    term_def_mod_divers_rich_rich: "The total number of species in an assemblage or a sample' ({{ ref_intext_gotelli_chao_2013 }})."</v>
      </c>
    </row>
    <row r="237" spans="1:17" hidden="1">
      <c r="A237" s="14" t="s">
        <v>2361</v>
      </c>
      <c r="C237" s="14" t="s">
        <v>332</v>
      </c>
      <c r="D237" s="14" t="s">
        <v>0</v>
      </c>
      <c r="E237" s="33" t="s">
        <v>3422</v>
      </c>
      <c r="F237" s="33" t="str">
        <f t="shared" si="18"/>
        <v>{term}`Species richness`</v>
      </c>
      <c r="G237" t="s">
        <v>3055</v>
      </c>
      <c r="H237" s="19" t="s">
        <v>1240</v>
      </c>
      <c r="I237" s="19" t="str">
        <f t="shared" si="22"/>
        <v>(#mod_divers_rich_rich2)=@{{ term_mod_divers_rich_rich2 }}@@: {{ term_def_mod_divers_rich_rich2 }}@@</v>
      </c>
      <c r="J237" s="73" t="s">
        <v>3202</v>
      </c>
      <c r="K237" s="73" t="s">
        <v>3202</v>
      </c>
      <c r="P237" s="14" t="str">
        <f t="shared" si="19"/>
        <v xml:space="preserve">    term_mod_divers_rich_rich2: "Species richness"</v>
      </c>
      <c r="Q237" s="14" t="str">
        <f t="shared" si="20"/>
        <v xml:space="preserve">    term_def_mod_divers_rich_rich2: "The number of species found in the community/area measured ({{ ref_intext_pyron_2010 }})."</v>
      </c>
    </row>
    <row r="238" spans="1:17" hidden="1">
      <c r="B238" s="14">
        <v>153</v>
      </c>
      <c r="C238" s="17" t="s">
        <v>370</v>
      </c>
      <c r="D238" s="14" t="s">
        <v>0</v>
      </c>
      <c r="E238" s="33" t="s">
        <v>3281</v>
      </c>
      <c r="F238" s="33" t="str">
        <f t="shared" si="18"/>
        <v>{term}`State variable`</v>
      </c>
      <c r="G238" s="17" t="s">
        <v>435</v>
      </c>
      <c r="H238" s="19" t="s">
        <v>436</v>
      </c>
      <c r="I238" s="19" t="str">
        <f t="shared" si="22"/>
        <v>(#state_variable)=@{{ term_state_variable }}@@: {{ term_def_state_variable }}@@</v>
      </c>
      <c r="J238" s="64" t="s">
        <v>3008</v>
      </c>
      <c r="K238" s="64" t="s">
        <v>3008</v>
      </c>
      <c r="L238" s="17"/>
      <c r="M238" s="20" t="s">
        <v>383</v>
      </c>
      <c r="N238" s="23" t="b">
        <v>0</v>
      </c>
      <c r="O238" s="21" t="b">
        <v>1</v>
      </c>
      <c r="P238" s="14" t="str">
        <f t="shared" si="19"/>
        <v xml:space="preserve">    term_state_variable: "State variable"</v>
      </c>
      <c r="Q238" s="14" t="str">
        <f t="shared" si="20"/>
        <v xml:space="preserve">    term_def_state_variable: "A formal measure that summarizes the state of a community or population at a particular time ({{ ref_intext_wearn_gloverkapfer_2017 }}), (e.g., species richness or population abundance)."</v>
      </c>
    </row>
    <row r="239" spans="1:17" hidden="1">
      <c r="B239" s="14">
        <v>154</v>
      </c>
      <c r="C239" s="14" t="s">
        <v>2903</v>
      </c>
      <c r="D239" s="14" t="s">
        <v>0</v>
      </c>
      <c r="E239" s="33" t="s">
        <v>3366</v>
      </c>
      <c r="F239" s="33" t="str">
        <f t="shared" si="18"/>
        <v>{term}`Stratified design`</v>
      </c>
      <c r="G239" s="17" t="s">
        <v>432</v>
      </c>
      <c r="H239" s="19" t="s">
        <v>434</v>
      </c>
      <c r="I239" s="19" t="str">
        <f t="shared" si="22"/>
        <v>(#sampledesign_stratified)=@{{ term_sampledesign_stratified }}@@: {{ term_def_sampledesign_stratified }}@@</v>
      </c>
      <c r="J239" s="64" t="s">
        <v>433</v>
      </c>
      <c r="K239" s="64" t="s">
        <v>433</v>
      </c>
      <c r="L239" s="17"/>
      <c r="M239" s="20" t="s">
        <v>383</v>
      </c>
      <c r="N239" s="21" t="b">
        <v>1</v>
      </c>
      <c r="O239" s="21" t="b">
        <v>1</v>
      </c>
      <c r="P239" s="14" t="str">
        <f t="shared" si="19"/>
        <v xml:space="preserve">    term_sampledesign_stratified: "Stratified design"</v>
      </c>
      <c r="Q239" s="14" t="str">
        <f t="shared" si="20"/>
        <v xml:space="preserve">    term_def_sampledesign_stratified: "The area of interest is divided into smaller strata (e.g., habitat type, disturbance levels), and cameras are placed within each stratum (e.g., 15%, 35% and 50% of sites within high, medium, and low disturbance strata)."</v>
      </c>
    </row>
    <row r="240" spans="1:17" hidden="1">
      <c r="B240" s="14">
        <v>155</v>
      </c>
      <c r="C240" s="14" t="s">
        <v>2903</v>
      </c>
      <c r="D240" s="14" t="s">
        <v>0</v>
      </c>
      <c r="E240" s="33" t="s">
        <v>3367</v>
      </c>
      <c r="F240" s="33" t="str">
        <f t="shared" si="18"/>
        <v>{term}`Stratified random design `</v>
      </c>
      <c r="G240" s="17" t="s">
        <v>429</v>
      </c>
      <c r="H240" s="19" t="s">
        <v>431</v>
      </c>
      <c r="I240" s="19" t="str">
        <f t="shared" si="22"/>
        <v>(#sampledesign_stratified_random)=@{{ term_sampledesign_stratified_random }}@@: {{ term_def_sampledesign_stratified_random }}@@</v>
      </c>
      <c r="J240" s="64" t="s">
        <v>430</v>
      </c>
      <c r="K240" s="64" t="s">
        <v>430</v>
      </c>
      <c r="L240" s="17"/>
      <c r="M240" s="20" t="s">
        <v>383</v>
      </c>
      <c r="N240" s="23" t="b">
        <v>0</v>
      </c>
      <c r="O240" s="21" t="b">
        <v>1</v>
      </c>
      <c r="P240" s="14" t="str">
        <f t="shared" si="19"/>
        <v xml:space="preserve">    term_sampledesign_stratified_random: "Stratified random design "</v>
      </c>
      <c r="Q240" s="14" t="str">
        <f t="shared" si="20"/>
        <v xml:space="preserve">    term_def_sampledesign_stratified_random: "The area of interest is divided into smaller strata (e.g., habitat type, disturbance levels), and then a proportional random sample of sites is selected within each stratum (e.g., 15%, 35% and 50% of sites within high, medium and low disturbance strata)."</v>
      </c>
    </row>
    <row r="241" spans="2:17" hidden="1">
      <c r="B241" s="14">
        <v>156</v>
      </c>
      <c r="C241" s="17" t="s">
        <v>427</v>
      </c>
      <c r="D241" s="14" t="s">
        <v>0</v>
      </c>
      <c r="E241" s="33" t="s">
        <v>3316</v>
      </c>
      <c r="F241" s="33" t="str">
        <f t="shared" si="18"/>
        <v>{term}`Study area`</v>
      </c>
      <c r="G241" s="17" t="s">
        <v>427</v>
      </c>
      <c r="H241" s="19" t="s">
        <v>428</v>
      </c>
      <c r="I241" s="19" t="str">
        <f t="shared" si="22"/>
        <v>(#study_area)=@{{ term_study_area }}@@: {{ term_def_study_area }}@@</v>
      </c>
      <c r="J241" s="64" t="s">
        <v>783</v>
      </c>
      <c r="K241" s="64" t="s">
        <v>783</v>
      </c>
      <c r="L241" s="17"/>
      <c r="M241" s="20" t="s">
        <v>383</v>
      </c>
      <c r="N241" s="21" t="b">
        <v>1</v>
      </c>
      <c r="O241" s="21" t="b">
        <v>1</v>
      </c>
      <c r="P241" s="14" t="str">
        <f t="shared" si="19"/>
        <v xml:space="preserve">    term_study_area: "Study area"</v>
      </c>
      <c r="Q241" s="14" t="str">
        <f t="shared" si="20"/>
        <v xml:space="preserve">    term_def_study_area: "A unique research, inventory or monitoring area (spatial boundary) within a project (there may be multiple study areas within a single project) (recorded as 'Study Area Name')."</v>
      </c>
    </row>
    <row r="242" spans="2:17" hidden="1">
      <c r="B242" s="14">
        <v>162</v>
      </c>
      <c r="C242" s="17" t="s">
        <v>2344</v>
      </c>
      <c r="D242" s="14" t="s">
        <v>0</v>
      </c>
      <c r="E242" s="33" t="s">
        <v>3313</v>
      </c>
      <c r="F242" s="33" t="str">
        <f t="shared" si="18"/>
        <v>{term}`Survey`</v>
      </c>
      <c r="G242" s="17" t="s">
        <v>2344</v>
      </c>
      <c r="H242" s="19" t="s">
        <v>2359</v>
      </c>
      <c r="I242" s="19" t="str">
        <f t="shared" si="22"/>
        <v>(#survey)=@{{ term_survey }}@@: {{ term_def_survey }}@@</v>
      </c>
      <c r="J242" s="64" t="s">
        <v>3195</v>
      </c>
      <c r="K242" s="64" t="s">
        <v>3195</v>
      </c>
      <c r="L242" s="17"/>
      <c r="M242" s="20" t="s">
        <v>383</v>
      </c>
      <c r="N242" s="21" t="b">
        <v>1</v>
      </c>
      <c r="O242" s="21" t="b">
        <v>1</v>
      </c>
      <c r="P242" s="14" t="str">
        <f t="shared" si="19"/>
        <v xml:space="preserve">    term_survey: "Survey"</v>
      </c>
      <c r="Q242" s="14" t="str">
        <f t="shared" si="20"/>
        <v xml:space="preserve">    term_def_survey: "A unique deployment period (temporal extent) within a project (recorded as '[Survey Name](/09_gloss_ref/09_glossary.md#survey_name)')."</v>
      </c>
    </row>
    <row r="243" spans="2:17" hidden="1">
      <c r="B243" s="14">
        <v>167</v>
      </c>
      <c r="C243" s="14" t="s">
        <v>2903</v>
      </c>
      <c r="D243" s="14" t="s">
        <v>0</v>
      </c>
      <c r="E243" s="33" t="s">
        <v>3336</v>
      </c>
      <c r="F243" s="33" t="str">
        <f t="shared" si="18"/>
        <v>{term}`Systematic design`</v>
      </c>
      <c r="G243" s="17" t="s">
        <v>424</v>
      </c>
      <c r="H243" s="19" t="s">
        <v>426</v>
      </c>
      <c r="I243" s="19" t="str">
        <f t="shared" si="22"/>
        <v>(#sampledesign_systematic)=@{{ term_sampledesign_systematic }}@@: {{ term_def_sampledesign_systematic }}@@</v>
      </c>
      <c r="J243" s="64" t="s">
        <v>425</v>
      </c>
      <c r="K243" s="64" t="s">
        <v>425</v>
      </c>
      <c r="L243" s="17"/>
      <c r="M243" s="20" t="s">
        <v>383</v>
      </c>
      <c r="N243" s="21" t="b">
        <v>1</v>
      </c>
      <c r="O243" s="21" t="b">
        <v>1</v>
      </c>
      <c r="P243" s="14" t="str">
        <f t="shared" si="19"/>
        <v xml:space="preserve">    term_sampledesign_systematic: "Systematic design"</v>
      </c>
      <c r="Q243" s="14" t="str">
        <f t="shared" si="20"/>
        <v xml:space="preserve">    term_def_sampledesign_systematic: "Camera locations occur in a regular pattern (e.g., a grid pattern) across the study area."</v>
      </c>
    </row>
    <row r="244" spans="2:17" hidden="1">
      <c r="B244" s="14">
        <v>168</v>
      </c>
      <c r="C244" s="14" t="s">
        <v>2903</v>
      </c>
      <c r="D244" s="14" t="s">
        <v>0</v>
      </c>
      <c r="E244" s="33" t="s">
        <v>3335</v>
      </c>
      <c r="F244" s="33" t="str">
        <f t="shared" si="18"/>
        <v>{term}`Systematic random design`</v>
      </c>
      <c r="G244" s="17" t="s">
        <v>421</v>
      </c>
      <c r="H244" s="19" t="s">
        <v>423</v>
      </c>
      <c r="I244" s="19" t="str">
        <f t="shared" si="22"/>
        <v>(#sampledesign_systematic_random)=@{{ term_sampledesign_systematic_random }}@@: {{ term_def_sampledesign_systematic_random }}@@</v>
      </c>
      <c r="J244" s="64" t="s">
        <v>422</v>
      </c>
      <c r="K244" s="64" t="s">
        <v>422</v>
      </c>
      <c r="L244" s="17"/>
      <c r="M244" s="20" t="s">
        <v>383</v>
      </c>
      <c r="N244" s="23" t="b">
        <v>0</v>
      </c>
      <c r="O244" s="21" t="b">
        <v>1</v>
      </c>
      <c r="P244" s="14" t="str">
        <f t="shared" si="19"/>
        <v xml:space="preserve">    term_sampledesign_systematic_random: "Systematic random design"</v>
      </c>
      <c r="Q244" s="14" t="str">
        <f t="shared" si="20"/>
        <v xml:space="preserve">    term_def_sampledesign_systematic_random: "Camera locations are selected using a two-stage approach. Firstly, girds are selected systematically (to occur within a regular pattern) across the study area. The location of the camera within each grid is then selected randomly."</v>
      </c>
    </row>
    <row r="245" spans="2:17" hidden="1">
      <c r="B245" s="14">
        <v>171</v>
      </c>
      <c r="C245" s="14" t="s">
        <v>2903</v>
      </c>
      <c r="D245" s="14" t="s">
        <v>0</v>
      </c>
      <c r="E245" s="33" t="s">
        <v>3338</v>
      </c>
      <c r="F245" s="33" t="str">
        <f t="shared" si="18"/>
        <v>{term}`Targeted design`</v>
      </c>
      <c r="G245" s="17" t="s">
        <v>418</v>
      </c>
      <c r="H245" s="19" t="s">
        <v>420</v>
      </c>
      <c r="I245" s="19" t="str">
        <f t="shared" si="22"/>
        <v>(#sampledesign_targeted)=@{{ term_sampledesign_targeted }}@@: {{ term_def_sampledesign_targeted }}@@</v>
      </c>
      <c r="J245" s="64" t="s">
        <v>419</v>
      </c>
      <c r="K245" s="64" t="s">
        <v>419</v>
      </c>
      <c r="L245" s="17"/>
      <c r="M245" s="20" t="s">
        <v>383</v>
      </c>
      <c r="N245" s="21" t="b">
        <v>1</v>
      </c>
      <c r="O245" s="21" t="b">
        <v>1</v>
      </c>
      <c r="P245" s="14" t="str">
        <f t="shared" si="19"/>
        <v xml:space="preserve">    term_sampledesign_targeted: "Targeted design"</v>
      </c>
      <c r="Q245" s="14" t="str">
        <f t="shared" si="20"/>
        <v xml:space="preserve">    term_def_sampledesign_targeted: "Camera locations or sample stations are placed in areas that are known or suspected to have higher activity levels (e.g., game trails, mineral licks)."</v>
      </c>
    </row>
    <row r="246" spans="2:17" hidden="1">
      <c r="B246" s="14">
        <v>172</v>
      </c>
      <c r="D246" s="14" t="s">
        <v>0</v>
      </c>
      <c r="E246" s="33" t="s">
        <v>3322</v>
      </c>
      <c r="F246" s="33" t="str">
        <f t="shared" si="18"/>
        <v>{term}`Test image`</v>
      </c>
      <c r="G246" s="17" t="s">
        <v>415</v>
      </c>
      <c r="H246" s="19" t="s">
        <v>417</v>
      </c>
      <c r="I246" s="19" t="str">
        <f t="shared" si="22"/>
        <v>(#test_image)=@{{ term_test_image }}@@: {{ term_def_test_image }}@@</v>
      </c>
      <c r="J246" s="64" t="s">
        <v>416</v>
      </c>
      <c r="K246" s="64" t="s">
        <v>416</v>
      </c>
      <c r="L246" s="17"/>
      <c r="M246" s="20" t="s">
        <v>383</v>
      </c>
      <c r="N246" s="21" t="b">
        <v>1</v>
      </c>
      <c r="O246" s="21" t="b">
        <v>1</v>
      </c>
      <c r="P246" s="14" t="str">
        <f t="shared" si="19"/>
        <v xml:space="preserve">    term_test_image: "Test image"</v>
      </c>
      <c r="Q246" s="14" t="str">
        <f t="shared" si="20"/>
        <v xml:space="preserve">    term_def_test_image: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row>
    <row r="247" spans="2:17" hidden="1">
      <c r="C247" t="s">
        <v>332</v>
      </c>
      <c r="D247" t="s">
        <v>329</v>
      </c>
      <c r="E247" s="33" t="s">
        <v>3270</v>
      </c>
      <c r="F247" s="33" t="str">
        <f t="shared" si="18"/>
        <v>{term}`Time in front of the camera (TIFC)`</v>
      </c>
      <c r="G247" t="s">
        <v>340</v>
      </c>
      <c r="H247" t="s">
        <v>339</v>
      </c>
      <c r="J247" s="64" t="s">
        <v>3036</v>
      </c>
      <c r="K247" s="64" t="s">
        <v>3036</v>
      </c>
      <c r="P247" s="14" t="str">
        <f t="shared" si="19"/>
        <v xml:space="preserve">    name_mod_tifc: "Time in front of the camera (TIFC)"</v>
      </c>
      <c r="Q247" s="14" t="str">
        <f t="shared" si="20"/>
        <v xml:space="preserve">    name_def_mod_tifc: "{{ term_def_mod_tifc }}"</v>
      </c>
    </row>
    <row r="248" spans="2:17" hidden="1">
      <c r="B248" s="14">
        <v>174</v>
      </c>
      <c r="C248" s="14" t="s">
        <v>332</v>
      </c>
      <c r="D248" s="14" t="s">
        <v>0</v>
      </c>
      <c r="E248" s="33" t="s">
        <v>3287</v>
      </c>
      <c r="F248" s="33" t="str">
        <f t="shared" si="18"/>
        <v>{term}`Time in front of the camera (TIFC) (Huggard, 2018; Warbington &amp; Boyce, 2020; tested in Becker et al., 2022)`</v>
      </c>
      <c r="G248" s="17" t="s">
        <v>340</v>
      </c>
      <c r="H248" s="19" t="s">
        <v>414</v>
      </c>
      <c r="I248" s="19" t="str">
        <f>"(#"&amp;G248&amp;")=@{{ "&amp;D248&amp;"_"&amp;G248&amp;" }}@@: {{ "&amp;D248&amp;"_def_"&amp;G248&amp;" }}@@"</f>
        <v>(#mod_tifc)=@{{ term_mod_tifc }}@@: {{ term_def_mod_tifc }}@@</v>
      </c>
      <c r="J248" s="64" t="s">
        <v>2445</v>
      </c>
      <c r="K248" s="64" t="s">
        <v>2445</v>
      </c>
      <c r="L248" s="17"/>
      <c r="M248" s="20" t="s">
        <v>383</v>
      </c>
      <c r="N248" s="23" t="b">
        <v>0</v>
      </c>
      <c r="O248" s="21" t="b">
        <v>1</v>
      </c>
      <c r="P248" s="14" t="str">
        <f t="shared" si="19"/>
        <v xml:space="preserve">    term_mod_tifc: "Time in front of the camera (TIFC) (Huggard, 2018; Warbington &amp; Boyce, 2020; tested in Becker et al., 2022)"</v>
      </c>
      <c r="Q248" s="14" t="str">
        <f t="shared" si="20"/>
        <v xml:space="preserve">    term_def_mod_tifc: "A method used to estimate [density](/09_gloss_ref/09_glossary.md#density) that treats camera image data as quadrat samples (Becker et al., 2022)."</v>
      </c>
    </row>
    <row r="249" spans="2:17" hidden="1">
      <c r="B249" s="14">
        <v>175</v>
      </c>
      <c r="D249" s="14" t="s">
        <v>0</v>
      </c>
      <c r="E249" s="33" t="s">
        <v>3349</v>
      </c>
      <c r="F249" s="33" t="str">
        <f t="shared" si="18"/>
        <v>{term}`Time-lapse image`</v>
      </c>
      <c r="G249" s="17" t="s">
        <v>412</v>
      </c>
      <c r="H249" s="19" t="s">
        <v>413</v>
      </c>
      <c r="I249" s="19" t="str">
        <f>"(#"&amp;G249&amp;")=@{{ "&amp;D249&amp;"_"&amp;G249&amp;" }}@@: {{ "&amp;D249&amp;"_def_"&amp;G249&amp;" }}@@"</f>
        <v>(#timelapse_image)=@{{ term_timelapse_image }}@@: {{ term_def_timelapse_image }}@@</v>
      </c>
      <c r="J249" s="64" t="s">
        <v>2446</v>
      </c>
      <c r="K249" s="64" t="s">
        <v>2446</v>
      </c>
      <c r="L249" s="17"/>
      <c r="M249" s="20" t="s">
        <v>383</v>
      </c>
      <c r="N249" s="21" t="b">
        <v>1</v>
      </c>
      <c r="O249" s="21" t="b">
        <v>1</v>
      </c>
      <c r="P249" s="14" t="str">
        <f t="shared" si="19"/>
        <v xml:space="preserve">    term_timelapse_image: "Time-lapse image"</v>
      </c>
      <c r="Q249" s="14" t="str">
        <f t="shared" si="20"/>
        <v xml:space="preserve">    term_def_timelapse_image: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[density](/09_gloss_ref/09_glossary.md#density) estimators' such as REM or time-to-event (TTE) models; see Moeller et al., [2018] for advantages and disadvantages)."</v>
      </c>
    </row>
    <row r="250" spans="2:17" hidden="1">
      <c r="C250" t="s">
        <v>332</v>
      </c>
      <c r="D250" t="s">
        <v>329</v>
      </c>
      <c r="E250" s="33" t="s">
        <v>3272</v>
      </c>
      <c r="F250" s="33" t="str">
        <f t="shared" si="18"/>
        <v>{term}`Time-to-event (TTE)`</v>
      </c>
      <c r="G250" t="s">
        <v>336</v>
      </c>
      <c r="H250" t="s">
        <v>335</v>
      </c>
      <c r="J250" s="64" t="s">
        <v>3037</v>
      </c>
      <c r="K250" s="64" t="s">
        <v>3037</v>
      </c>
      <c r="P250" s="14" t="str">
        <f t="shared" si="19"/>
        <v xml:space="preserve">    name_mod_tte: "Time-to-event (TTE)"</v>
      </c>
      <c r="Q250" s="14" t="str">
        <f t="shared" si="20"/>
        <v xml:space="preserve">    name_def_mod_tte: "{{ term_def_mod_tte }}"</v>
      </c>
    </row>
    <row r="251" spans="2:17" hidden="1">
      <c r="B251" s="14">
        <v>176</v>
      </c>
      <c r="C251" s="14" t="s">
        <v>332</v>
      </c>
      <c r="D251" s="14" t="s">
        <v>0</v>
      </c>
      <c r="E251" s="33" t="s">
        <v>3288</v>
      </c>
      <c r="F251" s="33" t="str">
        <f t="shared" si="18"/>
        <v>{term}`Time-to-event (TTE) model (Moeller et al., 2018)`</v>
      </c>
      <c r="G251" s="17" t="s">
        <v>336</v>
      </c>
      <c r="H251" s="19" t="s">
        <v>411</v>
      </c>
      <c r="I251" s="19" t="str">
        <f t="shared" ref="I251:I268" si="23">"(#"&amp;G251&amp;")=@{{ "&amp;D251&amp;"_"&amp;G251&amp;" }}@@: {{ "&amp;D251&amp;"_def_"&amp;G251&amp;" }}@@"</f>
        <v>(#mod_tte)=@{{ term_mod_tte }}@@: {{ term_def_mod_tte }}@@</v>
      </c>
      <c r="J251" s="64" t="s">
        <v>3521</v>
      </c>
      <c r="K251" s="64" t="s">
        <v>3521</v>
      </c>
      <c r="L251" s="17"/>
      <c r="M251" s="20" t="s">
        <v>383</v>
      </c>
      <c r="N251" s="23" t="b">
        <v>0</v>
      </c>
      <c r="O251" s="21" t="b">
        <v>1</v>
      </c>
      <c r="P251" s="14" t="str">
        <f t="shared" si="19"/>
        <v xml:space="preserve">    term_mod_tte: "Time-to-event (TTE) model (Moeller et al., 2018)"</v>
      </c>
      <c r="Q251" s="14" t="str">
        <f t="shared" si="20"/>
        <v xml:space="preserve">    term_def_mod_tte: "A method used to estimate abundance or [density](/09_gloss_ref/09_glossary.md#density) from the detection rate while accounting for animal movement rates ({{ ref_intext_moeller_et_al_2018 }}). The TTE model assumes perfect detection (though there is a model extension to account for imperfect detection that requires further testing)."</v>
      </c>
    </row>
    <row r="252" spans="2:17" hidden="1">
      <c r="B252" s="14">
        <v>177</v>
      </c>
      <c r="D252" s="14" t="s">
        <v>0</v>
      </c>
      <c r="E252" s="33" t="s">
        <v>3418</v>
      </c>
      <c r="F252" s="33" t="str">
        <f t="shared" si="18"/>
        <v>{term}`Total number of camera days`</v>
      </c>
      <c r="G252" s="17" t="s">
        <v>409</v>
      </c>
      <c r="H252" s="19" t="s">
        <v>410</v>
      </c>
      <c r="I252" s="19" t="str">
        <f t="shared" si="23"/>
        <v>(#total_number_of_camera_days)=@{{ term_total_number_of_camera_days }}@@: {{ term_def_total_number_of_camera_days }}@@</v>
      </c>
      <c r="J252" s="64" t="s">
        <v>3638</v>
      </c>
      <c r="K252" s="64" t="s">
        <v>2447</v>
      </c>
      <c r="L252" s="17"/>
      <c r="M252" s="20" t="s">
        <v>383</v>
      </c>
      <c r="N252" s="23" t="b">
        <v>0</v>
      </c>
      <c r="O252" s="21" t="b">
        <v>1</v>
      </c>
      <c r="P252" s="14" t="str">
        <f t="shared" si="19"/>
        <v xml:space="preserve">    term_total_number_of_camera_days: "Total number of camera days"</v>
      </c>
      <c r="Q252" s="14" t="str">
        <f t="shared" si="20"/>
        <v xml:space="preserve">    term_def_total_number_of_camera_days: "The number of days that all cameras were active during the [survey](/09_gloss_ref/09_glossary.md#survey)."</v>
      </c>
    </row>
    <row r="253" spans="2:17" hidden="1">
      <c r="B253" s="14">
        <v>178</v>
      </c>
      <c r="D253" s="14" t="s">
        <v>0</v>
      </c>
      <c r="E253" s="33" t="s">
        <v>3320</v>
      </c>
      <c r="F253" s="33" t="str">
        <f t="shared" si="18"/>
        <v>{term}`Trigger 'event'`</v>
      </c>
      <c r="G253" s="17" t="s">
        <v>407</v>
      </c>
      <c r="H253" s="19" t="s">
        <v>1258</v>
      </c>
      <c r="I253" s="19" t="str">
        <f t="shared" si="23"/>
        <v>(#trigger_event)=@{{ term_trigger_event }}@@: {{ term_def_trigger_event }}@@</v>
      </c>
      <c r="J253" s="64" t="s">
        <v>408</v>
      </c>
      <c r="K253" s="64" t="s">
        <v>408</v>
      </c>
      <c r="L253" s="17"/>
      <c r="M253" s="20" t="s">
        <v>383</v>
      </c>
      <c r="N253" s="21" t="b">
        <v>1</v>
      </c>
      <c r="O253" s="21" t="b">
        <v>1</v>
      </c>
      <c r="P253" s="14" t="str">
        <f t="shared" si="19"/>
        <v xml:space="preserve">    term_trigger_event: "Trigger 'event'"</v>
      </c>
      <c r="Q253" s="14" t="str">
        <f t="shared" si="20"/>
        <v xml:space="preserve">    term_def_trigger_event: "An activation of the camera detector(s) that initiates the capture of a single or multiple images, or the recording of video."</v>
      </c>
    </row>
    <row r="254" spans="2:17" hidden="1">
      <c r="B254" s="14">
        <v>181</v>
      </c>
      <c r="D254" s="14" t="s">
        <v>0</v>
      </c>
      <c r="E254" s="33" t="s">
        <v>3443</v>
      </c>
      <c r="F254" s="33" t="str">
        <f t="shared" si="18"/>
        <v>{term}`Trigger speed`</v>
      </c>
      <c r="G254" s="17" t="s">
        <v>405</v>
      </c>
      <c r="H254" s="19" t="s">
        <v>406</v>
      </c>
      <c r="I254" s="19" t="str">
        <f t="shared" si="23"/>
        <v>(#trigger_speed)=@{{ term_trigger_speed }}@@: {{ term_def_trigger_speed }}@@</v>
      </c>
      <c r="J254" s="64" t="s">
        <v>784</v>
      </c>
      <c r="K254" s="64" t="s">
        <v>784</v>
      </c>
      <c r="L254" s="17"/>
      <c r="M254" s="20" t="s">
        <v>383</v>
      </c>
      <c r="N254" s="23" t="b">
        <v>0</v>
      </c>
      <c r="O254" s="21" t="b">
        <v>1</v>
      </c>
      <c r="P254" s="14" t="str">
        <f t="shared" si="19"/>
        <v xml:space="preserve">    term_trigger_speed: "Trigger speed"</v>
      </c>
      <c r="Q254" s="14" t="str">
        <f t="shared" si="20"/>
        <v xml:space="preserve">    term_def_trigger_speed: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row>
    <row r="255" spans="2:17" hidden="1">
      <c r="B255" s="14">
        <v>182</v>
      </c>
      <c r="C255" s="17" t="s">
        <v>370</v>
      </c>
      <c r="D255" s="14" t="s">
        <v>0</v>
      </c>
      <c r="E255" s="33" t="s">
        <v>3351</v>
      </c>
      <c r="F255" s="33" t="str">
        <f t="shared" si="18"/>
        <v>{term}`Unmarked individuals */ populations */ species `</v>
      </c>
      <c r="G255" s="17" t="s">
        <v>403</v>
      </c>
      <c r="H255" s="19" t="s">
        <v>404</v>
      </c>
      <c r="I255" s="19" t="str">
        <f t="shared" si="23"/>
        <v>(#typeid_unmarked)=@{{ term_typeid_unmarked }}@@: {{ term_def_typeid_unmarked }}@@</v>
      </c>
      <c r="J255" s="64" t="s">
        <v>848</v>
      </c>
      <c r="K255" s="64" t="s">
        <v>848</v>
      </c>
      <c r="L255" s="17"/>
      <c r="M255" s="20" t="s">
        <v>383</v>
      </c>
      <c r="N255" s="23" t="b">
        <v>0</v>
      </c>
      <c r="O255" s="21" t="b">
        <v>1</v>
      </c>
      <c r="P255" s="14" t="str">
        <f t="shared" si="19"/>
        <v xml:space="preserve">    term_typeid_unmarked: "Unmarked individuals */ populations */ species "</v>
      </c>
      <c r="Q255" s="14" t="str">
        <f t="shared" si="20"/>
        <v xml:space="preserve">    term_def_typeid_unmarked: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row>
    <row r="256" spans="2:17" hidden="1">
      <c r="B256" s="14">
        <v>183</v>
      </c>
      <c r="C256" s="14" t="s">
        <v>2910</v>
      </c>
      <c r="D256" s="14" t="s">
        <v>0</v>
      </c>
      <c r="E256" s="33" t="s">
        <v>3284</v>
      </c>
      <c r="F256" s="33" t="str">
        <f t="shared" si="18"/>
        <v>{term}`User label`</v>
      </c>
      <c r="G256" s="17" t="s">
        <v>401</v>
      </c>
      <c r="H256" s="19" t="s">
        <v>402</v>
      </c>
      <c r="I256" s="19" t="str">
        <f t="shared" si="23"/>
        <v>(#settings_userlabel)=@{{ term_settings_userlabel }}@@: {{ term_def_settings_userlabel }}@@</v>
      </c>
      <c r="J256" s="64" t="s">
        <v>845</v>
      </c>
      <c r="K256" s="64" t="s">
        <v>845</v>
      </c>
      <c r="L256" s="17"/>
      <c r="M256" s="20" t="s">
        <v>383</v>
      </c>
      <c r="N256" s="23" t="b">
        <v>0</v>
      </c>
      <c r="O256" s="21" t="b">
        <v>1</v>
      </c>
      <c r="P256" s="14" t="str">
        <f t="shared" si="19"/>
        <v xml:space="preserve">    term_settings_userlabel: "User label"</v>
      </c>
      <c r="Q256" s="14" t="str">
        <f t="shared" si="20"/>
        <v xml:space="preserve">    term_def_settings_userlabel: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row>
    <row r="257" spans="1:17" hidden="1">
      <c r="B257" s="14">
        <v>186</v>
      </c>
      <c r="C257" s="17" t="s">
        <v>2905</v>
      </c>
      <c r="D257" s="14" t="s">
        <v>0</v>
      </c>
      <c r="E257" s="33" t="s">
        <v>3368</v>
      </c>
      <c r="F257" s="33" t="str">
        <f t="shared" si="18"/>
        <v>{term}`Viewshed`</v>
      </c>
      <c r="G257" s="17" t="s">
        <v>398</v>
      </c>
      <c r="H257" s="17" t="s">
        <v>400</v>
      </c>
      <c r="I257" s="19" t="str">
        <f t="shared" si="23"/>
        <v>(#fov_viewshed)=@{{ term_fov_viewshed }}@@: {{ term_def_fov_viewshed }}@@</v>
      </c>
      <c r="J257" s="64" t="s">
        <v>399</v>
      </c>
      <c r="K257" s="64" t="s">
        <v>399</v>
      </c>
      <c r="L257" s="17"/>
      <c r="M257" s="20" t="s">
        <v>383</v>
      </c>
      <c r="N257" s="23" t="b">
        <v>0</v>
      </c>
      <c r="O257" s="21" t="b">
        <v>1</v>
      </c>
      <c r="P257" s="14" t="str">
        <f t="shared" si="19"/>
        <v xml:space="preserve">    term_fov_viewshed: "Viewshed"</v>
      </c>
      <c r="Q257" s="14" t="str">
        <f t="shared" si="20"/>
        <v xml:space="preserve">    term_def_fov_viewshed: "The area visible to the camera as determined by its lens angle (in degrees) and trigger distance (Moeller et al., 2023)."</v>
      </c>
    </row>
    <row r="258" spans="1:17" hidden="1">
      <c r="B258" s="14">
        <v>187</v>
      </c>
      <c r="C258" s="17" t="s">
        <v>2905</v>
      </c>
      <c r="D258" s="14" t="s">
        <v>0</v>
      </c>
      <c r="E258" s="33" t="s">
        <v>3356</v>
      </c>
      <c r="F258" s="33" t="str">
        <f t="shared" ref="F258:F268" si="24">"{term}`"&amp;H258&amp;"`"</f>
        <v>{term}`Viewshed density estimators`</v>
      </c>
      <c r="G258" s="17" t="s">
        <v>2352</v>
      </c>
      <c r="H258" s="19" t="s">
        <v>2353</v>
      </c>
      <c r="I258" s="19" t="str">
        <f t="shared" si="23"/>
        <v>(#fov_viewshed_density_estimators)=@{{ term_fov_viewshed_density_estimators }}@@: {{ term_def_fov_viewshed_density_estimators }}@@</v>
      </c>
      <c r="J258" s="64" t="s">
        <v>2436</v>
      </c>
      <c r="K258" s="64" t="s">
        <v>2436</v>
      </c>
      <c r="L258" s="17"/>
      <c r="M258" s="20" t="s">
        <v>383</v>
      </c>
      <c r="N258" s="23" t="b">
        <v>0</v>
      </c>
      <c r="O258" s="21" t="b">
        <v>1</v>
      </c>
      <c r="P258" s="14" t="str">
        <f t="shared" ref="P258:P268" si="25">"    "&amp;D258&amp;"_"&amp;G258&amp;": """&amp;H258&amp;""""</f>
        <v xml:space="preserve">    term_fov_viewshed_density_estimators: "Viewshed density estimators"</v>
      </c>
      <c r="Q258" s="14" t="str">
        <f t="shared" ref="Q258:Q268" si="26">IF(K258=999,"",("    "&amp;D258&amp;"_def_"&amp;G258&amp;": """&amp;K258&amp;""""))</f>
        <v xml:space="preserve">    term_def_fov_viewshed_density_estimators: "Methods used to estimate the abundance of unmarked populations from observations of animals that relate animal observations to the space directly sampled by each camera’s viewshed (Moeller et al., 2023); they result in viewshed [density](/09_gloss_ref/09_glossary.md#density) estimates that can be extrapolated to abundance within broader sampling frames (Gilbert et al., 2020; Moeller et al., 2023)."</v>
      </c>
    </row>
    <row r="259" spans="1:17" hidden="1">
      <c r="B259" s="14">
        <v>188</v>
      </c>
      <c r="C259" s="14" t="s">
        <v>2904</v>
      </c>
      <c r="D259" s="14" t="s">
        <v>0</v>
      </c>
      <c r="E259" s="33" t="s">
        <v>3452</v>
      </c>
      <c r="F259" s="33" t="str">
        <f t="shared" si="24"/>
        <v>{term}`Visit`</v>
      </c>
      <c r="G259" s="17" t="s">
        <v>395</v>
      </c>
      <c r="H259" s="19" t="s">
        <v>397</v>
      </c>
      <c r="I259" s="19" t="str">
        <f t="shared" si="23"/>
        <v>(#visit)=@{{ term_visit }}@@: {{ term_def_visit }}@@</v>
      </c>
      <c r="J259" s="64" t="s">
        <v>396</v>
      </c>
      <c r="K259" s="64" t="s">
        <v>396</v>
      </c>
      <c r="L259" s="17"/>
      <c r="M259" s="20" t="s">
        <v>383</v>
      </c>
      <c r="N259" s="21" t="b">
        <v>1</v>
      </c>
      <c r="O259" s="21" t="b">
        <v>1</v>
      </c>
      <c r="P259" s="14" t="str">
        <f t="shared" si="25"/>
        <v xml:space="preserve">    term_visit: "Visit"</v>
      </c>
      <c r="Q259" s="14" t="str">
        <f t="shared" si="26"/>
        <v xml:space="preserve">    term_def_visit: "When a crew has gone to a location to deploy, service, or retrieve a remote camera."</v>
      </c>
    </row>
    <row r="260" spans="1:17" hidden="1">
      <c r="B260" s="14">
        <v>190</v>
      </c>
      <c r="C260" s="14" t="s">
        <v>2904</v>
      </c>
      <c r="D260" s="14" t="s">
        <v>0</v>
      </c>
      <c r="E260" s="33" t="s">
        <v>3354</v>
      </c>
      <c r="F260" s="33" t="str">
        <f t="shared" si="24"/>
        <v>{term}`Visit metadata`</v>
      </c>
      <c r="G260" s="17" t="s">
        <v>392</v>
      </c>
      <c r="H260" s="19" t="s">
        <v>394</v>
      </c>
      <c r="I260" s="19" t="str">
        <f t="shared" si="23"/>
        <v>(#visit_metadata)=@{{ term_visit_metadata }}@@: {{ term_def_visit_metadata }}@@</v>
      </c>
      <c r="J260" s="64" t="s">
        <v>393</v>
      </c>
      <c r="K260" s="64" t="s">
        <v>393</v>
      </c>
      <c r="L260" s="17"/>
      <c r="M260" s="20" t="s">
        <v>383</v>
      </c>
      <c r="N260" s="21" t="b">
        <v>1</v>
      </c>
      <c r="O260" s="21" t="b">
        <v>1</v>
      </c>
      <c r="P260" s="14" t="str">
        <f t="shared" si="25"/>
        <v xml:space="preserve">    term_visit_metadata: "Visit metadata"</v>
      </c>
      <c r="Q260" s="14" t="str">
        <f t="shared" si="26"/>
        <v xml:space="preserve">    term_def_visit_metadata: "Metadata that should be collected each time a camera location is visited to deploy, Service*/Retrieval Field Datasheet."</v>
      </c>
    </row>
    <row r="261" spans="1:17" hidden="1">
      <c r="B261" s="14">
        <v>191</v>
      </c>
      <c r="C261" s="14" t="s">
        <v>2902</v>
      </c>
      <c r="D261" s="14" t="s">
        <v>0</v>
      </c>
      <c r="E261" s="33" t="s">
        <v>3329</v>
      </c>
      <c r="F261" s="33" t="str">
        <f t="shared" si="24"/>
        <v>{term}`Visual lure`</v>
      </c>
      <c r="G261" s="17" t="s">
        <v>390</v>
      </c>
      <c r="H261" s="19" t="s">
        <v>391</v>
      </c>
      <c r="I261" s="19" t="str">
        <f t="shared" si="23"/>
        <v>(#baitlure_visual_lure)=@{{ term_baitlure_visual_lure }}@@: {{ term_def_baitlure_visual_lure }}@@</v>
      </c>
      <c r="J261" s="64" t="s">
        <v>3477</v>
      </c>
      <c r="K261" s="64" t="s">
        <v>3477</v>
      </c>
      <c r="L261" s="17"/>
      <c r="M261" s="20" t="s">
        <v>383</v>
      </c>
      <c r="N261" s="23" t="b">
        <v>0</v>
      </c>
      <c r="O261" s="21" t="b">
        <v>1</v>
      </c>
      <c r="P261" s="14" t="str">
        <f t="shared" si="25"/>
        <v xml:space="preserve">    term_baitlure_visual_lure: "Visual lure"</v>
      </c>
      <c r="Q261" s="14" t="str">
        <f t="shared" si="26"/>
        <v xml:space="preserve">    term_def_baitlure_visual_lure: "Any material that draws animals closer via their sense of sight ({{ ref_intext_schlexer_2008 }})."</v>
      </c>
    </row>
    <row r="262" spans="1:17" hidden="1">
      <c r="A262" s="38"/>
      <c r="B262" s="38"/>
      <c r="C262" s="7" t="s">
        <v>370</v>
      </c>
      <c r="D262" s="7" t="s">
        <v>329</v>
      </c>
      <c r="E262" s="33" t="s">
        <v>3221</v>
      </c>
      <c r="F262" s="33" t="str">
        <f t="shared" si="24"/>
        <v>{term}`Vital rates`</v>
      </c>
      <c r="G262" s="7" t="s">
        <v>372</v>
      </c>
      <c r="H262" s="7" t="s">
        <v>371</v>
      </c>
      <c r="I262" s="19" t="str">
        <f t="shared" si="23"/>
        <v>(#obj_vital_rate)=@{{ name_obj_vital_rate }}@@: {{ name_def_obj_vital_rate }}@@</v>
      </c>
      <c r="J262" s="65" t="s">
        <v>3005</v>
      </c>
      <c r="K262" s="65" t="s">
        <v>3005</v>
      </c>
      <c r="L262" s="38"/>
      <c r="M262" s="38"/>
      <c r="N262" s="38"/>
      <c r="O262" s="38"/>
      <c r="P262" s="38" t="str">
        <f t="shared" si="25"/>
        <v xml:space="preserve">    name_obj_vital_rate: "Vital rates"</v>
      </c>
      <c r="Q262" s="14" t="str">
        <f t="shared" si="26"/>
        <v xml:space="preserve">    name_def_obj_vital_rate: "(e.g., survival probabilities and recruitment rates)"</v>
      </c>
    </row>
    <row r="263" spans="1:17" hidden="1">
      <c r="B263" s="14">
        <v>192</v>
      </c>
      <c r="C263" s="14" t="s">
        <v>2913</v>
      </c>
      <c r="D263" s="14" t="s">
        <v>0</v>
      </c>
      <c r="E263" s="33" t="s">
        <v>3304</v>
      </c>
      <c r="F263" s="33" t="str">
        <f t="shared" si="24"/>
        <v>{term}`Walktest`</v>
      </c>
      <c r="G263" s="17" t="s">
        <v>388</v>
      </c>
      <c r="H263" s="19" t="s">
        <v>389</v>
      </c>
      <c r="I263" s="19" t="str">
        <f t="shared" si="23"/>
        <v>(#walktest)=@{{ term_walktest }}@@: {{ term_def_walktest }}@@</v>
      </c>
      <c r="J263" s="64" t="s">
        <v>849</v>
      </c>
      <c r="K263" s="64" t="s">
        <v>849</v>
      </c>
      <c r="L263" s="17"/>
      <c r="M263" s="20" t="s">
        <v>383</v>
      </c>
      <c r="N263" s="21" t="b">
        <v>1</v>
      </c>
      <c r="O263" s="21" t="b">
        <v>1</v>
      </c>
      <c r="P263" s="14" t="str">
        <f t="shared" si="25"/>
        <v xml:space="preserve">    term_walktest: "Walktest"</v>
      </c>
      <c r="Q263" s="14" t="str">
        <f t="shared" si="26"/>
        <v xml:space="preserve">    term_def_walktest: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row>
    <row r="264" spans="1:17" hidden="1">
      <c r="C264" s="14" t="s">
        <v>332</v>
      </c>
      <c r="D264" t="s">
        <v>329</v>
      </c>
      <c r="E264" s="33" t="s">
        <v>3253</v>
      </c>
      <c r="F264" s="33" t="str">
        <f t="shared" si="24"/>
        <v>{term}`Zero-inflated negative binomial (ZINB) `</v>
      </c>
      <c r="G264" s="17" t="s">
        <v>1246</v>
      </c>
      <c r="H264" s="19" t="s">
        <v>2917</v>
      </c>
      <c r="I264" s="19" t="str">
        <f t="shared" si="23"/>
        <v>(#mod_rai_zinb)=@{{ name_mod_rai_zinb }}@@: {{ name_def_mod_rai_zinb }}@@</v>
      </c>
      <c r="J264" s="64" t="s">
        <v>3028</v>
      </c>
      <c r="K264" s="64" t="s">
        <v>3028</v>
      </c>
      <c r="L264" s="17"/>
      <c r="M264" s="20" t="s">
        <v>383</v>
      </c>
      <c r="N264" s="23" t="b">
        <v>0</v>
      </c>
      <c r="O264" s="21" t="b">
        <v>1</v>
      </c>
      <c r="P264" s="14" t="str">
        <f t="shared" si="25"/>
        <v xml:space="preserve">    name_mod_rai_zinb: "Zero-inflated negative binomial (ZINB) "</v>
      </c>
      <c r="Q264" s="14" t="str">
        <f t="shared" si="26"/>
        <v xml:space="preserve">    name_def_mod_rai_zinb: "{{ term_def_mod_rai_zinb }}"</v>
      </c>
    </row>
    <row r="265" spans="1:17" hidden="1">
      <c r="B265" s="14">
        <v>196</v>
      </c>
      <c r="C265" s="14" t="s">
        <v>332</v>
      </c>
      <c r="D265" s="14" t="s">
        <v>0</v>
      </c>
      <c r="E265" s="33" t="s">
        <v>3300</v>
      </c>
      <c r="F265" s="33" t="str">
        <f t="shared" si="24"/>
        <v>{term}`Zero-inflated negative binomial (ZINB) regression (McCullagh &amp; Nelder, 1989)`</v>
      </c>
      <c r="G265" s="17" t="s">
        <v>1246</v>
      </c>
      <c r="H265" s="19" t="s">
        <v>387</v>
      </c>
      <c r="I265" s="19" t="str">
        <f t="shared" si="23"/>
        <v>(#mod_rai_zinb)=@{{ term_mod_rai_zinb }}@@: {{ term_def_mod_rai_zinb }}@@</v>
      </c>
      <c r="J265" s="64" t="s">
        <v>768</v>
      </c>
      <c r="K265" s="64" t="s">
        <v>768</v>
      </c>
      <c r="L265" s="17"/>
      <c r="M265" s="20" t="s">
        <v>383</v>
      </c>
      <c r="N265" s="23" t="b">
        <v>0</v>
      </c>
      <c r="O265" s="21" t="b">
        <v>1</v>
      </c>
      <c r="P265" s="14" t="str">
        <f t="shared" si="25"/>
        <v xml:space="preserve">    term_mod_rai_zinb: "Zero-inflated negative binomial (ZINB) regression (McCullagh &amp; Nelder, 1989)"</v>
      </c>
      <c r="Q265" s="14" t="str">
        <f t="shared" si="26"/>
        <v xml:space="preserve">    term_def_mod_rai_zinb: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row>
    <row r="266" spans="1:17" hidden="1">
      <c r="C266" s="14" t="s">
        <v>332</v>
      </c>
      <c r="D266" t="s">
        <v>329</v>
      </c>
      <c r="E266" s="33" t="s">
        <v>3255</v>
      </c>
      <c r="F266" s="33" t="str">
        <f t="shared" si="24"/>
        <v>{term}`Zero-inflated Poisson (ZIP)`</v>
      </c>
      <c r="G266" s="17" t="s">
        <v>1249</v>
      </c>
      <c r="H266" s="19" t="s">
        <v>2918</v>
      </c>
      <c r="I266" s="19" t="str">
        <f t="shared" si="23"/>
        <v>(#mod_rai_zip)=@{{ name_mod_rai_zip }}@@: {{ name_def_mod_rai_zip }}@@</v>
      </c>
      <c r="J266" s="64" t="s">
        <v>3029</v>
      </c>
      <c r="K266" s="64" t="s">
        <v>3029</v>
      </c>
      <c r="L266" s="17"/>
      <c r="M266" s="20" t="s">
        <v>383</v>
      </c>
      <c r="N266" s="23" t="b">
        <v>0</v>
      </c>
      <c r="O266" s="21" t="b">
        <v>1</v>
      </c>
      <c r="P266" s="14" t="str">
        <f t="shared" si="25"/>
        <v xml:space="preserve">    name_mod_rai_zip: "Zero-inflated Poisson (ZIP)"</v>
      </c>
      <c r="Q266" s="14" t="str">
        <f t="shared" si="26"/>
        <v xml:space="preserve">    name_def_mod_rai_zip: "{{ term_def_mod_rai_zip }}"</v>
      </c>
    </row>
    <row r="267" spans="1:17" hidden="1">
      <c r="B267" s="14">
        <v>197</v>
      </c>
      <c r="C267" s="14" t="s">
        <v>332</v>
      </c>
      <c r="D267" s="14" t="s">
        <v>0</v>
      </c>
      <c r="E267" s="33" t="s">
        <v>3296</v>
      </c>
      <c r="F267" s="33" t="str">
        <f t="shared" si="24"/>
        <v>{term}`Zero-inflated Poisson (ZIP) regression (Lambert, 1992)`</v>
      </c>
      <c r="G267" s="17" t="s">
        <v>1249</v>
      </c>
      <c r="H267" s="19" t="s">
        <v>386</v>
      </c>
      <c r="I267" s="19" t="str">
        <f t="shared" si="23"/>
        <v>(#mod_rai_zip)=@{{ term_mod_rai_zip }}@@: {{ term_def_mod_rai_zip }}@@</v>
      </c>
      <c r="J267" s="64" t="s">
        <v>385</v>
      </c>
      <c r="K267" s="64" t="s">
        <v>385</v>
      </c>
      <c r="L267" s="17"/>
      <c r="M267" s="20" t="s">
        <v>383</v>
      </c>
      <c r="N267" s="23" t="b">
        <v>0</v>
      </c>
      <c r="O267" s="21" t="b">
        <v>1</v>
      </c>
      <c r="P267" s="14" t="str">
        <f t="shared" si="25"/>
        <v xml:space="preserve">    term_mod_rai_zip: "Zero-inflated Poisson (ZIP) regression (Lambert, 1992)"</v>
      </c>
      <c r="Q267" s="14" t="str">
        <f t="shared" si="26"/>
        <v xml:space="preserve">    term_def_mod_rai_zip: "A regression model for count data that both follows the Poisson distribution and contains excess zeros (Lambert, 1992). ZIP models are only appropriate for data for which the overdispersion is not solely due to zero-inflation. [relative abundance indices]"</v>
      </c>
    </row>
    <row r="268" spans="1:17" hidden="1">
      <c r="B268" s="14">
        <v>198</v>
      </c>
      <c r="C268" s="14" t="s">
        <v>332</v>
      </c>
      <c r="D268" s="14" t="s">
        <v>0</v>
      </c>
      <c r="E268" s="33" t="s">
        <v>3321</v>
      </c>
      <c r="F268" s="33" t="str">
        <f t="shared" si="24"/>
        <v>{term}`Zero-inflation`</v>
      </c>
      <c r="G268" s="17" t="s">
        <v>1361</v>
      </c>
      <c r="H268" s="17" t="s">
        <v>384</v>
      </c>
      <c r="I268" s="19" t="str">
        <f t="shared" si="23"/>
        <v>(#mod_zero_inflation)=@{{ term_mod_zero_inflation }}@@: {{ term_def_mod_zero_inflation }}@@</v>
      </c>
      <c r="J268" s="64" t="s">
        <v>767</v>
      </c>
      <c r="K268" s="64" t="s">
        <v>767</v>
      </c>
      <c r="L268" s="17"/>
      <c r="M268" s="20" t="s">
        <v>383</v>
      </c>
      <c r="N268" s="23" t="b">
        <v>0</v>
      </c>
      <c r="O268" s="21" t="b">
        <v>1</v>
      </c>
      <c r="P268" s="14" t="str">
        <f t="shared" si="25"/>
        <v xml:space="preserve">    term_mod_zero_inflation: "Zero-inflation"</v>
      </c>
      <c r="Q268" s="14" t="str">
        <f t="shared" si="26"/>
        <v xml:space="preserve">    term_def_mod_zero_inflation: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row>
  </sheetData>
  <autoFilter ref="A1:Q268" xr:uid="{B9597082-29CB-45FC-A241-16B4E33864A2}">
    <filterColumn colId="7">
      <filters>
        <filter val="Distance sampling (DS)"/>
        <filter val="Distance sampling (DS) model (Howe et al., 2017)"/>
      </filters>
    </filterColumn>
    <sortState xmlns:xlrd2="http://schemas.microsoft.com/office/spreadsheetml/2017/richdata2" ref="A2:Q268">
      <sortCondition ref="H1:H268"/>
    </sortState>
  </autoFilter>
  <conditionalFormatting sqref="H1:H213 H215:H220 H222:H1048576">
    <cfRule type="containsText" dxfId="1" priority="1" operator="containsText" text="\">
      <formula>NOT(ISERROR(SEARCH("\",H1)))</formula>
    </cfRule>
    <cfRule type="containsText" dxfId="0" priority="2" operator="containsText" text="/">
      <formula>NOT(ISERROR(SEARCH("/",H1)))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E490-EA31-4E29-9CD4-C3A3B0B8CA1B}">
  <dimension ref="A1:H11"/>
  <sheetViews>
    <sheetView workbookViewId="0">
      <selection activeCell="D20" sqref="D20"/>
    </sheetView>
  </sheetViews>
  <sheetFormatPr defaultRowHeight="14.25"/>
  <cols>
    <col min="1" max="2" width="14.375" customWidth="1"/>
    <col min="3" max="3" width="19.125" customWidth="1"/>
    <col min="4" max="4" width="30.125" customWidth="1"/>
    <col min="5" max="5" width="58" customWidth="1"/>
    <col min="6" max="6" width="23.375" customWidth="1"/>
    <col min="7" max="7" width="32.125" customWidth="1"/>
    <col min="8" max="8" width="63" customWidth="1"/>
  </cols>
  <sheetData>
    <row r="1" spans="1:8">
      <c r="A1" t="s">
        <v>854</v>
      </c>
      <c r="B1" t="s">
        <v>380</v>
      </c>
      <c r="C1" t="s">
        <v>826</v>
      </c>
      <c r="D1" t="s">
        <v>852</v>
      </c>
      <c r="E1" t="s">
        <v>863</v>
      </c>
      <c r="F1" t="s">
        <v>864</v>
      </c>
      <c r="G1" t="s">
        <v>857</v>
      </c>
      <c r="H1" t="s">
        <v>380</v>
      </c>
    </row>
    <row r="2" spans="1:8" ht="15">
      <c r="A2" s="2" t="s">
        <v>853</v>
      </c>
      <c r="B2" s="2"/>
      <c r="C2" s="2" t="s">
        <v>1369</v>
      </c>
      <c r="D2" t="s">
        <v>2047</v>
      </c>
      <c r="E2" s="1" t="s">
        <v>862</v>
      </c>
      <c r="F2" t="s">
        <v>855</v>
      </c>
      <c r="G2" t="s">
        <v>856</v>
      </c>
      <c r="H2" t="str">
        <f>"    "&amp;A2&amp;"_"&amp;""&amp;D2&amp;": "&amp;""""&amp;"**{{ ref_intext_"&amp;""&amp;D2&amp;"  }}"&amp;" - "&amp;F2&amp;"**: "&amp;G2&amp;""""</f>
        <v xml:space="preserve">    figure_caption_clarke_et_al_2023_fig1: "**{{ ref_intext_clarke_et_al_2023_fig1  }} - Figure 1**: Examples of naturally (A) and artificially (B) marked animals. A) This jaguar’s unique pattern of spots can be used to distinguish it from other individuals in its population. © Chris Beirne, Wildlife Coexistence Lab and Osa Conservation. B) This mountain goat was collared and marked prior to camera trapping. Its numbered tag clearly identifies which individual it is. © Mitchell Fennell, Wildlife Coexistence Lab."</v>
      </c>
    </row>
    <row r="3" spans="1:8" ht="15">
      <c r="A3" s="2" t="s">
        <v>853</v>
      </c>
      <c r="B3" s="2"/>
      <c r="C3" s="2" t="s">
        <v>1369</v>
      </c>
      <c r="D3" t="s">
        <v>2048</v>
      </c>
      <c r="E3" s="1" t="s">
        <v>2221</v>
      </c>
      <c r="F3" t="s">
        <v>865</v>
      </c>
      <c r="G3" t="s">
        <v>2222</v>
      </c>
      <c r="H3" t="str">
        <f t="shared" ref="H3:H11" si="0">"    "&amp;A3&amp;"_"&amp;""&amp;D3&amp;": "&amp;""""&amp;"**{{ ref_intext_"&amp;""&amp;D3&amp;"  }}"&amp;" - "&amp;F3&amp;"**: "&amp;G3&amp;""""</f>
        <v xml:space="preserve">    figure_caption_clarke_et_al_2023_fig2: "**{{ ref_intext_clarke_et_al_2023_fig2  }} - Figure 2**: Part of the challenge of unmarked [density](/09_glossary.md#density) estimation is distinguishing between many detections of a single individual (top) and detections of many different individuals (bottom) at a given camera station. Top panel: the same black deer passes in front of the camera at three different points in time. Bottom panel: three different deer – grey, brown and orange – pass in front of the camera at each timestamp. Unmarked models do not differentiate between the top and bottom scenarios directly (i.e., by individually identifying the deer), but use secondary information or model assumptions to tease them apart."</v>
      </c>
    </row>
    <row r="4" spans="1:8" ht="15">
      <c r="A4" s="2" t="s">
        <v>853</v>
      </c>
      <c r="B4" s="2"/>
      <c r="C4" s="2" t="s">
        <v>1369</v>
      </c>
      <c r="D4" t="s">
        <v>2049</v>
      </c>
      <c r="E4" s="1" t="s">
        <v>858</v>
      </c>
      <c r="F4" t="s">
        <v>866</v>
      </c>
      <c r="G4" t="s">
        <v>875</v>
      </c>
      <c r="H4" t="str">
        <f t="shared" si="0"/>
        <v xml:space="preserve">    figure_caption_clarke_et_al_2023_fig3: "**{{ ref_intext_clarke_et_al_2023_fig3  }} - Figure 3**: Adapted from Royle (2020). A detection history matrix for an example population. For each individual (1 through n) during each sampling occasion (1 through K), a value of 1 is assigned if that individual was detected at a camera trap and a value of 0 is assigned if it was not detected at a camera trap. Note that we do not detect individuals n + 1, n + 2...N (0s for every sampling occasion), but they are still present and able to be detected."</v>
      </c>
    </row>
    <row r="5" spans="1:8" ht="15">
      <c r="A5" s="2" t="s">
        <v>853</v>
      </c>
      <c r="B5" s="2"/>
      <c r="C5" s="2" t="s">
        <v>1369</v>
      </c>
      <c r="D5" t="s">
        <v>2050</v>
      </c>
      <c r="E5" s="1" t="s">
        <v>859</v>
      </c>
      <c r="F5" t="s">
        <v>867</v>
      </c>
      <c r="G5" t="s">
        <v>874</v>
      </c>
      <c r="H5" t="str">
        <f t="shared" si="0"/>
        <v xml:space="preserve">    figure_caption_clarke_et_al_2023_fig6: "**{{ ref_intext_clarke_et_al_2023_fig6  }} - Figure 6**: An example detection function. The probability of detecting an animal decreases with increasing distance from the observer."</v>
      </c>
    </row>
    <row r="6" spans="1:8" ht="15">
      <c r="A6" s="2" t="s">
        <v>853</v>
      </c>
      <c r="B6" s="2"/>
      <c r="C6" s="2" t="s">
        <v>1369</v>
      </c>
      <c r="D6" t="s">
        <v>2051</v>
      </c>
      <c r="E6" s="1" t="s">
        <v>860</v>
      </c>
      <c r="F6" t="s">
        <v>868</v>
      </c>
      <c r="G6" t="s">
        <v>873</v>
      </c>
      <c r="H6" t="str">
        <f t="shared" si="0"/>
        <v xml:space="preserve">    figure_caption_clarke_et_al_2023_fig7: "**{{ ref_intext_clarke_et_al_2023_fig7  }} - Figure 7**: Measuring r and θ by field trial. The perimeter of the detection zone is determined by approaching the camera from different angles and at different speeds, and noting where the camera’s sensor (red flash) detects motion (red dots)."</v>
      </c>
    </row>
    <row r="7" spans="1:8" ht="15">
      <c r="A7" s="2"/>
      <c r="B7" s="2"/>
      <c r="C7" s="2"/>
      <c r="E7" s="1"/>
    </row>
    <row r="8" spans="1:8" ht="15">
      <c r="A8" s="2"/>
      <c r="B8" s="2"/>
      <c r="C8" s="2"/>
      <c r="E8" s="1"/>
    </row>
    <row r="9" spans="1:8" ht="15">
      <c r="A9" s="2" t="s">
        <v>853</v>
      </c>
      <c r="B9" s="2"/>
      <c r="C9" s="2" t="s">
        <v>1369</v>
      </c>
      <c r="D9" t="s">
        <v>2052</v>
      </c>
      <c r="E9" s="1" t="s">
        <v>861</v>
      </c>
      <c r="F9" t="s">
        <v>869</v>
      </c>
      <c r="G9" t="s">
        <v>872</v>
      </c>
      <c r="H9" t="str">
        <f t="shared" si="0"/>
        <v xml:space="preserve">    figure_caption_clarke_et_al_2023_fig13: "**{{ ref_intext_clarke_et_al_2023_fig13  }} - Figure 13**: The effective sampling area of a camera station extends beyond its viewshed to encompass the area used by the “population” it samples. Effective sampling area is thus a function of animal movement (and study duration; Gilbert et al. 2021)."</v>
      </c>
    </row>
    <row r="10" spans="1:8" ht="15">
      <c r="A10" s="2" t="s">
        <v>853</v>
      </c>
      <c r="B10" s="2"/>
      <c r="C10" s="2" t="s">
        <v>1369</v>
      </c>
      <c r="D10" t="s">
        <v>2053</v>
      </c>
      <c r="E10" s="1" t="s">
        <v>2223</v>
      </c>
      <c r="F10" t="s">
        <v>870</v>
      </c>
      <c r="G10" t="s">
        <v>2224</v>
      </c>
      <c r="H10" t="str">
        <f t="shared" si="0"/>
        <v xml:space="preserve">    figure_caption_clarke_et_al_2023_fig14: "**{{ ref_intext_clarke_et_al_2023_fig14  }} - Figure 14**: Comparative illustration of site-structured [density](/09_glossary.md#density) models. On the left: camera-based models typically measure abundance N using data from all cameras (grey crosses) in a network, and divide N by the area of the sampling frame A to obtain a [density](/09_glossary.md#density) estimate. On the right: site-structured models estimate [density](/09_glossary.md#density) for every camera station, using site-specific abundance and effective sampling area. These [density](/09_glossary.md#density) estimates are then extrapolated to the entire sampling frame. The subscript i refers to camera location *i*."</v>
      </c>
    </row>
    <row r="11" spans="1:8" ht="15">
      <c r="A11" s="2" t="s">
        <v>853</v>
      </c>
      <c r="B11" s="2"/>
      <c r="C11" s="2" t="s">
        <v>1369</v>
      </c>
      <c r="D11" t="s">
        <v>2054</v>
      </c>
      <c r="E11" s="1" t="s">
        <v>2225</v>
      </c>
      <c r="F11" t="s">
        <v>871</v>
      </c>
      <c r="G11" t="s">
        <v>2226</v>
      </c>
      <c r="H11" t="str">
        <f t="shared" si="0"/>
        <v xml:space="preserve">    figure_caption_clarke_et_al_2023_fig15: "**{{ ref_intext_clarke_et_al_2023_fig15  }} - Figure 15**: Adapted from Gilbert et al. (2021) and Sun (unpublished). Decision tree for selecting camera trap [density](/09_glossary.md#density) models. The models in the yellow rectangle are for marked and partially-marked populations; the remaining models are for unmarked populations. Note, the models in this decision tree are not necessarily ordered from strongest to weakest, but rather are organized by key features."</v>
      </c>
    </row>
  </sheetData>
  <phoneticPr fontId="3" type="noConversion"/>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2974-2D75-4883-8921-EB4D204480E8}">
  <dimension ref="A1:I264"/>
  <sheetViews>
    <sheetView workbookViewId="0">
      <selection activeCell="C25" sqref="C25"/>
    </sheetView>
  </sheetViews>
  <sheetFormatPr defaultRowHeight="14.25"/>
  <cols>
    <col min="1" max="1" width="23.25" customWidth="1"/>
    <col min="2" max="2" width="18.125" customWidth="1"/>
    <col min="6" max="6" width="122.875" customWidth="1"/>
    <col min="9" max="9" width="68.875" customWidth="1"/>
  </cols>
  <sheetData>
    <row r="1" spans="1:9" ht="15">
      <c r="A1" s="58" t="s">
        <v>381</v>
      </c>
      <c r="B1" s="58" t="s">
        <v>887</v>
      </c>
      <c r="C1" s="58" t="s">
        <v>2159</v>
      </c>
      <c r="D1" s="58" t="s">
        <v>889</v>
      </c>
      <c r="E1" s="58" t="s">
        <v>1160</v>
      </c>
      <c r="F1" s="58" t="s">
        <v>890</v>
      </c>
      <c r="G1" s="58" t="s">
        <v>895</v>
      </c>
      <c r="H1" s="58" t="s">
        <v>1146</v>
      </c>
      <c r="I1" s="58" t="s">
        <v>380</v>
      </c>
    </row>
    <row r="2" spans="1:9">
      <c r="A2" t="s">
        <v>914</v>
      </c>
      <c r="B2" t="s">
        <v>350</v>
      </c>
      <c r="C2" t="s">
        <v>886</v>
      </c>
      <c r="D2">
        <v>1</v>
      </c>
      <c r="E2" t="s">
        <v>357</v>
      </c>
      <c r="F2" t="s">
        <v>2055</v>
      </c>
      <c r="G2" t="str">
        <f t="shared" ref="G2:G65" si="0">B2&amp;"_"&amp;C2</f>
        <v>mod_2flankspim_assump</v>
      </c>
      <c r="H2" t="s">
        <v>894</v>
      </c>
      <c r="I2" t="str">
        <f t="shared" ref="I2:I65" si="1">"    "&amp;A2&amp;": "&amp;""""&amp;F2&amp;""""</f>
        <v xml:space="preserve">    mod_2flankspim_assump_01: "Same as SCR ({{ ref_intext_augustine_et_al_2018 }}; {{ ref_intext_clarke_et_al_2023 }})"</v>
      </c>
    </row>
    <row r="3" spans="1:9">
      <c r="A3" t="s">
        <v>915</v>
      </c>
      <c r="B3" t="s">
        <v>350</v>
      </c>
      <c r="C3" t="s">
        <v>886</v>
      </c>
      <c r="D3">
        <v>2</v>
      </c>
      <c r="F3" t="s">
        <v>2056</v>
      </c>
      <c r="G3" t="str">
        <f t="shared" si="0"/>
        <v>mod_2flankspim_assump</v>
      </c>
      <c r="H3" t="s">
        <v>894</v>
      </c>
      <c r="I3" t="str">
        <f t="shared" si="1"/>
        <v xml:space="preserve">    mod_2flankspim_assump_02: "Capture processes for left-side, right-side and both-side images are independent ({{ ref_intext_augustine_et_al_2018 }}; {{ ref_intext_clarke_et_al_2023 }})"</v>
      </c>
    </row>
    <row r="4" spans="1:9">
      <c r="A4" t="s">
        <v>916</v>
      </c>
      <c r="B4" t="s">
        <v>350</v>
      </c>
      <c r="C4" t="s">
        <v>881</v>
      </c>
      <c r="D4">
        <v>1</v>
      </c>
      <c r="F4" t="s">
        <v>2057</v>
      </c>
      <c r="G4" t="str">
        <f t="shared" si="0"/>
        <v>mod_2flankspim_con</v>
      </c>
      <c r="H4" t="s">
        <v>894</v>
      </c>
      <c r="I4" t="str">
        <f t="shared" si="1"/>
        <v xml:space="preserve">    mod_2flankspim_con_01: "Computationally intensive ({{ ref_intext_augustine_et_al_2018 }}; {{ ref_intext_clarke_et_al_2023 }})"</v>
      </c>
    </row>
    <row r="5" spans="1:9">
      <c r="A5" t="s">
        <v>917</v>
      </c>
      <c r="B5" t="s">
        <v>350</v>
      </c>
      <c r="C5" t="s">
        <v>881</v>
      </c>
      <c r="D5">
        <v>2</v>
      </c>
      <c r="F5" t="s">
        <v>3886</v>
      </c>
      <c r="G5" t="str">
        <f t="shared" si="0"/>
        <v>mod_2flankspim_con</v>
      </c>
      <c r="H5" t="s">
        <v>894</v>
      </c>
      <c r="I5" t="str">
        <f t="shared" si="1"/>
        <v xml:space="preserve">    mod_2flankspim_con_02: "Increased precision is less pronounced in high-[density](#density) populations ({{ ref_intext_augustine_et_al_2018 }}; {{ ref_intext_clarke_et_al_2023 }})"</v>
      </c>
    </row>
    <row r="6" spans="1:9">
      <c r="A6" t="s">
        <v>918</v>
      </c>
      <c r="B6" t="s">
        <v>350</v>
      </c>
      <c r="C6" t="s">
        <v>888</v>
      </c>
      <c r="D6">
        <v>1</v>
      </c>
      <c r="E6" t="s">
        <v>357</v>
      </c>
      <c r="F6" t="s">
        <v>2055</v>
      </c>
      <c r="G6" t="str">
        <f t="shared" si="0"/>
        <v>mod_2flankspim_pro</v>
      </c>
      <c r="H6" t="s">
        <v>894</v>
      </c>
      <c r="I6" t="str">
        <f t="shared" si="1"/>
        <v xml:space="preserve">    mod_2flankspim_pro_01: "Same as SCR ({{ ref_intext_augustine_et_al_2018 }}; {{ ref_intext_clarke_et_al_2023 }})"</v>
      </c>
    </row>
    <row r="7" spans="1:9">
      <c r="A7" t="s">
        <v>1161</v>
      </c>
      <c r="B7" t="s">
        <v>350</v>
      </c>
      <c r="C7" t="s">
        <v>888</v>
      </c>
      <c r="D7">
        <v>2</v>
      </c>
      <c r="F7" t="s">
        <v>3887</v>
      </c>
      <c r="G7" t="str">
        <f t="shared" si="0"/>
        <v>mod_2flankspim_pro</v>
      </c>
      <c r="H7" t="s">
        <v>894</v>
      </c>
      <c r="I7" t="str">
        <f t="shared" si="1"/>
        <v xml:space="preserve">    mod_2flankspim_pro_02: "Improved precision of [density](#density) estimates relative to SCR ({{ ref_intext_augustine_et_al_2018 }}; {{ ref_intext_davis_et_al_2021 }}; {{ ref_intext_clarke_et_al_2023 }})"</v>
      </c>
    </row>
    <row r="8" spans="1:9">
      <c r="A8" t="s">
        <v>1162</v>
      </c>
      <c r="B8" t="s">
        <v>350</v>
      </c>
      <c r="C8" t="s">
        <v>888</v>
      </c>
      <c r="D8">
        <v>3</v>
      </c>
      <c r="F8" t="s">
        <v>2058</v>
      </c>
      <c r="G8" t="str">
        <f t="shared" si="0"/>
        <v>mod_2flankspim_pro</v>
      </c>
      <c r="H8" t="s">
        <v>894</v>
      </c>
      <c r="I8" t="str">
        <f t="shared" si="1"/>
        <v xml:space="preserve">    mod_2flankspim_pro_03: "Many study designs can be used (paired sample stations, single camera locations, and hybrids of both paired- and single camera locations ({{ ref_intext_augustine_et_al_2018 }}; {{ ref_intext_davis_et_al_2021 }}; {{ ref_intext_clarke_et_al_2023 }})"</v>
      </c>
    </row>
    <row r="9" spans="1:9">
      <c r="A9" t="s">
        <v>1163</v>
      </c>
      <c r="B9" t="s">
        <v>350</v>
      </c>
      <c r="C9" t="s">
        <v>888</v>
      </c>
      <c r="D9">
        <v>4</v>
      </c>
      <c r="F9" t="s">
        <v>2059</v>
      </c>
      <c r="G9" t="str">
        <f t="shared" si="0"/>
        <v>mod_2flankspim_pro</v>
      </c>
      <c r="H9" t="s">
        <v>894</v>
      </c>
      <c r="I9" t="str">
        <f t="shared" si="1"/>
        <v xml:space="preserve">    mod_2flankspim_pro_04: "Can be used with single-camera and hybrid sampling designs, and therefore requires fewer cameras (or sample more area) than SCR ({{ ref_intext_augustine_et_al_2018 }}; {{ ref_intext_clarke_et_al_2023 }})"</v>
      </c>
    </row>
    <row r="10" spans="1:9">
      <c r="A10" t="s">
        <v>1164</v>
      </c>
      <c r="B10" t="s">
        <v>350</v>
      </c>
      <c r="C10" t="s">
        <v>888</v>
      </c>
      <c r="D10">
        <v>5</v>
      </c>
      <c r="F10" t="s">
        <v>2060</v>
      </c>
      <c r="G10" t="str">
        <f t="shared" si="0"/>
        <v>mod_2flankspim_pro</v>
      </c>
      <c r="H10" t="s">
        <v>894</v>
      </c>
      <c r="I10" t="str">
        <f t="shared" si="1"/>
        <v xml:space="preserve">    mod_2flankspim_pro_05: "May be more robust to non-independence than SC ({{ ref_intext_augustine_et_al_2018 }}; {{ ref_intext_clarke_et_al_2023 }})"</v>
      </c>
    </row>
    <row r="11" spans="1:9">
      <c r="A11" t="s">
        <v>919</v>
      </c>
      <c r="B11" t="s">
        <v>360</v>
      </c>
      <c r="C11" t="s">
        <v>886</v>
      </c>
      <c r="D11">
        <v>1</v>
      </c>
      <c r="F11" t="s">
        <v>1984</v>
      </c>
      <c r="G11" t="str">
        <f t="shared" si="0"/>
        <v>mod_behaviour_assump</v>
      </c>
      <c r="H11" t="s">
        <v>894</v>
      </c>
      <c r="I11" t="str">
        <f t="shared" si="1"/>
        <v xml:space="preserve">    mod_behaviour_assump_01: "Assumptions vary depending on the behavioural metric ({{ ref_intext_wearn_gloverkapfer_2017 }})"</v>
      </c>
    </row>
    <row r="12" spans="1:9">
      <c r="A12" t="s">
        <v>976</v>
      </c>
      <c r="B12" t="s">
        <v>360</v>
      </c>
      <c r="C12" t="s">
        <v>886</v>
      </c>
      <c r="D12">
        <v>2</v>
      </c>
      <c r="F12" t="s">
        <v>2061</v>
      </c>
      <c r="G12" t="str">
        <f t="shared" si="0"/>
        <v>mod_behaviour_assump</v>
      </c>
      <c r="H12" t="s">
        <v>894</v>
      </c>
      <c r="I12" t="str">
        <f t="shared" si="1"/>
        <v xml:space="preserve">    mod_behaviour_assump_02: "For studies of activity patterns and temporal interactions of species: activity level is the only factor determining detection rates; animals are active when camera detection rate reaches its maximum in daily cycle ({{ ref_intext_royle_et_al_2014 }}; {{ ref_intext_rovero_zimmermann_2016 }})"</v>
      </c>
    </row>
    <row r="13" spans="1:9">
      <c r="A13" t="s">
        <v>920</v>
      </c>
      <c r="B13" t="s">
        <v>360</v>
      </c>
      <c r="C13" t="s">
        <v>881</v>
      </c>
      <c r="D13">
        <v>1</v>
      </c>
      <c r="F13" t="s">
        <v>1979</v>
      </c>
      <c r="G13" t="str">
        <f t="shared" si="0"/>
        <v>mod_behaviour_con</v>
      </c>
      <c r="H13" t="s">
        <v>894</v>
      </c>
      <c r="I13" t="str">
        <f t="shared" si="1"/>
        <v xml:space="preserve">    mod_behaviour_con_01: "Behavioural metrics may not reflect the behavioural state (inferred) ({{ ref_intext_rovero_zimmermann_2016 }})"</v>
      </c>
    </row>
    <row r="14" spans="1:9">
      <c r="A14" t="s">
        <v>977</v>
      </c>
      <c r="B14" t="s">
        <v>360</v>
      </c>
      <c r="C14" t="s">
        <v>881</v>
      </c>
      <c r="D14">
        <v>2</v>
      </c>
      <c r="F14" t="s">
        <v>1980</v>
      </c>
      <c r="G14" t="str">
        <f t="shared" si="0"/>
        <v>mod_behaviour_con</v>
      </c>
      <c r="H14" t="s">
        <v>894</v>
      </c>
      <c r="I14" t="str">
        <f t="shared" si="1"/>
        <v xml:space="preserve">    mod_behaviour_con_02: "Biases associated with equipment (i.e., presence of the camera itself may change behaviour studied) ({{ ref_intext_rovero_zimmermann_2016 }})"</v>
      </c>
    </row>
    <row r="15" spans="1:9">
      <c r="A15" t="s">
        <v>1086</v>
      </c>
      <c r="B15" t="s">
        <v>360</v>
      </c>
      <c r="C15" t="s">
        <v>881</v>
      </c>
      <c r="D15">
        <v>3</v>
      </c>
      <c r="F15" t="s">
        <v>1981</v>
      </c>
      <c r="G15" t="str">
        <f t="shared" si="0"/>
        <v>mod_behaviour_con</v>
      </c>
      <c r="H15" t="s">
        <v>894</v>
      </c>
      <c r="I15" t="str">
        <f t="shared" si="1"/>
        <v xml:space="preserve">    mod_behaviour_con_03: "Difficult to consider individual variation ({{ ref_intext_rovero_zimmermann_2016 }})"</v>
      </c>
    </row>
    <row r="16" spans="1:9">
      <c r="A16" t="s">
        <v>921</v>
      </c>
      <c r="B16" t="s">
        <v>360</v>
      </c>
      <c r="C16" t="s">
        <v>888</v>
      </c>
      <c r="D16">
        <v>1</v>
      </c>
      <c r="F16" t="s">
        <v>2150</v>
      </c>
      <c r="G16" t="str">
        <f t="shared" si="0"/>
        <v>mod_behaviour_pro</v>
      </c>
      <c r="H16" t="s">
        <v>894</v>
      </c>
      <c r="I16" t="str">
        <f t="shared" si="1"/>
        <v xml:space="preserve">    mod_behaviour_pro_01: "Can detect difficult to observe behaviours (i.e., boldness, or mating) ({{ ref_intext_bridges_noss_2011 }})"</v>
      </c>
    </row>
    <row r="17" spans="1:9">
      <c r="A17" t="s">
        <v>978</v>
      </c>
      <c r="B17" t="s">
        <v>360</v>
      </c>
      <c r="C17" t="s">
        <v>888</v>
      </c>
      <c r="D17">
        <v>2</v>
      </c>
      <c r="F17" t="s">
        <v>2151</v>
      </c>
      <c r="G17" t="str">
        <f t="shared" si="0"/>
        <v>mod_behaviour_pro</v>
      </c>
      <c r="H17" t="s">
        <v>894</v>
      </c>
      <c r="I17" t="str">
        <f t="shared" si="1"/>
        <v xml:space="preserve">    mod_behaviour_pro_02: "Long-term data on behavioural changes that would be difficult to obtain otherwise (i.e., time-limited human observers, or costly GPS collars) ({{ ref_intext_bridges_noss_2011 }})"</v>
      </c>
    </row>
    <row r="18" spans="1:9">
      <c r="A18" t="s">
        <v>1120</v>
      </c>
      <c r="B18" t="s">
        <v>360</v>
      </c>
      <c r="C18" t="s">
        <v>888</v>
      </c>
      <c r="D18">
        <v>3</v>
      </c>
      <c r="F18" t="s">
        <v>1982</v>
      </c>
      <c r="G18" t="str">
        <f t="shared" si="0"/>
        <v>mod_behaviour_pro</v>
      </c>
      <c r="H18" t="s">
        <v>894</v>
      </c>
      <c r="I18" t="str">
        <f t="shared" si="1"/>
        <v xml:space="preserve">    mod_behaviour_pro_03: "Can monitor behaviour in response to specific locations (i.e., compost sites, which might be more difficult using GPS collars for example) ({{ ref_intext_rovero_zimmermann_2016 }})"</v>
      </c>
    </row>
    <row r="19" spans="1:9">
      <c r="A19" t="s">
        <v>1131</v>
      </c>
      <c r="B19" t="s">
        <v>360</v>
      </c>
      <c r="C19" t="s">
        <v>888</v>
      </c>
      <c r="D19">
        <v>4</v>
      </c>
      <c r="F19" t="s">
        <v>1983</v>
      </c>
      <c r="G19" t="str">
        <f t="shared" si="0"/>
        <v>mod_behaviour_pro</v>
      </c>
      <c r="H19" t="s">
        <v>894</v>
      </c>
      <c r="I19" t="str">
        <f t="shared" si="1"/>
        <v xml:space="preserve">    mod_behaviour_pro_04: "Can evaluate interactions between species ({{ ref_intext_rovero_zimmermann_2016 }})"</v>
      </c>
    </row>
    <row r="20" spans="1:9">
      <c r="A20" t="s">
        <v>922</v>
      </c>
      <c r="B20" t="s">
        <v>351</v>
      </c>
      <c r="C20" t="s">
        <v>886</v>
      </c>
      <c r="D20">
        <v>1</v>
      </c>
      <c r="E20" t="s">
        <v>352</v>
      </c>
      <c r="F20" t="s">
        <v>2062</v>
      </c>
      <c r="G20" t="str">
        <f t="shared" si="0"/>
        <v>mod_catspim_assump</v>
      </c>
      <c r="H20" t="s">
        <v>894</v>
      </c>
      <c r="I20" t="str">
        <f t="shared" si="1"/>
        <v xml:space="preserve">    mod_catspim_assump_01: "Same as SC ({{ ref_intext_augustine_et_al_2019 }}; {{ ref_intext_sun_et_al_2022 }}; {{ ref_intext_clarke_et_al_2023 }})"</v>
      </c>
    </row>
    <row r="21" spans="1:9">
      <c r="A21" t="s">
        <v>979</v>
      </c>
      <c r="B21" t="s">
        <v>351</v>
      </c>
      <c r="C21" t="s">
        <v>886</v>
      </c>
      <c r="D21">
        <v>2</v>
      </c>
      <c r="F21" t="s">
        <v>2132</v>
      </c>
      <c r="G21" t="str">
        <f t="shared" si="0"/>
        <v>mod_catspim_assump</v>
      </c>
      <c r="H21" t="s">
        <v>893</v>
      </c>
      <c r="I21" t="str">
        <f t="shared" si="1"/>
        <v xml:space="preserve">    mod_catspim_assump_02: "Camera must be close enough together that animals are detected at multiple cameras ({{ ref_intext_chandler_royle_2013 }}; {{ ref_intext_clarke_et_al_2023 }})"</v>
      </c>
    </row>
    <row r="22" spans="1:9">
      <c r="A22" t="s">
        <v>1165</v>
      </c>
      <c r="B22" t="s">
        <v>351</v>
      </c>
      <c r="C22" t="s">
        <v>886</v>
      </c>
      <c r="D22">
        <v>3</v>
      </c>
      <c r="F22" t="s">
        <v>2133</v>
      </c>
      <c r="G22" t="str">
        <f t="shared" si="0"/>
        <v>mod_catspim_assump</v>
      </c>
      <c r="H22" t="s">
        <v>893</v>
      </c>
      <c r="I22" t="str">
        <f t="shared" si="1"/>
        <v xml:space="preserve">    mod_catspim_assump_03: "Demographic closure (i.e., no births or deaths) ({{ ref_intext_chandler_royle_2013 }}; {{ ref_intext_clarke_et_al_2023 }})"</v>
      </c>
    </row>
    <row r="23" spans="1:9">
      <c r="A23" t="s">
        <v>1166</v>
      </c>
      <c r="B23" t="s">
        <v>351</v>
      </c>
      <c r="C23" t="s">
        <v>886</v>
      </c>
      <c r="D23">
        <v>4</v>
      </c>
      <c r="F23" t="s">
        <v>2134</v>
      </c>
      <c r="G23" t="str">
        <f t="shared" si="0"/>
        <v>mod_catspim_assump</v>
      </c>
      <c r="H23" t="s">
        <v>893</v>
      </c>
      <c r="I23" t="str">
        <f t="shared" si="1"/>
        <v xml:space="preserve">    mod_catspim_assump_04: "Geographic closure (i.e., no immigration or emigration) ({{ ref_intext_chandler_royle_2013 }}; {{ ref_intext_clarke_et_al_2023 }})"</v>
      </c>
    </row>
    <row r="24" spans="1:9">
      <c r="A24" t="s">
        <v>1167</v>
      </c>
      <c r="B24" t="s">
        <v>351</v>
      </c>
      <c r="C24" t="s">
        <v>886</v>
      </c>
      <c r="D24">
        <v>5</v>
      </c>
      <c r="F24" t="s">
        <v>3888</v>
      </c>
      <c r="G24" t="str">
        <f t="shared" si="0"/>
        <v>mod_catspim_assump</v>
      </c>
      <c r="H24" t="s">
        <v>893</v>
      </c>
      <c r="I24" t="str">
        <f t="shared" si="1"/>
        <v xml:space="preserve">    mod_catspim_assump_05: "Detections are [independent](#independent_detections) ({{ ref_intext_chandler_royle_2013 }}; {{ ref_intext_clarke_et_al_2023 }})"</v>
      </c>
    </row>
    <row r="25" spans="1:9">
      <c r="A25" t="s">
        <v>1168</v>
      </c>
      <c r="B25" t="s">
        <v>351</v>
      </c>
      <c r="C25" t="s">
        <v>886</v>
      </c>
      <c r="D25">
        <v>6</v>
      </c>
      <c r="F25" t="s">
        <v>2135</v>
      </c>
      <c r="G25" t="str">
        <f t="shared" si="0"/>
        <v>mod_catspim_assump</v>
      </c>
      <c r="H25" t="s">
        <v>894</v>
      </c>
      <c r="I25" t="str">
        <f t="shared" si="1"/>
        <v xml:space="preserve">    mod_catspim_assump_06: "Activity centres are randomly dispersed ({{ ref_intext_chandler_royle_2013 }}; {{ ref_intext_clarke_et_al_2023 }})"</v>
      </c>
    </row>
    <row r="26" spans="1:9">
      <c r="A26" t="s">
        <v>1169</v>
      </c>
      <c r="B26" t="s">
        <v>351</v>
      </c>
      <c r="C26" t="s">
        <v>886</v>
      </c>
      <c r="D26">
        <v>7</v>
      </c>
      <c r="F26" t="s">
        <v>2136</v>
      </c>
      <c r="G26" t="str">
        <f t="shared" si="0"/>
        <v>mod_catspim_assump</v>
      </c>
      <c r="H26" t="s">
        <v>894</v>
      </c>
      <c r="I26" t="str">
        <f t="shared" si="1"/>
        <v xml:space="preserve">    mod_catspim_assump_07: "Activity centres are stationary ({{ ref_intext_chandler_royle_2013 }}; {{ ref_intext_clarke_et_al_2023 }})"</v>
      </c>
    </row>
    <row r="27" spans="1:9">
      <c r="A27" t="s">
        <v>1170</v>
      </c>
      <c r="B27" t="s">
        <v>351</v>
      </c>
      <c r="C27" t="s">
        <v>886</v>
      </c>
      <c r="D27">
        <v>8</v>
      </c>
      <c r="F27" t="s">
        <v>2063</v>
      </c>
      <c r="G27" t="str">
        <f t="shared" si="0"/>
        <v>mod_catspim_assump</v>
      </c>
      <c r="H27" t="s">
        <v>894</v>
      </c>
      <c r="I27" t="str">
        <f t="shared" si="1"/>
        <v xml:space="preserve">    mod_catspim_assump_08: "Each categorical identifier (e.g., male*/female, collared**/not collared, etc) has fixed number of possibilities ({{ ref_intext_sun_et_al_2022 }})"</v>
      </c>
    </row>
    <row r="28" spans="1:9">
      <c r="A28" t="s">
        <v>1171</v>
      </c>
      <c r="B28" t="s">
        <v>351</v>
      </c>
      <c r="C28" t="s">
        <v>886</v>
      </c>
      <c r="D28">
        <v>9</v>
      </c>
      <c r="F28" t="s">
        <v>2064</v>
      </c>
      <c r="G28" t="str">
        <f t="shared" si="0"/>
        <v>mod_catspim_assump</v>
      </c>
      <c r="H28" t="s">
        <v>894</v>
      </c>
      <c r="I28" t="str">
        <f t="shared" si="1"/>
        <v xml:space="preserve">    mod_catspim_assump_09: "All possible values of categorical identifiers occur in the population with probabilities that can be estimated ({{ ref_intext_augustine_et_al_2019 }}; {{ ref_intext_sun_et_al_2022 }}; {{ ref_intext_clarke_et_al_2023 }})"</v>
      </c>
    </row>
    <row r="29" spans="1:9">
      <c r="A29" t="s">
        <v>1172</v>
      </c>
      <c r="B29" t="s">
        <v>351</v>
      </c>
      <c r="C29" t="s">
        <v>886</v>
      </c>
      <c r="D29">
        <v>10</v>
      </c>
      <c r="F29" t="s">
        <v>2065</v>
      </c>
      <c r="G29" t="str">
        <f t="shared" si="0"/>
        <v>mod_catspim_assump</v>
      </c>
      <c r="H29" t="s">
        <v>894</v>
      </c>
      <c r="I29" t="str">
        <f t="shared" si="1"/>
        <v xml:space="preserve">    mod_catspim_assump_10: "Every individual is assigned 'full categorical identity' (i.e., 'set of traits given all categorical identifiers and possibilities') ({{ ref_intext_augustine_et_al_2019 }}; {{ ref_intext_clarke_et_al_2023 }})"</v>
      </c>
    </row>
    <row r="30" spans="1:9">
      <c r="A30" t="s">
        <v>1173</v>
      </c>
      <c r="B30" t="s">
        <v>351</v>
      </c>
      <c r="C30" t="s">
        <v>886</v>
      </c>
      <c r="D30">
        <v>11</v>
      </c>
      <c r="F30" t="s">
        <v>3889</v>
      </c>
      <c r="G30" t="str">
        <f t="shared" si="0"/>
        <v>mod_catspim_assump</v>
      </c>
      <c r="H30" t="s">
        <v>894</v>
      </c>
      <c r="I30" t="str">
        <f t="shared" si="1"/>
        <v xml:space="preserve">    mod_catspim_assump_11: "Individuals' identifying traits do not change during the [survey](#survey) (e.g., antlers present*/absent) ({{ ref_intext_augustine_et_al_2019 }})"</v>
      </c>
    </row>
    <row r="31" spans="1:9">
      <c r="A31" t="s">
        <v>923</v>
      </c>
      <c r="B31" t="s">
        <v>351</v>
      </c>
      <c r="C31" t="s">
        <v>881</v>
      </c>
      <c r="D31">
        <v>1</v>
      </c>
      <c r="F31" t="s">
        <v>2066</v>
      </c>
      <c r="G31" t="str">
        <f t="shared" si="0"/>
        <v>mod_catspim_con</v>
      </c>
      <c r="H31" t="s">
        <v>894</v>
      </c>
      <c r="I31" t="str">
        <f t="shared" si="1"/>
        <v xml:space="preserve">    mod_catspim_con_01: "Sensitive to non-independent movement (e.g., group-travel); can cause over-dispersion and bias estimates ({{ ref_intext_sun_et_al_2022 }}; {{ ref_intext_clarke_et_al_2023 }}); may limit application to solitary species only ({{ ref_intext_sun_et_al_2022 }}; {{ ref_intext_clarke_et_al_2023 }})"</v>
      </c>
    </row>
    <row r="32" spans="1:9">
      <c r="A32" t="s">
        <v>980</v>
      </c>
      <c r="B32" t="s">
        <v>351</v>
      </c>
      <c r="C32" t="s">
        <v>881</v>
      </c>
      <c r="D32">
        <v>2</v>
      </c>
      <c r="F32" t="s">
        <v>3890</v>
      </c>
      <c r="G32" t="str">
        <f t="shared" si="0"/>
        <v>mod_catspim_con</v>
      </c>
      <c r="H32" t="s">
        <v>894</v>
      </c>
      <c r="I32" t="str">
        <f t="shared" si="1"/>
        <v xml:space="preserve">    mod_catspim_con_02: "May produce be less reliable*/accurate estimates for high-[density](#density) populations ({{ ref_intext_sun_et_al_2022 }}; {{ ref_intext_clarke_et_al_2023 }})"</v>
      </c>
    </row>
    <row r="33" spans="1:9">
      <c r="A33" t="s">
        <v>1174</v>
      </c>
      <c r="B33" t="s">
        <v>351</v>
      </c>
      <c r="C33" t="s">
        <v>881</v>
      </c>
      <c r="D33">
        <v>3</v>
      </c>
      <c r="F33" t="s">
        <v>3891</v>
      </c>
      <c r="G33" t="str">
        <f t="shared" si="0"/>
        <v>mod_catspim_con</v>
      </c>
      <c r="H33" t="s">
        <v>894</v>
      </c>
      <c r="I33" t="str">
        <f t="shared" si="1"/>
        <v xml:space="preserve">    mod_catspim_con_03: "Too few categorical identifiers*/ possibilities can result in mis-assignments and overestimating [density](#density) ({{ ref_intext_augustine_et_al_2019 }}; {{ ref_intext_parmenter_et_al_2003 }}; {{ ref_intext_clarke_et_al_2023 }})"</v>
      </c>
    </row>
    <row r="34" spans="1:9">
      <c r="A34" t="s">
        <v>924</v>
      </c>
      <c r="B34" t="s">
        <v>351</v>
      </c>
      <c r="C34" t="s">
        <v>888</v>
      </c>
      <c r="D34">
        <v>1</v>
      </c>
      <c r="F34" t="s">
        <v>3892</v>
      </c>
      <c r="G34" t="str">
        <f t="shared" si="0"/>
        <v>mod_catspim_pro</v>
      </c>
      <c r="H34" t="s">
        <v>894</v>
      </c>
      <c r="I34" t="str">
        <f t="shared" si="1"/>
        <v xml:space="preserve">    mod_catspim_pro_01: "May produce more precise and less biased [density](#density) estimates than SC with less information ({{ ref_intext_sun_et_al_2022 }}; {{ ref_intext_clarke_et_al_2023 }})"</v>
      </c>
    </row>
    <row r="35" spans="1:9">
      <c r="A35" t="s">
        <v>925</v>
      </c>
      <c r="B35" t="s">
        <v>358</v>
      </c>
      <c r="C35" t="s">
        <v>886</v>
      </c>
      <c r="D35">
        <v>1</v>
      </c>
      <c r="F35" t="s">
        <v>1985</v>
      </c>
      <c r="G35" t="str">
        <f t="shared" si="0"/>
        <v>mod_cr_cmr_assump</v>
      </c>
      <c r="H35" t="s">
        <v>894</v>
      </c>
      <c r="I35" t="str">
        <f t="shared" si="1"/>
        <v xml:space="preserve">    mod_cr_cmr_assump_01: "Demographic closure (i.e., no births or deaths) ({{ ref_intext_wearn_gloverkapfer_2017 }})"</v>
      </c>
    </row>
    <row r="36" spans="1:9">
      <c r="A36" t="s">
        <v>981</v>
      </c>
      <c r="B36" t="s">
        <v>358</v>
      </c>
      <c r="C36" t="s">
        <v>886</v>
      </c>
      <c r="D36">
        <v>2</v>
      </c>
      <c r="F36" t="s">
        <v>1986</v>
      </c>
      <c r="G36" t="str">
        <f t="shared" si="0"/>
        <v>mod_cr_cmr_assump</v>
      </c>
      <c r="H36" t="s">
        <v>894</v>
      </c>
      <c r="I36" t="str">
        <f t="shared" si="1"/>
        <v xml:space="preserve">    mod_cr_cmr_assump_02: "Geographic closure (i.e., no immigration or emigration) ({{ ref_intext_wearn_gloverkapfer_2017 }})"</v>
      </c>
    </row>
    <row r="37" spans="1:9">
      <c r="A37" t="s">
        <v>1024</v>
      </c>
      <c r="B37" t="s">
        <v>358</v>
      </c>
      <c r="C37" t="s">
        <v>886</v>
      </c>
      <c r="D37">
        <v>3</v>
      </c>
      <c r="F37" t="s">
        <v>2067</v>
      </c>
      <c r="G37" t="str">
        <f t="shared" si="0"/>
        <v>mod_cr_cmr_assump</v>
      </c>
      <c r="H37" t="s">
        <v>894</v>
      </c>
      <c r="I37" t="str">
        <f t="shared" si="1"/>
        <v xml:space="preserve">    mod_cr_cmr_assump_03: "All individuals have at least some probability of being detected ({{ ref_intext_rovero_et_al_2013 }})"</v>
      </c>
    </row>
    <row r="38" spans="1:9">
      <c r="A38" t="s">
        <v>1039</v>
      </c>
      <c r="B38" t="s">
        <v>358</v>
      </c>
      <c r="C38" t="s">
        <v>886</v>
      </c>
      <c r="D38">
        <v>4</v>
      </c>
      <c r="F38" t="s">
        <v>2143</v>
      </c>
      <c r="G38" t="str">
        <f t="shared" si="0"/>
        <v>mod_cr_cmr_assump</v>
      </c>
      <c r="H38" t="s">
        <v>894</v>
      </c>
      <c r="I38" t="str">
        <f t="shared" si="1"/>
        <v xml:space="preserve">    mod_cr_cmr_assump_04: "Sampled area encompasses the full extent of individuals’ movements ({{ ref_intext_karanth_nichols_1998 }}; {{ ref_intext_rovero_et_al_2013 }})"</v>
      </c>
    </row>
    <row r="39" spans="1:9">
      <c r="A39" t="s">
        <v>1050</v>
      </c>
      <c r="B39" t="s">
        <v>358</v>
      </c>
      <c r="C39" t="s">
        <v>886</v>
      </c>
      <c r="D39">
        <v>5</v>
      </c>
      <c r="F39" t="s">
        <v>2068</v>
      </c>
      <c r="G39" t="str">
        <f t="shared" si="0"/>
        <v>mod_cr_cmr_assump</v>
      </c>
      <c r="H39" t="s">
        <v>894</v>
      </c>
      <c r="I39" t="str">
        <f t="shared" si="1"/>
        <v xml:space="preserve">    mod_cr_cmr_assump_05: "Activity centres are randomly dispersed ({{ ref_intext_clarke_et_al_2023 }})"</v>
      </c>
    </row>
    <row r="40" spans="1:9">
      <c r="A40" t="s">
        <v>1061</v>
      </c>
      <c r="B40" t="s">
        <v>358</v>
      </c>
      <c r="C40" t="s">
        <v>886</v>
      </c>
      <c r="D40">
        <v>6</v>
      </c>
      <c r="F40" t="s">
        <v>2069</v>
      </c>
      <c r="G40" t="str">
        <f t="shared" si="0"/>
        <v>mod_cr_cmr_assump</v>
      </c>
      <c r="H40" t="s">
        <v>894</v>
      </c>
      <c r="I40" t="str">
        <f t="shared" si="1"/>
        <v xml:space="preserve">    mod_cr_cmr_assump_06: "Activity centres are stationary ({{ ref_intext_clarke_et_al_2023 }})"</v>
      </c>
    </row>
    <row r="41" spans="1:9">
      <c r="A41" t="s">
        <v>926</v>
      </c>
      <c r="B41" t="s">
        <v>358</v>
      </c>
      <c r="C41" t="s">
        <v>881</v>
      </c>
      <c r="D41">
        <v>1</v>
      </c>
      <c r="F41" t="s">
        <v>2190</v>
      </c>
      <c r="G41" t="str">
        <f t="shared" si="0"/>
        <v>mod_cr_cmr_con</v>
      </c>
      <c r="H41" t="s">
        <v>894</v>
      </c>
      <c r="I41" t="str">
        <f t="shared" si="1"/>
        <v xml:space="preserve">    mod_cr_cmr_con_01: "Requires that individuals are distinguishable ({{ ref_intext_wearn_gloverkapfer_2017 }}). However, CR (Sollmann, 2018; {{ ref_intext_rovero_et_al_2013 }}; {{ ref_intext_karanth_nichols_1998 }}) has also been used to estimate abundance of species that lack natural markers but that have phenotypic and*/or environment-induced characteristics ({{ ref_intext_noss_et_al_2003 }}; {{ ref_intext_kelly_et_al_2008 }}; {{ ref_intext_rovero_et_al_2013 }})"</v>
      </c>
    </row>
    <row r="42" spans="1:9">
      <c r="A42" t="s">
        <v>982</v>
      </c>
      <c r="B42" t="s">
        <v>358</v>
      </c>
      <c r="C42" t="s">
        <v>881</v>
      </c>
      <c r="D42">
        <v>2</v>
      </c>
      <c r="F42" t="s">
        <v>3893</v>
      </c>
      <c r="G42" t="str">
        <f t="shared" si="0"/>
        <v>mod_cr_cmr_con</v>
      </c>
      <c r="H42" t="s">
        <v>894</v>
      </c>
      <c r="I42" t="str">
        <f t="shared" si="1"/>
        <v xml:space="preserve">    mod_cr_cmr_con_02: "When the sample size is large enough to reliably estimate [density](#density) with CR, ({{ ref_intext_karanth_1995 }}; {{ ref_intext_karanth_nichols_1998 }}) individuals are unlikely to have a unique marker ({{ ref_intext_noss_et_al_2003 }}; {{ ref_intext_kelly_et_al_2008 }}; {{ ref_intext_rovero_et_al_2013 }})"</v>
      </c>
    </row>
    <row r="43" spans="1:9">
      <c r="A43" t="s">
        <v>1087</v>
      </c>
      <c r="B43" t="s">
        <v>358</v>
      </c>
      <c r="C43" t="s">
        <v>881</v>
      </c>
      <c r="D43">
        <v>3</v>
      </c>
      <c r="F43" t="s">
        <v>2981</v>
      </c>
      <c r="G43" t="str">
        <f t="shared" si="0"/>
        <v>mod_cr_cmr_con</v>
      </c>
      <c r="H43" t="s">
        <v>894</v>
      </c>
      <c r="I43" t="str">
        <f t="shared" si="1"/>
        <v xml:space="preserve">    mod_cr_cmr_con_03: "Dependent on the surveyed area, which is difficult to track and calculate ({{ ref_intext_wearn_gloverkapfer_2017 }})"</v>
      </c>
    </row>
    <row r="44" spans="1:9">
      <c r="A44" t="s">
        <v>1099</v>
      </c>
      <c r="B44" t="s">
        <v>358</v>
      </c>
      <c r="C44" t="s">
        <v>881</v>
      </c>
      <c r="D44">
        <v>4</v>
      </c>
      <c r="F44" t="s">
        <v>1987</v>
      </c>
      <c r="G44" t="str">
        <f t="shared" si="0"/>
        <v>mod_cr_cmr_con</v>
      </c>
      <c r="H44" t="s">
        <v>894</v>
      </c>
      <c r="I44" t="str">
        <f t="shared" si="1"/>
        <v xml:space="preserve">    mod_cr_cmr_con_06: "Requires a minimum number of captures and recaptures ({{ ref_intext_wearn_gloverkapfer_2017 }})"</v>
      </c>
    </row>
    <row r="45" spans="1:9">
      <c r="A45" t="s">
        <v>1105</v>
      </c>
      <c r="B45" t="s">
        <v>358</v>
      </c>
      <c r="C45" t="s">
        <v>881</v>
      </c>
      <c r="D45">
        <v>5</v>
      </c>
      <c r="F45" t="s">
        <v>1988</v>
      </c>
      <c r="G45" t="str">
        <f t="shared" si="0"/>
        <v>mod_cr_cmr_con</v>
      </c>
      <c r="H45" t="s">
        <v>894</v>
      </c>
      <c r="I45" t="str">
        <f t="shared" si="1"/>
        <v xml:space="preserve">    mod_cr_cmr_con_07: "Relatively stringent requirements for study design (e.g., no 'holes' in the trapping grid) ({{ ref_intext_wearn_gloverkapfer_2017 }})"</v>
      </c>
    </row>
    <row r="46" spans="1:9">
      <c r="A46" t="s">
        <v>1111</v>
      </c>
      <c r="B46" t="s">
        <v>358</v>
      </c>
      <c r="C46" t="s">
        <v>881</v>
      </c>
      <c r="D46">
        <v>6</v>
      </c>
      <c r="F46" t="s">
        <v>2070</v>
      </c>
      <c r="G46" t="str">
        <f t="shared" si="0"/>
        <v>mod_cr_cmr_con</v>
      </c>
      <c r="H46" t="s">
        <v>894</v>
      </c>
      <c r="I46" t="str">
        <f t="shared" si="1"/>
        <v xml:space="preserve">    mod_cr_cmr_con_08: "Geographic closure at the plot level, which is often unrealistic ({{ ref_intext_wearn_gloverkapfer_2017 }}) has also been used to estimate abundance of species that lack natural markers but that have phenotypic and*/or environment-induced characteristics ({{ ref_intext_noss_et_al_2003 }}; {{ ref_intext_kelly_et_al_2008 }}; {{ ref_intext_rovero_et_al_2013 }})"</v>
      </c>
    </row>
    <row r="47" spans="1:9">
      <c r="A47" t="s">
        <v>912</v>
      </c>
      <c r="B47" t="s">
        <v>358</v>
      </c>
      <c r="C47" t="s">
        <v>881</v>
      </c>
      <c r="D47">
        <v>10</v>
      </c>
      <c r="F47" t="s">
        <v>1989</v>
      </c>
      <c r="G47" t="str">
        <f t="shared" si="0"/>
        <v>mod_cr_cmr_con</v>
      </c>
      <c r="H47" t="s">
        <v>894</v>
      </c>
      <c r="I47" t="str">
        <f t="shared" si="1"/>
        <v xml:space="preserve">    mod_cr_cmr_con_10: "Assumes a specific relationship between abundance and detection ({{ ref_intext_wearn_gloverkapfer_2017 }})"</v>
      </c>
    </row>
    <row r="48" spans="1:9">
      <c r="A48" t="s">
        <v>913</v>
      </c>
      <c r="B48" t="s">
        <v>358</v>
      </c>
      <c r="C48" t="s">
        <v>881</v>
      </c>
      <c r="D48">
        <v>11</v>
      </c>
      <c r="F48" t="s">
        <v>3894</v>
      </c>
      <c r="G48" t="str">
        <f t="shared" si="0"/>
        <v>mod_cr_cmr_con</v>
      </c>
      <c r="H48" t="s">
        <v>894</v>
      </c>
      <c r="I48" t="str">
        <f t="shared" si="1"/>
        <v xml:space="preserve">    mod_cr_cmr_con_11: "[Density](#density) cannot be explicitly estimated because the true area animals occupy is never measured (only approximated) ({{ ref_intext_chandler_royle_2013 }})"</v>
      </c>
    </row>
    <row r="49" spans="1:9">
      <c r="A49" t="s">
        <v>927</v>
      </c>
      <c r="B49" t="s">
        <v>358</v>
      </c>
      <c r="C49" t="s">
        <v>888</v>
      </c>
      <c r="D49">
        <v>1</v>
      </c>
      <c r="F49" t="s">
        <v>1990</v>
      </c>
      <c r="G49" t="str">
        <f t="shared" si="0"/>
        <v>mod_cr_cmr_pro</v>
      </c>
      <c r="H49" t="s">
        <v>894</v>
      </c>
      <c r="I49" t="str">
        <f t="shared" si="1"/>
        <v xml:space="preserve">    mod_cr_cmr_pro_01: "May be used as a relative abundance index that controls for imperfect detection ({{ ref_intext_wearn_gloverkapfer_2017 }})"</v>
      </c>
    </row>
    <row r="50" spans="1:9">
      <c r="A50" t="s">
        <v>983</v>
      </c>
      <c r="B50" t="s">
        <v>358</v>
      </c>
      <c r="C50" t="s">
        <v>888</v>
      </c>
      <c r="D50">
        <v>2</v>
      </c>
      <c r="F50" t="s">
        <v>1991</v>
      </c>
      <c r="G50" t="str">
        <f t="shared" si="0"/>
        <v>mod_cr_cmr_pro</v>
      </c>
      <c r="H50" t="s">
        <v>894</v>
      </c>
      <c r="I50" t="str">
        <f t="shared" si="1"/>
        <v xml:space="preserve">    mod_cr_cmr_pro_02: "Easy-to-use software exists to implement (e.g., CAPTURE){{ ref_intext_wearn_gloverkapfer_2017 }})"</v>
      </c>
    </row>
    <row r="51" spans="1:9">
      <c r="A51" t="s">
        <v>1121</v>
      </c>
      <c r="B51" t="s">
        <v>358</v>
      </c>
      <c r="C51" t="s">
        <v>888</v>
      </c>
      <c r="D51">
        <v>3</v>
      </c>
      <c r="F51" t="s">
        <v>1992</v>
      </c>
      <c r="G51" t="str">
        <f t="shared" si="0"/>
        <v>mod_cr_cmr_pro</v>
      </c>
      <c r="H51" t="s">
        <v>894</v>
      </c>
      <c r="I51" t="str">
        <f t="shared" si="1"/>
        <v xml:space="preserve">    mod_cr_cmr_pro_03: "Can use the robust design with 'open' models to obtain recruitment and survival rate estimates ({{ ref_intext_wearn_gloverkapfer_2017 }})"</v>
      </c>
    </row>
    <row r="52" spans="1:9">
      <c r="A52" t="s">
        <v>928</v>
      </c>
      <c r="B52" t="s">
        <v>884</v>
      </c>
      <c r="C52" t="s">
        <v>886</v>
      </c>
      <c r="D52">
        <v>1</v>
      </c>
      <c r="F52" t="s">
        <v>3895</v>
      </c>
      <c r="G52" t="str">
        <f t="shared" si="0"/>
        <v>mod_divers_rich_alpha_assump</v>
      </c>
      <c r="H52" t="s">
        <v>894</v>
      </c>
      <c r="I52" t="str">
        <f t="shared" si="1"/>
        <v xml:space="preserve">    mod_divers_rich_alpha_assump_01: "[Camera locations](#camera_location) are [randomly placed](#sampledesign_random) ({{ ref_intext_wearn_gloverkapfer_2017 }})"</v>
      </c>
    </row>
    <row r="53" spans="1:9">
      <c r="A53" t="s">
        <v>984</v>
      </c>
      <c r="B53" t="s">
        <v>884</v>
      </c>
      <c r="C53" t="s">
        <v>886</v>
      </c>
      <c r="D53">
        <v>2</v>
      </c>
      <c r="F53" t="s">
        <v>3896</v>
      </c>
      <c r="G53" t="str">
        <f t="shared" si="0"/>
        <v>mod_divers_rich_alpha_assump</v>
      </c>
      <c r="H53" t="s">
        <v>894</v>
      </c>
      <c r="I53" t="str">
        <f t="shared" si="1"/>
        <v xml:space="preserve">    mod_divers_rich_alpha_assump_02: "[Camera locations](#camera_location) are independent ({{ ref_intext_wearn_gloverkapfer_2017 }})"</v>
      </c>
    </row>
    <row r="54" spans="1:9">
      <c r="A54" t="s">
        <v>1025</v>
      </c>
      <c r="B54" t="s">
        <v>884</v>
      </c>
      <c r="C54" t="s">
        <v>886</v>
      </c>
      <c r="D54">
        <v>3</v>
      </c>
      <c r="F54" t="s">
        <v>3897</v>
      </c>
      <c r="G54" t="str">
        <f t="shared" si="0"/>
        <v>mod_divers_rich_alpha_assump</v>
      </c>
      <c r="H54" t="s">
        <v>894</v>
      </c>
      <c r="I54" t="str">
        <f t="shared" si="1"/>
        <v xml:space="preserve">    mod_divers_rich_alpha_assump_03: "[Detection probability](#detection_probability) of different species remains the same ({{ ref_intext_wearn_gloverkapfer_2017 }}) ('true' species richness estimation involves attempting to correct for '[imperfect detection](#imperfect_detection)' ({{ ref_intext_wearn_gloverkapfer_2017 }})"</v>
      </c>
    </row>
    <row r="55" spans="1:9">
      <c r="A55" t="s">
        <v>1414</v>
      </c>
      <c r="B55" t="s">
        <v>884</v>
      </c>
      <c r="C55" t="s">
        <v>886</v>
      </c>
      <c r="D55">
        <v>4</v>
      </c>
      <c r="F55" t="s">
        <v>3898</v>
      </c>
      <c r="G55" t="str">
        <f t="shared" si="0"/>
        <v>mod_divers_rich_alpha_assump</v>
      </c>
      <c r="H55" t="s">
        <v>894</v>
      </c>
      <c r="I55" t="str">
        <f t="shared" si="1"/>
        <v xml:space="preserve">    mod_divers_rich_alpha_assump_04: "Sampling effort is comparable between [camera locations](#camera_location) ({{ ref_intext_royle_nichols_2003 }})"</v>
      </c>
    </row>
    <row r="56" spans="1:9">
      <c r="A56" t="s">
        <v>929</v>
      </c>
      <c r="B56" t="s">
        <v>884</v>
      </c>
      <c r="C56" t="s">
        <v>881</v>
      </c>
      <c r="D56">
        <v>1</v>
      </c>
      <c r="F56" t="s">
        <v>1997</v>
      </c>
      <c r="G56" t="str">
        <f t="shared" si="0"/>
        <v>mod_divers_rich_alpha_con</v>
      </c>
      <c r="H56" t="s">
        <v>894</v>
      </c>
      <c r="I56" t="str">
        <f t="shared" si="1"/>
        <v xml:space="preserve">    mod_divers_rich_alpha_con_01: "Dependent on the scale (as captured in the species-area relationship) ({{ ref_intext_wearn_gloverkapfer_2017 }})"</v>
      </c>
    </row>
    <row r="57" spans="1:9">
      <c r="A57" t="s">
        <v>985</v>
      </c>
      <c r="B57" t="s">
        <v>884</v>
      </c>
      <c r="C57" t="s">
        <v>881</v>
      </c>
      <c r="D57">
        <v>2</v>
      </c>
      <c r="F57" t="s">
        <v>1993</v>
      </c>
      <c r="G57" t="str">
        <f t="shared" si="0"/>
        <v>mod_divers_rich_alpha_con</v>
      </c>
      <c r="H57" t="s">
        <v>894</v>
      </c>
      <c r="I57" t="str">
        <f t="shared" si="1"/>
        <v xml:space="preserve">    mod_divers_rich_alpha_con_02: "All species have equal weight in calculations, and community evenness is disregarded ({{ ref_intext_wearn_gloverkapfer_2017 }})"</v>
      </c>
    </row>
    <row r="58" spans="1:9">
      <c r="A58" t="s">
        <v>1088</v>
      </c>
      <c r="B58" t="s">
        <v>884</v>
      </c>
      <c r="C58" t="s">
        <v>881</v>
      </c>
      <c r="D58">
        <v>3</v>
      </c>
      <c r="F58" t="s">
        <v>2000</v>
      </c>
      <c r="G58" t="str">
        <f t="shared" si="0"/>
        <v>mod_divers_rich_alpha_con</v>
      </c>
      <c r="H58" t="s">
        <v>894</v>
      </c>
      <c r="I58" t="str">
        <f t="shared" si="1"/>
        <v xml:space="preserve">    mod_divers_rich_alpha_con_03: "Insensitive to changes in abundance, community structure and community composition ({{ ref_intext_wearn_gloverkapfer_2017 }})"</v>
      </c>
    </row>
    <row r="59" spans="1:9">
      <c r="A59" t="s">
        <v>930</v>
      </c>
      <c r="B59" t="s">
        <v>884</v>
      </c>
      <c r="C59" t="s">
        <v>888</v>
      </c>
      <c r="D59">
        <v>1</v>
      </c>
      <c r="F59" t="s">
        <v>1998</v>
      </c>
      <c r="G59" t="str">
        <f t="shared" si="0"/>
        <v>mod_divers_rich_alpha_pro</v>
      </c>
      <c r="H59" t="s">
        <v>894</v>
      </c>
      <c r="I59" t="str">
        <f t="shared" si="1"/>
        <v xml:space="preserve">    mod_divers_rich_alpha_pro_01: "Fundamental to ecological theory and often a key metric used in management ({{ ref_intext_wearn_gloverkapfer_2017 }})"</v>
      </c>
    </row>
    <row r="60" spans="1:9">
      <c r="A60" t="s">
        <v>986</v>
      </c>
      <c r="B60" t="s">
        <v>884</v>
      </c>
      <c r="C60" t="s">
        <v>888</v>
      </c>
      <c r="D60">
        <v>2</v>
      </c>
      <c r="F60" t="s">
        <v>2011</v>
      </c>
      <c r="G60" t="str">
        <f t="shared" si="0"/>
        <v>mod_divers_rich_alpha_pro</v>
      </c>
      <c r="H60" t="s">
        <v>894</v>
      </c>
      <c r="I60" t="str">
        <f t="shared" si="1"/>
        <v xml:space="preserve">    mod_divers_rich_alpha_pro_02: "Simple to analyze, interpret and communicate ({{ ref_intext_wearn_gloverkapfer_2017 }})"</v>
      </c>
    </row>
    <row r="61" spans="1:9">
      <c r="A61" t="s">
        <v>1122</v>
      </c>
      <c r="B61" t="s">
        <v>884</v>
      </c>
      <c r="C61" t="s">
        <v>888</v>
      </c>
      <c r="D61">
        <v>3</v>
      </c>
      <c r="F61" t="s">
        <v>2004</v>
      </c>
      <c r="G61" t="str">
        <f t="shared" si="0"/>
        <v>mod_divers_rich_alpha_pro</v>
      </c>
      <c r="H61" t="s">
        <v>894</v>
      </c>
      <c r="I61" t="str">
        <f t="shared" si="1"/>
        <v xml:space="preserve">    mod_divers_rich_alpha_pro_03: "Models exist to estimate asymptotic species richness, including unseen species (simple versions of these models - 'EstimateS' and the 'vegan' R-packages) ({{ ref_intext_wearn_gloverkapfer_2017 }})"</v>
      </c>
    </row>
    <row r="62" spans="1:9">
      <c r="A62" t="s">
        <v>931</v>
      </c>
      <c r="B62" t="s">
        <v>883</v>
      </c>
      <c r="C62" t="s">
        <v>886</v>
      </c>
      <c r="D62">
        <v>1</v>
      </c>
      <c r="F62" t="s">
        <v>3895</v>
      </c>
      <c r="G62" t="str">
        <f t="shared" si="0"/>
        <v>mod_divers_rich_beta_assump</v>
      </c>
      <c r="H62" t="s">
        <v>894</v>
      </c>
      <c r="I62" t="str">
        <f t="shared" si="1"/>
        <v xml:space="preserve">    mod_divers_rich_beta_assump_01: "[Camera locations](#camera_location) are [randomly placed](#sampledesign_random) ({{ ref_intext_wearn_gloverkapfer_2017 }})"</v>
      </c>
    </row>
    <row r="63" spans="1:9">
      <c r="A63" t="s">
        <v>987</v>
      </c>
      <c r="B63" t="s">
        <v>883</v>
      </c>
      <c r="C63" t="s">
        <v>886</v>
      </c>
      <c r="D63">
        <v>2</v>
      </c>
      <c r="F63" t="s">
        <v>2008</v>
      </c>
      <c r="G63" t="str">
        <f t="shared" si="0"/>
        <v>mod_divers_rich_beta_assump</v>
      </c>
      <c r="H63" t="s">
        <v>894</v>
      </c>
      <c r="I63" t="str">
        <f t="shared" si="1"/>
        <v xml:space="preserve">    mod_divers_rich_beta_assump_02: "Randomness and independence ({{ ref_intext_wearn_gloverkapfer_2017 }})"</v>
      </c>
    </row>
    <row r="64" spans="1:9">
      <c r="A64" t="s">
        <v>1026</v>
      </c>
      <c r="B64" t="s">
        <v>883</v>
      </c>
      <c r="C64" t="s">
        <v>886</v>
      </c>
      <c r="D64">
        <v>3</v>
      </c>
      <c r="F64" t="s">
        <v>2009</v>
      </c>
      <c r="G64" t="str">
        <f t="shared" si="0"/>
        <v>mod_divers_rich_beta_assump</v>
      </c>
      <c r="H64" t="s">
        <v>894</v>
      </c>
      <c r="I64" t="str">
        <f t="shared" si="1"/>
        <v xml:space="preserve">    mod_divers_rich_beta_assump_03: "Samples are assumed to have been taken at random from the broader population of sites ({{ ref_intext_wearn_gloverkapfer_2017 }})"</v>
      </c>
    </row>
    <row r="65" spans="1:9">
      <c r="A65" t="s">
        <v>932</v>
      </c>
      <c r="B65" t="s">
        <v>883</v>
      </c>
      <c r="C65" t="s">
        <v>881</v>
      </c>
      <c r="D65">
        <v>1</v>
      </c>
      <c r="F65" t="s">
        <v>2006</v>
      </c>
      <c r="G65" t="str">
        <f t="shared" si="0"/>
        <v>mod_divers_rich_beta_con</v>
      </c>
      <c r="H65" t="s">
        <v>894</v>
      </c>
      <c r="I65" t="str">
        <f t="shared" si="1"/>
        <v xml:space="preserve">    mod_divers_rich_beta_con_01: "No single best measure for all purposes ({{ ref_intext_wearn_gloverkapfer_2017 }})"</v>
      </c>
    </row>
    <row r="66" spans="1:9">
      <c r="A66" t="s">
        <v>988</v>
      </c>
      <c r="B66" t="s">
        <v>883</v>
      </c>
      <c r="C66" t="s">
        <v>881</v>
      </c>
      <c r="D66">
        <v>2</v>
      </c>
      <c r="F66" t="s">
        <v>2002</v>
      </c>
      <c r="G66" t="str">
        <f t="shared" ref="G66:G129" si="2">B66&amp;"_"&amp;C66</f>
        <v>mod_divers_rich_beta_con</v>
      </c>
      <c r="H66" t="s">
        <v>894</v>
      </c>
      <c r="I66" t="str">
        <f t="shared" ref="I66:I129" si="3">"    "&amp;A66&amp;": "&amp;""""&amp;F66&amp;""""</f>
        <v xml:space="preserve">    mod_divers_rich_beta_con_02: "Interpretation/communication not always straightforward ({{ ref_intext_wearn_gloverkapfer_2017 }})"</v>
      </c>
    </row>
    <row r="67" spans="1:9">
      <c r="A67" t="s">
        <v>1089</v>
      </c>
      <c r="B67" t="s">
        <v>883</v>
      </c>
      <c r="C67" t="s">
        <v>881</v>
      </c>
      <c r="D67">
        <v>3</v>
      </c>
      <c r="F67" t="s">
        <v>2010</v>
      </c>
      <c r="G67" t="str">
        <f t="shared" si="2"/>
        <v>mod_divers_rich_beta_con</v>
      </c>
      <c r="H67" t="s">
        <v>894</v>
      </c>
      <c r="I67" t="str">
        <f t="shared" si="3"/>
        <v xml:space="preserve">    mod_divers_rich_beta_con_03: "Scale-dependent (i.e., influenced by the size of the communities that are being included) ({{ ref_intext_wearn_gloverkapfer_2017 }})"</v>
      </c>
    </row>
    <row r="68" spans="1:9">
      <c r="A68" t="s">
        <v>933</v>
      </c>
      <c r="B68" t="s">
        <v>883</v>
      </c>
      <c r="C68" t="s">
        <v>888</v>
      </c>
      <c r="D68">
        <v>1</v>
      </c>
      <c r="F68" t="s">
        <v>1994</v>
      </c>
      <c r="G68" t="str">
        <f t="shared" si="2"/>
        <v>mod_divers_rich_beta_pro</v>
      </c>
      <c r="H68" t="s">
        <v>894</v>
      </c>
      <c r="I68" t="str">
        <f t="shared" si="3"/>
        <v xml:space="preserve">    mod_divers_rich_beta_pro_01: "Can be used to track changes in community composition ({{ ref_intext_wearn_gloverkapfer_2017 }})"</v>
      </c>
    </row>
    <row r="69" spans="1:9">
      <c r="A69" t="s">
        <v>989</v>
      </c>
      <c r="B69" t="s">
        <v>883</v>
      </c>
      <c r="C69" t="s">
        <v>888</v>
      </c>
      <c r="D69">
        <v>2</v>
      </c>
      <c r="F69" t="s">
        <v>2007</v>
      </c>
      <c r="G69" t="str">
        <f t="shared" si="2"/>
        <v>mod_divers_rich_beta_pro</v>
      </c>
      <c r="H69" t="s">
        <v>894</v>
      </c>
      <c r="I69" t="str">
        <f t="shared" si="3"/>
        <v xml:space="preserve">    mod_divers_rich_beta_pro_02: "Plays a critical role in effective conservation prioritization (e.g., designing reserve networks) ({{ ref_intext_wearn_gloverkapfer_2017 }})"</v>
      </c>
    </row>
    <row r="70" spans="1:9">
      <c r="A70" t="s">
        <v>1123</v>
      </c>
      <c r="B70" t="s">
        <v>883</v>
      </c>
      <c r="C70" t="s">
        <v>888</v>
      </c>
      <c r="D70">
        <v>3</v>
      </c>
      <c r="F70" t="s">
        <v>1999</v>
      </c>
      <c r="G70" t="str">
        <f t="shared" si="2"/>
        <v>mod_divers_rich_beta_pro</v>
      </c>
      <c r="H70" t="s">
        <v>894</v>
      </c>
      <c r="I70" t="str">
        <f t="shared" si="3"/>
        <v xml:space="preserve">    mod_divers_rich_beta_pro_03: "Important for detecting changes in the fundamental processes ({{ ref_intext_wearn_gloverkapfer_2017 }})"</v>
      </c>
    </row>
    <row r="71" spans="1:9">
      <c r="A71" t="s">
        <v>934</v>
      </c>
      <c r="B71" t="s">
        <v>885</v>
      </c>
      <c r="C71" t="s">
        <v>886</v>
      </c>
      <c r="D71">
        <v>1</v>
      </c>
      <c r="F71" t="s">
        <v>3895</v>
      </c>
      <c r="G71" t="str">
        <f t="shared" si="2"/>
        <v>mod_divers_rich_gamma_assump</v>
      </c>
      <c r="H71" t="s">
        <v>894</v>
      </c>
      <c r="I71" t="str">
        <f t="shared" si="3"/>
        <v xml:space="preserve">    mod_divers_rich_gamma_assump_01: "[Camera locations](#camera_location) are [randomly placed](#sampledesign_random) ({{ ref_intext_wearn_gloverkapfer_2017 }})"</v>
      </c>
    </row>
    <row r="72" spans="1:9">
      <c r="A72" t="s">
        <v>990</v>
      </c>
      <c r="B72" t="s">
        <v>885</v>
      </c>
      <c r="C72" t="s">
        <v>886</v>
      </c>
      <c r="D72">
        <v>2</v>
      </c>
      <c r="F72" t="s">
        <v>3896</v>
      </c>
      <c r="G72" t="str">
        <f t="shared" si="2"/>
        <v>mod_divers_rich_gamma_assump</v>
      </c>
      <c r="H72" t="s">
        <v>894</v>
      </c>
      <c r="I72" t="str">
        <f t="shared" si="3"/>
        <v xml:space="preserve">    mod_divers_rich_gamma_assump_02: "[Camera locations](#camera_location) are independent ({{ ref_intext_wearn_gloverkapfer_2017 }})"</v>
      </c>
    </row>
    <row r="73" spans="1:9">
      <c r="A73" t="s">
        <v>1027</v>
      </c>
      <c r="B73" t="s">
        <v>885</v>
      </c>
      <c r="C73" t="s">
        <v>886</v>
      </c>
      <c r="D73">
        <v>3</v>
      </c>
      <c r="F73" t="s">
        <v>3899</v>
      </c>
      <c r="G73" t="str">
        <f t="shared" si="2"/>
        <v>mod_divers_rich_gamma_assump</v>
      </c>
      <c r="H73" t="s">
        <v>894</v>
      </c>
      <c r="I73" t="str">
        <f t="shared" si="3"/>
        <v xml:space="preserve">    mod_divers_rich_gamma_assump_03: "[Detection probability](#detection_probability) of different species remains the same ({{ ref_intext_wearn_gloverkapfer_2017 }})"</v>
      </c>
    </row>
    <row r="74" spans="1:9">
      <c r="A74" t="s">
        <v>935</v>
      </c>
      <c r="B74" t="s">
        <v>885</v>
      </c>
      <c r="C74" t="s">
        <v>881</v>
      </c>
      <c r="D74">
        <v>1</v>
      </c>
      <c r="F74" t="s">
        <v>2003</v>
      </c>
      <c r="G74" t="str">
        <f t="shared" si="2"/>
        <v>mod_divers_rich_gamma_con</v>
      </c>
      <c r="H74" t="s">
        <v>894</v>
      </c>
      <c r="I74" t="str">
        <f t="shared" si="3"/>
        <v xml:space="preserve">    mod_divers_rich_gamma_con_01: "Many indices exist, and it can be difficult to choose the most appropriate ({{ ref_intext_wearn_gloverkapfer_2017 }})"</v>
      </c>
    </row>
    <row r="75" spans="1:9">
      <c r="A75" t="s">
        <v>991</v>
      </c>
      <c r="B75" t="s">
        <v>885</v>
      </c>
      <c r="C75" t="s">
        <v>881</v>
      </c>
      <c r="D75">
        <v>2</v>
      </c>
      <c r="F75" t="s">
        <v>1996</v>
      </c>
      <c r="G75" t="str">
        <f t="shared" si="2"/>
        <v>mod_divers_rich_gamma_con</v>
      </c>
      <c r="H75" t="s">
        <v>894</v>
      </c>
      <c r="I75" t="str">
        <f t="shared" si="3"/>
        <v xml:space="preserve">    mod_divers_rich_gamma_con_02: "Comparing measures across space, time and studies can be very difficult ({{ ref_intext_wearn_gloverkapfer_2017 }})"</v>
      </c>
    </row>
    <row r="76" spans="1:9">
      <c r="A76" t="s">
        <v>1090</v>
      </c>
      <c r="B76" t="s">
        <v>885</v>
      </c>
      <c r="C76" t="s">
        <v>881</v>
      </c>
      <c r="D76">
        <v>3</v>
      </c>
      <c r="F76" t="s">
        <v>2001</v>
      </c>
      <c r="G76" t="str">
        <f t="shared" si="2"/>
        <v>mod_divers_rich_gamma_con</v>
      </c>
      <c r="H76" t="s">
        <v>894</v>
      </c>
      <c r="I76" t="str">
        <f t="shared" si="3"/>
        <v xml:space="preserve">    mod_divers_rich_gamma_con_03: "Insensitive to changes in community composition ({{ ref_intext_wearn_gloverkapfer_2017 }}) (however, this may be conditional on study design)"</v>
      </c>
    </row>
    <row r="77" spans="1:9">
      <c r="A77" t="s">
        <v>936</v>
      </c>
      <c r="B77" t="s">
        <v>885</v>
      </c>
      <c r="C77" t="s">
        <v>888</v>
      </c>
      <c r="D77">
        <v>1</v>
      </c>
      <c r="F77" t="s">
        <v>1995</v>
      </c>
      <c r="G77" t="str">
        <f t="shared" si="2"/>
        <v>mod_divers_rich_gamma_pro</v>
      </c>
      <c r="H77" t="s">
        <v>894</v>
      </c>
      <c r="I77" t="str">
        <f t="shared" si="3"/>
        <v xml:space="preserve">    mod_divers_rich_gamma_pro_01: "Captures evenness and richness (although some indices only reflect evenness) ({{ ref_intext_wearn_gloverkapfer_2017 }})"</v>
      </c>
    </row>
    <row r="78" spans="1:9">
      <c r="A78" t="s">
        <v>992</v>
      </c>
      <c r="B78" t="s">
        <v>885</v>
      </c>
      <c r="C78" t="s">
        <v>888</v>
      </c>
      <c r="D78">
        <v>2</v>
      </c>
      <c r="F78" t="s">
        <v>2005</v>
      </c>
      <c r="G78" t="str">
        <f t="shared" si="2"/>
        <v>mod_divers_rich_gamma_pro</v>
      </c>
      <c r="H78" t="s">
        <v>894</v>
      </c>
      <c r="I78" t="str">
        <f t="shared" si="3"/>
        <v xml:space="preserve">    mod_divers_rich_gamma_pro_02: "Most indices are easy to calculate and widely implemented in software packages (e.g., 'EstimateS' and 'vegan' in R) ({{ ref_intext_wearn_gloverkapfer_2017 }})"</v>
      </c>
    </row>
    <row r="79" spans="1:9">
      <c r="A79" t="s">
        <v>937</v>
      </c>
      <c r="B79" t="s">
        <v>338</v>
      </c>
      <c r="C79" t="s">
        <v>886</v>
      </c>
      <c r="D79">
        <v>1</v>
      </c>
      <c r="F79" t="s">
        <v>2071</v>
      </c>
      <c r="G79" t="str">
        <f t="shared" si="2"/>
        <v>mod_ds_assump</v>
      </c>
      <c r="H79" t="s">
        <v>894</v>
      </c>
      <c r="I79" t="str">
        <f t="shared" si="3"/>
        <v xml:space="preserve">    mod_ds_assump_01: "Random or systematic random placements (consistent with the assumption that points are placed independently of animal locations) ({{ ref_intext_howe_et_al_2017 }})"</v>
      </c>
    </row>
    <row r="80" spans="1:9">
      <c r="A80" t="s">
        <v>993</v>
      </c>
      <c r="B80" t="s">
        <v>338</v>
      </c>
      <c r="C80" t="s">
        <v>886</v>
      </c>
      <c r="D80">
        <v>2</v>
      </c>
      <c r="F80" t="s">
        <v>2072</v>
      </c>
      <c r="G80" t="str">
        <f t="shared" si="2"/>
        <v>mod_ds_assump</v>
      </c>
      <c r="H80" t="s">
        <v>894</v>
      </c>
      <c r="I80" t="str">
        <f t="shared" si="3"/>
        <v xml:space="preserve">    mod_ds_assump_02: "Camera locations are randomly placed relative to animal movement ({{ ref_intext_palencia_et_al_2021 }})"</v>
      </c>
    </row>
    <row r="81" spans="1:9">
      <c r="A81" t="s">
        <v>1028</v>
      </c>
      <c r="B81" t="s">
        <v>338</v>
      </c>
      <c r="C81" t="s">
        <v>886</v>
      </c>
      <c r="D81">
        <v>3</v>
      </c>
      <c r="F81" t="s">
        <v>2073</v>
      </c>
      <c r="G81" t="str">
        <f t="shared" si="2"/>
        <v>mod_ds_assump</v>
      </c>
      <c r="H81" t="s">
        <v>894</v>
      </c>
      <c r="I81" t="str">
        <f t="shared" si="3"/>
        <v xml:space="preserve">    mod_ds_assump_03: "Detection is perfect (detection probability '*p*' =  1) at focal area */ distance 0 ({{ ref_intext_palencia_et_al_2021 }})"</v>
      </c>
    </row>
    <row r="82" spans="1:9">
      <c r="A82" t="s">
        <v>1040</v>
      </c>
      <c r="B82" t="s">
        <v>338</v>
      </c>
      <c r="C82" t="s">
        <v>886</v>
      </c>
      <c r="D82">
        <v>4</v>
      </c>
      <c r="F82" t="s">
        <v>3900</v>
      </c>
      <c r="G82" t="str">
        <f t="shared" si="2"/>
        <v>mod_ds_assump</v>
      </c>
      <c r="H82" t="s">
        <v>894</v>
      </c>
      <c r="I82" t="str">
        <f t="shared" si="3"/>
        <v xml:space="preserve">    mod_ds_assump_04: "Demographic closure (i.e., no births or deaths) and geographic closure (i.e., no immigration or emigration) (animal [density](#density) is constant during the [survey](#survey)) ({{ ref_intext_palencia_et_al_2021 }})"</v>
      </c>
    </row>
    <row r="83" spans="1:9">
      <c r="A83" t="s">
        <v>1051</v>
      </c>
      <c r="B83" t="s">
        <v>338</v>
      </c>
      <c r="C83" t="s">
        <v>886</v>
      </c>
      <c r="D83">
        <v>5</v>
      </c>
      <c r="F83" t="s">
        <v>2074</v>
      </c>
      <c r="G83" t="str">
        <f t="shared" si="2"/>
        <v>mod_ds_assump</v>
      </c>
      <c r="H83" t="s">
        <v>894</v>
      </c>
      <c r="I83" t="str">
        <f t="shared" si="3"/>
        <v xml:space="preserve">    mod_ds_assump_05: "Animal movement and behaviour are unaffected by the cameras ({{ ref_intext_palencia_et_al_2021 }})"</v>
      </c>
    </row>
    <row r="84" spans="1:9">
      <c r="A84" t="s">
        <v>1062</v>
      </c>
      <c r="B84" t="s">
        <v>338</v>
      </c>
      <c r="C84" t="s">
        <v>886</v>
      </c>
      <c r="D84">
        <v>6</v>
      </c>
      <c r="F84" t="s">
        <v>2075</v>
      </c>
      <c r="G84" t="str">
        <f t="shared" si="2"/>
        <v>mod_ds_assump</v>
      </c>
      <c r="H84" t="s">
        <v>894</v>
      </c>
      <c r="I84" t="str">
        <f t="shared" si="3"/>
        <v xml:space="preserve">    mod_ds_assump_06: "Animals are detected at initial locations (e.g., they do not change course in response to the camera prior to detection) ({{ ref_intext_palencia_et_al_2021 }})"</v>
      </c>
    </row>
    <row r="85" spans="1:9">
      <c r="A85" t="s">
        <v>1070</v>
      </c>
      <c r="B85" t="s">
        <v>338</v>
      </c>
      <c r="C85" t="s">
        <v>886</v>
      </c>
      <c r="D85">
        <v>7</v>
      </c>
      <c r="F85" t="s">
        <v>2076</v>
      </c>
      <c r="G85" t="str">
        <f t="shared" si="2"/>
        <v>mod_ds_assump</v>
      </c>
      <c r="H85" t="s">
        <v>894</v>
      </c>
      <c r="I85" t="str">
        <f t="shared" si="3"/>
        <v xml:space="preserve">    mod_ds_assump_07: "Distances are measured exactly (however if the data from different distances will be grouped ('binned') for analysis later, an accuracy of +*/- 1m may suffice) ({{ ref_intext_palencia_et_al_2021 }})"</v>
      </c>
    </row>
    <row r="86" spans="1:9">
      <c r="A86" t="s">
        <v>1076</v>
      </c>
      <c r="B86" t="s">
        <v>338</v>
      </c>
      <c r="C86" t="s">
        <v>886</v>
      </c>
      <c r="D86">
        <v>8</v>
      </c>
      <c r="F86" t="s">
        <v>3901</v>
      </c>
      <c r="G86" t="str">
        <f t="shared" si="2"/>
        <v>mod_ds_assump</v>
      </c>
      <c r="H86" t="s">
        <v>894</v>
      </c>
      <c r="I86" t="str">
        <f t="shared" si="3"/>
        <v xml:space="preserve">    mod_ds_assump_08: "Detections are [independent](#independent_detections) ({{ ref_intext_palencia_et_al_2021 }})"</v>
      </c>
    </row>
    <row r="87" spans="1:9">
      <c r="A87" t="s">
        <v>1082</v>
      </c>
      <c r="B87" t="s">
        <v>338</v>
      </c>
      <c r="C87" t="s">
        <v>886</v>
      </c>
      <c r="D87">
        <v>9</v>
      </c>
      <c r="F87" t="s">
        <v>2077</v>
      </c>
      <c r="G87" t="str">
        <f t="shared" si="2"/>
        <v>mod_ds_assump</v>
      </c>
      <c r="H87" t="s">
        <v>894</v>
      </c>
      <c r="I87" t="str">
        <f t="shared" si="3"/>
        <v xml:space="preserve">    mod_ds_assump_09: "Snapshot moments selected independently of animal locations ({{ ref_intext_palencia_et_al_2021 }})"</v>
      </c>
    </row>
    <row r="88" spans="1:9">
      <c r="A88" t="s">
        <v>938</v>
      </c>
      <c r="B88" t="s">
        <v>338</v>
      </c>
      <c r="C88" t="s">
        <v>881</v>
      </c>
      <c r="D88">
        <v>1</v>
      </c>
      <c r="F88" t="s">
        <v>2012</v>
      </c>
      <c r="G88" t="str">
        <f t="shared" si="2"/>
        <v>mod_ds_con</v>
      </c>
      <c r="H88" t="s">
        <v>894</v>
      </c>
      <c r="I88" t="str">
        <f t="shared" si="3"/>
        <v xml:space="preserve">    mod_ds_con_01: "May require discarding a portion of the dataset (when the best fitting model truncates the dataset) ({{ ref_intext_wearn_gloverkapfer_2017 }})"</v>
      </c>
    </row>
    <row r="89" spans="1:9">
      <c r="A89" t="s">
        <v>994</v>
      </c>
      <c r="B89" t="s">
        <v>338</v>
      </c>
      <c r="C89" t="s">
        <v>881</v>
      </c>
      <c r="D89">
        <v>2</v>
      </c>
      <c r="F89" t="s">
        <v>2078</v>
      </c>
      <c r="G89" t="str">
        <f t="shared" si="2"/>
        <v>mod_ds_con</v>
      </c>
      <c r="H89" t="s">
        <v>894</v>
      </c>
      <c r="I89" t="str">
        <f t="shared" si="3"/>
        <v xml:space="preserve">    mod_ds_con_02: "Biased by movement speed ({{ ref_intext_palencia_et_al_2021 }})"</v>
      </c>
    </row>
    <row r="90" spans="1:9">
      <c r="A90" t="s">
        <v>1091</v>
      </c>
      <c r="B90" t="s">
        <v>338</v>
      </c>
      <c r="C90" t="s">
        <v>881</v>
      </c>
      <c r="D90">
        <v>3</v>
      </c>
      <c r="F90" t="s">
        <v>2079</v>
      </c>
      <c r="G90" t="str">
        <f t="shared" si="2"/>
        <v>mod_ds_con</v>
      </c>
      <c r="H90" t="s">
        <v>894</v>
      </c>
      <c r="I90" t="str">
        <f t="shared" si="3"/>
        <v xml:space="preserve">    mod_ds_con_03: "Best suited to larger animals; the smaller the focal species, the lower remote cameras must be set, which reduces the depth of the viewshed, and thus sampling size and the flexibility of the model' ({{ ref_intext_howe_et_al_2017 }}; {{ ref_intext_clarke_et_al_2023 }})."</v>
      </c>
    </row>
    <row r="91" spans="1:9">
      <c r="A91" t="s">
        <v>1100</v>
      </c>
      <c r="B91" t="s">
        <v>338</v>
      </c>
      <c r="C91" t="s">
        <v>881</v>
      </c>
      <c r="D91">
        <v>4</v>
      </c>
      <c r="F91" t="s">
        <v>3518</v>
      </c>
      <c r="G91" t="str">
        <f t="shared" si="2"/>
        <v>mod_ds_con</v>
      </c>
      <c r="H91" t="s">
        <v>894</v>
      </c>
      <c r="I91" t="str">
        <f t="shared" si="3"/>
        <v xml:space="preserve">    mod_ds_con_04: "Does not permit inference about spatial variation in abundance (unless using hierarchical distance which can model spatial variation as a function of covariates) ({{ ref_intext_gilbert_et_al_2020 }}; {{ ref_intext_clarke_et_al_2023 }})"</v>
      </c>
    </row>
    <row r="92" spans="1:9">
      <c r="A92" t="s">
        <v>1106</v>
      </c>
      <c r="B92" t="s">
        <v>338</v>
      </c>
      <c r="C92" t="s">
        <v>881</v>
      </c>
      <c r="D92">
        <v>5</v>
      </c>
      <c r="F92" t="s">
        <v>2080</v>
      </c>
      <c r="G92" t="str">
        <f t="shared" si="2"/>
        <v>mod_ds_con</v>
      </c>
      <c r="H92" t="s">
        <v>894</v>
      </c>
      <c r="I92" t="str">
        <f t="shared" si="3"/>
        <v xml:space="preserve">    mod_ds_con_05: "Calculating camera-animal distances can be labour-intensive and time-consuming (However, recently developed techniques (e.g., Johanns et al., 2022) show promise for simplifying and automating the process) ({{ ref_intext_clarke_et_al_2023 }})"</v>
      </c>
    </row>
    <row r="93" spans="1:9">
      <c r="A93" t="s">
        <v>1112</v>
      </c>
      <c r="B93" t="s">
        <v>338</v>
      </c>
      <c r="C93" t="s">
        <v>881</v>
      </c>
      <c r="D93">
        <v>6</v>
      </c>
      <c r="F93" t="s">
        <v>3902</v>
      </c>
      <c r="G93" t="str">
        <f t="shared" si="2"/>
        <v>mod_ds_con</v>
      </c>
      <c r="H93" t="s">
        <v>894</v>
      </c>
      <c r="I93" t="str">
        <f t="shared" si="3"/>
        <v xml:space="preserve">    mod_ds_con_06: "Requires a good understanding of the focal populations’ activity patterns; [density](#density) estimates can be biased (e.g., under-estimated) when regular periods of inactivity are not accounted for (using detection times to infer periods of activity may help overcome this limitation)' ({{ ref_intext_howe_et_al_2017 }}; {{ ref_intext_palencia_et_al_2021 }}; {{ ref_intext_clarke_et_al_2023 }})"</v>
      </c>
    </row>
    <row r="94" spans="1:9">
      <c r="A94" t="s">
        <v>1116</v>
      </c>
      <c r="B94" t="s">
        <v>338</v>
      </c>
      <c r="C94" t="s">
        <v>881</v>
      </c>
      <c r="D94">
        <v>7</v>
      </c>
      <c r="F94" t="s">
        <v>3903</v>
      </c>
      <c r="G94" t="str">
        <f t="shared" si="2"/>
        <v>mod_ds_con</v>
      </c>
      <c r="H94" t="s">
        <v>894</v>
      </c>
      <c r="I94" t="str">
        <f t="shared" si="3"/>
        <v xml:space="preserve">    mod_ds_con_07: "Tends to underestimate [density](#density) ({{ ref_intext_howe_et_al_2017 }}; {{ ref_intext_twining_et_al_2022 }}; {{ ref_intext_clarke_et_al_2023 }})"</v>
      </c>
    </row>
    <row r="95" spans="1:9">
      <c r="A95" t="s">
        <v>1119</v>
      </c>
      <c r="B95" t="s">
        <v>338</v>
      </c>
      <c r="C95" t="s">
        <v>881</v>
      </c>
      <c r="D95">
        <v>8</v>
      </c>
      <c r="F95" t="s">
        <v>3904</v>
      </c>
      <c r="G95" t="str">
        <f t="shared" si="2"/>
        <v>mod_ds_con</v>
      </c>
      <c r="H95" t="s">
        <v>894</v>
      </c>
      <c r="I95" t="str">
        <f t="shared" si="3"/>
        <v xml:space="preserve">    mod_ds_con_08: "Low population [density](#density) and reactivity to cameras may be major sources of bias' ({{ ref_intext_bessone_et_al_2020 }}; {{ ref_intext_clarke_et_al_2023 }})"</v>
      </c>
    </row>
    <row r="96" spans="1:9">
      <c r="A96" t="s">
        <v>939</v>
      </c>
      <c r="B96" t="s">
        <v>338</v>
      </c>
      <c r="C96" t="s">
        <v>888</v>
      </c>
      <c r="D96">
        <v>1</v>
      </c>
      <c r="F96" t="s">
        <v>2013</v>
      </c>
      <c r="G96" t="str">
        <f t="shared" si="2"/>
        <v>mod_ds_pro</v>
      </c>
      <c r="H96" t="s">
        <v>894</v>
      </c>
      <c r="I96" t="str">
        <f t="shared" si="3"/>
        <v xml:space="preserve">    mod_ds_pro_01: "A shortcut to controlling for variation in detection distances by only counting individuals within a short distance with an unobstructed view, and well sampled across cameras and species ({{ ref_intext_wearn_gloverkapfer_2017 }})"</v>
      </c>
    </row>
    <row r="97" spans="1:9">
      <c r="A97" t="s">
        <v>995</v>
      </c>
      <c r="B97" t="s">
        <v>338</v>
      </c>
      <c r="C97" t="s">
        <v>888</v>
      </c>
      <c r="D97">
        <v>2</v>
      </c>
      <c r="F97" t="s">
        <v>3905</v>
      </c>
      <c r="G97" t="str">
        <f t="shared" si="2"/>
        <v>mod_ds_pro</v>
      </c>
      <c r="H97" t="s">
        <v>894</v>
      </c>
      <c r="I97" t="str">
        <f t="shared" si="3"/>
        <v xml:space="preserve">    mod_ds_pro_02: "[Density](#density) estimates are unbiased by animal movement 'since camera-animal distance is measured at a certain instant in time (intervals of duration *t* apart)' ({{ ref_intext_howe_et_al_2017 }}; {{ ref_intext_clarke_et_al_2023 }})"</v>
      </c>
    </row>
    <row r="98" spans="1:9">
      <c r="A98" t="s">
        <v>1124</v>
      </c>
      <c r="B98" t="s">
        <v>338</v>
      </c>
      <c r="C98" t="s">
        <v>888</v>
      </c>
      <c r="D98">
        <v>3</v>
      </c>
      <c r="F98" t="s">
        <v>3906</v>
      </c>
      <c r="G98" t="str">
        <f t="shared" si="2"/>
        <v>mod_ds_pro</v>
      </c>
      <c r="H98" t="s">
        <v>894</v>
      </c>
      <c r="I98" t="str">
        <f t="shared" si="3"/>
        <v xml:space="preserve">    mod_ds_pro_03: "Can be applied to low-[density](#density) populations ({{ ref_intext_howe_et_al_2017 }}; {{ ref_intext_clarke_et_al_2023 }})"</v>
      </c>
    </row>
    <row r="99" spans="1:9">
      <c r="A99" t="s">
        <v>1132</v>
      </c>
      <c r="B99" t="s">
        <v>338</v>
      </c>
      <c r="C99" t="s">
        <v>888</v>
      </c>
      <c r="D99">
        <v>4</v>
      </c>
      <c r="F99" t="s">
        <v>2081</v>
      </c>
      <c r="G99" t="str">
        <f t="shared" si="2"/>
        <v>mod_ds_pro</v>
      </c>
      <c r="H99" t="s">
        <v>894</v>
      </c>
      <c r="I99" t="str">
        <f t="shared" si="3"/>
        <v xml:space="preserve">    mod_ds_pro_04: "Does not require individual identification ({{ ref_intext_howe_et_al_2017 }})"</v>
      </c>
    </row>
    <row r="100" spans="1:9">
      <c r="A100" t="s">
        <v>940</v>
      </c>
      <c r="B100" t="s">
        <v>368</v>
      </c>
      <c r="C100" t="s">
        <v>886</v>
      </c>
      <c r="D100">
        <v>1</v>
      </c>
      <c r="F100" t="s">
        <v>3907</v>
      </c>
      <c r="G100" t="str">
        <f t="shared" si="2"/>
        <v>mod_inventory_assump</v>
      </c>
      <c r="H100" t="s">
        <v>894</v>
      </c>
      <c r="I100" t="str">
        <f t="shared" si="3"/>
        <v xml:space="preserve">    mod_inventory_assump_01: "No formal [assumptions](#mods_modelling_assumption) ({{ ref_intext_wearn_gloverkapfer_2017 }})"</v>
      </c>
    </row>
    <row r="101" spans="1:9">
      <c r="A101" t="s">
        <v>941</v>
      </c>
      <c r="B101" t="s">
        <v>368</v>
      </c>
      <c r="C101" t="s">
        <v>881</v>
      </c>
      <c r="D101">
        <v>1</v>
      </c>
      <c r="F101" t="s">
        <v>2014</v>
      </c>
      <c r="G101" t="str">
        <f t="shared" si="2"/>
        <v>mod_inventory_con</v>
      </c>
      <c r="H101" t="s">
        <v>894</v>
      </c>
      <c r="I101" t="str">
        <f t="shared" si="3"/>
        <v xml:space="preserve">    mod_inventory_con_01: "Not reliable estimates for inference ('considered as unfinished, working drafts') ({{ ref_intext_wearn_gloverkapfer_2017 }})"</v>
      </c>
    </row>
    <row r="102" spans="1:9">
      <c r="A102" t="s">
        <v>942</v>
      </c>
      <c r="B102" t="s">
        <v>368</v>
      </c>
      <c r="C102" t="s">
        <v>888</v>
      </c>
      <c r="D102">
        <v>1</v>
      </c>
      <c r="F102" t="s">
        <v>3908</v>
      </c>
      <c r="G102" t="str">
        <f t="shared" si="2"/>
        <v>mod_inventory_pro</v>
      </c>
      <c r="H102" t="s">
        <v>894</v>
      </c>
      <c r="I102" t="str">
        <f t="shared" si="3"/>
        <v xml:space="preserve">    mod_inventory_pro_01: "Maximum flexibility for study design (e.g., [camera days per camera location](#camera_days_per_camera_location) or use of [lure](#baitlure_lure) ({{ ref_intext_rovero_et_al_2013 }})) ({{ ref_intext_wearn_gloverkapfer_2017 }})"</v>
      </c>
    </row>
    <row r="103" spans="1:9">
      <c r="A103" t="s">
        <v>943</v>
      </c>
      <c r="B103" t="s">
        <v>331</v>
      </c>
      <c r="C103" t="s">
        <v>886</v>
      </c>
      <c r="D103">
        <v>1</v>
      </c>
      <c r="F103" t="s">
        <v>2082</v>
      </c>
      <c r="G103" t="str">
        <f t="shared" si="2"/>
        <v>mod_is_assump</v>
      </c>
      <c r="H103" t="s">
        <v>894</v>
      </c>
      <c r="I103" t="str">
        <f t="shared" si="3"/>
        <v xml:space="preserve">    mod_is_assump_01: "Demographic closure (i.e., no births or deaths) ({{ ref_intext_moeller_et_al_2018 }})"</v>
      </c>
    </row>
    <row r="104" spans="1:9">
      <c r="A104" t="s">
        <v>996</v>
      </c>
      <c r="B104" t="s">
        <v>331</v>
      </c>
      <c r="C104" t="s">
        <v>886</v>
      </c>
      <c r="D104">
        <v>2</v>
      </c>
      <c r="F104" t="s">
        <v>2083</v>
      </c>
      <c r="G104" t="str">
        <f t="shared" si="2"/>
        <v>mod_is_assump</v>
      </c>
      <c r="H104" t="s">
        <v>894</v>
      </c>
      <c r="I104" t="str">
        <f t="shared" si="3"/>
        <v xml:space="preserve">    mod_is_assump_02: "Geographic closure (i.e., no immigration or emigration) ({{ ref_intext_moeller_et_al_2018 }})"</v>
      </c>
    </row>
    <row r="105" spans="1:9">
      <c r="A105" t="s">
        <v>1029</v>
      </c>
      <c r="B105" t="s">
        <v>331</v>
      </c>
      <c r="C105" t="s">
        <v>886</v>
      </c>
      <c r="D105">
        <v>3</v>
      </c>
      <c r="F105" t="s">
        <v>2084</v>
      </c>
      <c r="G105" t="str">
        <f t="shared" si="2"/>
        <v>mod_is_assump</v>
      </c>
      <c r="H105" t="s">
        <v>894</v>
      </c>
      <c r="I105" t="str">
        <f t="shared" si="3"/>
        <v xml:space="preserve">    mod_is_assump_03: "Camera locations are randomly placed ({{ ref_intext_moeller_et_al_2018 }})"</v>
      </c>
    </row>
    <row r="106" spans="1:9">
      <c r="A106" t="s">
        <v>1041</v>
      </c>
      <c r="B106" t="s">
        <v>331</v>
      </c>
      <c r="C106" t="s">
        <v>886</v>
      </c>
      <c r="D106">
        <v>4</v>
      </c>
      <c r="F106" t="s">
        <v>3909</v>
      </c>
      <c r="G106" t="str">
        <f t="shared" si="2"/>
        <v>mod_is_assump</v>
      </c>
      <c r="H106" t="s">
        <v>894</v>
      </c>
      <c r="I106" t="str">
        <f t="shared" si="3"/>
        <v xml:space="preserve">    mod_is_assump_04: "Detections are [independent](#independent_detections) ({{ ref_intext_moeller_et_al_2018 }})"</v>
      </c>
    </row>
    <row r="107" spans="1:9">
      <c r="A107" t="s">
        <v>1052</v>
      </c>
      <c r="B107" t="s">
        <v>331</v>
      </c>
      <c r="C107" t="s">
        <v>886</v>
      </c>
      <c r="D107">
        <v>5</v>
      </c>
      <c r="F107" t="s">
        <v>2085</v>
      </c>
      <c r="G107" t="str">
        <f t="shared" si="2"/>
        <v>mod_is_assump</v>
      </c>
      <c r="H107" t="s">
        <v>894</v>
      </c>
      <c r="I107" t="str">
        <f t="shared" si="3"/>
        <v xml:space="preserve">    mod_is_assump_05: "Detection is perfect (detection probability '*p*' = 1) ({{ ref_intext_moeller_et_al_2018 }})"</v>
      </c>
    </row>
    <row r="108" spans="1:9">
      <c r="A108" t="s">
        <v>944</v>
      </c>
      <c r="B108" t="s">
        <v>331</v>
      </c>
      <c r="C108" t="s">
        <v>881</v>
      </c>
      <c r="D108">
        <v>1</v>
      </c>
      <c r="F108" t="s">
        <v>2086</v>
      </c>
      <c r="G108" t="str">
        <f t="shared" si="2"/>
        <v>mod_is_con</v>
      </c>
      <c r="H108" t="s">
        <v>894</v>
      </c>
      <c r="I108" t="str">
        <f t="shared" si="3"/>
        <v xml:space="preserve">    mod_is_con_01: "Requires accurate counts of animals ({{ ref_intext_moeller_et_al_2018 }})"</v>
      </c>
    </row>
    <row r="109" spans="1:9">
      <c r="A109" t="s">
        <v>997</v>
      </c>
      <c r="B109" t="s">
        <v>331</v>
      </c>
      <c r="C109" t="s">
        <v>881</v>
      </c>
      <c r="D109">
        <v>2</v>
      </c>
      <c r="F109" t="s">
        <v>2087</v>
      </c>
      <c r="G109" t="str">
        <f t="shared" si="2"/>
        <v>mod_is_con</v>
      </c>
      <c r="H109" t="s">
        <v>894</v>
      </c>
      <c r="I109" t="str">
        <f t="shared" si="3"/>
        <v xml:space="preserve">    mod_is_con_02: "Assumes that perfect (detection probability '*p*' = 1) ({{ ref_intext_moeller_et_al_2018 }})"</v>
      </c>
    </row>
    <row r="110" spans="1:9">
      <c r="A110" t="s">
        <v>1092</v>
      </c>
      <c r="B110" t="s">
        <v>331</v>
      </c>
      <c r="C110" t="s">
        <v>881</v>
      </c>
      <c r="D110">
        <v>3</v>
      </c>
      <c r="F110" t="s">
        <v>2088</v>
      </c>
      <c r="G110" t="str">
        <f t="shared" si="2"/>
        <v>mod_is_con</v>
      </c>
      <c r="H110" t="s">
        <v>894</v>
      </c>
      <c r="I110" t="str">
        <f t="shared" si="3"/>
        <v xml:space="preserve">    mod_is_con_03: "Reduced precision ({{ ref_intext_moeller_et_al_2018 }})"</v>
      </c>
    </row>
    <row r="111" spans="1:9">
      <c r="A111" t="s">
        <v>945</v>
      </c>
      <c r="B111" t="s">
        <v>331</v>
      </c>
      <c r="C111" t="s">
        <v>888</v>
      </c>
      <c r="D111">
        <v>1</v>
      </c>
      <c r="F111" t="s">
        <v>2089</v>
      </c>
      <c r="G111" t="str">
        <f t="shared" si="2"/>
        <v>mod_is_pro</v>
      </c>
      <c r="H111" t="s">
        <v>894</v>
      </c>
      <c r="I111" t="str">
        <f t="shared" si="3"/>
        <v xml:space="preserve">    mod_is_pro_01: "Can be efficient for estimating abundance of common species (with a lot of images) ({{ ref_intext_moeller_et_al_2018 }})"</v>
      </c>
    </row>
    <row r="112" spans="1:9">
      <c r="A112" t="s">
        <v>998</v>
      </c>
      <c r="B112" t="s">
        <v>331</v>
      </c>
      <c r="C112" t="s">
        <v>888</v>
      </c>
      <c r="D112">
        <v>2</v>
      </c>
      <c r="F112" t="s">
        <v>2090</v>
      </c>
      <c r="G112" t="str">
        <f t="shared" si="2"/>
        <v>mod_is_pro</v>
      </c>
      <c r="H112" t="s">
        <v>894</v>
      </c>
      <c r="I112" t="str">
        <f t="shared" si="3"/>
        <v xml:space="preserve">    mod_is_pro_02: "Flexible assumption of animals’ distribution ({{ ref_intext_moeller_et_al_2018 }})"</v>
      </c>
    </row>
    <row r="113" spans="1:9">
      <c r="A113" t="s">
        <v>946</v>
      </c>
      <c r="B113" t="s">
        <v>364</v>
      </c>
      <c r="C113" t="s">
        <v>886</v>
      </c>
      <c r="D113">
        <v>1</v>
      </c>
      <c r="F113" t="s">
        <v>3910</v>
      </c>
      <c r="G113" t="str">
        <f t="shared" si="2"/>
        <v>mod_occupancy_assump</v>
      </c>
      <c r="H113" t="s">
        <v>894</v>
      </c>
      <c r="I113" t="str">
        <f t="shared" si="3"/>
        <v xml:space="preserve">    mod_occupancy_assump_01: "[Occupancy](#occupancy) is constant ({{ ref_intext_mackenzie_et_al_2002 }}) (abundance is constant) ({{ ref_intext_mackenzie_et_al_2006 }})"</v>
      </c>
    </row>
    <row r="114" spans="1:9">
      <c r="A114" t="s">
        <v>999</v>
      </c>
      <c r="B114" t="s">
        <v>364</v>
      </c>
      <c r="C114" t="s">
        <v>886</v>
      </c>
      <c r="D114">
        <v>2</v>
      </c>
      <c r="F114" t="s">
        <v>3911</v>
      </c>
      <c r="G114" t="str">
        <f t="shared" si="2"/>
        <v>mod_occupancy_assump</v>
      </c>
      <c r="H114" t="s">
        <v>894</v>
      </c>
      <c r="I114" t="str">
        <f t="shared" si="3"/>
        <v xml:space="preserve">    mod_occupancy_assump_02: "[Camera locations](#camera_location) are independent ({{ ref_intext_mackenzie_et_al_2006 }})"</v>
      </c>
    </row>
    <row r="115" spans="1:9">
      <c r="A115" t="s">
        <v>1030</v>
      </c>
      <c r="B115" t="s">
        <v>364</v>
      </c>
      <c r="C115" t="s">
        <v>886</v>
      </c>
      <c r="D115">
        <v>3</v>
      </c>
      <c r="F115" t="s">
        <v>3912</v>
      </c>
      <c r="G115" t="str">
        <f t="shared" si="2"/>
        <v>mod_occupancy_assump</v>
      </c>
      <c r="H115" t="s">
        <v>894</v>
      </c>
      <c r="I115" t="str">
        <f t="shared" si="3"/>
        <v xml:space="preserve">    mod_occupancy_assump_03: "Detections are [independent](#independent_detections) ({{ ref_intext_mackenzie_et_al_2006 }})"</v>
      </c>
    </row>
    <row r="116" spans="1:9">
      <c r="A116" t="s">
        <v>1042</v>
      </c>
      <c r="B116" t="s">
        <v>364</v>
      </c>
      <c r="C116" t="s">
        <v>886</v>
      </c>
      <c r="D116">
        <v>4</v>
      </c>
      <c r="F116" t="s">
        <v>3913</v>
      </c>
      <c r="G116" t="str">
        <f t="shared" si="2"/>
        <v>mod_occupancy_assump</v>
      </c>
      <c r="H116" t="s">
        <v>894</v>
      </c>
      <c r="I116" t="str">
        <f t="shared" si="3"/>
        <v xml:space="preserve">    mod_occupancy_assump_04: "The probability of [occupancy](#occupancy) and detection are constant across all [camera locations](#camera_location) within a stratum or can be modelled using covariates ({{ ref_intext_mackenzie_et_al_2006 }})"</v>
      </c>
    </row>
    <row r="117" spans="1:9">
      <c r="A117" t="s">
        <v>1053</v>
      </c>
      <c r="B117" t="s">
        <v>364</v>
      </c>
      <c r="C117" t="s">
        <v>886</v>
      </c>
      <c r="D117">
        <v>5</v>
      </c>
      <c r="F117" t="s">
        <v>2091</v>
      </c>
      <c r="G117" t="str">
        <f t="shared" si="2"/>
        <v>mod_occupancy_assump</v>
      </c>
      <c r="H117" t="s">
        <v>894</v>
      </c>
      <c r="I117" t="str">
        <f t="shared" si="3"/>
        <v xml:space="preserve">    mod_occupancy_assump_05: "Species are not misidentified ({{ ref_intext_mackenzie_et_al_2006 }})"</v>
      </c>
    </row>
    <row r="118" spans="1:9">
      <c r="A118" t="s">
        <v>947</v>
      </c>
      <c r="B118" t="s">
        <v>364</v>
      </c>
      <c r="C118" t="s">
        <v>881</v>
      </c>
      <c r="D118">
        <v>1</v>
      </c>
      <c r="F118" t="s">
        <v>3914</v>
      </c>
      <c r="G118" t="str">
        <f t="shared" si="2"/>
        <v>mod_occupancy_con</v>
      </c>
      <c r="H118" t="s">
        <v>894</v>
      </c>
      <c r="I118" t="str">
        <f t="shared" si="3"/>
        <v xml:space="preserve">    mod_occupancy_con_01: "[Occupancy](#occupancy) ({{ ref_intext_mackenzie_et_al_2002 }}) only measures distribution; it may be a misleading indicator of changes in abundance ({{ ref_intext_wearn_gloverkapfer_2017 }})"</v>
      </c>
    </row>
    <row r="119" spans="1:9">
      <c r="A119" t="s">
        <v>1000</v>
      </c>
      <c r="B119" t="s">
        <v>364</v>
      </c>
      <c r="C119" t="s">
        <v>881</v>
      </c>
      <c r="D119">
        <v>2</v>
      </c>
      <c r="F119" t="s">
        <v>3915</v>
      </c>
      <c r="G119" t="str">
        <f t="shared" si="2"/>
        <v>mod_occupancy_con</v>
      </c>
      <c r="H119" t="s">
        <v>894</v>
      </c>
      <c r="I119" t="str">
        <f t="shared" si="3"/>
        <v xml:space="preserve">    mod_occupancy_con_02: "Interpretation*/communication of results may not be straightforward (if the scale of movement is much larger than the [camera spacing](#camera_spacing) the results should be interpreted as 'probability of use' rather than [occupancy](#occupancy)) ({{ ref_intext_wearn_gloverkapfer_2017 }})"</v>
      </c>
    </row>
    <row r="120" spans="1:9">
      <c r="A120" t="s">
        <v>948</v>
      </c>
      <c r="B120" t="s">
        <v>364</v>
      </c>
      <c r="C120" t="s">
        <v>888</v>
      </c>
      <c r="D120">
        <v>1</v>
      </c>
      <c r="F120" t="s">
        <v>2092</v>
      </c>
      <c r="G120" t="str">
        <f t="shared" si="2"/>
        <v>mod_occupancy_pro</v>
      </c>
      <c r="H120" t="s">
        <v>894</v>
      </c>
      <c r="I120" t="str">
        <f t="shared" si="3"/>
        <v xml:space="preserve">    mod_occupancy_pro_01: "Does not require individual identification ({{ ref_intext_mackenzie_et_al_2006 }})"</v>
      </c>
    </row>
    <row r="121" spans="1:9">
      <c r="A121" t="s">
        <v>1001</v>
      </c>
      <c r="B121" t="s">
        <v>364</v>
      </c>
      <c r="C121" t="s">
        <v>888</v>
      </c>
      <c r="D121">
        <v>2</v>
      </c>
      <c r="F121" t="s">
        <v>2015</v>
      </c>
      <c r="G121" t="str">
        <f t="shared" si="2"/>
        <v>mod_occupancy_pro</v>
      </c>
      <c r="H121" t="s">
        <v>894</v>
      </c>
      <c r="I121" t="str">
        <f t="shared" si="3"/>
        <v xml:space="preserve">    mod_occupancy_pro_02: "Only requires detection*/non-detection data for each site ({{ ref_intext_wearn_gloverkapfer_2017 }})"</v>
      </c>
    </row>
    <row r="122" spans="1:9">
      <c r="A122" t="s">
        <v>1125</v>
      </c>
      <c r="B122" t="s">
        <v>364</v>
      </c>
      <c r="C122" t="s">
        <v>888</v>
      </c>
      <c r="D122">
        <v>3</v>
      </c>
      <c r="F122" t="s">
        <v>2016</v>
      </c>
      <c r="G122" t="str">
        <f t="shared" si="2"/>
        <v>mod_occupancy_pro</v>
      </c>
      <c r="H122" t="s">
        <v>894</v>
      </c>
      <c r="I122" t="str">
        <f t="shared" si="3"/>
        <v xml:space="preserve">    mod_occupancy_pro_03: "Relatively easy-to-use software exists for fitting models (PRESENCE, MARK, and the 'unmarked' R package) ({{ ref_intext_wearn_gloverkapfer_2017 }})"</v>
      </c>
    </row>
    <row r="123" spans="1:9">
      <c r="A123" t="s">
        <v>1133</v>
      </c>
      <c r="B123" t="s">
        <v>364</v>
      </c>
      <c r="C123" t="s">
        <v>888</v>
      </c>
      <c r="D123">
        <v>4</v>
      </c>
      <c r="F123" t="s">
        <v>2093</v>
      </c>
      <c r="G123" t="str">
        <f t="shared" si="2"/>
        <v>mod_occupancy_pro</v>
      </c>
      <c r="H123" t="s">
        <v>894</v>
      </c>
      <c r="I123" t="str">
        <f t="shared" si="3"/>
        <v xml:space="preserve">    mod_occupancy_pro_04: "Open models exist that allow for the estimation of site colonization and extinction rates ({{ ref_intext_mackenzie_et_al_2006 }}; {{ ref_intext_wearn_gloverkapfer_2017 }})"</v>
      </c>
    </row>
    <row r="124" spans="1:9">
      <c r="A124" t="s">
        <v>1137</v>
      </c>
      <c r="B124" t="s">
        <v>364</v>
      </c>
      <c r="C124" t="s">
        <v>888</v>
      </c>
      <c r="D124">
        <v>5</v>
      </c>
      <c r="F124" t="s">
        <v>3916</v>
      </c>
      <c r="G124" t="str">
        <f t="shared" si="2"/>
        <v>mod_occupancy_pro</v>
      </c>
      <c r="H124" t="s">
        <v>894</v>
      </c>
      <c r="I124" t="str">
        <f t="shared" si="3"/>
        <v xml:space="preserve">    mod_occupancy_pro_05: "Multi-species [occupancy models](#mods_occupancy) ({{ ref_intext_mackenzie_et_al_2002 }}) allow the inclusion of interactions among species while controlling for [imperfect detection](#imperfect_detection) ({{ ref_intext_wearn_gloverkapfer_2017 }})"</v>
      </c>
    </row>
    <row r="125" spans="1:9">
      <c r="A125" t="s">
        <v>949</v>
      </c>
      <c r="B125" t="s">
        <v>362</v>
      </c>
      <c r="C125" t="s">
        <v>886</v>
      </c>
      <c r="D125">
        <v>1</v>
      </c>
      <c r="F125" t="s">
        <v>3917</v>
      </c>
      <c r="G125" t="str">
        <f t="shared" si="2"/>
        <v>mod_rai_assump</v>
      </c>
      <c r="H125" t="s">
        <v>894</v>
      </c>
      <c r="I125" t="str">
        <f t="shared" si="3"/>
        <v xml:space="preserve">    mod_rai_poisson_assump_01: "Many [assumption](#mods_modelling_assumption)s exist (since used for many approaches) ({{ ref_intext_wearn_gloverkapfer_2017 }})"</v>
      </c>
    </row>
    <row r="126" spans="1:9">
      <c r="A126" t="s">
        <v>950</v>
      </c>
      <c r="B126" t="s">
        <v>362</v>
      </c>
      <c r="C126" t="s">
        <v>881</v>
      </c>
      <c r="D126">
        <v>1</v>
      </c>
      <c r="F126" t="s">
        <v>3918</v>
      </c>
      <c r="G126" t="str">
        <f t="shared" si="2"/>
        <v>mod_rai_con</v>
      </c>
      <c r="H126" t="s">
        <v>894</v>
      </c>
      <c r="I126" t="str">
        <f t="shared" si="3"/>
        <v xml:space="preserve">    mod_rai_poisson_con_01: "Difficult to draw inferences (a large number of [assumptions](#mods_modelling_assumption)); comparisons across space, time, species, and studies are difficult ({{ ref_intext_wearn_gloverkapfer_2017 }})"</v>
      </c>
    </row>
    <row r="127" spans="1:9">
      <c r="A127" t="s">
        <v>1002</v>
      </c>
      <c r="B127" t="s">
        <v>362</v>
      </c>
      <c r="C127" t="s">
        <v>881</v>
      </c>
      <c r="D127">
        <v>2</v>
      </c>
      <c r="F127" t="s">
        <v>2982</v>
      </c>
      <c r="G127" t="str">
        <f t="shared" si="2"/>
        <v>mod_rai_con</v>
      </c>
      <c r="H127" t="s">
        <v>894</v>
      </c>
      <c r="I127" t="str">
        <f t="shared" si="3"/>
        <v xml:space="preserve">    mod_rai_poisson_con_02: "Requires stringent study design (e.g., random sampling, standardized methods) ({{ ref_intext_wearn_gloverkapfer_2017 }})"</v>
      </c>
    </row>
    <row r="128" spans="1:9">
      <c r="A128" t="s">
        <v>1093</v>
      </c>
      <c r="B128" t="s">
        <v>362</v>
      </c>
      <c r="C128" t="s">
        <v>881</v>
      </c>
      <c r="D128">
        <v>3</v>
      </c>
      <c r="F128" t="s">
        <v>1413</v>
      </c>
      <c r="G128" t="str">
        <f t="shared" si="2"/>
        <v>mod_rai_con</v>
      </c>
      <c r="H128" t="s">
        <v>894</v>
      </c>
      <c r="I128" t="str">
        <f t="shared" si="3"/>
        <v xml:space="preserve">    mod_rai_poisson_con_03: "Detection rates from remote cameras cannot be used as an index to compare relative abundance across species ({{ ref_intext_rowcliffe-carbone_2008 }})"</v>
      </c>
    </row>
    <row r="129" spans="1:9">
      <c r="A129" t="s">
        <v>951</v>
      </c>
      <c r="B129" t="s">
        <v>362</v>
      </c>
      <c r="C129" t="s">
        <v>888</v>
      </c>
      <c r="D129">
        <v>1</v>
      </c>
      <c r="F129" t="s">
        <v>2017</v>
      </c>
      <c r="G129" t="str">
        <f t="shared" si="2"/>
        <v>mod_rai_pro</v>
      </c>
      <c r="H129" t="s">
        <v>894</v>
      </c>
      <c r="I129" t="str">
        <f t="shared" si="3"/>
        <v xml:space="preserve">    mod_rai_poisson_pro_01: "Simple to calculate and technically possible (even with small sample sizes when robust methods might fail) ({{ ref_intext_wearn_gloverkapfer_2017 }})"</v>
      </c>
    </row>
    <row r="130" spans="1:9">
      <c r="A130" t="s">
        <v>1003</v>
      </c>
      <c r="B130" t="s">
        <v>362</v>
      </c>
      <c r="C130" t="s">
        <v>888</v>
      </c>
      <c r="D130">
        <v>2</v>
      </c>
      <c r="F130" t="s">
        <v>3919</v>
      </c>
      <c r="G130" t="str">
        <f t="shared" ref="G130:G193" si="4">B130&amp;"_"&amp;C130</f>
        <v>mod_rai_pro</v>
      </c>
      <c r="H130" t="s">
        <v>894</v>
      </c>
      <c r="I130" t="str">
        <f t="shared" ref="I130:I193" si="5">"    "&amp;A130&amp;": "&amp;""""&amp;F130&amp;""""</f>
        <v xml:space="preserve">    mod_rai_poisson_pro_02: "[Relative abundance indices](#mods_relative_abundance) often do correlate with abundance ({{ ref_intext_wearn_gloverkapfer_2017 }})"</v>
      </c>
    </row>
    <row r="131" spans="1:9">
      <c r="A131" t="s">
        <v>1126</v>
      </c>
      <c r="B131" t="s">
        <v>362</v>
      </c>
      <c r="C131" t="s">
        <v>888</v>
      </c>
      <c r="D131">
        <v>3</v>
      </c>
      <c r="F131" t="s">
        <v>3920</v>
      </c>
      <c r="G131" t="str">
        <f t="shared" si="4"/>
        <v>mod_rai_pro</v>
      </c>
      <c r="H131" t="s">
        <v>894</v>
      </c>
      <c r="I131" t="str">
        <f t="shared" si="5"/>
        <v xml:space="preserve">    mod_rai_poisson_pro_03: "Calibration with independent [density](#density) estimates is possible ({{ ref_intext_wearn_gloverkapfer_2017 }})"</v>
      </c>
    </row>
    <row r="132" spans="1:9">
      <c r="A132" t="s">
        <v>952</v>
      </c>
      <c r="B132" t="s">
        <v>344</v>
      </c>
      <c r="C132" t="s">
        <v>886</v>
      </c>
      <c r="D132">
        <v>1</v>
      </c>
      <c r="F132" t="s">
        <v>2144</v>
      </c>
      <c r="G132" t="str">
        <f t="shared" si="4"/>
        <v>mod_rem_assump</v>
      </c>
      <c r="H132" t="s">
        <v>894</v>
      </c>
      <c r="I132" t="str">
        <f t="shared" si="5"/>
        <v xml:space="preserve">    mod_rem_assump_01: "Demographic closure ({{ ref_intext_rowcliffe_et_al_2008 }}; {{ ref_intext_doran_myers_2018 }}) (i.e., no births or deaths)"</v>
      </c>
    </row>
    <row r="133" spans="1:9">
      <c r="A133" t="s">
        <v>1004</v>
      </c>
      <c r="B133" t="s">
        <v>344</v>
      </c>
      <c r="C133" t="s">
        <v>886</v>
      </c>
      <c r="D133">
        <v>2</v>
      </c>
      <c r="F133" t="s">
        <v>2145</v>
      </c>
      <c r="G133" t="str">
        <f t="shared" si="4"/>
        <v>mod_rem_assump</v>
      </c>
      <c r="H133" t="s">
        <v>894</v>
      </c>
      <c r="I133" t="str">
        <f t="shared" si="5"/>
        <v xml:space="preserve">    mod_rem_assump_02: "Geographic closure ({{ ref_intext_rowcliffe_et_al_2008 }}; {{ ref_intext_doran_myers_2018 }}) (i.e., no immigration or emigration) ({{ ref_intext_wearn_gloverkapfer_2017 }})"</v>
      </c>
    </row>
    <row r="134" spans="1:9">
      <c r="A134" t="s">
        <v>1031</v>
      </c>
      <c r="B134" t="s">
        <v>344</v>
      </c>
      <c r="C134" t="s">
        <v>886</v>
      </c>
      <c r="D134">
        <v>3</v>
      </c>
      <c r="F134" t="s">
        <v>2094</v>
      </c>
      <c r="G134" t="str">
        <f t="shared" si="4"/>
        <v>mod_rem_assump</v>
      </c>
      <c r="H134" t="s">
        <v>894</v>
      </c>
      <c r="I134" t="str">
        <f t="shared" si="5"/>
        <v xml:space="preserve">    mod_rem_assump_03: "Camera locations are randomly placed relative to animal movement ({{ ref_intext_wearn_gloverkapfer_2017 }}; {{ ref_intext_rowcliffe_et_al_2008 }})"</v>
      </c>
    </row>
    <row r="135" spans="1:9">
      <c r="A135" t="s">
        <v>1043</v>
      </c>
      <c r="B135" t="s">
        <v>344</v>
      </c>
      <c r="C135" t="s">
        <v>886</v>
      </c>
      <c r="D135">
        <v>4</v>
      </c>
      <c r="F135" t="s">
        <v>2095</v>
      </c>
      <c r="G135" t="str">
        <f t="shared" si="4"/>
        <v>mod_rem_assump</v>
      </c>
      <c r="H135" t="s">
        <v>894</v>
      </c>
      <c r="I135" t="str">
        <f t="shared" si="5"/>
        <v xml:space="preserve">    mod_rem_assump_04: "Animal movement is unaffected by the cameras ({{ ref_intext_wearn_gloverkapfer_2017 }}; {{ ref_intext_rowcliffe_et_al_2008 }})"</v>
      </c>
    </row>
    <row r="136" spans="1:9">
      <c r="A136" t="s">
        <v>1054</v>
      </c>
      <c r="B136" t="s">
        <v>344</v>
      </c>
      <c r="C136" t="s">
        <v>886</v>
      </c>
      <c r="D136">
        <v>5</v>
      </c>
      <c r="F136" t="s">
        <v>2096</v>
      </c>
      <c r="G136" t="str">
        <f t="shared" si="4"/>
        <v>mod_rem_assump</v>
      </c>
      <c r="H136" t="s">
        <v>894</v>
      </c>
      <c r="I136" t="str">
        <f t="shared" si="5"/>
        <v xml:space="preserve">    mod_rem_assump_05: "Accurate counts of independent 'contacts' camera locations ({{ ref_intext_wearn_gloverkapfer_2017 }}; {{ ref_intext_rowcliffe_et_al_2008 }})"</v>
      </c>
    </row>
    <row r="137" spans="1:9">
      <c r="A137" t="s">
        <v>1063</v>
      </c>
      <c r="B137" t="s">
        <v>344</v>
      </c>
      <c r="C137" t="s">
        <v>886</v>
      </c>
      <c r="D137">
        <v>6</v>
      </c>
      <c r="F137" t="s">
        <v>2097</v>
      </c>
      <c r="G137" t="str">
        <f t="shared" si="4"/>
        <v>mod_rem_assump</v>
      </c>
      <c r="H137" t="s">
        <v>894</v>
      </c>
      <c r="I137" t="str">
        <f t="shared" si="5"/>
        <v xml:space="preserve">    mod_rem_assump_06: "Unbiased estimates of animal activity levels and speed ({{ ref_intext_rowcliffe_et_al_2014 }}; {{ ref_intext_rowcliffe_et_al_2016 }}; {{ ref_intext_wearn_gloverkapfer_2017 }})"</v>
      </c>
    </row>
    <row r="138" spans="1:9">
      <c r="A138" t="s">
        <v>1071</v>
      </c>
      <c r="B138" t="s">
        <v>344</v>
      </c>
      <c r="C138" t="s">
        <v>886</v>
      </c>
      <c r="D138">
        <v>7</v>
      </c>
      <c r="F138" t="s">
        <v>2098</v>
      </c>
      <c r="G138" t="str">
        <f t="shared" si="4"/>
        <v>mod_rem_assump</v>
      </c>
      <c r="H138" t="s">
        <v>894</v>
      </c>
      <c r="I138" t="str">
        <f t="shared" si="5"/>
        <v xml:space="preserve">    mod_rem_assump_07: "Camera’s detection zone can be approximated well using a 2D cone shape, defined by the radius and angle parameters ({{ ref_intext_rowcliffe_et_al_2011 }})"</v>
      </c>
    </row>
    <row r="139" spans="1:9">
      <c r="A139" t="s">
        <v>1077</v>
      </c>
      <c r="B139" t="s">
        <v>344</v>
      </c>
      <c r="C139" t="s">
        <v>886</v>
      </c>
      <c r="D139">
        <v>8</v>
      </c>
      <c r="F139" t="s">
        <v>2099</v>
      </c>
      <c r="G139" t="str">
        <f t="shared" si="4"/>
        <v>mod_rem_assump</v>
      </c>
      <c r="H139" t="s">
        <v>894</v>
      </c>
      <c r="I139" t="str">
        <f t="shared" si="5"/>
        <v xml:space="preserve">    mod_rem_assump_08: "If activity and speed are to be estimated from camera data, two additional assumptions: All animals are active during the peak daily activity ({{ ref_intext_rowcliffe_et_al_2014 }})"</v>
      </c>
    </row>
    <row r="140" spans="1:9">
      <c r="A140" t="s">
        <v>1083</v>
      </c>
      <c r="B140" t="s">
        <v>344</v>
      </c>
      <c r="C140" t="s">
        <v>886</v>
      </c>
      <c r="D140">
        <v>9</v>
      </c>
      <c r="F140" t="s">
        <v>2100</v>
      </c>
      <c r="G140" t="str">
        <f t="shared" si="4"/>
        <v>mod_rem_assump</v>
      </c>
      <c r="H140" t="s">
        <v>894</v>
      </c>
      <c r="I140" t="str">
        <f t="shared" si="5"/>
        <v xml:space="preserve">    mod_rem_assump_09: "Animals moving quickly past a camera are not missed ({{ ref_intext_rowcliffe_et_al_2016 }})"</v>
      </c>
    </row>
    <row r="141" spans="1:9">
      <c r="A141" t="s">
        <v>953</v>
      </c>
      <c r="B141" t="s">
        <v>344</v>
      </c>
      <c r="C141" t="s">
        <v>881</v>
      </c>
      <c r="D141">
        <v>1</v>
      </c>
      <c r="F141" t="s">
        <v>2018</v>
      </c>
      <c r="G141" t="str">
        <f t="shared" si="4"/>
        <v>mod_rem_con</v>
      </c>
      <c r="H141" t="s">
        <v>894</v>
      </c>
      <c r="I141" t="str">
        <f t="shared" si="5"/>
        <v xml:space="preserve">    mod_rem_con_01: "Requires relatively stringent study design, particularly (e.g., random sampling and use of bait or lure) ({{ ref_intext_wearn_gloverkapfer_2017 }})"</v>
      </c>
    </row>
    <row r="142" spans="1:9">
      <c r="A142" t="s">
        <v>1005</v>
      </c>
      <c r="B142" t="s">
        <v>344</v>
      </c>
      <c r="C142" t="s">
        <v>881</v>
      </c>
      <c r="D142">
        <v>2</v>
      </c>
      <c r="F142" t="s">
        <v>2019</v>
      </c>
      <c r="G142" t="str">
        <f t="shared" si="4"/>
        <v>mod_rem_con</v>
      </c>
      <c r="H142" t="s">
        <v>894</v>
      </c>
      <c r="I142" t="str">
        <f t="shared" si="5"/>
        <v xml:space="preserve">    mod_rem_con_02: "Requires independent estimates of animal speed or measurement of animal speed within videos ({{ ref_intext_wearn_gloverkapfer_2017 }})"</v>
      </c>
    </row>
    <row r="143" spans="1:9">
      <c r="A143" t="s">
        <v>1094</v>
      </c>
      <c r="B143" t="s">
        <v>344</v>
      </c>
      <c r="C143" t="s">
        <v>881</v>
      </c>
      <c r="D143">
        <v>3</v>
      </c>
      <c r="F143" t="s">
        <v>2020</v>
      </c>
      <c r="G143" t="str">
        <f t="shared" si="4"/>
        <v>mod_rem_con</v>
      </c>
      <c r="H143" t="s">
        <v>894</v>
      </c>
      <c r="I143" t="str">
        <f t="shared" si="5"/>
        <v xml:space="preserve">    mod_rem_con_03: "No dedicated, simple software ({{ ref_intext_wearn_gloverkapfer_2017 }})"</v>
      </c>
    </row>
    <row r="144" spans="1:9">
      <c r="A144" t="s">
        <v>1101</v>
      </c>
      <c r="B144" t="s">
        <v>344</v>
      </c>
      <c r="C144" t="s">
        <v>881</v>
      </c>
      <c r="D144">
        <v>4</v>
      </c>
      <c r="F144" t="s">
        <v>2101</v>
      </c>
      <c r="G144" t="str">
        <f t="shared" si="4"/>
        <v>mod_rem_con</v>
      </c>
      <c r="H144" t="s">
        <v>894</v>
      </c>
      <c r="I144" t="str">
        <f t="shared" si="5"/>
        <v xml:space="preserve">    mod_rem_con_04: "Random relative to animal movement, grid preferred, avoid multiple captures of same individual, area coverage important for abundance estimation ({{ ref_intext_rovero_et_al_2013 }})"</v>
      </c>
    </row>
    <row r="145" spans="1:9">
      <c r="A145" t="s">
        <v>1107</v>
      </c>
      <c r="B145" t="s">
        <v>344</v>
      </c>
      <c r="C145" t="s">
        <v>881</v>
      </c>
      <c r="D145">
        <v>5</v>
      </c>
      <c r="F145" t="s">
        <v>2102</v>
      </c>
      <c r="G145" t="str">
        <f t="shared" si="4"/>
        <v>mod_rem_con</v>
      </c>
      <c r="H145" t="s">
        <v>894</v>
      </c>
      <c r="I145" t="str">
        <f t="shared" si="5"/>
        <v xml:space="preserve">    mod_rem_con_05: "Possible sources of error include inaccurate measurement of detection zone and movement rate ({{ ref_intext_rowcliffe_et_al_2013 }}; {{ ref_intext_cusack_et_al_2015 }})"</v>
      </c>
    </row>
    <row r="146" spans="1:9">
      <c r="A146" t="s">
        <v>954</v>
      </c>
      <c r="B146" t="s">
        <v>344</v>
      </c>
      <c r="C146" t="s">
        <v>888</v>
      </c>
      <c r="D146">
        <v>1</v>
      </c>
      <c r="F146" t="s">
        <v>2021</v>
      </c>
      <c r="G146" t="str">
        <f t="shared" si="4"/>
        <v>mod_rem_pro</v>
      </c>
      <c r="H146" t="s">
        <v>894</v>
      </c>
      <c r="I146" t="str">
        <f t="shared" si="5"/>
        <v xml:space="preserve">    mod_rem_pro_01: "Flexible study design (e.g., 'holes' in grids allowed, camera spacing less important) ({{ ref_intext_wearn_gloverkapfer_2017 }})"</v>
      </c>
    </row>
    <row r="147" spans="1:9">
      <c r="A147" t="s">
        <v>1006</v>
      </c>
      <c r="B147" t="s">
        <v>344</v>
      </c>
      <c r="C147" t="s">
        <v>888</v>
      </c>
      <c r="D147">
        <v>2</v>
      </c>
      <c r="F147" t="s">
        <v>2022</v>
      </c>
      <c r="G147" t="str">
        <f t="shared" si="4"/>
        <v>mod_rem_pro</v>
      </c>
      <c r="H147" t="s">
        <v>894</v>
      </c>
      <c r="I147" t="str">
        <f t="shared" si="5"/>
        <v xml:space="preserve">    mod_rem_pro_02: "Can be applied to unmarked species ({{ ref_intext_wearn_gloverkapfer_2017 }})"</v>
      </c>
    </row>
    <row r="148" spans="1:9">
      <c r="A148" t="s">
        <v>1127</v>
      </c>
      <c r="B148" t="s">
        <v>344</v>
      </c>
      <c r="C148" t="s">
        <v>888</v>
      </c>
      <c r="D148">
        <v>3</v>
      </c>
      <c r="F148" t="s">
        <v>3921</v>
      </c>
      <c r="G148" t="str">
        <f t="shared" si="4"/>
        <v>mod_rem_pro</v>
      </c>
      <c r="H148" t="s">
        <v>894</v>
      </c>
      <c r="I148" t="str">
        <f t="shared" si="5"/>
        <v xml:space="preserve">    mod_rem_pro_03: "Allows community-wide [density](#density) estimation ({{ ref_intext_wearn_gloverkapfer_2017 }})"</v>
      </c>
    </row>
    <row r="149" spans="1:9">
      <c r="A149" t="s">
        <v>1134</v>
      </c>
      <c r="B149" t="s">
        <v>344</v>
      </c>
      <c r="C149" t="s">
        <v>888</v>
      </c>
      <c r="D149">
        <v>4</v>
      </c>
      <c r="F149" t="s">
        <v>2023</v>
      </c>
      <c r="G149" t="str">
        <f t="shared" si="4"/>
        <v>mod_rem_pro</v>
      </c>
      <c r="H149" t="s">
        <v>894</v>
      </c>
      <c r="I149" t="str">
        <f t="shared" si="5"/>
        <v xml:space="preserve">    mod_rem_pro_04: "Outputs also include informative parameter estimates (i.e., animal speed and activity levels, and detection zone parameters) ({{ ref_intext_wearn_gloverkapfer_2017 }})"</v>
      </c>
    </row>
    <row r="150" spans="1:9">
      <c r="A150" t="s">
        <v>1138</v>
      </c>
      <c r="B150" t="s">
        <v>344</v>
      </c>
      <c r="C150" t="s">
        <v>888</v>
      </c>
      <c r="D150">
        <v>5</v>
      </c>
      <c r="F150" t="s">
        <v>2152</v>
      </c>
      <c r="G150" t="str">
        <f t="shared" si="4"/>
        <v>mod_rem_pro</v>
      </c>
      <c r="H150" t="s">
        <v>894</v>
      </c>
      <c r="I150" t="str">
        <f t="shared" si="5"/>
        <v xml:space="preserve">    mod_rem_pro_05: "Comparable estimates to SECR [({{ ref_intext_efford_2004 }}; {{ ref_intext_borchers_efford_2008 }}; {{ ref_intext_royle_young_2008 }}; {{ ref_intext_royle_et_al_2009 }}) ({{ ref_intext_wearn_gloverkapfer_2017 }})"</v>
      </c>
    </row>
    <row r="151" spans="1:9">
      <c r="A151" t="s">
        <v>3885</v>
      </c>
      <c r="B151" t="s">
        <v>344</v>
      </c>
      <c r="C151" t="s">
        <v>888</v>
      </c>
      <c r="D151">
        <v>6</v>
      </c>
      <c r="F151" t="s">
        <v>2146</v>
      </c>
      <c r="G151" t="str">
        <f t="shared" si="4"/>
        <v>mod_rem_pro</v>
      </c>
      <c r="H151" t="s">
        <v>894</v>
      </c>
      <c r="I151" t="str">
        <f t="shared" si="5"/>
        <v xml:space="preserve">    mod_rem_pro_06: "Does not require marked animals or identification of individuals ({{ ref_intext_rowcliffe_et_al_2008 }}; {{ ref_intext_doran_myers_2018 }})"</v>
      </c>
    </row>
    <row r="152" spans="1:9">
      <c r="A152" t="s">
        <v>1141</v>
      </c>
      <c r="B152" t="s">
        <v>344</v>
      </c>
      <c r="C152" t="s">
        <v>888</v>
      </c>
      <c r="D152">
        <v>7</v>
      </c>
      <c r="F152" t="s">
        <v>2147</v>
      </c>
      <c r="G152" t="str">
        <f t="shared" si="4"/>
        <v>mod_rem_pro</v>
      </c>
      <c r="H152" t="s">
        <v>894</v>
      </c>
      <c r="I152" t="str">
        <f t="shared" si="5"/>
        <v xml:space="preserve">    mod_rem_pro_07: "Can use camera spacing without regard to population home range size ({{ ref_intext_rowcliffe_et_al_2008 }}; {{ ref_intext_doran_myers_2018 }})"</v>
      </c>
    </row>
    <row r="153" spans="1:9">
      <c r="A153" t="s">
        <v>1143</v>
      </c>
      <c r="B153" t="s">
        <v>344</v>
      </c>
      <c r="C153" t="s">
        <v>888</v>
      </c>
      <c r="D153">
        <v>8</v>
      </c>
      <c r="F153" t="s">
        <v>3922</v>
      </c>
      <c r="G153" t="str">
        <f t="shared" si="4"/>
        <v>mod_rem_pro</v>
      </c>
      <c r="H153" t="s">
        <v>894</v>
      </c>
      <c r="I153" t="str">
        <f t="shared" si="5"/>
        <v xml:space="preserve">    mod_rem_pro_08: "Direct estimation of [density](#density); avoids ad-hoc definitions of study area ({{ ref_intext_rowcliffe_et_al_2008 }})"</v>
      </c>
    </row>
    <row r="154" spans="1:9">
      <c r="A154" t="s">
        <v>955</v>
      </c>
      <c r="B154" t="s">
        <v>342</v>
      </c>
      <c r="C154" t="s">
        <v>886</v>
      </c>
      <c r="D154">
        <v>1</v>
      </c>
      <c r="F154" t="s">
        <v>3923</v>
      </c>
      <c r="G154" t="str">
        <f t="shared" si="4"/>
        <v>mod_rest_assump</v>
      </c>
      <c r="H154" t="s">
        <v>894</v>
      </c>
      <c r="I154" t="str">
        <f t="shared" si="5"/>
        <v xml:space="preserve">    mod_rest_assump_01: "Demographic closure (i.e., no births or deaths) and geographic closure (i.e., no immigration or emigration) (animal [density](#density) is constant during the [survey](#survey)) ({{ ref_intext_rowcliffe_et_al_2008 }})"</v>
      </c>
    </row>
    <row r="155" spans="1:9">
      <c r="A155" t="s">
        <v>1007</v>
      </c>
      <c r="B155" t="s">
        <v>342</v>
      </c>
      <c r="C155" t="s">
        <v>886</v>
      </c>
      <c r="D155">
        <v>2</v>
      </c>
      <c r="F155" t="s">
        <v>2103</v>
      </c>
      <c r="G155" t="str">
        <f t="shared" si="4"/>
        <v>mod_rest_assump</v>
      </c>
      <c r="H155" t="s">
        <v>894</v>
      </c>
      <c r="I155" t="str">
        <f t="shared" si="5"/>
        <v xml:space="preserve">    mod_rest_assump_02: "Detection is perfect ({{ ref_intext_wearn_gloverkapfer_2017 }}) (detection probability '*p*' = 1) unless otherwise modelled ({{ ref_intext_nakashima_et_al_2018 }})"</v>
      </c>
    </row>
    <row r="156" spans="1:9">
      <c r="A156" t="s">
        <v>1032</v>
      </c>
      <c r="B156" t="s">
        <v>342</v>
      </c>
      <c r="C156" t="s">
        <v>886</v>
      </c>
      <c r="D156">
        <v>3</v>
      </c>
      <c r="F156" t="s">
        <v>2104</v>
      </c>
      <c r="G156" t="str">
        <f t="shared" si="4"/>
        <v>mod_rest_assump</v>
      </c>
      <c r="H156" t="s">
        <v>894</v>
      </c>
      <c r="I156" t="str">
        <f t="shared" si="5"/>
        <v xml:space="preserve">    mod_rest_assump_03: "Camera locations are representative of the available habitat ({{ ref_intext_nakashima_et_al_2018 }})"</v>
      </c>
    </row>
    <row r="157" spans="1:9">
      <c r="A157" t="s">
        <v>1044</v>
      </c>
      <c r="B157" t="s">
        <v>342</v>
      </c>
      <c r="C157" t="s">
        <v>886</v>
      </c>
      <c r="D157">
        <v>4</v>
      </c>
      <c r="F157" t="s">
        <v>2105</v>
      </c>
      <c r="G157" t="str">
        <f t="shared" si="4"/>
        <v>mod_rest_assump</v>
      </c>
      <c r="H157" t="s">
        <v>894</v>
      </c>
      <c r="I157" t="str">
        <f t="shared" si="5"/>
        <v xml:space="preserve">    mod_rest_assump_04: "Camera locations are randomly placed relative to the spatial distribution of animals ({{ ref_intext_nakashima_et_al_2018 }})"</v>
      </c>
    </row>
    <row r="158" spans="1:9">
      <c r="A158" t="s">
        <v>1055</v>
      </c>
      <c r="B158" t="s">
        <v>342</v>
      </c>
      <c r="C158" t="s">
        <v>886</v>
      </c>
      <c r="D158">
        <v>5</v>
      </c>
      <c r="F158" t="s">
        <v>2106</v>
      </c>
      <c r="G158" t="str">
        <f t="shared" si="4"/>
        <v>mod_rest_assump</v>
      </c>
      <c r="H158" t="s">
        <v>894</v>
      </c>
      <c r="I158" t="str">
        <f t="shared" si="5"/>
        <v xml:space="preserve">    mod_rest_assump_05: "Animal movement and behaviour are not affected by cameras ({{ ref_intext_nakashima_et_al_2018 }})"</v>
      </c>
    </row>
    <row r="159" spans="1:9">
      <c r="A159" t="s">
        <v>1064</v>
      </c>
      <c r="B159" t="s">
        <v>342</v>
      </c>
      <c r="C159" t="s">
        <v>886</v>
      </c>
      <c r="D159">
        <v>6</v>
      </c>
      <c r="F159" t="s">
        <v>3924</v>
      </c>
      <c r="G159" t="str">
        <f t="shared" si="4"/>
        <v>mod_rest_assump</v>
      </c>
      <c r="H159" t="s">
        <v>894</v>
      </c>
      <c r="I159" t="str">
        <f t="shared" si="5"/>
        <v xml:space="preserve">    mod_rest_assump_06: "Detections are [independent](#independent_detections) ({{ ref_intext_nakashima_et_al_2018 }})"</v>
      </c>
    </row>
    <row r="160" spans="1:9">
      <c r="A160" t="s">
        <v>1072</v>
      </c>
      <c r="B160" t="s">
        <v>342</v>
      </c>
      <c r="C160" t="s">
        <v>886</v>
      </c>
      <c r="D160">
        <v>7</v>
      </c>
      <c r="F160" t="s">
        <v>2107</v>
      </c>
      <c r="G160" t="str">
        <f t="shared" si="4"/>
        <v>mod_rest_assump</v>
      </c>
      <c r="H160" t="s">
        <v>894</v>
      </c>
      <c r="I160" t="str">
        <f t="shared" si="5"/>
        <v xml:space="preserve">    mod_rest_assump_07: "The observed distribution of staying time in the focal area fits the distribution of movement ({{ ref_intext_nakashima_et_al_2018 }})"</v>
      </c>
    </row>
    <row r="161" spans="1:9">
      <c r="A161" t="s">
        <v>1078</v>
      </c>
      <c r="B161" t="s">
        <v>342</v>
      </c>
      <c r="C161" t="s">
        <v>886</v>
      </c>
      <c r="D161">
        <v>8</v>
      </c>
      <c r="F161" t="s">
        <v>2108</v>
      </c>
      <c r="G161" t="str">
        <f t="shared" si="4"/>
        <v>mod_rest_assump</v>
      </c>
      <c r="H161" t="s">
        <v>894</v>
      </c>
      <c r="I161" t="str">
        <f t="shared" si="5"/>
        <v xml:space="preserve">    mod_rest_assump_08: "The observed staying time must follow a given parametric distribution ({{ ref_intext_nakashima_et_al_2018 }})"</v>
      </c>
    </row>
    <row r="162" spans="1:9">
      <c r="A162" t="s">
        <v>956</v>
      </c>
      <c r="B162" t="s">
        <v>342</v>
      </c>
      <c r="C162" t="s">
        <v>881</v>
      </c>
      <c r="D162">
        <v>1</v>
      </c>
      <c r="F162" t="s">
        <v>3925</v>
      </c>
      <c r="G162" t="str">
        <f t="shared" si="4"/>
        <v>mod_rest_con</v>
      </c>
      <c r="H162" t="s">
        <v>894</v>
      </c>
      <c r="I162" t="str">
        <f t="shared" si="5"/>
        <v xml:space="preserve">    mod_rest_con_01: "Attraction or aversion to cameras is exhibited in some species ({{ ref_intext_meek_et_al_2016 }}) and could affect the time within the detection zone and subsequently affect estimates of [density](#density) ({{ ref_intext_doran_myers_2018 }})"</v>
      </c>
    </row>
    <row r="163" spans="1:9">
      <c r="A163" t="s">
        <v>1008</v>
      </c>
      <c r="B163" t="s">
        <v>342</v>
      </c>
      <c r="C163" t="s">
        <v>881</v>
      </c>
      <c r="D163">
        <v>2</v>
      </c>
      <c r="F163" t="s">
        <v>3819</v>
      </c>
      <c r="G163" t="str">
        <f t="shared" si="4"/>
        <v>mod_rest_con</v>
      </c>
      <c r="H163" t="s">
        <v>894</v>
      </c>
      <c r="I163" t="str">
        <f t="shared" si="5"/>
        <v xml:space="preserve">    mod_rest_con_02: "Requires accurate measurements of the area of the camera detection zone, which has been a challenge in previous studies ({{ ref_intext_rowcliffe_et_al_2011 }}; {{ ref_intext_cusack_et_al_2015 }}; {{ ref_intext_anile_devillard_2016 }}; {{ ref_intext_doran_myers_2018 }}; {{ ref_intext_nakashima_et_al_2018 }})"</v>
      </c>
    </row>
    <row r="164" spans="1:9">
      <c r="A164" t="s">
        <v>1095</v>
      </c>
      <c r="B164" t="s">
        <v>342</v>
      </c>
      <c r="C164" t="s">
        <v>881</v>
      </c>
      <c r="D164">
        <v>3</v>
      </c>
      <c r="F164" t="s">
        <v>2109</v>
      </c>
      <c r="G164" t="str">
        <f t="shared" si="4"/>
        <v>mod_rest_con</v>
      </c>
      <c r="H164" t="s">
        <v>894</v>
      </c>
      <c r="I164" t="str">
        <f t="shared" si="5"/>
        <v xml:space="preserve">    mod_rest_con_03: "Mathematically challenging ({{ ref_intext_cusack_et_al_2015 }})"</v>
      </c>
    </row>
    <row r="165" spans="1:9">
      <c r="A165" t="s">
        <v>957</v>
      </c>
      <c r="B165" t="s">
        <v>342</v>
      </c>
      <c r="C165" t="s">
        <v>888</v>
      </c>
      <c r="D165">
        <v>1</v>
      </c>
      <c r="F165" t="s">
        <v>3926</v>
      </c>
      <c r="G165" t="str">
        <f t="shared" si="4"/>
        <v>mod_rest_pro</v>
      </c>
      <c r="H165" t="s">
        <v>894</v>
      </c>
      <c r="I165" t="str">
        <f t="shared" si="5"/>
        <v xml:space="preserve">    mod_rest_pro_01: "Provides unbiased estimates of animal [density](#density), even when animal movement speed varies, and animals travel in pairs ({{ ref_intext_nakashima_et_al_2018 }})"</v>
      </c>
    </row>
    <row r="166" spans="1:9">
      <c r="A166" t="s">
        <v>958</v>
      </c>
      <c r="B166" t="s">
        <v>352</v>
      </c>
      <c r="C166" t="s">
        <v>886</v>
      </c>
      <c r="D166">
        <v>1</v>
      </c>
      <c r="F166" t="s">
        <v>2137</v>
      </c>
      <c r="G166" t="str">
        <f t="shared" si="4"/>
        <v>mod_sc_assump</v>
      </c>
      <c r="H166" t="s">
        <v>894</v>
      </c>
      <c r="I166" t="str">
        <f t="shared" si="5"/>
        <v xml:space="preserve">    mod_sc_assump_01: "Camera locations are close enough together that animals are detected at multiple cameras ({{ ref_intext_chandler_royle_2013 }}; {{ ref_intext_clarke_et_al_2023 }})"</v>
      </c>
    </row>
    <row r="167" spans="1:9">
      <c r="A167" t="s">
        <v>1009</v>
      </c>
      <c r="B167" t="s">
        <v>352</v>
      </c>
      <c r="C167" t="s">
        <v>886</v>
      </c>
      <c r="D167">
        <v>2</v>
      </c>
      <c r="F167" t="s">
        <v>2133</v>
      </c>
      <c r="G167" t="str">
        <f t="shared" si="4"/>
        <v>mod_sc_assump</v>
      </c>
      <c r="H167" t="s">
        <v>894</v>
      </c>
      <c r="I167" t="str">
        <f t="shared" si="5"/>
        <v xml:space="preserve">    mod_sc_assump_02: "Demographic closure (i.e., no births or deaths) ({{ ref_intext_chandler_royle_2013 }}; {{ ref_intext_clarke_et_al_2023 }})"</v>
      </c>
    </row>
    <row r="168" spans="1:9">
      <c r="A168" t="s">
        <v>1033</v>
      </c>
      <c r="B168" t="s">
        <v>352</v>
      </c>
      <c r="C168" t="s">
        <v>886</v>
      </c>
      <c r="D168">
        <v>3</v>
      </c>
      <c r="F168" t="s">
        <v>2134</v>
      </c>
      <c r="G168" t="str">
        <f t="shared" si="4"/>
        <v>mod_sc_assump</v>
      </c>
      <c r="H168" t="s">
        <v>894</v>
      </c>
      <c r="I168" t="str">
        <f t="shared" si="5"/>
        <v xml:space="preserve">    mod_sc_assump_03: "Geographic closure (i.e., no immigration or emigration) ({{ ref_intext_chandler_royle_2013 }}; {{ ref_intext_clarke_et_al_2023 }})"</v>
      </c>
    </row>
    <row r="169" spans="1:9">
      <c r="A169" t="s">
        <v>1045</v>
      </c>
      <c r="B169" t="s">
        <v>352</v>
      </c>
      <c r="C169" t="s">
        <v>886</v>
      </c>
      <c r="D169">
        <v>4</v>
      </c>
      <c r="F169" t="s">
        <v>3888</v>
      </c>
      <c r="G169" t="str">
        <f t="shared" si="4"/>
        <v>mod_sc_assump</v>
      </c>
      <c r="H169" t="s">
        <v>894</v>
      </c>
      <c r="I169" t="str">
        <f t="shared" si="5"/>
        <v xml:space="preserve">    mod_sc_assump_04: "Detections are [independent](#independent_detections) ({{ ref_intext_chandler_royle_2013 }}; {{ ref_intext_clarke_et_al_2023 }})"</v>
      </c>
    </row>
    <row r="170" spans="1:9">
      <c r="A170" t="s">
        <v>1056</v>
      </c>
      <c r="B170" t="s">
        <v>352</v>
      </c>
      <c r="C170" t="s">
        <v>886</v>
      </c>
      <c r="D170">
        <v>5</v>
      </c>
      <c r="F170" t="s">
        <v>2138</v>
      </c>
      <c r="G170" t="str">
        <f t="shared" si="4"/>
        <v>mod_sc_assump</v>
      </c>
      <c r="H170" t="s">
        <v>894</v>
      </c>
      <c r="I170" t="str">
        <f t="shared" si="5"/>
        <v xml:space="preserve">    mod_sc_assump_05: "Animals’ activity centres are randomly dispersed ({{ ref_intext_chandler_royle_2013 }}; {{ ref_intext_clarke_et_al_2023 }})"</v>
      </c>
    </row>
    <row r="171" spans="1:9">
      <c r="A171" t="s">
        <v>1065</v>
      </c>
      <c r="B171" t="s">
        <v>352</v>
      </c>
      <c r="C171" t="s">
        <v>886</v>
      </c>
      <c r="D171">
        <v>6</v>
      </c>
      <c r="F171" t="s">
        <v>2139</v>
      </c>
      <c r="G171" t="str">
        <f t="shared" si="4"/>
        <v>mod_sc_assump</v>
      </c>
      <c r="H171" t="s">
        <v>894</v>
      </c>
      <c r="I171" t="str">
        <f t="shared" si="5"/>
        <v xml:space="preserve">    mod_sc_assump_06: "Animals’ activity centres are stationary ({{ ref_intext_chandler_royle_2013 }}; {{ ref_intext_clarke_et_al_2023 }})"</v>
      </c>
    </row>
    <row r="172" spans="1:9">
      <c r="A172" t="s">
        <v>959</v>
      </c>
      <c r="B172" t="s">
        <v>352</v>
      </c>
      <c r="C172" t="s">
        <v>881</v>
      </c>
      <c r="D172">
        <v>1</v>
      </c>
      <c r="F172" t="s">
        <v>2148</v>
      </c>
      <c r="G172" t="str">
        <f t="shared" si="4"/>
        <v>mod_sc_con</v>
      </c>
      <c r="H172" t="s">
        <v>894</v>
      </c>
      <c r="I172" t="str">
        <f t="shared" si="5"/>
        <v xml:space="preserve">    mod_sc_con_01: "Produces imprecise estimates even under ideal circumstances unless supplemented with auxiliary data (e.g., telemetry) ({{ ref_intext_doran_myers_2018 }}; {{ ref_intext_chandler_royle_2013 }}; {{ ref_intext_sollmann_et_al_2013a }}; {{ ref_intext_sollmann_et_al_2013b }})"</v>
      </c>
    </row>
    <row r="173" spans="1:9">
      <c r="A173" t="s">
        <v>1010</v>
      </c>
      <c r="B173" t="s">
        <v>352</v>
      </c>
      <c r="C173" t="s">
        <v>881</v>
      </c>
      <c r="D173">
        <v>2</v>
      </c>
      <c r="F173" t="s">
        <v>2110</v>
      </c>
      <c r="G173" t="str">
        <f t="shared" si="4"/>
        <v>mod_sc_con</v>
      </c>
      <c r="H173" t="s">
        <v>894</v>
      </c>
      <c r="I173" t="str">
        <f t="shared" si="5"/>
        <v xml:space="preserve">    mod_sc_con_02: "Precision decreases with an increasing number of individuals detected at a camera' ({{ ref_intext_morin_et_al_2022 }}) (as overlap of individuals’ home ranges increases) ({{ ref_intext_augustine_et_al_2019 }}; {{ ref_intext_clarke_et_al_2023 }})"</v>
      </c>
    </row>
    <row r="174" spans="1:9">
      <c r="A174" t="s">
        <v>1096</v>
      </c>
      <c r="B174" t="s">
        <v>352</v>
      </c>
      <c r="C174" t="s">
        <v>881</v>
      </c>
      <c r="D174">
        <v>3</v>
      </c>
      <c r="F174" t="s">
        <v>3927</v>
      </c>
      <c r="G174" t="str">
        <f t="shared" si="4"/>
        <v>mod_sc_con</v>
      </c>
      <c r="H174" t="s">
        <v>894</v>
      </c>
      <c r="I174" t="str">
        <f t="shared" si="5"/>
        <v xml:space="preserve">    mod_sc_con_03: "Not appropriate for low [density](#density) or elusive species when recaptures too few to confidently infer the number and location of activity centres' ({{ ref_intext_clarke_et_al_2023 }}; {{ ref_intext_burgar_et_al_2018 }})"</v>
      </c>
    </row>
    <row r="175" spans="1:9">
      <c r="A175" t="s">
        <v>1102</v>
      </c>
      <c r="B175" t="s">
        <v>352</v>
      </c>
      <c r="C175" t="s">
        <v>881</v>
      </c>
      <c r="D175">
        <v>4</v>
      </c>
      <c r="F175" t="s">
        <v>3928</v>
      </c>
      <c r="G175" t="str">
        <f t="shared" si="4"/>
        <v>mod_sc_con</v>
      </c>
      <c r="H175" t="s">
        <v>894</v>
      </c>
      <c r="I175" t="str">
        <f t="shared" si="5"/>
        <v xml:space="preserve">    mod_sc_con_04: "Not appropriate for high-[density](#density) populations with evenly spaced activity centres (camera[-specific] counts will be too similar and impair activity centre inference)' ({{ ref_intext_clarke_et_al_2023 }})"</v>
      </c>
    </row>
    <row r="176" spans="1:9">
      <c r="A176" t="s">
        <v>1108</v>
      </c>
      <c r="B176" t="s">
        <v>352</v>
      </c>
      <c r="C176" t="s">
        <v>881</v>
      </c>
      <c r="D176">
        <v>5</v>
      </c>
      <c r="F176" t="s">
        <v>2111</v>
      </c>
      <c r="G176" t="str">
        <f t="shared" si="4"/>
        <v>mod_sc_con</v>
      </c>
      <c r="H176" t="s">
        <v>894</v>
      </c>
      <c r="I176" t="str">
        <f t="shared" si="5"/>
        <v xml:space="preserve">    mod_sc_con_05: "Ill-suited to populations that exhibit group-travelling behaviour' ({{ ref_intext_sun_et_al_2022 }}; {{ ref_intext_clarke_et_al_2023 }})"</v>
      </c>
    </row>
    <row r="177" spans="1:9">
      <c r="A177" t="s">
        <v>1113</v>
      </c>
      <c r="B177" t="s">
        <v>352</v>
      </c>
      <c r="C177" t="s">
        <v>881</v>
      </c>
      <c r="D177">
        <v>6</v>
      </c>
      <c r="F177" t="s">
        <v>3929</v>
      </c>
      <c r="G177" t="str">
        <f t="shared" si="4"/>
        <v>mod_sc_con</v>
      </c>
      <c r="H177" t="s">
        <v>894</v>
      </c>
      <c r="I177" t="str">
        <f t="shared" si="5"/>
        <v xml:space="preserve">    mod_sc_con_06: "Study design (camera arrangement) can dramatically affect the accuracy and precision of [density](#density) estimates' ({{ ref_intext_clarke_et_al_2023 }}; {{Sollmann, 2018}})"</v>
      </c>
    </row>
    <row r="178" spans="1:9">
      <c r="A178" t="s">
        <v>1117</v>
      </c>
      <c r="B178" t="s">
        <v>352</v>
      </c>
      <c r="C178" t="s">
        <v>881</v>
      </c>
      <c r="D178">
        <v>7</v>
      </c>
      <c r="F178" t="s">
        <v>2140</v>
      </c>
      <c r="G178" t="str">
        <f t="shared" si="4"/>
        <v>mod_sc_con</v>
      </c>
      <c r="H178" t="s">
        <v>894</v>
      </c>
      <c r="I178" t="str">
        <f t="shared" si="5"/>
        <v xml:space="preserve">    mod_sc_con_07: "Cameras must be close enough that animals are detected at multiple camera locations (may be challenging at large scales as many cameras are needed)' ({{ ref_intext_chandler_royle_2013 }}; {{ ref_intext_clarke_et_al_2023 }})"</v>
      </c>
    </row>
    <row r="179" spans="1:9">
      <c r="A179" t="s">
        <v>960</v>
      </c>
      <c r="B179" t="s">
        <v>352</v>
      </c>
      <c r="C179" t="s">
        <v>888</v>
      </c>
      <c r="D179">
        <v>1</v>
      </c>
      <c r="F179" t="s">
        <v>2112</v>
      </c>
      <c r="G179" t="str">
        <f t="shared" si="4"/>
        <v>mod_sc_pro</v>
      </c>
      <c r="H179" t="s">
        <v>894</v>
      </c>
      <c r="I179" t="str">
        <f t="shared" si="5"/>
        <v xml:space="preserve">    mod_sc_pro_01: "Does not require individual identification ({{ ref_intext_clarke_et_al_2023 }})"</v>
      </c>
    </row>
    <row r="180" spans="1:9">
      <c r="A180" t="s">
        <v>961</v>
      </c>
      <c r="B180" t="s">
        <v>357</v>
      </c>
      <c r="C180" t="s">
        <v>886</v>
      </c>
      <c r="D180">
        <v>1</v>
      </c>
      <c r="F180" t="s">
        <v>1985</v>
      </c>
      <c r="G180" t="str">
        <f t="shared" si="4"/>
        <v>mod_scr_secr_assump</v>
      </c>
      <c r="H180" t="s">
        <v>894</v>
      </c>
      <c r="I180" t="str">
        <f t="shared" si="5"/>
        <v xml:space="preserve">    mod_scr_secr_assump_01: "Demographic closure (i.e., no births or deaths) ({{ ref_intext_wearn_gloverkapfer_2017 }})"</v>
      </c>
    </row>
    <row r="181" spans="1:9">
      <c r="A181" t="s">
        <v>1011</v>
      </c>
      <c r="B181" t="s">
        <v>357</v>
      </c>
      <c r="C181" t="s">
        <v>886</v>
      </c>
      <c r="D181">
        <v>2</v>
      </c>
      <c r="F181" t="s">
        <v>2024</v>
      </c>
      <c r="G181" t="str">
        <f t="shared" si="4"/>
        <v>mod_scr_secr_assump</v>
      </c>
      <c r="H181" t="s">
        <v>894</v>
      </c>
      <c r="I181" t="str">
        <f t="shared" si="5"/>
        <v xml:space="preserve">    mod_scr_secr_assump_02: "Detection probability of different individuals is equal ({{ ref_intext_wearn_gloverkapfer_2017 }})"</v>
      </c>
    </row>
    <row r="182" spans="1:9">
      <c r="A182" t="s">
        <v>1034</v>
      </c>
      <c r="B182" t="s">
        <v>357</v>
      </c>
      <c r="C182" t="s">
        <v>886</v>
      </c>
      <c r="D182">
        <v>3</v>
      </c>
      <c r="F182" t="s">
        <v>2025</v>
      </c>
      <c r="G182" t="str">
        <f t="shared" si="4"/>
        <v>mod_scr_secr_assump</v>
      </c>
      <c r="H182" t="s">
        <v>893</v>
      </c>
      <c r="I182" t="str">
        <f t="shared" si="5"/>
        <v xml:space="preserve">    mod_scr_secr_assump_03: "or, for SECR, individuals have equal detection probability at a given distance from the centre of their home range ({{ ref_intext_wearn_gloverkapfer_2017 }})"</v>
      </c>
    </row>
    <row r="183" spans="1:9">
      <c r="A183" t="s">
        <v>1046</v>
      </c>
      <c r="B183" t="s">
        <v>357</v>
      </c>
      <c r="C183" t="s">
        <v>886</v>
      </c>
      <c r="D183">
        <v>4</v>
      </c>
      <c r="F183" t="s">
        <v>3930</v>
      </c>
      <c r="G183" t="str">
        <f t="shared" si="4"/>
        <v>mod_scr_secr_assump</v>
      </c>
      <c r="H183" t="s">
        <v>894</v>
      </c>
      <c r="I183" t="str">
        <f t="shared" si="5"/>
        <v xml:space="preserve">    mod_scr_secr_assump_04: "Detections of different individuals are [independent](#independent_detections) ({{ ref_intext_wearn_gloverkapfer_2017 }})"</v>
      </c>
    </row>
    <row r="184" spans="1:9">
      <c r="A184" t="s">
        <v>1057</v>
      </c>
      <c r="B184" t="s">
        <v>357</v>
      </c>
      <c r="C184" t="s">
        <v>886</v>
      </c>
      <c r="D184">
        <v>5</v>
      </c>
      <c r="F184" t="s">
        <v>2026</v>
      </c>
      <c r="G184" t="str">
        <f t="shared" si="4"/>
        <v>mod_scr_secr_assump</v>
      </c>
      <c r="H184" t="s">
        <v>894</v>
      </c>
      <c r="I184" t="str">
        <f t="shared" si="5"/>
        <v xml:space="preserve">    mod_scr_secr_assump_05: "Behaviour is unaffected by cameras and marking ({{ ref_intext_wearn_gloverkapfer_2017 }})"</v>
      </c>
    </row>
    <row r="185" spans="1:9">
      <c r="A185" t="s">
        <v>1066</v>
      </c>
      <c r="B185" t="s">
        <v>357</v>
      </c>
      <c r="C185" t="s">
        <v>886</v>
      </c>
      <c r="D185">
        <v>6</v>
      </c>
      <c r="F185" t="s">
        <v>2027</v>
      </c>
      <c r="G185" t="str">
        <f t="shared" si="4"/>
        <v>mod_scr_secr_assump</v>
      </c>
      <c r="H185" t="s">
        <v>894</v>
      </c>
      <c r="I185" t="str">
        <f t="shared" si="5"/>
        <v xml:space="preserve">    mod_scr_secr_assump_06: "Individuals do not lose marks ({{ ref_intext_wearn_gloverkapfer_2017 }})"</v>
      </c>
    </row>
    <row r="186" spans="1:9">
      <c r="A186" t="s">
        <v>1073</v>
      </c>
      <c r="B186" t="s">
        <v>357</v>
      </c>
      <c r="C186" t="s">
        <v>886</v>
      </c>
      <c r="D186">
        <v>7</v>
      </c>
      <c r="F186" t="s">
        <v>2028</v>
      </c>
      <c r="G186" t="str">
        <f t="shared" si="4"/>
        <v>mod_scr_secr_assump</v>
      </c>
      <c r="H186" t="s">
        <v>894</v>
      </c>
      <c r="I186" t="str">
        <f t="shared" si="5"/>
        <v xml:space="preserve">    mod_scr_secr_assump_07: "Individuals are not misidentified ({{ ref_intext_wearn_gloverkapfer_2017 }})"</v>
      </c>
    </row>
    <row r="187" spans="1:9">
      <c r="A187" t="s">
        <v>1079</v>
      </c>
      <c r="B187" t="s">
        <v>357</v>
      </c>
      <c r="C187" t="s">
        <v>886</v>
      </c>
      <c r="D187">
        <v>8</v>
      </c>
      <c r="F187" t="s">
        <v>3931</v>
      </c>
      <c r="G187" t="str">
        <f t="shared" si="4"/>
        <v>mod_scr_secr_assump</v>
      </c>
      <c r="H187" t="s">
        <v>894</v>
      </c>
      <c r="I187" t="str">
        <f t="shared" si="5"/>
        <v xml:space="preserve">    mod_scr_secr_assump_08: "[Surveys](#survey) are independent ({{ ref_intext_wearn_gloverkapfer_2017 }})"</v>
      </c>
    </row>
    <row r="188" spans="1:9">
      <c r="A188" t="s">
        <v>1084</v>
      </c>
      <c r="B188" t="s">
        <v>357</v>
      </c>
      <c r="C188" t="s">
        <v>886</v>
      </c>
      <c r="D188">
        <v>9</v>
      </c>
      <c r="F188" t="s">
        <v>2029</v>
      </c>
      <c r="G188" t="str">
        <f t="shared" si="4"/>
        <v>mod_scr_secr_assump</v>
      </c>
      <c r="H188" t="s">
        <v>894</v>
      </c>
      <c r="I188" t="str">
        <f t="shared" si="5"/>
        <v xml:space="preserve">    mod_scr_secr_assump_09: "For conventional models, geographic closure (i.e., no immigration or emigration) ({{ ref_intext_wearn_gloverkapfer_2017 }})"</v>
      </c>
    </row>
    <row r="189" spans="1:9">
      <c r="A189" t="s">
        <v>899</v>
      </c>
      <c r="B189" t="s">
        <v>357</v>
      </c>
      <c r="C189" t="s">
        <v>886</v>
      </c>
      <c r="D189">
        <v>10</v>
      </c>
      <c r="F189" t="s">
        <v>2113</v>
      </c>
      <c r="G189" t="str">
        <f t="shared" si="4"/>
        <v>mod_scr_secr_assump</v>
      </c>
      <c r="H189" t="s">
        <v>894</v>
      </c>
      <c r="I189" t="str">
        <f t="shared" si="5"/>
        <v xml:space="preserve">    mod_scr_secr_assump_10: "Spatially explicit models have further assumptions about animal movement ({{ ref_intext_wearn_gloverkapfer_2017 }}; {{ ref_intext_rowcliffe_et_al_2008 }}; {{ ref_intext_royle_et_al_2009 }}; {{ ref_intext_obrien_et_al_2011 }}); these include:"</v>
      </c>
    </row>
    <row r="190" spans="1:9">
      <c r="A190" t="s">
        <v>900</v>
      </c>
      <c r="B190" t="s">
        <v>357</v>
      </c>
      <c r="C190" t="s">
        <v>886</v>
      </c>
      <c r="D190">
        <v>11</v>
      </c>
      <c r="F190" t="s">
        <v>2030</v>
      </c>
      <c r="G190" t="str">
        <f t="shared" si="4"/>
        <v>mod_scr_secr_assump</v>
      </c>
      <c r="H190" t="s">
        <v>893</v>
      </c>
      <c r="I190" t="str">
        <f t="shared" si="5"/>
        <v xml:space="preserve">    mod_scr_secr_assump_11: "Home ranges are stable ({{ ref_intext_wearn_gloverkapfer_2017 }})"</v>
      </c>
    </row>
    <row r="191" spans="1:9">
      <c r="A191" t="s">
        <v>901</v>
      </c>
      <c r="B191" t="s">
        <v>357</v>
      </c>
      <c r="C191" t="s">
        <v>886</v>
      </c>
      <c r="D191">
        <v>12</v>
      </c>
      <c r="F191" t="s">
        <v>2031</v>
      </c>
      <c r="G191" t="str">
        <f t="shared" si="4"/>
        <v>mod_scr_secr_assump</v>
      </c>
      <c r="H191" t="s">
        <v>893</v>
      </c>
      <c r="I191" t="str">
        <f t="shared" si="5"/>
        <v xml:space="preserve">    mod_scr_secr_assump_12: "Movement is unaffected by cameras ({{ ref_intext_wearn_gloverkapfer_2017 }})"</v>
      </c>
    </row>
    <row r="192" spans="1:9">
      <c r="A192" t="s">
        <v>902</v>
      </c>
      <c r="B192" t="s">
        <v>357</v>
      </c>
      <c r="C192" t="s">
        <v>886</v>
      </c>
      <c r="D192">
        <v>13</v>
      </c>
      <c r="F192" t="s">
        <v>3932</v>
      </c>
      <c r="G192" t="str">
        <f t="shared" si="4"/>
        <v>mod_scr_secr_assump</v>
      </c>
      <c r="H192" t="s">
        <v>893</v>
      </c>
      <c r="I192" t="str">
        <f t="shared" si="5"/>
        <v xml:space="preserve">    mod_scr_secr_assump_13: "[Camera locations](#camera_location) are randomly placed with respect to the distribution and orientation of home ranges ({{ ref_intext_wearn_gloverkapfer_2017 }})"</v>
      </c>
    </row>
    <row r="193" spans="1:9">
      <c r="A193" t="s">
        <v>903</v>
      </c>
      <c r="B193" t="s">
        <v>357</v>
      </c>
      <c r="C193" t="s">
        <v>886</v>
      </c>
      <c r="D193">
        <v>14</v>
      </c>
      <c r="F193" t="s">
        <v>2032</v>
      </c>
      <c r="G193" t="str">
        <f t="shared" si="4"/>
        <v>mod_scr_secr_assump</v>
      </c>
      <c r="H193" t="s">
        <v>893</v>
      </c>
      <c r="I193" t="str">
        <f t="shared" si="5"/>
        <v xml:space="preserve">    mod_scr_secr_assump_14: "Distribution of home range centres follows a defined distribution (Poisson, or other, e.g., negative binomial) ({{ ref_intext_wearn_gloverkapfer_2017 }})"</v>
      </c>
    </row>
    <row r="194" spans="1:9">
      <c r="A194" t="s">
        <v>962</v>
      </c>
      <c r="B194" t="s">
        <v>357</v>
      </c>
      <c r="C194" t="s">
        <v>881</v>
      </c>
      <c r="D194">
        <v>1</v>
      </c>
      <c r="F194" t="s">
        <v>2033</v>
      </c>
      <c r="G194" t="str">
        <f t="shared" ref="G194:G257" si="6">B194&amp;"_"&amp;C194</f>
        <v>mod_scr_secr_con</v>
      </c>
      <c r="H194" t="s">
        <v>894</v>
      </c>
      <c r="I194" t="str">
        <f t="shared" ref="I194:I257" si="7">"    "&amp;A194&amp;": "&amp;""""&amp;F194&amp;""""</f>
        <v xml:space="preserve">    mod_scr_secr_con_01: "Requires that individuals are identifiable ({{ ref_intext_wearn_gloverkapfer_2017 }})"</v>
      </c>
    </row>
    <row r="195" spans="1:9">
      <c r="A195" t="s">
        <v>1012</v>
      </c>
      <c r="B195" t="s">
        <v>357</v>
      </c>
      <c r="C195" t="s">
        <v>881</v>
      </c>
      <c r="D195">
        <v>2</v>
      </c>
      <c r="F195" t="s">
        <v>2034</v>
      </c>
      <c r="G195" t="str">
        <f t="shared" si="6"/>
        <v>mod_scr_secr_con</v>
      </c>
      <c r="H195" t="s">
        <v>894</v>
      </c>
      <c r="I195" t="str">
        <f t="shared" si="7"/>
        <v xml:space="preserve">    mod_scr_secr_con_02: "Requires that a minimum number of individuals are trapped (each recaptured multiple times ideally) ({{ ref_intext_wearn_gloverkapfer_2017 }})"</v>
      </c>
    </row>
    <row r="196" spans="1:9">
      <c r="A196" t="s">
        <v>1097</v>
      </c>
      <c r="B196" t="s">
        <v>357</v>
      </c>
      <c r="C196" t="s">
        <v>881</v>
      </c>
      <c r="D196">
        <v>3</v>
      </c>
      <c r="F196" t="s">
        <v>2035</v>
      </c>
      <c r="G196" t="str">
        <f t="shared" si="6"/>
        <v>mod_scr_secr_con</v>
      </c>
      <c r="H196" t="s">
        <v>894</v>
      </c>
      <c r="I196" t="str">
        <f t="shared" si="7"/>
        <v xml:space="preserve">    mod_scr_secr_con_03: "Requires that each individual is captured at a number of camera locations ({{ ref_intext_wearn_gloverkapfer_2017 }})"</v>
      </c>
    </row>
    <row r="197" spans="1:9">
      <c r="A197" t="s">
        <v>1103</v>
      </c>
      <c r="B197" t="s">
        <v>357</v>
      </c>
      <c r="C197" t="s">
        <v>881</v>
      </c>
      <c r="D197">
        <v>4</v>
      </c>
      <c r="F197" t="s">
        <v>3933</v>
      </c>
      <c r="G197" t="str">
        <f t="shared" si="6"/>
        <v>mod_scr_secr_con</v>
      </c>
      <c r="H197" t="s">
        <v>894</v>
      </c>
      <c r="I197" t="str">
        <f t="shared" si="7"/>
        <v xml:space="preserve">    mod_scr_secr_con_04: "Multiple cameras per station may be required to identify individuals; difficult to implement at large spatial scales as it requires a high [density](#density) of cameras ({{ ref_intext_morin_et_al_2022 }})"</v>
      </c>
    </row>
    <row r="198" spans="1:9">
      <c r="A198" t="s">
        <v>1109</v>
      </c>
      <c r="B198" t="s">
        <v>357</v>
      </c>
      <c r="C198" t="s">
        <v>881</v>
      </c>
      <c r="D198">
        <v>5</v>
      </c>
      <c r="F198" t="s">
        <v>2114</v>
      </c>
      <c r="G198" t="str">
        <f t="shared" si="6"/>
        <v>mod_scr_secr_con</v>
      </c>
      <c r="H198" t="s">
        <v>894</v>
      </c>
      <c r="I198" t="str">
        <f t="shared" si="7"/>
        <v xml:space="preserve">    mod_scr_secr_con_05: "May not be precise enough for long-term monitoring ({{ ref_intext_green_et_al_2020 }})"</v>
      </c>
    </row>
    <row r="199" spans="1:9">
      <c r="A199" t="s">
        <v>1114</v>
      </c>
      <c r="B199" t="s">
        <v>357</v>
      </c>
      <c r="C199" t="s">
        <v>881</v>
      </c>
      <c r="D199">
        <v>6</v>
      </c>
      <c r="F199" t="s">
        <v>2141</v>
      </c>
      <c r="G199" t="str">
        <f t="shared" si="6"/>
        <v>mod_scr_secr_con</v>
      </c>
      <c r="H199" t="s">
        <v>894</v>
      </c>
      <c r="I199" t="str">
        <f t="shared" si="7"/>
        <v xml:space="preserve">    mod_scr_secr_con_06: "Cameras must be close enough that animals are detected at multiple camera locations ({{ ref_intext_wearn_gloverkapfer_2017 }}) (may be challenging to implement at large scales as many cameras are needed)' ({{ ref_intext_chandler_royle_2013 }})"</v>
      </c>
    </row>
    <row r="200" spans="1:9">
      <c r="A200" t="s">
        <v>1118</v>
      </c>
      <c r="B200" t="s">
        <v>357</v>
      </c>
      <c r="C200" t="s">
        <v>881</v>
      </c>
      <c r="D200">
        <v>7</v>
      </c>
      <c r="F200" t="s">
        <v>3934</v>
      </c>
      <c r="G200" t="str">
        <f t="shared" si="6"/>
        <v>mod_scr_secr_con</v>
      </c>
      <c r="H200" t="s">
        <v>894</v>
      </c>
      <c r="I200" t="str">
        <f t="shared" si="7"/>
        <v xml:space="preserve">    mod_scr_secr_con_07: "½ MMDM (Mean Maximum Distance Moved) will usually lead to an underestimation of home range size and thus overestimation of [density](#density) ({{ ref_intext_parmenter_et_al_2003 }}; {{ ref_intext_noss_et_al_2012 }}; {{ ref_intext_wearn_gloverkapfer_2017 }})"</v>
      </c>
    </row>
    <row r="201" spans="1:9">
      <c r="A201" t="s">
        <v>963</v>
      </c>
      <c r="B201" t="s">
        <v>357</v>
      </c>
      <c r="C201" t="s">
        <v>888</v>
      </c>
      <c r="D201">
        <v>1</v>
      </c>
      <c r="F201" t="s">
        <v>3935</v>
      </c>
      <c r="G201" t="str">
        <f t="shared" si="6"/>
        <v>mod_scr_secr_pro</v>
      </c>
      <c r="H201" t="s">
        <v>894</v>
      </c>
      <c r="I201" t="str">
        <f t="shared" si="7"/>
        <v xml:space="preserve">    mod_scr_secr_pro_01: "Produces direct estimates of [density](#density) or population size for explicit spatial regions ({{ ref_intext_chandler_royle_2013 }})"</v>
      </c>
    </row>
    <row r="202" spans="1:9">
      <c r="A202" t="s">
        <v>1013</v>
      </c>
      <c r="B202" t="s">
        <v>357</v>
      </c>
      <c r="C202" t="s">
        <v>888</v>
      </c>
      <c r="D202">
        <v>2</v>
      </c>
      <c r="F202" t="s">
        <v>2036</v>
      </c>
      <c r="G202" t="str">
        <f t="shared" si="6"/>
        <v>mod_scr_secr_pro</v>
      </c>
      <c r="H202" t="s">
        <v>894</v>
      </c>
      <c r="I202" t="str">
        <f t="shared" si="7"/>
        <v xml:space="preserve">    mod_scr_secr_pro_02: "Allows researchers to mark a subset of the population / to take advantage of natural markings ({{ ref_intext_wearn_gloverkapfer_2017 }})"</v>
      </c>
    </row>
    <row r="203" spans="1:9">
      <c r="A203" t="s">
        <v>1128</v>
      </c>
      <c r="B203" t="s">
        <v>357</v>
      </c>
      <c r="C203" t="s">
        <v>888</v>
      </c>
      <c r="D203">
        <v>3</v>
      </c>
      <c r="F203" t="s">
        <v>2037</v>
      </c>
      <c r="G203" t="str">
        <f t="shared" si="6"/>
        <v>mod_scr_secr_pro</v>
      </c>
      <c r="H203" t="s">
        <v>894</v>
      </c>
      <c r="I203" t="str">
        <f t="shared" si="7"/>
        <v xml:space="preserve">    mod_scr_secr_pro_03: "Estimates are fully comparable across space, time, species and studies ({{ ref_intext_wearn_gloverkapfer_2017 }})"</v>
      </c>
    </row>
    <row r="204" spans="1:9">
      <c r="A204" t="s">
        <v>1135</v>
      </c>
      <c r="B204" t="s">
        <v>357</v>
      </c>
      <c r="C204" t="s">
        <v>888</v>
      </c>
      <c r="D204">
        <v>4</v>
      </c>
      <c r="F204" t="s">
        <v>3936</v>
      </c>
      <c r="G204" t="str">
        <f t="shared" si="6"/>
        <v>mod_scr_secr_pro</v>
      </c>
      <c r="H204" t="s">
        <v>894</v>
      </c>
      <c r="I204" t="str">
        <f t="shared" si="7"/>
        <v xml:space="preserve">    mod_scr_secr_pro_04: "[Density](#density) estimates obtained in a single model, fully incorporate spatial information of locations and individuals ({{ ref_intext_wearn_gloverkapfer_2017 }})"</v>
      </c>
    </row>
    <row r="205" spans="1:9">
      <c r="A205" t="s">
        <v>1139</v>
      </c>
      <c r="B205" t="s">
        <v>357</v>
      </c>
      <c r="C205" t="s">
        <v>888</v>
      </c>
      <c r="D205">
        <v>5</v>
      </c>
      <c r="F205" t="s">
        <v>2980</v>
      </c>
      <c r="G205" t="str">
        <f t="shared" si="6"/>
        <v>mod_scr_secr_pro</v>
      </c>
      <c r="H205" t="s">
        <v>894</v>
      </c>
      <c r="I205" t="str">
        <f t="shared" si="7"/>
        <v xml:space="preserve">    mod_scr_secr_pro_05: "Both likelihood-based and Bayesian versions of the model have been implemented in relatively easy-to-use software DENSITY and SPACECAP, respectively, as well as associated R packages) ({{ ref_intext_wearn_gloverkapfer_2017 }})"</v>
      </c>
    </row>
    <row r="206" spans="1:9">
      <c r="A206" t="s">
        <v>1140</v>
      </c>
      <c r="B206" t="s">
        <v>357</v>
      </c>
      <c r="C206" t="s">
        <v>888</v>
      </c>
      <c r="D206">
        <v>6</v>
      </c>
      <c r="F206" t="s">
        <v>2038</v>
      </c>
      <c r="G206" t="str">
        <f t="shared" si="6"/>
        <v>mod_scr_secr_pro</v>
      </c>
      <c r="H206" t="s">
        <v>894</v>
      </c>
      <c r="I206" t="str">
        <f t="shared" si="7"/>
        <v xml:space="preserve">    mod_scr_secr_pro_06: "Flexibility in study design (e.g., 'holes' in the trapping grid) ({{ ref_intext_wearn_gloverkapfer_2017 }})"</v>
      </c>
    </row>
    <row r="207" spans="1:9">
      <c r="A207" t="s">
        <v>1142</v>
      </c>
      <c r="B207" t="s">
        <v>357</v>
      </c>
      <c r="C207" t="s">
        <v>888</v>
      </c>
      <c r="D207">
        <v>7</v>
      </c>
      <c r="F207" t="s">
        <v>2153</v>
      </c>
      <c r="G207" t="str">
        <f t="shared" si="6"/>
        <v>mod_scr_secr_pro</v>
      </c>
      <c r="H207" t="s">
        <v>894</v>
      </c>
      <c r="I207" t="str">
        <f t="shared" si="7"/>
        <v xml:space="preserve">    mod_scr_secr_pro_07: "Open SECR ({{ ref_intext_efford_2004 }}; {{ ref_intext_borchers_efford_2008 }}; {{ ref_intext_royle_young_2008 }}; {{ ref_intext_royle_et_al_2009 }}) models exist that allow for estimation of recruitment and survival rates ({{ ref_intext_wearn_gloverkapfer_2017 }})"</v>
      </c>
    </row>
    <row r="208" spans="1:9">
      <c r="A208" t="s">
        <v>1144</v>
      </c>
      <c r="B208" t="s">
        <v>357</v>
      </c>
      <c r="C208" t="s">
        <v>888</v>
      </c>
      <c r="D208">
        <v>8</v>
      </c>
      <c r="F208" t="s">
        <v>2149</v>
      </c>
      <c r="G208" t="str">
        <f t="shared" si="6"/>
        <v>mod_scr_secr_pro</v>
      </c>
      <c r="H208" t="s">
        <v>894</v>
      </c>
      <c r="I208" t="str">
        <f t="shared" si="7"/>
        <v xml:space="preserve">    mod_scr_secr_pro_08: "Avoid ad-hoc definitions of study area and edge effects ({{ ref_intext_doran_myers_2018 }})"</v>
      </c>
    </row>
    <row r="209" spans="1:9">
      <c r="A209" t="s">
        <v>1145</v>
      </c>
      <c r="B209" t="s">
        <v>357</v>
      </c>
      <c r="C209" t="s">
        <v>888</v>
      </c>
      <c r="D209">
        <v>9</v>
      </c>
      <c r="F209" t="s">
        <v>3937</v>
      </c>
      <c r="G209" t="str">
        <f t="shared" si="6"/>
        <v>mod_scr_secr_pro</v>
      </c>
      <c r="H209" t="s">
        <v>894</v>
      </c>
      <c r="I209" t="str">
        <f t="shared" si="7"/>
        <v xml:space="preserve">    mod_scr_secr_pro_09: "SECR ({{ ref_intext_efford_2004 }}; {{ ref_intext_borchers_efford_2008 }}; {{ ref_intext_royle_young_2008 }}; {{ ref_intext_royle_et_al_2009 }}) accounts for variation in individual [detection probability](/9_glossary#detection_probability); can produce spatial variation in [density](#density); SECR ({{ ref_intext_efford_2004 }}; {{ ref_intext_borchers_efford_2008 }}; {{ ref_intext_royle_young_2008 }}; {{ ref_intext_royle_et_al_2009 }}) more sensitive to detect moderate-to-major populations changes (+/-20-80%) ({{ ref_intext_royle_young_2008 }}; {{ ref_intext_royle_et_al_2009 }})"</v>
      </c>
    </row>
    <row r="210" spans="1:9">
      <c r="A210" t="s">
        <v>964</v>
      </c>
      <c r="B210" t="s">
        <v>354</v>
      </c>
      <c r="C210" t="s">
        <v>886</v>
      </c>
      <c r="D210">
        <v>1</v>
      </c>
      <c r="F210" t="s">
        <v>2133</v>
      </c>
      <c r="G210" t="str">
        <f t="shared" si="6"/>
        <v>mod_smr_assump</v>
      </c>
      <c r="H210" t="s">
        <v>894</v>
      </c>
      <c r="I210" t="str">
        <f t="shared" si="7"/>
        <v xml:space="preserve">    mod_smr_assump_01: "Demographic closure (i.e., no births or deaths) ({{ ref_intext_chandler_royle_2013 }}; {{ ref_intext_clarke_et_al_2023 }})"</v>
      </c>
    </row>
    <row r="211" spans="1:9">
      <c r="A211" t="s">
        <v>1014</v>
      </c>
      <c r="B211" t="s">
        <v>354</v>
      </c>
      <c r="C211" t="s">
        <v>886</v>
      </c>
      <c r="D211">
        <v>2</v>
      </c>
      <c r="F211" t="s">
        <v>2134</v>
      </c>
      <c r="G211" t="str">
        <f t="shared" si="6"/>
        <v>mod_smr_assump</v>
      </c>
      <c r="H211" t="s">
        <v>894</v>
      </c>
      <c r="I211" t="str">
        <f t="shared" si="7"/>
        <v xml:space="preserve">    mod_smr_assump_02: "Geographic closure (i.e., no immigration or emigration) ({{ ref_intext_chandler_royle_2013 }}; {{ ref_intext_clarke_et_al_2023 }})"</v>
      </c>
    </row>
    <row r="212" spans="1:9">
      <c r="A212" t="s">
        <v>1035</v>
      </c>
      <c r="B212" t="s">
        <v>354</v>
      </c>
      <c r="C212" t="s">
        <v>886</v>
      </c>
      <c r="D212">
        <v>3</v>
      </c>
      <c r="F212" t="s">
        <v>2142</v>
      </c>
      <c r="G212" t="str">
        <f t="shared" si="6"/>
        <v>mod_smr_assump</v>
      </c>
      <c r="H212" t="s">
        <v>894</v>
      </c>
      <c r="I212" t="str">
        <f t="shared" si="7"/>
        <v xml:space="preserve">    mod_smr_assump_03: "Individuals do not lose marks ({{ ref_intext_wearn_gloverkapfer_2017 }}) (for maximum precision), but SMR ({{ ref_intext_chandler_royle_2013 }}; {{ ref_intext_sollmann_et_al_2013a }}; {{ ref_intext_sollmann_et_al_2013b }})) does allow for inclusion of marked but unidentified resighting detections ({{ ref_intext_sollmann_et_al_2013b }}; {{ ref_intext_rich_et_al_2014 }})"</v>
      </c>
    </row>
    <row r="213" spans="1:9">
      <c r="A213" t="s">
        <v>1047</v>
      </c>
      <c r="B213" t="s">
        <v>354</v>
      </c>
      <c r="C213" t="s">
        <v>886</v>
      </c>
      <c r="D213">
        <v>4</v>
      </c>
      <c r="F213" t="s">
        <v>2028</v>
      </c>
      <c r="G213" t="str">
        <f t="shared" si="6"/>
        <v>mod_smr_assump</v>
      </c>
      <c r="H213" t="s">
        <v>894</v>
      </c>
      <c r="I213" t="str">
        <f t="shared" si="7"/>
        <v xml:space="preserve">    mod_smr_assump_04: "Individuals are not misidentified ({{ ref_intext_wearn_gloverkapfer_2017 }})"</v>
      </c>
    </row>
    <row r="214" spans="1:9">
      <c r="A214" t="s">
        <v>1058</v>
      </c>
      <c r="B214" t="s">
        <v>354</v>
      </c>
      <c r="C214" t="s">
        <v>886</v>
      </c>
      <c r="D214">
        <v>5</v>
      </c>
      <c r="F214" t="s">
        <v>2115</v>
      </c>
      <c r="G214" t="str">
        <f t="shared" si="6"/>
        <v>mod_smr_assump</v>
      </c>
      <c r="H214" t="s">
        <v>894</v>
      </c>
      <c r="I214" t="str">
        <f t="shared" si="7"/>
        <v xml:space="preserve">    mod_smr_assump_05: "Failure to identify marked individuals is random ({{ ref_intext_whittington_et_al_2018 }}; {{ ref_intext_clarke_et_al_2023 }})"</v>
      </c>
    </row>
    <row r="215" spans="1:9">
      <c r="A215" t="s">
        <v>1067</v>
      </c>
      <c r="B215" t="s">
        <v>354</v>
      </c>
      <c r="C215" t="s">
        <v>886</v>
      </c>
      <c r="D215">
        <v>6</v>
      </c>
      <c r="F215" t="s">
        <v>2116</v>
      </c>
      <c r="G215" t="str">
        <f t="shared" si="6"/>
        <v>mod_smr_assump</v>
      </c>
      <c r="H215" t="s">
        <v>894</v>
      </c>
      <c r="I215" t="str">
        <f t="shared" si="7"/>
        <v xml:space="preserve">    mod_smr_assump_06: "Marked animals are a random sample of the population with home ranges located inside the state space ({{ ref_intext_sollmann_et_al_2013a }}; {{ ref_intext_rich_et_al_2014 }})"</v>
      </c>
    </row>
    <row r="216" spans="1:9">
      <c r="A216" t="s">
        <v>1074</v>
      </c>
      <c r="B216" t="s">
        <v>354</v>
      </c>
      <c r="C216" t="s">
        <v>886</v>
      </c>
      <c r="D216">
        <v>7</v>
      </c>
      <c r="F216" t="s">
        <v>3888</v>
      </c>
      <c r="G216" t="str">
        <f t="shared" si="6"/>
        <v>mod_smr_assump</v>
      </c>
      <c r="H216" t="s">
        <v>894</v>
      </c>
      <c r="I216" t="str">
        <f t="shared" si="7"/>
        <v xml:space="preserve">    mod_smr_assump_07: "Detections are [independent](#independent_detections) ({{ ref_intext_chandler_royle_2013 }}; {{ ref_intext_clarke_et_al_2023 }})"</v>
      </c>
    </row>
    <row r="217" spans="1:9">
      <c r="A217" t="s">
        <v>1080</v>
      </c>
      <c r="B217" t="s">
        <v>354</v>
      </c>
      <c r="C217" t="s">
        <v>886</v>
      </c>
      <c r="D217">
        <v>8</v>
      </c>
      <c r="F217" t="s">
        <v>2039</v>
      </c>
      <c r="G217" t="str">
        <f t="shared" si="6"/>
        <v>mod_smr_assump</v>
      </c>
      <c r="H217" t="s">
        <v>894</v>
      </c>
      <c r="I217" t="str">
        <f t="shared" si="7"/>
        <v xml:space="preserve">    mod_smr_assump_08: "Individuals have equal detection probability at a given distance from the centre of their home range ({{ ref_intext_wearn_gloverkapfer_2017 }})"</v>
      </c>
    </row>
    <row r="218" spans="1:9">
      <c r="A218" t="s">
        <v>1085</v>
      </c>
      <c r="B218" t="s">
        <v>354</v>
      </c>
      <c r="C218" t="s">
        <v>886</v>
      </c>
      <c r="D218">
        <v>9</v>
      </c>
      <c r="F218" t="s">
        <v>3930</v>
      </c>
      <c r="G218" t="str">
        <f t="shared" si="6"/>
        <v>mod_smr_assump</v>
      </c>
      <c r="H218" t="s">
        <v>894</v>
      </c>
      <c r="I218" t="str">
        <f t="shared" si="7"/>
        <v xml:space="preserve">    mod_smr_assump_09: "Detections of different individuals are [independent](#independent_detections) ({{ ref_intext_wearn_gloverkapfer_2017 }})"</v>
      </c>
    </row>
    <row r="219" spans="1:9">
      <c r="A219" t="s">
        <v>904</v>
      </c>
      <c r="B219" t="s">
        <v>354</v>
      </c>
      <c r="C219" t="s">
        <v>886</v>
      </c>
      <c r="D219">
        <v>10</v>
      </c>
      <c r="F219" t="s">
        <v>2031</v>
      </c>
      <c r="G219" t="str">
        <f t="shared" si="6"/>
        <v>mod_smr_assump</v>
      </c>
      <c r="H219" t="s">
        <v>894</v>
      </c>
      <c r="I219" t="str">
        <f t="shared" si="7"/>
        <v xml:space="preserve">    mod_smr_assump_10: "Movement is unaffected by cameras ({{ ref_intext_wearn_gloverkapfer_2017 }})"</v>
      </c>
    </row>
    <row r="220" spans="1:9">
      <c r="A220" t="s">
        <v>905</v>
      </c>
      <c r="B220" t="s">
        <v>354</v>
      </c>
      <c r="C220" t="s">
        <v>886</v>
      </c>
      <c r="D220">
        <v>11</v>
      </c>
      <c r="F220" t="s">
        <v>2026</v>
      </c>
      <c r="G220" t="str">
        <f t="shared" si="6"/>
        <v>mod_smr_assump</v>
      </c>
      <c r="H220" t="s">
        <v>894</v>
      </c>
      <c r="I220" t="str">
        <f t="shared" si="7"/>
        <v xml:space="preserve">    mod_smr_assump_11: "Behaviour is unaffected by cameras and marking ({{ ref_intext_wearn_gloverkapfer_2017 }})"</v>
      </c>
    </row>
    <row r="221" spans="1:9">
      <c r="A221" t="s">
        <v>906</v>
      </c>
      <c r="B221" t="s">
        <v>354</v>
      </c>
      <c r="C221" t="s">
        <v>886</v>
      </c>
      <c r="D221">
        <v>12</v>
      </c>
      <c r="F221" t="s">
        <v>2040</v>
      </c>
      <c r="G221" t="str">
        <f t="shared" si="6"/>
        <v>mod_smr_assump</v>
      </c>
      <c r="H221" t="s">
        <v>894</v>
      </c>
      <c r="I221" t="str">
        <f t="shared" si="7"/>
        <v xml:space="preserve">    mod_smr_assump_12: "Camera locations are randomly placed relative to the distribution and orientation of home ranges ({{ ref_intext_wearn_gloverkapfer_2017 }})"</v>
      </c>
    </row>
    <row r="222" spans="1:9">
      <c r="A222" t="s">
        <v>907</v>
      </c>
      <c r="B222" t="s">
        <v>354</v>
      </c>
      <c r="C222" t="s">
        <v>886</v>
      </c>
      <c r="D222">
        <v>13</v>
      </c>
      <c r="F222" t="s">
        <v>2137</v>
      </c>
      <c r="G222" t="str">
        <f t="shared" si="6"/>
        <v>mod_smr_assump</v>
      </c>
      <c r="H222" t="s">
        <v>894</v>
      </c>
      <c r="I222" t="str">
        <f t="shared" si="7"/>
        <v xml:space="preserve">    mod_smr_assump_13: "Camera locations are close enough together that animals are detected at multiple cameras ({{ ref_intext_chandler_royle_2013 }}; {{ ref_intext_clarke_et_al_2023 }})"</v>
      </c>
    </row>
    <row r="223" spans="1:9">
      <c r="A223" t="s">
        <v>908</v>
      </c>
      <c r="B223" t="s">
        <v>354</v>
      </c>
      <c r="C223" t="s">
        <v>886</v>
      </c>
      <c r="D223">
        <v>14</v>
      </c>
      <c r="F223" t="s">
        <v>3931</v>
      </c>
      <c r="G223" t="str">
        <f t="shared" si="6"/>
        <v>mod_smr_assump</v>
      </c>
      <c r="H223" t="s">
        <v>894</v>
      </c>
      <c r="I223" t="str">
        <f t="shared" si="7"/>
        <v xml:space="preserve">    mod_smr_assump_14: "[Surveys](#survey) are independent ({{ ref_intext_wearn_gloverkapfer_2017 }})"</v>
      </c>
    </row>
    <row r="224" spans="1:9">
      <c r="A224" t="s">
        <v>909</v>
      </c>
      <c r="B224" t="s">
        <v>354</v>
      </c>
      <c r="C224" t="s">
        <v>886</v>
      </c>
      <c r="D224">
        <v>15</v>
      </c>
      <c r="F224" t="s">
        <v>2030</v>
      </c>
      <c r="G224" t="str">
        <f t="shared" si="6"/>
        <v>mod_smr_assump</v>
      </c>
      <c r="H224" t="s">
        <v>894</v>
      </c>
      <c r="I224" t="str">
        <f t="shared" si="7"/>
        <v xml:space="preserve">    mod_smr_assump_15: "Home ranges are stable ({{ ref_intext_wearn_gloverkapfer_2017 }})"</v>
      </c>
    </row>
    <row r="225" spans="1:9">
      <c r="A225" t="s">
        <v>910</v>
      </c>
      <c r="B225" t="s">
        <v>354</v>
      </c>
      <c r="C225" t="s">
        <v>886</v>
      </c>
      <c r="D225">
        <v>16</v>
      </c>
      <c r="F225" t="s">
        <v>2032</v>
      </c>
      <c r="G225" t="str">
        <f t="shared" si="6"/>
        <v>mod_smr_assump</v>
      </c>
      <c r="H225" t="s">
        <v>894</v>
      </c>
      <c r="I225" t="str">
        <f t="shared" si="7"/>
        <v xml:space="preserve">    mod_smr_assump_16: "Distribution of home range centres follows a defined distribution (Poisson, or other, e.g., negative binomial) ({{ ref_intext_wearn_gloverkapfer_2017 }})"</v>
      </c>
    </row>
    <row r="226" spans="1:9">
      <c r="A226" t="s">
        <v>911</v>
      </c>
      <c r="B226" t="s">
        <v>354</v>
      </c>
      <c r="C226" t="s">
        <v>886</v>
      </c>
      <c r="D226">
        <v>17</v>
      </c>
      <c r="F226" t="s">
        <v>2138</v>
      </c>
      <c r="G226" t="str">
        <f t="shared" si="6"/>
        <v>mod_smr_assump</v>
      </c>
      <c r="H226" t="s">
        <v>894</v>
      </c>
      <c r="I226" t="str">
        <f t="shared" si="7"/>
        <v xml:space="preserve">    mod_smr_assump_17: "Animals’ activity centres are randomly dispersed ({{ ref_intext_chandler_royle_2013 }}; {{ ref_intext_clarke_et_al_2023 }})"</v>
      </c>
    </row>
    <row r="227" spans="1:9">
      <c r="A227" t="s">
        <v>965</v>
      </c>
      <c r="B227" t="s">
        <v>354</v>
      </c>
      <c r="C227" t="s">
        <v>881</v>
      </c>
      <c r="D227">
        <v>1</v>
      </c>
      <c r="F227" t="s">
        <v>2041</v>
      </c>
      <c r="G227" t="str">
        <f t="shared" si="6"/>
        <v>mod_smr_con</v>
      </c>
      <c r="H227" t="s">
        <v>894</v>
      </c>
      <c r="I227" t="str">
        <f t="shared" si="7"/>
        <v xml:space="preserve">    mod_smr_con_01: "Animals may have to be physically captured and marked if natural marks do not exist on enough individuals ({{ ref_intext_wearn_gloverkapfer_2017 }})"</v>
      </c>
    </row>
    <row r="228" spans="1:9">
      <c r="A228" t="s">
        <v>1015</v>
      </c>
      <c r="B228" t="s">
        <v>354</v>
      </c>
      <c r="C228" t="s">
        <v>881</v>
      </c>
      <c r="D228">
        <v>2</v>
      </c>
      <c r="F228" t="s">
        <v>2042</v>
      </c>
      <c r="G228" t="str">
        <f t="shared" si="6"/>
        <v>mod_smr_con</v>
      </c>
      <c r="H228" t="s">
        <v>894</v>
      </c>
      <c r="I228" t="str">
        <f t="shared" si="7"/>
        <v xml:space="preserve">    mod_smr_con_02: "All individuals must be identifiable ({{ ref_intext_wearn_gloverkapfer_2017 }})"</v>
      </c>
    </row>
    <row r="229" spans="1:9">
      <c r="A229" t="s">
        <v>1098</v>
      </c>
      <c r="B229" t="s">
        <v>354</v>
      </c>
      <c r="C229" t="s">
        <v>881</v>
      </c>
      <c r="D229">
        <v>3</v>
      </c>
      <c r="F229" t="s">
        <v>3938</v>
      </c>
      <c r="G229" t="str">
        <f t="shared" si="6"/>
        <v>mod_smr_con</v>
      </c>
      <c r="H229" t="s">
        <v>894</v>
      </c>
      <c r="I229" t="str">
        <f t="shared" si="7"/>
        <v xml:space="preserve">    mod_smr_con_03: "Allows for [density](#density) estimation for a unmarked population, but the precision of the [density](#density) estimates are likely to be very low value ({{ ref_intext_wearn_gloverkapfer_2017 }})"</v>
      </c>
    </row>
    <row r="230" spans="1:9">
      <c r="A230" t="s">
        <v>1104</v>
      </c>
      <c r="B230" t="s">
        <v>354</v>
      </c>
      <c r="C230" t="s">
        <v>881</v>
      </c>
      <c r="D230">
        <v>4</v>
      </c>
      <c r="F230" t="s">
        <v>2043</v>
      </c>
      <c r="G230" t="str">
        <f t="shared" si="6"/>
        <v>mod_smr_con</v>
      </c>
      <c r="H230" t="s">
        <v>894</v>
      </c>
      <c r="I230" t="str">
        <f t="shared" si="7"/>
        <v xml:space="preserve">    mod_smr_con_04: "Remains poorly tested with camera data, although it offers promise ({{ ref_intext_wearn_gloverkapfer_2017 }})"</v>
      </c>
    </row>
    <row r="231" spans="1:9">
      <c r="A231" t="s">
        <v>1110</v>
      </c>
      <c r="B231" t="s">
        <v>354</v>
      </c>
      <c r="C231" t="s">
        <v>881</v>
      </c>
      <c r="D231">
        <v>5</v>
      </c>
      <c r="F231" t="s">
        <v>3939</v>
      </c>
      <c r="G231" t="str">
        <f t="shared" si="6"/>
        <v>mod_smr_con</v>
      </c>
      <c r="H231" t="s">
        <v>894</v>
      </c>
      <c r="I231" t="str">
        <f t="shared" si="7"/>
        <v xml:space="preserve">    mod_smr_con_05: "[Density](#density) estimates are likely less precise than with SECR ({{ ref_intext_efford_2004 }}; {{ ref_intext_borchers_efford_2008 }}; {{ ref_intext_royle_young_2008 }}; {{ ref_intext_royle_et_al_2009 }}) or REM, unless a large proportion of the population have marks  ({{ ref_intext_wearn_gloverkapfer_2017 }})"</v>
      </c>
    </row>
    <row r="232" spans="1:9">
      <c r="A232" t="s">
        <v>1115</v>
      </c>
      <c r="B232" t="s">
        <v>354</v>
      </c>
      <c r="C232" t="s">
        <v>881</v>
      </c>
      <c r="D232">
        <v>6</v>
      </c>
      <c r="F232" t="s">
        <v>2044</v>
      </c>
      <c r="G232" t="str">
        <f t="shared" si="6"/>
        <v>mod_smr_con</v>
      </c>
      <c r="H232" t="s">
        <v>894</v>
      </c>
      <c r="I232" t="str">
        <f t="shared" si="7"/>
        <v xml:space="preserve">    mod_smr_con_06: "Requires sampling points to be close enough that individuals encounter multiple cameras ({{ ref_intext_wearn_gloverkapfer_2017 }})"</v>
      </c>
    </row>
    <row r="233" spans="1:9">
      <c r="A233" t="s">
        <v>966</v>
      </c>
      <c r="B233" t="s">
        <v>354</v>
      </c>
      <c r="C233" t="s">
        <v>888</v>
      </c>
      <c r="D233">
        <v>1</v>
      </c>
      <c r="F233" t="s">
        <v>2154</v>
      </c>
      <c r="G233" t="str">
        <f t="shared" si="6"/>
        <v>mod_smr_pro</v>
      </c>
      <c r="H233" t="s">
        <v>894</v>
      </c>
      <c r="I233" t="str">
        <f t="shared" si="7"/>
        <v xml:space="preserve">    mod_smr_pro_01: "Estimates are fully comparable to SECR ({{ ref_intext_efford_2004 }}; {{ ref_intext_borchers_efford_2008 }}; {{ ref_intext_royle_young_2008 }}; {{ ref_intext_royle_et_al_2009 }}) of marked species ({{ ref_intext_wearn_gloverkapfer_2017 }})"</v>
      </c>
    </row>
    <row r="234" spans="1:9">
      <c r="A234" t="s">
        <v>1016</v>
      </c>
      <c r="B234" t="s">
        <v>354</v>
      </c>
      <c r="C234" t="s">
        <v>888</v>
      </c>
      <c r="D234">
        <v>2</v>
      </c>
      <c r="F234" t="s">
        <v>2155</v>
      </c>
      <c r="G234" t="str">
        <f t="shared" si="6"/>
        <v>mod_smr_pro</v>
      </c>
      <c r="H234" t="s">
        <v>894</v>
      </c>
      <c r="I234" t="str">
        <f t="shared" si="7"/>
        <v xml:space="preserve">    mod_smr_pro_02: "Can be applied to a broader range of species than SECR [({{ ref_intext_efford_2004 }}; {{ ref_intext_borchers_efford_2008 }}; {{ ref_intext_royle_young_2008 }}; {{ ref_intext_royle_et_al_2009 }}) ({{ ref_intext_wearn_gloverkapfer_2017 }})"</v>
      </c>
    </row>
    <row r="235" spans="1:9">
      <c r="A235" t="s">
        <v>1129</v>
      </c>
      <c r="B235" t="s">
        <v>354</v>
      </c>
      <c r="C235" t="s">
        <v>888</v>
      </c>
      <c r="D235">
        <v>3</v>
      </c>
      <c r="F235" t="s">
        <v>2045</v>
      </c>
      <c r="G235" t="str">
        <f t="shared" si="6"/>
        <v>mod_smr_pro</v>
      </c>
      <c r="H235" t="s">
        <v>894</v>
      </c>
      <c r="I235" t="str">
        <f t="shared" si="7"/>
        <v xml:space="preserve">    mod_smr_pro_03: "Allows researcher to take advantage of natural markings ({{ ref_intext_wearn_gloverkapfer_2017 }})"</v>
      </c>
    </row>
    <row r="236" spans="1:9">
      <c r="A236" t="s">
        <v>1136</v>
      </c>
      <c r="B236" t="s">
        <v>354</v>
      </c>
      <c r="C236" t="s">
        <v>888</v>
      </c>
      <c r="D236">
        <v>4</v>
      </c>
      <c r="F236" t="s">
        <v>2046</v>
      </c>
      <c r="G236" t="str">
        <f t="shared" si="6"/>
        <v>mod_smr_pro</v>
      </c>
      <c r="H236" t="s">
        <v>894</v>
      </c>
      <c r="I236" t="str">
        <f t="shared" si="7"/>
        <v xml:space="preserve">    mod_smr_pro_04: "Allows researcher to mark a subset of the population (note - precision is dependent on number of marked individuals in a population) ({{ ref_intext_wearn_gloverkapfer_2017 }})"</v>
      </c>
    </row>
    <row r="237" spans="1:9">
      <c r="A237" t="s">
        <v>967</v>
      </c>
      <c r="B237" t="s">
        <v>334</v>
      </c>
      <c r="C237" t="s">
        <v>886</v>
      </c>
      <c r="D237">
        <v>1</v>
      </c>
      <c r="F237" t="s">
        <v>2082</v>
      </c>
      <c r="G237" t="str">
        <f t="shared" si="6"/>
        <v>mod_ste_assump</v>
      </c>
      <c r="H237" t="s">
        <v>894</v>
      </c>
      <c r="I237" t="str">
        <f t="shared" si="7"/>
        <v xml:space="preserve">    mod_ste_assump_01: "Demographic closure (i.e., no births or deaths) ({{ ref_intext_moeller_et_al_2018 }})"</v>
      </c>
    </row>
    <row r="238" spans="1:9">
      <c r="A238" t="s">
        <v>1017</v>
      </c>
      <c r="B238" t="s">
        <v>334</v>
      </c>
      <c r="C238" t="s">
        <v>886</v>
      </c>
      <c r="D238">
        <v>2</v>
      </c>
      <c r="F238" t="s">
        <v>2083</v>
      </c>
      <c r="G238" t="str">
        <f t="shared" si="6"/>
        <v>mod_ste_assump</v>
      </c>
      <c r="H238" t="s">
        <v>894</v>
      </c>
      <c r="I238" t="str">
        <f t="shared" si="7"/>
        <v xml:space="preserve">    mod_ste_assump_02: "Geographic closure (i.e., no immigration or emigration) ({{ ref_intext_moeller_et_al_2018 }})"</v>
      </c>
    </row>
    <row r="239" spans="1:9">
      <c r="A239" t="s">
        <v>1036</v>
      </c>
      <c r="B239" t="s">
        <v>334</v>
      </c>
      <c r="C239" t="s">
        <v>886</v>
      </c>
      <c r="D239">
        <v>3</v>
      </c>
      <c r="F239" t="s">
        <v>2084</v>
      </c>
      <c r="G239" t="str">
        <f t="shared" si="6"/>
        <v>mod_ste_assump</v>
      </c>
      <c r="H239" t="s">
        <v>894</v>
      </c>
      <c r="I239" t="str">
        <f t="shared" si="7"/>
        <v xml:space="preserve">    mod_ste_assump_03: "Camera locations are randomly placed ({{ ref_intext_moeller_et_al_2018 }})"</v>
      </c>
    </row>
    <row r="240" spans="1:9">
      <c r="A240" t="s">
        <v>1048</v>
      </c>
      <c r="B240" t="s">
        <v>334</v>
      </c>
      <c r="C240" t="s">
        <v>886</v>
      </c>
      <c r="D240">
        <v>4</v>
      </c>
      <c r="F240" t="s">
        <v>3909</v>
      </c>
      <c r="G240" t="str">
        <f t="shared" si="6"/>
        <v>mod_ste_assump</v>
      </c>
      <c r="H240" t="s">
        <v>894</v>
      </c>
      <c r="I240" t="str">
        <f t="shared" si="7"/>
        <v xml:space="preserve">    mod_ste_assump_04: "Detections are [independent](#independent_detections) ({{ ref_intext_moeller_et_al_2018 }})"</v>
      </c>
    </row>
    <row r="241" spans="1:9">
      <c r="A241" t="s">
        <v>1059</v>
      </c>
      <c r="B241" t="s">
        <v>334</v>
      </c>
      <c r="C241" t="s">
        <v>886</v>
      </c>
      <c r="D241">
        <v>5</v>
      </c>
      <c r="F241" t="s">
        <v>2117</v>
      </c>
      <c r="G241" t="str">
        <f t="shared" si="6"/>
        <v>mod_ste_assump</v>
      </c>
      <c r="H241" t="s">
        <v>894</v>
      </c>
      <c r="I241" t="str">
        <f t="shared" si="7"/>
        <v xml:space="preserve">    mod_ste_assump_05: "Spatial counts of animals in a small area (or counts in equal subsets of the landscape) are Poisson-distributed ({{ ref_intext_loonam_et_al_2021 }})"</v>
      </c>
    </row>
    <row r="242" spans="1:9">
      <c r="A242" t="s">
        <v>1068</v>
      </c>
      <c r="B242" t="s">
        <v>334</v>
      </c>
      <c r="C242" t="s">
        <v>886</v>
      </c>
      <c r="D242">
        <v>6</v>
      </c>
      <c r="F242" t="s">
        <v>2085</v>
      </c>
      <c r="G242" t="str">
        <f t="shared" si="6"/>
        <v>mod_ste_assump</v>
      </c>
      <c r="H242" t="s">
        <v>894</v>
      </c>
      <c r="I242" t="str">
        <f t="shared" si="7"/>
        <v xml:space="preserve">    mod_ste_assump_06: "Detection is perfect (detection probability '*p*' = 1) ({{ ref_intext_moeller_et_al_2018 }})"</v>
      </c>
    </row>
    <row r="243" spans="1:9">
      <c r="A243" t="s">
        <v>968</v>
      </c>
      <c r="B243" t="s">
        <v>334</v>
      </c>
      <c r="C243" t="s">
        <v>881</v>
      </c>
      <c r="D243">
        <v>1</v>
      </c>
      <c r="F243" t="s">
        <v>2118</v>
      </c>
      <c r="G243" t="str">
        <f t="shared" si="6"/>
        <v>mod_ste_con</v>
      </c>
      <c r="H243" t="s">
        <v>894</v>
      </c>
      <c r="I243" t="str">
        <f t="shared" si="7"/>
        <v xml:space="preserve">    mod_ste_con_01: "Assumes that detection probability is 1 ({{ ref_intext_moeller_et_al_2018 }})"</v>
      </c>
    </row>
    <row r="244" spans="1:9">
      <c r="A244" t="s">
        <v>969</v>
      </c>
      <c r="B244" t="s">
        <v>334</v>
      </c>
      <c r="C244" t="s">
        <v>888</v>
      </c>
      <c r="D244">
        <v>1</v>
      </c>
      <c r="F244" t="s">
        <v>2089</v>
      </c>
      <c r="G244" t="str">
        <f t="shared" si="6"/>
        <v>mod_ste_pro</v>
      </c>
      <c r="H244" t="s">
        <v>894</v>
      </c>
      <c r="I244" t="str">
        <f t="shared" si="7"/>
        <v xml:space="preserve">    mod_ste_pro_01: "Can be efficient for estimating abundance of common species (with a lot of images) ({{ ref_intext_moeller_et_al_2018 }})"</v>
      </c>
    </row>
    <row r="245" spans="1:9">
      <c r="A245" t="s">
        <v>1018</v>
      </c>
      <c r="B245" t="s">
        <v>334</v>
      </c>
      <c r="C245" t="s">
        <v>888</v>
      </c>
      <c r="D245">
        <v>2</v>
      </c>
      <c r="F245" t="s">
        <v>2119</v>
      </c>
      <c r="G245" t="str">
        <f t="shared" si="6"/>
        <v>mod_ste_pro</v>
      </c>
      <c r="H245" t="s">
        <v>894</v>
      </c>
      <c r="I245" t="str">
        <f t="shared" si="7"/>
        <v xml:space="preserve">    mod_ste_pro_02: "Does not require estimate of movement rate ({{ ref_intext_moeller_et_al_2018 }})"</v>
      </c>
    </row>
    <row r="246" spans="1:9">
      <c r="A246" t="s">
        <v>970</v>
      </c>
      <c r="B246" t="s">
        <v>340</v>
      </c>
      <c r="C246" t="s">
        <v>886</v>
      </c>
      <c r="D246">
        <v>1</v>
      </c>
      <c r="F246" t="s">
        <v>2120</v>
      </c>
      <c r="G246" t="str">
        <f t="shared" si="6"/>
        <v>mod_tifc_assump</v>
      </c>
      <c r="H246" t="s">
        <v>894</v>
      </c>
      <c r="I246" t="str">
        <f t="shared" si="7"/>
        <v xml:space="preserve">    mod_tifc_assump_01: "Camera locations are randomly placed or representative relative to animal movement ({{ ref_intext_becker_et_al_2022 }})"</v>
      </c>
    </row>
    <row r="247" spans="1:9">
      <c r="A247" t="s">
        <v>1019</v>
      </c>
      <c r="B247" t="s">
        <v>340</v>
      </c>
      <c r="C247" t="s">
        <v>886</v>
      </c>
      <c r="D247">
        <v>2</v>
      </c>
      <c r="F247" t="s">
        <v>2121</v>
      </c>
      <c r="G247" t="str">
        <f t="shared" si="6"/>
        <v>mod_tifc_assump</v>
      </c>
      <c r="H247" t="s">
        <v>894</v>
      </c>
      <c r="I247" t="str">
        <f t="shared" si="7"/>
        <v xml:space="preserve">    mod_tifc_assump_02: "Movement is unaffected by the cameras ({{ ref_intext_becker_et_al_2022 }})"</v>
      </c>
    </row>
    <row r="248" spans="1:9">
      <c r="A248" t="s">
        <v>1037</v>
      </c>
      <c r="B248" t="s">
        <v>340</v>
      </c>
      <c r="C248" t="s">
        <v>886</v>
      </c>
      <c r="D248">
        <v>3</v>
      </c>
      <c r="F248" t="s">
        <v>2122</v>
      </c>
      <c r="G248" t="str">
        <f t="shared" si="6"/>
        <v>mod_tifc_assump</v>
      </c>
      <c r="H248" t="s">
        <v>894</v>
      </c>
      <c r="I248" t="str">
        <f t="shared" si="7"/>
        <v xml:space="preserve">    mod_tifc_assump_03: "Reliable detection of animals in part of the camera’s FOV (at least) ({{ ref_intext_becker_et_al_2022 }})"</v>
      </c>
    </row>
    <row r="249" spans="1:9">
      <c r="A249" t="s">
        <v>971</v>
      </c>
      <c r="B249" t="s">
        <v>340</v>
      </c>
      <c r="C249" t="s">
        <v>881</v>
      </c>
      <c r="D249">
        <v>1</v>
      </c>
      <c r="F249" t="s">
        <v>2156</v>
      </c>
      <c r="G249" t="str">
        <f t="shared" si="6"/>
        <v>mod_tifc_con</v>
      </c>
      <c r="H249" t="s">
        <v>894</v>
      </c>
      <c r="I249" t="str">
        <f t="shared" si="7"/>
        <v xml:space="preserve">    mod_tifc_con_01: "Requires careful calculation of the effective area of detection ({{ ref_intext_warbington_boyce_2020 }})"</v>
      </c>
    </row>
    <row r="250" spans="1:9">
      <c r="A250" t="s">
        <v>1020</v>
      </c>
      <c r="B250" t="s">
        <v>340</v>
      </c>
      <c r="C250" t="s">
        <v>881</v>
      </c>
      <c r="D250">
        <v>2</v>
      </c>
      <c r="F250" t="s">
        <v>2123</v>
      </c>
      <c r="G250" t="str">
        <f t="shared" si="6"/>
        <v>mod_tifc_con</v>
      </c>
      <c r="H250" t="s">
        <v>894</v>
      </c>
      <c r="I250" t="str">
        <f t="shared" si="7"/>
        <v xml:space="preserve">    mod_tifc_con_02: "A high level of measurement error ({{ ref_intext_becker_et_al_2022 }})"</v>
      </c>
    </row>
    <row r="251" spans="1:9">
      <c r="A251" t="s">
        <v>972</v>
      </c>
      <c r="B251" t="s">
        <v>340</v>
      </c>
      <c r="C251" t="s">
        <v>888</v>
      </c>
      <c r="D251">
        <v>1</v>
      </c>
      <c r="F251" t="s">
        <v>2157</v>
      </c>
      <c r="G251" t="str">
        <f t="shared" si="6"/>
        <v>mod_tifc_pro</v>
      </c>
      <c r="H251" t="s">
        <v>894</v>
      </c>
      <c r="I251" t="str">
        <f t="shared" si="7"/>
        <v xml:space="preserve">    mod_tifc_pro_01: "Does not require individual identification ({{ ref_intext_warbington_boyce_2020 }})"</v>
      </c>
    </row>
    <row r="252" spans="1:9">
      <c r="A252" t="s">
        <v>1021</v>
      </c>
      <c r="B252" t="s">
        <v>340</v>
      </c>
      <c r="C252" t="s">
        <v>888</v>
      </c>
      <c r="D252">
        <v>2</v>
      </c>
      <c r="F252" t="s">
        <v>2158</v>
      </c>
      <c r="G252" t="str">
        <f t="shared" si="6"/>
        <v>mod_tifc_pro</v>
      </c>
      <c r="H252" t="s">
        <v>894</v>
      </c>
      <c r="I252" t="str">
        <f t="shared" si="7"/>
        <v xml:space="preserve">    mod_tifc_pro_02: "Makes no assumption about home range ({{ ref_intext_warbington_boyce_2020 }})"</v>
      </c>
    </row>
    <row r="253" spans="1:9">
      <c r="A253" t="s">
        <v>1130</v>
      </c>
      <c r="B253" t="s">
        <v>340</v>
      </c>
      <c r="C253" t="s">
        <v>888</v>
      </c>
      <c r="D253">
        <v>3</v>
      </c>
      <c r="F253" t="s">
        <v>3209</v>
      </c>
      <c r="G253" t="str">
        <f t="shared" si="6"/>
        <v>mod_tifc_pro</v>
      </c>
      <c r="H253" t="s">
        <v>894</v>
      </c>
      <c r="I253" t="str">
        <f t="shared" si="7"/>
        <v xml:space="preserve">    mod_tifc_pro_03: "Comparable to estimates from SECR ({{ ref_intext_efford_2004 }}; {{ ref_intext_borchers_efford_2008 }}; {{ ref_intext_royle_young_2008 }}; {{ ref_intext_royle_et_al_2009 }}) ({{  ref_intext_warbington_boyce_2020 }})"</v>
      </c>
    </row>
    <row r="254" spans="1:9">
      <c r="A254" t="s">
        <v>973</v>
      </c>
      <c r="B254" t="s">
        <v>336</v>
      </c>
      <c r="C254" t="s">
        <v>886</v>
      </c>
      <c r="D254">
        <v>1</v>
      </c>
      <c r="F254" t="s">
        <v>2124</v>
      </c>
      <c r="G254" t="str">
        <f t="shared" si="6"/>
        <v>mod_tte_assump</v>
      </c>
      <c r="H254" t="s">
        <v>894</v>
      </c>
      <c r="I254" t="str">
        <f t="shared" si="7"/>
        <v xml:space="preserve">    mod_tte_assump_01: "Demographic closure (i.e., no births or deaths) ({{ ref_intext_moeller_et_al_2018 }}; {{ ref_intext_loonam_et_al_2021 }})"</v>
      </c>
    </row>
    <row r="255" spans="1:9">
      <c r="A255" t="s">
        <v>1022</v>
      </c>
      <c r="B255" t="s">
        <v>336</v>
      </c>
      <c r="C255" t="s">
        <v>886</v>
      </c>
      <c r="D255">
        <v>2</v>
      </c>
      <c r="F255" t="s">
        <v>2125</v>
      </c>
      <c r="G255" t="str">
        <f t="shared" si="6"/>
        <v>mod_tte_assump</v>
      </c>
      <c r="H255" t="s">
        <v>894</v>
      </c>
      <c r="I255" t="str">
        <f t="shared" si="7"/>
        <v xml:space="preserve">    mod_tte_assump_02: "Geographic closure (i.e., no immigration or emigration) at the level of the sampling frame (area of interest); this assumption does not apply at the plot-level (area sampled by the camera) ({{ ref_intext_moeller_et_al_2018 }}; {{ ref_intext_loonam_et_al_2021 }})"</v>
      </c>
    </row>
    <row r="256" spans="1:9">
      <c r="A256" t="s">
        <v>1038</v>
      </c>
      <c r="B256" t="s">
        <v>336</v>
      </c>
      <c r="C256" t="s">
        <v>886</v>
      </c>
      <c r="D256">
        <v>3</v>
      </c>
      <c r="F256" t="s">
        <v>2074</v>
      </c>
      <c r="G256" t="str">
        <f t="shared" si="6"/>
        <v>mod_tte_assump</v>
      </c>
      <c r="H256" t="s">
        <v>894</v>
      </c>
      <c r="I256" t="str">
        <f t="shared" si="7"/>
        <v xml:space="preserve">    mod_tte_assump_03: "Animal movement and behaviour are unaffected by the cameras ({{ ref_intext_palencia_et_al_2021 }})"</v>
      </c>
    </row>
    <row r="257" spans="1:9">
      <c r="A257" t="s">
        <v>1049</v>
      </c>
      <c r="B257" t="s">
        <v>336</v>
      </c>
      <c r="C257" t="s">
        <v>886</v>
      </c>
      <c r="D257">
        <v>4</v>
      </c>
      <c r="F257" t="s">
        <v>2126</v>
      </c>
      <c r="G257" t="str">
        <f t="shared" si="6"/>
        <v>mod_tte_assump</v>
      </c>
      <c r="H257" t="s">
        <v>894</v>
      </c>
      <c r="I257" t="str">
        <f t="shared" si="7"/>
        <v xml:space="preserve">    mod_tte_assump_04: "Camera locations placement is random, systematic, or systematic random ({{ ref_intext_moeller_et_al_2018 }})"</v>
      </c>
    </row>
    <row r="258" spans="1:9">
      <c r="A258" t="s">
        <v>1060</v>
      </c>
      <c r="B258" t="s">
        <v>336</v>
      </c>
      <c r="C258" t="s">
        <v>886</v>
      </c>
      <c r="D258">
        <v>5</v>
      </c>
      <c r="F258" t="s">
        <v>3909</v>
      </c>
      <c r="G258" t="str">
        <f t="shared" ref="G258:G264" si="8">B258&amp;"_"&amp;C258</f>
        <v>mod_tte_assump</v>
      </c>
      <c r="H258" t="s">
        <v>894</v>
      </c>
      <c r="I258" t="str">
        <f t="shared" ref="I258:I264" si="9">"    "&amp;A258&amp;": "&amp;""""&amp;F258&amp;""""</f>
        <v xml:space="preserve">    mod_tte_assump_05: "Detections are [independent](#independent_detections) ({{ ref_intext_moeller_et_al_2018 }})"</v>
      </c>
    </row>
    <row r="259" spans="1:9">
      <c r="A259" t="s">
        <v>1069</v>
      </c>
      <c r="B259" t="s">
        <v>336</v>
      </c>
      <c r="C259" t="s">
        <v>886</v>
      </c>
      <c r="D259">
        <v>6</v>
      </c>
      <c r="F259" t="s">
        <v>2127</v>
      </c>
      <c r="G259" t="str">
        <f t="shared" si="8"/>
        <v>mod_tte_assump</v>
      </c>
      <c r="H259" t="s">
        <v>894</v>
      </c>
      <c r="I259" t="str">
        <f t="shared" si="9"/>
        <v xml:space="preserve">    mod_tte_assump_06: "Spatial counts of animals (or counts in equal subsets of the landscape) are Poisson-distributed ({{ ref_intext_loonam_et_al_2021 }})"</v>
      </c>
    </row>
    <row r="260" spans="1:9">
      <c r="A260" t="s">
        <v>1075</v>
      </c>
      <c r="B260" t="s">
        <v>336</v>
      </c>
      <c r="C260" t="s">
        <v>886</v>
      </c>
      <c r="D260">
        <v>7</v>
      </c>
      <c r="F260" t="s">
        <v>2128</v>
      </c>
      <c r="G260" t="str">
        <f t="shared" si="8"/>
        <v>mod_tte_assump</v>
      </c>
      <c r="H260" t="s">
        <v>894</v>
      </c>
      <c r="I260" t="str">
        <f t="shared" si="9"/>
        <v xml:space="preserve">    mod_tte_assump_07: "Accurate estimate of movement speed ({{ ref_intext_loonam_et_al_2021 }})"</v>
      </c>
    </row>
    <row r="261" spans="1:9">
      <c r="A261" t="s">
        <v>1081</v>
      </c>
      <c r="B261" t="s">
        <v>336</v>
      </c>
      <c r="C261" t="s">
        <v>886</v>
      </c>
      <c r="D261">
        <v>8</v>
      </c>
      <c r="F261" t="s">
        <v>2129</v>
      </c>
      <c r="G261" t="str">
        <f t="shared" si="8"/>
        <v>mod_tte_assump</v>
      </c>
      <c r="H261" t="s">
        <v>894</v>
      </c>
      <c r="I261" t="str">
        <f t="shared" si="9"/>
        <v xml:space="preserve">    mod_tte_assump_08: "Detection is perfect (detection probability '*p*' =  1) ({{ ref_intext_moeller_et_al_2018 }})"</v>
      </c>
    </row>
    <row r="262" spans="1:9">
      <c r="A262" t="s">
        <v>974</v>
      </c>
      <c r="B262" t="s">
        <v>336</v>
      </c>
      <c r="C262" t="s">
        <v>881</v>
      </c>
      <c r="D262">
        <v>1</v>
      </c>
      <c r="F262" t="s">
        <v>2130</v>
      </c>
      <c r="G262" t="str">
        <f t="shared" si="8"/>
        <v>mod_tte_con</v>
      </c>
      <c r="H262" t="s">
        <v>894</v>
      </c>
      <c r="I262" t="str">
        <f t="shared" si="9"/>
        <v xml:space="preserve">    mod_tte_con_01: "Requires independent estimates of movement rate (difficult to obtain without telemetry data) ({{ ref_intext_moeller_et_al_2018 }})"</v>
      </c>
    </row>
    <row r="263" spans="1:9">
      <c r="A263" t="s">
        <v>1023</v>
      </c>
      <c r="B263" t="s">
        <v>336</v>
      </c>
      <c r="C263" t="s">
        <v>881</v>
      </c>
      <c r="D263">
        <v>2</v>
      </c>
      <c r="F263" t="s">
        <v>2131</v>
      </c>
      <c r="G263" t="str">
        <f t="shared" si="8"/>
        <v>mod_tte_con</v>
      </c>
      <c r="H263" t="s">
        <v>894</v>
      </c>
      <c r="I263" t="str">
        <f t="shared" si="9"/>
        <v xml:space="preserve">    mod_tte_con_02: "Assumes that detection probability is 1 (or apply extension to account for imperfect detection) ({{ ref_intext_moeller_et_al_2018 }})"</v>
      </c>
    </row>
    <row r="264" spans="1:9">
      <c r="A264" t="s">
        <v>975</v>
      </c>
      <c r="B264" t="s">
        <v>336</v>
      </c>
      <c r="C264" t="s">
        <v>888</v>
      </c>
      <c r="D264">
        <v>1</v>
      </c>
      <c r="F264" t="s">
        <v>2089</v>
      </c>
      <c r="G264" t="str">
        <f t="shared" si="8"/>
        <v>mod_tte_pro</v>
      </c>
      <c r="H264" t="s">
        <v>894</v>
      </c>
      <c r="I264" t="str">
        <f t="shared" si="9"/>
        <v xml:space="preserve">    mod_tte_pro_01: "Can be efficient for estimating abundance of common species (with a lot of images) ({{ ref_intext_moeller_et_al_2018 }})"</v>
      </c>
    </row>
  </sheetData>
  <autoFilter ref="A1:I264" xr:uid="{1FBF2974-2D75-4883-8921-EB4D204480E8}">
    <sortState xmlns:xlrd2="http://schemas.microsoft.com/office/spreadsheetml/2017/richdata2" ref="A2:I264">
      <sortCondition ref="A1:A264"/>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5B9D-7835-495D-8911-DAA74FFB2CE6}">
  <dimension ref="A1:AN81"/>
  <sheetViews>
    <sheetView workbookViewId="0">
      <selection activeCell="H11" sqref="H11:K11"/>
    </sheetView>
  </sheetViews>
  <sheetFormatPr defaultRowHeight="14.25"/>
  <cols>
    <col min="1" max="1" width="22" bestFit="1" customWidth="1"/>
    <col min="2" max="2" width="16.125" bestFit="1" customWidth="1"/>
    <col min="3" max="3" width="4.125" bestFit="1" customWidth="1"/>
    <col min="4" max="4" width="3.875" bestFit="1" customWidth="1"/>
    <col min="5" max="7" width="3.875" customWidth="1"/>
    <col min="8" max="8" width="23.375" bestFit="1" customWidth="1"/>
    <col min="9" max="9" width="14.125" bestFit="1" customWidth="1"/>
    <col min="10" max="10" width="6.875" customWidth="1"/>
    <col min="11" max="11" width="4.25" customWidth="1"/>
    <col min="18" max="18" width="39.125" customWidth="1"/>
    <col min="19" max="19" width="11.125" customWidth="1"/>
    <col min="20" max="20" width="18.25" customWidth="1"/>
    <col min="22" max="22" width="17.25" customWidth="1"/>
    <col min="23" max="23" width="18.75" customWidth="1"/>
    <col min="24" max="24" width="22.375" customWidth="1"/>
    <col min="25" max="25" width="32.625" customWidth="1"/>
    <col min="26" max="26" width="21.75" customWidth="1"/>
    <col min="27" max="27" width="23.375" customWidth="1"/>
    <col min="28" max="28" width="15.125" customWidth="1"/>
    <col min="31" max="31" width="23.375" style="7" customWidth="1"/>
    <col min="32" max="32" width="16.75" customWidth="1"/>
    <col min="34" max="34" width="12.375" customWidth="1"/>
    <col min="35" max="35" width="9" customWidth="1"/>
    <col min="37" max="38" width="9" customWidth="1"/>
    <col min="39" max="39" width="27.375" customWidth="1"/>
    <col min="40" max="40" width="2.625" bestFit="1" customWidth="1"/>
  </cols>
  <sheetData>
    <row r="1" spans="1:40">
      <c r="T1" t="s">
        <v>368</v>
      </c>
      <c r="U1" t="s">
        <v>364</v>
      </c>
      <c r="V1" t="s">
        <v>884</v>
      </c>
      <c r="W1" t="s">
        <v>883</v>
      </c>
      <c r="X1" t="s">
        <v>885</v>
      </c>
      <c r="Y1" t="s">
        <v>882</v>
      </c>
      <c r="Z1" t="s">
        <v>350</v>
      </c>
      <c r="AA1" t="s">
        <v>351</v>
      </c>
      <c r="AB1" t="s">
        <v>358</v>
      </c>
      <c r="AC1" t="s">
        <v>344</v>
      </c>
      <c r="AD1" t="s">
        <v>342</v>
      </c>
      <c r="AE1" s="7" t="s">
        <v>352</v>
      </c>
      <c r="AF1" t="s">
        <v>357</v>
      </c>
      <c r="AG1" t="s">
        <v>354</v>
      </c>
      <c r="AH1" t="s">
        <v>338</v>
      </c>
      <c r="AI1" t="s">
        <v>331</v>
      </c>
      <c r="AJ1" t="s">
        <v>334</v>
      </c>
      <c r="AK1" t="s">
        <v>340</v>
      </c>
      <c r="AL1" t="s">
        <v>336</v>
      </c>
      <c r="AM1" t="s">
        <v>360</v>
      </c>
      <c r="AN1" t="s">
        <v>1189</v>
      </c>
    </row>
    <row r="2" spans="1:40">
      <c r="T2">
        <f>VLOOKUP(T$1,$A:$D,2,FALSE)</f>
        <v>1</v>
      </c>
      <c r="U2">
        <f>VLOOKUP(U$1,$A:$D,2,FALSE)</f>
        <v>5</v>
      </c>
      <c r="V2">
        <f t="shared" ref="V2:AL2" si="0">VLOOKUP(V$1,$A:$D,2,FALSE)</f>
        <v>4</v>
      </c>
      <c r="W2">
        <f t="shared" si="0"/>
        <v>3</v>
      </c>
      <c r="X2">
        <f t="shared" si="0"/>
        <v>3</v>
      </c>
      <c r="Y2">
        <f t="shared" si="0"/>
        <v>1</v>
      </c>
      <c r="Z2">
        <f>VLOOKUP(Z$1,$A:$D,2,FALSE)</f>
        <v>2</v>
      </c>
      <c r="AA2">
        <f>VLOOKUP(AA$1,$A:$D,2,FALSE)</f>
        <v>11</v>
      </c>
      <c r="AB2">
        <f>VLOOKUP(AB$1,$A:$D,2,FALSE)</f>
        <v>6</v>
      </c>
      <c r="AC2">
        <f t="shared" si="0"/>
        <v>8</v>
      </c>
      <c r="AD2">
        <f t="shared" si="0"/>
        <v>8</v>
      </c>
      <c r="AE2" s="7">
        <f t="shared" si="0"/>
        <v>6</v>
      </c>
      <c r="AF2">
        <f t="shared" si="0"/>
        <v>14</v>
      </c>
      <c r="AG2">
        <f t="shared" si="0"/>
        <v>17</v>
      </c>
      <c r="AH2">
        <f>VLOOKUP(AH$1,$A:$D,2,FALSE)</f>
        <v>9</v>
      </c>
      <c r="AI2">
        <f>VLOOKUP(AI$1,$A:$D,2,FALSE)</f>
        <v>5</v>
      </c>
      <c r="AJ2">
        <f t="shared" si="0"/>
        <v>6</v>
      </c>
      <c r="AK2">
        <f t="shared" si="0"/>
        <v>3</v>
      </c>
      <c r="AL2">
        <f t="shared" si="0"/>
        <v>8</v>
      </c>
      <c r="AM2">
        <f>VLOOKUP(AM$1,$A:$D,2,FALSE)</f>
        <v>2</v>
      </c>
      <c r="AN2" t="s">
        <v>1189</v>
      </c>
    </row>
    <row r="3" spans="1:40">
      <c r="T3">
        <f>VLOOKUP(T$1,$A:$D,3,FALSE)</f>
        <v>1</v>
      </c>
      <c r="U3">
        <f>VLOOKUP(U$1,$A:$D,3,FALSE)</f>
        <v>2</v>
      </c>
      <c r="V3">
        <f t="shared" ref="V3:AL3" si="1">VLOOKUP(V$1,$A:$D,3,FALSE)</f>
        <v>3</v>
      </c>
      <c r="W3">
        <f t="shared" si="1"/>
        <v>3</v>
      </c>
      <c r="X3">
        <f t="shared" si="1"/>
        <v>3</v>
      </c>
      <c r="Y3">
        <f t="shared" si="1"/>
        <v>3</v>
      </c>
      <c r="Z3">
        <f>VLOOKUP(Z$1,$A:$D,3,FALSE)</f>
        <v>2</v>
      </c>
      <c r="AA3">
        <f>VLOOKUP(AA$1,$A:$D,3,FALSE)</f>
        <v>3</v>
      </c>
      <c r="AB3">
        <f>VLOOKUP(AB$1,$A:$D,3,FALSE)</f>
        <v>7</v>
      </c>
      <c r="AC3">
        <f t="shared" si="1"/>
        <v>5</v>
      </c>
      <c r="AD3">
        <f t="shared" si="1"/>
        <v>3</v>
      </c>
      <c r="AE3" s="7">
        <f t="shared" si="1"/>
        <v>7</v>
      </c>
      <c r="AF3">
        <f t="shared" si="1"/>
        <v>7</v>
      </c>
      <c r="AG3">
        <f t="shared" si="1"/>
        <v>6</v>
      </c>
      <c r="AH3">
        <f>VLOOKUP(AH$1,$A:$D,3,FALSE)</f>
        <v>8</v>
      </c>
      <c r="AI3">
        <f>VLOOKUP(AI$1,$A:$D,3,FALSE)</f>
        <v>3</v>
      </c>
      <c r="AJ3">
        <f t="shared" si="1"/>
        <v>1</v>
      </c>
      <c r="AK3">
        <f t="shared" si="1"/>
        <v>2</v>
      </c>
      <c r="AL3">
        <f t="shared" si="1"/>
        <v>2</v>
      </c>
      <c r="AM3">
        <f>VLOOKUP(AM$1,$A:$D,3,FALSE)</f>
        <v>3</v>
      </c>
      <c r="AN3" t="s">
        <v>1189</v>
      </c>
    </row>
    <row r="4" spans="1:40">
      <c r="T4">
        <f>VLOOKUP(T$1,$A$9:$D$29,4,FALSE)</f>
        <v>1</v>
      </c>
      <c r="U4">
        <f>VLOOKUP(U$1,$A$9:$D$29,4,FALSE)</f>
        <v>5</v>
      </c>
      <c r="V4">
        <f t="shared" ref="V4:AL4" si="2">VLOOKUP(V$1,$A$9:$D$29,4,FALSE)</f>
        <v>3</v>
      </c>
      <c r="W4">
        <f t="shared" si="2"/>
        <v>3</v>
      </c>
      <c r="X4">
        <f t="shared" si="2"/>
        <v>2</v>
      </c>
      <c r="Y4">
        <f t="shared" si="2"/>
        <v>3</v>
      </c>
      <c r="Z4">
        <f>VLOOKUP(Z$1,$A$9:$D$29,4,FALSE)</f>
        <v>5</v>
      </c>
      <c r="AA4">
        <f>VLOOKUP(AA$1,$A$9:$D$29,4,FALSE)</f>
        <v>1</v>
      </c>
      <c r="AB4">
        <f>VLOOKUP(AB$1,$A$9:$D$29,4,FALSE)</f>
        <v>3</v>
      </c>
      <c r="AC4">
        <f t="shared" si="2"/>
        <v>8</v>
      </c>
      <c r="AD4">
        <f t="shared" si="2"/>
        <v>1</v>
      </c>
      <c r="AE4" s="7">
        <f t="shared" si="2"/>
        <v>1</v>
      </c>
      <c r="AF4">
        <f t="shared" si="2"/>
        <v>9</v>
      </c>
      <c r="AG4">
        <f t="shared" si="2"/>
        <v>4</v>
      </c>
      <c r="AH4">
        <f>VLOOKUP(AH$1,$A$9:$D$29,4,FALSE)</f>
        <v>4</v>
      </c>
      <c r="AI4">
        <f>VLOOKUP(AI$1,$A$9:$D$29,4,FALSE)</f>
        <v>2</v>
      </c>
      <c r="AJ4">
        <f t="shared" si="2"/>
        <v>2</v>
      </c>
      <c r="AK4">
        <f t="shared" si="2"/>
        <v>3</v>
      </c>
      <c r="AL4">
        <f t="shared" si="2"/>
        <v>1</v>
      </c>
      <c r="AM4">
        <f>VLOOKUP(AM$1,$A$9:$D$29,4,FALSE)</f>
        <v>4</v>
      </c>
      <c r="AN4" t="s">
        <v>1189</v>
      </c>
    </row>
    <row r="5" spans="1:40">
      <c r="AN5" t="s">
        <v>1189</v>
      </c>
    </row>
    <row r="6" spans="1:40">
      <c r="P6" t="s">
        <v>1191</v>
      </c>
      <c r="R6" t="s">
        <v>1175</v>
      </c>
      <c r="T6" t="s">
        <v>1175</v>
      </c>
      <c r="U6" t="s">
        <v>1175</v>
      </c>
      <c r="V6" t="s">
        <v>1175</v>
      </c>
      <c r="W6" t="s">
        <v>1175</v>
      </c>
      <c r="X6" t="s">
        <v>1175</v>
      </c>
      <c r="Y6" t="s">
        <v>1175</v>
      </c>
      <c r="Z6" t="s">
        <v>1175</v>
      </c>
      <c r="AA6" t="s">
        <v>1175</v>
      </c>
      <c r="AB6" t="s">
        <v>1175</v>
      </c>
      <c r="AC6" t="s">
        <v>1175</v>
      </c>
      <c r="AD6" t="s">
        <v>1175</v>
      </c>
      <c r="AE6" s="7" t="s">
        <v>1175</v>
      </c>
      <c r="AF6" t="s">
        <v>1175</v>
      </c>
      <c r="AG6" t="s">
        <v>1175</v>
      </c>
      <c r="AH6" t="s">
        <v>1175</v>
      </c>
      <c r="AI6" t="s">
        <v>1175</v>
      </c>
      <c r="AJ6" t="s">
        <v>1175</v>
      </c>
      <c r="AK6" t="s">
        <v>1175</v>
      </c>
      <c r="AL6" t="s">
        <v>1175</v>
      </c>
      <c r="AM6" t="s">
        <v>1175</v>
      </c>
      <c r="AN6" t="s">
        <v>1189</v>
      </c>
    </row>
    <row r="7" spans="1:40">
      <c r="P7">
        <v>1</v>
      </c>
      <c r="R7" t="s">
        <v>1176</v>
      </c>
      <c r="T7" t="s">
        <v>1176</v>
      </c>
      <c r="U7" t="s">
        <v>1176</v>
      </c>
      <c r="V7" t="s">
        <v>1176</v>
      </c>
      <c r="W7" t="s">
        <v>1176</v>
      </c>
      <c r="X7" t="s">
        <v>1176</v>
      </c>
      <c r="Y7" t="s">
        <v>1176</v>
      </c>
      <c r="Z7" t="s">
        <v>1176</v>
      </c>
      <c r="AA7" t="s">
        <v>1176</v>
      </c>
      <c r="AB7" t="s">
        <v>1176</v>
      </c>
      <c r="AC7" t="s">
        <v>1176</v>
      </c>
      <c r="AD7" t="s">
        <v>1176</v>
      </c>
      <c r="AE7" s="7" t="s">
        <v>1176</v>
      </c>
      <c r="AF7" t="s">
        <v>1176</v>
      </c>
      <c r="AG7" t="s">
        <v>1176</v>
      </c>
      <c r="AH7" t="s">
        <v>1176</v>
      </c>
      <c r="AI7" t="s">
        <v>1176</v>
      </c>
      <c r="AJ7" t="s">
        <v>1176</v>
      </c>
      <c r="AK7" t="s">
        <v>1176</v>
      </c>
      <c r="AL7" t="s">
        <v>1176</v>
      </c>
      <c r="AM7" t="s">
        <v>1176</v>
      </c>
      <c r="AN7" t="s">
        <v>1189</v>
      </c>
    </row>
    <row r="8" spans="1:40">
      <c r="A8" s="3" t="s">
        <v>898</v>
      </c>
      <c r="B8" s="3" t="s">
        <v>897</v>
      </c>
      <c r="H8" t="s">
        <v>898</v>
      </c>
      <c r="I8" t="s">
        <v>897</v>
      </c>
      <c r="P8">
        <v>2</v>
      </c>
      <c r="R8" t="s">
        <v>1177</v>
      </c>
      <c r="T8" t="s">
        <v>1177</v>
      </c>
      <c r="U8" t="s">
        <v>1177</v>
      </c>
      <c r="V8" t="s">
        <v>1177</v>
      </c>
      <c r="W8" t="s">
        <v>1177</v>
      </c>
      <c r="X8" t="s">
        <v>1177</v>
      </c>
      <c r="Y8" t="s">
        <v>1177</v>
      </c>
      <c r="Z8" t="s">
        <v>1177</v>
      </c>
      <c r="AA8" t="s">
        <v>1177</v>
      </c>
      <c r="AB8" t="s">
        <v>1177</v>
      </c>
      <c r="AC8" t="s">
        <v>1177</v>
      </c>
      <c r="AD8" t="s">
        <v>1177</v>
      </c>
      <c r="AE8" s="7" t="s">
        <v>1177</v>
      </c>
      <c r="AF8" t="s">
        <v>1177</v>
      </c>
      <c r="AG8" t="s">
        <v>1177</v>
      </c>
      <c r="AH8" t="s">
        <v>1177</v>
      </c>
      <c r="AI8" t="s">
        <v>1177</v>
      </c>
      <c r="AJ8" t="s">
        <v>1177</v>
      </c>
      <c r="AK8" t="s">
        <v>1177</v>
      </c>
      <c r="AL8" t="s">
        <v>1177</v>
      </c>
      <c r="AM8" t="s">
        <v>1177</v>
      </c>
      <c r="AN8" t="s">
        <v>1189</v>
      </c>
    </row>
    <row r="9" spans="1:40">
      <c r="A9" s="3" t="s">
        <v>896</v>
      </c>
      <c r="B9" t="s">
        <v>886</v>
      </c>
      <c r="C9" t="s">
        <v>881</v>
      </c>
      <c r="D9" t="s">
        <v>888</v>
      </c>
      <c r="H9" t="s">
        <v>896</v>
      </c>
      <c r="I9" t="s">
        <v>886</v>
      </c>
      <c r="J9" t="s">
        <v>888</v>
      </c>
      <c r="K9" t="s">
        <v>881</v>
      </c>
      <c r="P9">
        <v>3</v>
      </c>
      <c r="Q9">
        <v>1</v>
      </c>
      <c r="R9" t="s">
        <v>1195</v>
      </c>
      <c r="S9" t="str">
        <f>"- "&amp;R9</f>
        <v>- {{ mod_name_assump_01 }}</v>
      </c>
      <c r="T9" t="str">
        <f t="shared" ref="T9:U24" si="3">IF(T$2&gt;=$Q9,$R9,"")</f>
        <v>{{ mod_name_assump_01 }}</v>
      </c>
      <c r="U9" t="str">
        <f t="shared" si="3"/>
        <v>{{ mod_name_assump_01 }}</v>
      </c>
      <c r="V9" t="str">
        <f t="shared" ref="V9:AL22" si="4">IF(V$2&gt;=$Q9,$R9,"")</f>
        <v>{{ mod_name_assump_01 }}</v>
      </c>
      <c r="W9" t="str">
        <f t="shared" si="4"/>
        <v>{{ mod_name_assump_01 }}</v>
      </c>
      <c r="X9" t="str">
        <f t="shared" si="4"/>
        <v>{{ mod_name_assump_01 }}</v>
      </c>
      <c r="Y9" t="str">
        <f t="shared" si="4"/>
        <v>{{ mod_name_assump_01 }}</v>
      </c>
      <c r="Z9" t="str">
        <f t="shared" ref="Z9:AB24" si="5">IF(Z$2&gt;=$Q9,$R9,"")</f>
        <v>{{ mod_name_assump_01 }}</v>
      </c>
      <c r="AA9" t="str">
        <f t="shared" si="5"/>
        <v>{{ mod_name_assump_01 }}</v>
      </c>
      <c r="AB9" t="str">
        <f t="shared" si="5"/>
        <v>{{ mod_name_assump_01 }}</v>
      </c>
      <c r="AC9" t="str">
        <f t="shared" si="4"/>
        <v>{{ mod_name_assump_01 }}</v>
      </c>
      <c r="AD9" t="str">
        <f t="shared" si="4"/>
        <v>{{ mod_name_assump_01 }}</v>
      </c>
      <c r="AE9" s="7" t="str">
        <f t="shared" si="4"/>
        <v>{{ mod_name_assump_01 }}</v>
      </c>
      <c r="AF9" t="str">
        <f t="shared" si="4"/>
        <v>{{ mod_name_assump_01 }}</v>
      </c>
      <c r="AG9" t="str">
        <f t="shared" si="4"/>
        <v>{{ mod_name_assump_01 }}</v>
      </c>
      <c r="AH9" t="str">
        <f t="shared" ref="AH9:AH24" si="6">IF(AH$2&gt;=$Q9,$R9,"")</f>
        <v>{{ mod_name_assump_01 }}</v>
      </c>
      <c r="AI9" t="s">
        <v>1192</v>
      </c>
      <c r="AJ9" t="str">
        <f t="shared" si="4"/>
        <v>{{ mod_name_assump_01 }}</v>
      </c>
      <c r="AK9" t="str">
        <f t="shared" si="4"/>
        <v>{{ mod_name_assump_01 }}</v>
      </c>
      <c r="AL9" t="str">
        <f t="shared" si="4"/>
        <v>{{ mod_name_assump_01 }}</v>
      </c>
      <c r="AM9" t="str">
        <f t="shared" ref="AM9:AM24" si="7">IF(AM$2&gt;=$Q9,$R9,"")</f>
        <v>{{ mod_name_assump_01 }}</v>
      </c>
      <c r="AN9" t="s">
        <v>1189</v>
      </c>
    </row>
    <row r="10" spans="1:40">
      <c r="A10" s="4" t="s">
        <v>350</v>
      </c>
      <c r="B10">
        <v>2</v>
      </c>
      <c r="C10">
        <v>2</v>
      </c>
      <c r="D10">
        <v>5</v>
      </c>
      <c r="H10" t="s">
        <v>350</v>
      </c>
      <c r="I10">
        <v>2</v>
      </c>
      <c r="J10">
        <v>5</v>
      </c>
      <c r="K10">
        <v>2</v>
      </c>
      <c r="P10">
        <v>4</v>
      </c>
      <c r="Q10">
        <v>2</v>
      </c>
      <c r="R10" t="s">
        <v>1196</v>
      </c>
      <c r="S10" t="str">
        <f t="shared" ref="S10:S58" si="8">"- "&amp;R10</f>
        <v>- {{ mod_name_assump_02 }}</v>
      </c>
      <c r="T10" t="str">
        <f t="shared" si="3"/>
        <v/>
      </c>
      <c r="U10" t="str">
        <f t="shared" si="3"/>
        <v>{{ mod_name_assump_02 }}</v>
      </c>
      <c r="V10" t="str">
        <f t="shared" si="4"/>
        <v>{{ mod_name_assump_02 }}</v>
      </c>
      <c r="W10" t="str">
        <f t="shared" si="4"/>
        <v>{{ mod_name_assump_02 }}</v>
      </c>
      <c r="X10" t="str">
        <f t="shared" si="4"/>
        <v>{{ mod_name_assump_02 }}</v>
      </c>
      <c r="Y10" t="str">
        <f t="shared" si="4"/>
        <v/>
      </c>
      <c r="Z10" t="str">
        <f t="shared" si="5"/>
        <v>{{ mod_name_assump_02 }}</v>
      </c>
      <c r="AA10" t="str">
        <f t="shared" si="5"/>
        <v>{{ mod_name_assump_02 }}</v>
      </c>
      <c r="AB10" t="str">
        <f t="shared" si="5"/>
        <v>{{ mod_name_assump_02 }}</v>
      </c>
      <c r="AC10" t="str">
        <f t="shared" si="4"/>
        <v>{{ mod_name_assump_02 }}</v>
      </c>
      <c r="AD10" t="str">
        <f t="shared" si="4"/>
        <v>{{ mod_name_assump_02 }}</v>
      </c>
      <c r="AE10" s="7" t="str">
        <f t="shared" si="4"/>
        <v>{{ mod_name_assump_02 }}</v>
      </c>
      <c r="AF10" t="str">
        <f t="shared" si="4"/>
        <v>{{ mod_name_assump_02 }}</v>
      </c>
      <c r="AG10" t="str">
        <f t="shared" si="4"/>
        <v>{{ mod_name_assump_02 }}</v>
      </c>
      <c r="AH10" t="str">
        <f t="shared" si="6"/>
        <v>{{ mod_name_assump_02 }}</v>
      </c>
      <c r="AI10" t="str">
        <f t="shared" ref="AI10:AI24" si="9">IF(AI$2&gt;=$Q10,$R10,"")</f>
        <v>{{ mod_name_assump_02 }}</v>
      </c>
      <c r="AJ10" t="str">
        <f t="shared" si="4"/>
        <v>{{ mod_name_assump_02 }}</v>
      </c>
      <c r="AK10" t="str">
        <f t="shared" si="4"/>
        <v>{{ mod_name_assump_02 }}</v>
      </c>
      <c r="AL10" t="str">
        <f t="shared" si="4"/>
        <v>{{ mod_name_assump_02 }}</v>
      </c>
      <c r="AM10" t="str">
        <f t="shared" si="7"/>
        <v>{{ mod_name_assump_02 }}</v>
      </c>
      <c r="AN10" t="s">
        <v>1189</v>
      </c>
    </row>
    <row r="11" spans="1:40">
      <c r="A11" s="4" t="s">
        <v>360</v>
      </c>
      <c r="B11">
        <v>2</v>
      </c>
      <c r="C11">
        <v>3</v>
      </c>
      <c r="D11">
        <v>4</v>
      </c>
      <c r="H11" s="6" t="s">
        <v>360</v>
      </c>
      <c r="I11" s="6">
        <v>2</v>
      </c>
      <c r="J11" s="6">
        <v>4</v>
      </c>
      <c r="K11" s="6">
        <v>3</v>
      </c>
      <c r="L11" s="6"/>
      <c r="P11">
        <v>5</v>
      </c>
      <c r="Q11">
        <v>3</v>
      </c>
      <c r="R11" t="s">
        <v>1197</v>
      </c>
      <c r="S11" t="str">
        <f t="shared" si="8"/>
        <v>- {{ mod_name_assump_03 }}</v>
      </c>
      <c r="T11" t="str">
        <f t="shared" si="3"/>
        <v/>
      </c>
      <c r="U11" t="str">
        <f t="shared" si="3"/>
        <v>{{ mod_name_assump_03 }}</v>
      </c>
      <c r="V11" t="str">
        <f t="shared" si="4"/>
        <v>{{ mod_name_assump_03 }}</v>
      </c>
      <c r="W11" t="str">
        <f t="shared" si="4"/>
        <v>{{ mod_name_assump_03 }}</v>
      </c>
      <c r="X11" t="str">
        <f t="shared" si="4"/>
        <v>{{ mod_name_assump_03 }}</v>
      </c>
      <c r="Y11" t="str">
        <f t="shared" si="4"/>
        <v/>
      </c>
      <c r="Z11" t="str">
        <f t="shared" si="5"/>
        <v/>
      </c>
      <c r="AA11" t="str">
        <f t="shared" si="5"/>
        <v>{{ mod_name_assump_03 }}</v>
      </c>
      <c r="AB11" t="str">
        <f t="shared" si="5"/>
        <v>{{ mod_name_assump_03 }}</v>
      </c>
      <c r="AC11" t="str">
        <f t="shared" si="4"/>
        <v>{{ mod_name_assump_03 }}</v>
      </c>
      <c r="AD11" t="str">
        <f t="shared" si="4"/>
        <v>{{ mod_name_assump_03 }}</v>
      </c>
      <c r="AE11" s="7" t="str">
        <f t="shared" si="4"/>
        <v>{{ mod_name_assump_03 }}</v>
      </c>
      <c r="AF11" t="str">
        <f t="shared" si="4"/>
        <v>{{ mod_name_assump_03 }}</v>
      </c>
      <c r="AG11" t="str">
        <f t="shared" si="4"/>
        <v>{{ mod_name_assump_03 }}</v>
      </c>
      <c r="AH11" t="str">
        <f t="shared" si="6"/>
        <v>{{ mod_name_assump_03 }}</v>
      </c>
      <c r="AI11" t="str">
        <f t="shared" si="9"/>
        <v>{{ mod_name_assump_03 }}</v>
      </c>
      <c r="AJ11" t="str">
        <f t="shared" si="4"/>
        <v>{{ mod_name_assump_03 }}</v>
      </c>
      <c r="AK11" t="str">
        <f t="shared" si="4"/>
        <v>{{ mod_name_assump_03 }}</v>
      </c>
      <c r="AL11" t="str">
        <f t="shared" si="4"/>
        <v>{{ mod_name_assump_03 }}</v>
      </c>
      <c r="AM11" t="str">
        <f t="shared" si="7"/>
        <v/>
      </c>
      <c r="AN11" t="s">
        <v>1189</v>
      </c>
    </row>
    <row r="12" spans="1:40">
      <c r="A12" s="4" t="s">
        <v>351</v>
      </c>
      <c r="B12">
        <v>11</v>
      </c>
      <c r="C12">
        <v>3</v>
      </c>
      <c r="D12">
        <v>1</v>
      </c>
      <c r="H12" t="s">
        <v>351</v>
      </c>
      <c r="I12">
        <v>11</v>
      </c>
      <c r="J12">
        <v>1</v>
      </c>
      <c r="K12">
        <v>3</v>
      </c>
      <c r="P12">
        <v>6</v>
      </c>
      <c r="Q12">
        <v>4</v>
      </c>
      <c r="R12" t="s">
        <v>1198</v>
      </c>
      <c r="S12" t="str">
        <f t="shared" si="8"/>
        <v>- {{ mod_name_assump_04 }}</v>
      </c>
      <c r="T12" t="str">
        <f t="shared" si="3"/>
        <v/>
      </c>
      <c r="U12" t="str">
        <f t="shared" si="3"/>
        <v>{{ mod_name_assump_04 }}</v>
      </c>
      <c r="V12" t="str">
        <f t="shared" si="4"/>
        <v>{{ mod_name_assump_04 }}</v>
      </c>
      <c r="W12" t="str">
        <f t="shared" si="4"/>
        <v/>
      </c>
      <c r="X12" t="str">
        <f t="shared" si="4"/>
        <v/>
      </c>
      <c r="Y12" t="str">
        <f t="shared" si="4"/>
        <v/>
      </c>
      <c r="Z12" t="str">
        <f t="shared" si="5"/>
        <v/>
      </c>
      <c r="AA12" t="str">
        <f t="shared" si="5"/>
        <v>{{ mod_name_assump_04 }}</v>
      </c>
      <c r="AB12" t="str">
        <f t="shared" si="5"/>
        <v>{{ mod_name_assump_04 }}</v>
      </c>
      <c r="AC12" t="str">
        <f t="shared" si="4"/>
        <v>{{ mod_name_assump_04 }}</v>
      </c>
      <c r="AD12" t="str">
        <f t="shared" si="4"/>
        <v>{{ mod_name_assump_04 }}</v>
      </c>
      <c r="AE12" s="7" t="str">
        <f t="shared" si="4"/>
        <v>{{ mod_name_assump_04 }}</v>
      </c>
      <c r="AF12" t="str">
        <f t="shared" si="4"/>
        <v>{{ mod_name_assump_04 }}</v>
      </c>
      <c r="AG12" t="str">
        <f t="shared" si="4"/>
        <v>{{ mod_name_assump_04 }}</v>
      </c>
      <c r="AH12" t="str">
        <f t="shared" si="6"/>
        <v>{{ mod_name_assump_04 }}</v>
      </c>
      <c r="AI12" t="str">
        <f t="shared" si="9"/>
        <v>{{ mod_name_assump_04 }}</v>
      </c>
      <c r="AJ12" t="str">
        <f t="shared" si="4"/>
        <v>{{ mod_name_assump_04 }}</v>
      </c>
      <c r="AK12" t="str">
        <f t="shared" si="4"/>
        <v/>
      </c>
      <c r="AL12" t="str">
        <f t="shared" si="4"/>
        <v>{{ mod_name_assump_04 }}</v>
      </c>
      <c r="AM12" t="str">
        <f t="shared" si="7"/>
        <v/>
      </c>
      <c r="AN12" t="s">
        <v>1189</v>
      </c>
    </row>
    <row r="13" spans="1:40">
      <c r="A13" s="10" t="s">
        <v>358</v>
      </c>
      <c r="B13" s="7">
        <v>6</v>
      </c>
      <c r="C13" s="7">
        <v>7</v>
      </c>
      <c r="D13" s="7">
        <v>3</v>
      </c>
      <c r="E13" s="7"/>
      <c r="F13" s="7"/>
      <c r="G13" s="7"/>
      <c r="H13" s="6" t="s">
        <v>358</v>
      </c>
      <c r="I13" s="6">
        <v>6</v>
      </c>
      <c r="J13" s="6">
        <v>3</v>
      </c>
      <c r="K13" s="6">
        <v>8</v>
      </c>
      <c r="L13" s="6"/>
      <c r="P13">
        <v>7</v>
      </c>
      <c r="Q13">
        <v>5</v>
      </c>
      <c r="R13" t="s">
        <v>1199</v>
      </c>
      <c r="S13" t="str">
        <f t="shared" si="8"/>
        <v>- {{ mod_name_assump_05 }}</v>
      </c>
      <c r="T13" t="str">
        <f t="shared" si="3"/>
        <v/>
      </c>
      <c r="U13" t="str">
        <f t="shared" si="3"/>
        <v>{{ mod_name_assump_05 }}</v>
      </c>
      <c r="V13" t="str">
        <f t="shared" si="4"/>
        <v/>
      </c>
      <c r="W13" t="str">
        <f t="shared" si="4"/>
        <v/>
      </c>
      <c r="X13" t="str">
        <f t="shared" si="4"/>
        <v/>
      </c>
      <c r="Y13" t="str">
        <f t="shared" si="4"/>
        <v/>
      </c>
      <c r="Z13" t="str">
        <f t="shared" si="5"/>
        <v/>
      </c>
      <c r="AA13" t="str">
        <f t="shared" si="5"/>
        <v>{{ mod_name_assump_05 }}</v>
      </c>
      <c r="AB13" t="str">
        <f t="shared" si="5"/>
        <v>{{ mod_name_assump_05 }}</v>
      </c>
      <c r="AC13" t="str">
        <f t="shared" si="4"/>
        <v>{{ mod_name_assump_05 }}</v>
      </c>
      <c r="AD13" t="str">
        <f t="shared" si="4"/>
        <v>{{ mod_name_assump_05 }}</v>
      </c>
      <c r="AE13" s="7" t="str">
        <f t="shared" si="4"/>
        <v>{{ mod_name_assump_05 }}</v>
      </c>
      <c r="AF13" t="str">
        <f t="shared" si="4"/>
        <v>{{ mod_name_assump_05 }}</v>
      </c>
      <c r="AG13" t="str">
        <f t="shared" si="4"/>
        <v>{{ mod_name_assump_05 }}</v>
      </c>
      <c r="AH13" t="str">
        <f t="shared" si="6"/>
        <v>{{ mod_name_assump_05 }}</v>
      </c>
      <c r="AI13" t="str">
        <f t="shared" si="9"/>
        <v>{{ mod_name_assump_05 }}</v>
      </c>
      <c r="AJ13" t="str">
        <f t="shared" si="4"/>
        <v>{{ mod_name_assump_05 }}</v>
      </c>
      <c r="AK13" t="str">
        <f t="shared" si="4"/>
        <v/>
      </c>
      <c r="AL13" t="str">
        <f t="shared" si="4"/>
        <v>{{ mod_name_assump_05 }}</v>
      </c>
      <c r="AM13" t="str">
        <f t="shared" si="7"/>
        <v/>
      </c>
      <c r="AN13" t="s">
        <v>1189</v>
      </c>
    </row>
    <row r="14" spans="1:40">
      <c r="A14" s="4" t="s">
        <v>884</v>
      </c>
      <c r="B14">
        <v>4</v>
      </c>
      <c r="C14">
        <v>3</v>
      </c>
      <c r="D14">
        <v>3</v>
      </c>
      <c r="H14" s="6" t="s">
        <v>884</v>
      </c>
      <c r="I14" s="6">
        <v>4</v>
      </c>
      <c r="J14" s="6">
        <v>3</v>
      </c>
      <c r="K14" s="6">
        <v>3</v>
      </c>
      <c r="P14">
        <v>8</v>
      </c>
      <c r="Q14">
        <v>6</v>
      </c>
      <c r="R14" t="s">
        <v>1200</v>
      </c>
      <c r="S14" t="str">
        <f t="shared" si="8"/>
        <v>- {{ mod_name_assump_06 }}</v>
      </c>
      <c r="T14" t="str">
        <f t="shared" si="3"/>
        <v/>
      </c>
      <c r="U14" t="str">
        <f t="shared" si="3"/>
        <v/>
      </c>
      <c r="V14" t="str">
        <f t="shared" si="4"/>
        <v/>
      </c>
      <c r="W14" t="str">
        <f t="shared" si="4"/>
        <v/>
      </c>
      <c r="X14" t="str">
        <f t="shared" si="4"/>
        <v/>
      </c>
      <c r="Y14" t="str">
        <f t="shared" si="4"/>
        <v/>
      </c>
      <c r="Z14" t="str">
        <f t="shared" si="5"/>
        <v/>
      </c>
      <c r="AA14" t="str">
        <f t="shared" si="5"/>
        <v>{{ mod_name_assump_06 }}</v>
      </c>
      <c r="AB14" t="str">
        <f t="shared" si="5"/>
        <v>{{ mod_name_assump_06 }}</v>
      </c>
      <c r="AC14" t="str">
        <f t="shared" si="4"/>
        <v>{{ mod_name_assump_06 }}</v>
      </c>
      <c r="AD14" t="str">
        <f t="shared" si="4"/>
        <v>{{ mod_name_assump_06 }}</v>
      </c>
      <c r="AE14" s="7" t="str">
        <f t="shared" si="4"/>
        <v>{{ mod_name_assump_06 }}</v>
      </c>
      <c r="AF14" t="str">
        <f t="shared" si="4"/>
        <v>{{ mod_name_assump_06 }}</v>
      </c>
      <c r="AG14" t="str">
        <f t="shared" si="4"/>
        <v>{{ mod_name_assump_06 }}</v>
      </c>
      <c r="AH14" t="str">
        <f t="shared" si="6"/>
        <v>{{ mod_name_assump_06 }}</v>
      </c>
      <c r="AI14" t="str">
        <f t="shared" si="9"/>
        <v/>
      </c>
      <c r="AJ14" t="str">
        <f t="shared" si="4"/>
        <v>{{ mod_name_assump_06 }}</v>
      </c>
      <c r="AK14" t="str">
        <f t="shared" si="4"/>
        <v/>
      </c>
      <c r="AL14" t="str">
        <f t="shared" si="4"/>
        <v>{{ mod_name_assump_06 }}</v>
      </c>
      <c r="AM14" t="str">
        <f t="shared" si="7"/>
        <v/>
      </c>
      <c r="AN14" t="s">
        <v>1189</v>
      </c>
    </row>
    <row r="15" spans="1:40">
      <c r="A15" s="4" t="s">
        <v>883</v>
      </c>
      <c r="B15">
        <v>3</v>
      </c>
      <c r="C15">
        <v>3</v>
      </c>
      <c r="D15">
        <v>3</v>
      </c>
      <c r="H15" s="6" t="s">
        <v>883</v>
      </c>
      <c r="I15" s="6">
        <v>3</v>
      </c>
      <c r="J15" s="6">
        <v>3</v>
      </c>
      <c r="K15" s="6">
        <v>3</v>
      </c>
      <c r="P15">
        <v>9</v>
      </c>
      <c r="Q15">
        <v>7</v>
      </c>
      <c r="R15" t="s">
        <v>1201</v>
      </c>
      <c r="S15" t="str">
        <f t="shared" si="8"/>
        <v>- {{ mod_name_assump_07 }}</v>
      </c>
      <c r="T15" t="str">
        <f t="shared" si="3"/>
        <v/>
      </c>
      <c r="U15" t="str">
        <f t="shared" si="3"/>
        <v/>
      </c>
      <c r="V15" t="str">
        <f t="shared" si="4"/>
        <v/>
      </c>
      <c r="W15" t="str">
        <f t="shared" si="4"/>
        <v/>
      </c>
      <c r="X15" t="str">
        <f t="shared" si="4"/>
        <v/>
      </c>
      <c r="Y15" t="str">
        <f t="shared" si="4"/>
        <v/>
      </c>
      <c r="Z15" t="str">
        <f t="shared" si="5"/>
        <v/>
      </c>
      <c r="AA15" t="str">
        <f t="shared" si="5"/>
        <v>{{ mod_name_assump_07 }}</v>
      </c>
      <c r="AB15" t="str">
        <f t="shared" si="5"/>
        <v/>
      </c>
      <c r="AC15" t="str">
        <f t="shared" si="4"/>
        <v>{{ mod_name_assump_07 }}</v>
      </c>
      <c r="AD15" t="str">
        <f t="shared" si="4"/>
        <v>{{ mod_name_assump_07 }}</v>
      </c>
      <c r="AE15" s="7" t="str">
        <f t="shared" si="4"/>
        <v/>
      </c>
      <c r="AF15" t="str">
        <f t="shared" si="4"/>
        <v>{{ mod_name_assump_07 }}</v>
      </c>
      <c r="AG15" t="str">
        <f t="shared" si="4"/>
        <v>{{ mod_name_assump_07 }}</v>
      </c>
      <c r="AH15" t="str">
        <f t="shared" si="6"/>
        <v>{{ mod_name_assump_07 }}</v>
      </c>
      <c r="AI15" t="str">
        <f t="shared" si="9"/>
        <v/>
      </c>
      <c r="AJ15" t="str">
        <f t="shared" si="4"/>
        <v/>
      </c>
      <c r="AK15" t="str">
        <f t="shared" si="4"/>
        <v/>
      </c>
      <c r="AL15" t="str">
        <f t="shared" si="4"/>
        <v>{{ mod_name_assump_07 }}</v>
      </c>
      <c r="AM15" t="str">
        <f t="shared" si="7"/>
        <v/>
      </c>
      <c r="AN15" t="s">
        <v>1189</v>
      </c>
    </row>
    <row r="16" spans="1:40">
      <c r="A16" s="4" t="s">
        <v>885</v>
      </c>
      <c r="B16">
        <v>3</v>
      </c>
      <c r="C16">
        <v>3</v>
      </c>
      <c r="D16">
        <v>2</v>
      </c>
      <c r="H16" s="6" t="s">
        <v>885</v>
      </c>
      <c r="I16" s="6">
        <v>3</v>
      </c>
      <c r="J16" s="6">
        <v>2</v>
      </c>
      <c r="K16" s="6">
        <v>3</v>
      </c>
      <c r="P16">
        <v>10</v>
      </c>
      <c r="Q16">
        <v>8</v>
      </c>
      <c r="R16" t="s">
        <v>1202</v>
      </c>
      <c r="S16" t="str">
        <f t="shared" si="8"/>
        <v>- {{ mod_name_assump_08 }}</v>
      </c>
      <c r="T16" t="str">
        <f t="shared" si="3"/>
        <v/>
      </c>
      <c r="U16" t="str">
        <f t="shared" si="3"/>
        <v/>
      </c>
      <c r="V16" t="str">
        <f t="shared" si="4"/>
        <v/>
      </c>
      <c r="W16" t="str">
        <f t="shared" si="4"/>
        <v/>
      </c>
      <c r="X16" t="str">
        <f t="shared" si="4"/>
        <v/>
      </c>
      <c r="Y16" t="str">
        <f t="shared" si="4"/>
        <v/>
      </c>
      <c r="Z16" t="str">
        <f t="shared" si="5"/>
        <v/>
      </c>
      <c r="AA16" t="str">
        <f t="shared" si="5"/>
        <v>{{ mod_name_assump_08 }}</v>
      </c>
      <c r="AB16" t="str">
        <f t="shared" si="5"/>
        <v/>
      </c>
      <c r="AC16" t="str">
        <f t="shared" si="4"/>
        <v>{{ mod_name_assump_08 }}</v>
      </c>
      <c r="AD16" t="str">
        <f t="shared" si="4"/>
        <v>{{ mod_name_assump_08 }}</v>
      </c>
      <c r="AE16" s="7" t="str">
        <f t="shared" si="4"/>
        <v/>
      </c>
      <c r="AF16" t="str">
        <f t="shared" si="4"/>
        <v>{{ mod_name_assump_08 }}</v>
      </c>
      <c r="AG16" t="str">
        <f t="shared" si="4"/>
        <v>{{ mod_name_assump_08 }}</v>
      </c>
      <c r="AH16" t="str">
        <f t="shared" si="6"/>
        <v>{{ mod_name_assump_08 }}</v>
      </c>
      <c r="AI16" t="str">
        <f t="shared" si="9"/>
        <v/>
      </c>
      <c r="AJ16" t="str">
        <f t="shared" si="4"/>
        <v/>
      </c>
      <c r="AK16" t="str">
        <f t="shared" si="4"/>
        <v/>
      </c>
      <c r="AL16" t="str">
        <f t="shared" si="4"/>
        <v>{{ mod_name_assump_08 }}</v>
      </c>
      <c r="AM16" t="str">
        <f t="shared" si="7"/>
        <v/>
      </c>
      <c r="AN16" t="s">
        <v>1189</v>
      </c>
    </row>
    <row r="17" spans="1:40">
      <c r="A17" s="4" t="s">
        <v>338</v>
      </c>
      <c r="B17">
        <v>9</v>
      </c>
      <c r="C17">
        <v>8</v>
      </c>
      <c r="D17">
        <v>4</v>
      </c>
      <c r="H17" t="s">
        <v>338</v>
      </c>
      <c r="I17">
        <v>9</v>
      </c>
      <c r="J17">
        <v>4</v>
      </c>
      <c r="K17">
        <v>8</v>
      </c>
      <c r="P17">
        <v>11</v>
      </c>
      <c r="Q17">
        <v>9</v>
      </c>
      <c r="R17" t="s">
        <v>1203</v>
      </c>
      <c r="S17" t="str">
        <f t="shared" si="8"/>
        <v>- {{ mod_name_assump_09 }}</v>
      </c>
      <c r="T17" t="str">
        <f t="shared" si="3"/>
        <v/>
      </c>
      <c r="U17" t="str">
        <f t="shared" si="3"/>
        <v/>
      </c>
      <c r="V17" t="str">
        <f t="shared" si="4"/>
        <v/>
      </c>
      <c r="W17" t="str">
        <f t="shared" si="4"/>
        <v/>
      </c>
      <c r="X17" t="str">
        <f t="shared" si="4"/>
        <v/>
      </c>
      <c r="Y17" t="str">
        <f t="shared" si="4"/>
        <v/>
      </c>
      <c r="Z17" t="str">
        <f t="shared" si="5"/>
        <v/>
      </c>
      <c r="AA17" t="str">
        <f t="shared" si="5"/>
        <v>{{ mod_name_assump_09 }}</v>
      </c>
      <c r="AB17" t="str">
        <f t="shared" si="5"/>
        <v/>
      </c>
      <c r="AC17" t="str">
        <f t="shared" si="4"/>
        <v/>
      </c>
      <c r="AD17" t="str">
        <f t="shared" si="4"/>
        <v/>
      </c>
      <c r="AE17" s="7" t="str">
        <f t="shared" si="4"/>
        <v/>
      </c>
      <c r="AF17" t="str">
        <f t="shared" si="4"/>
        <v>{{ mod_name_assump_09 }}</v>
      </c>
      <c r="AG17" t="str">
        <f t="shared" si="4"/>
        <v>{{ mod_name_assump_09 }}</v>
      </c>
      <c r="AH17" t="str">
        <f t="shared" si="6"/>
        <v>{{ mod_name_assump_09 }}</v>
      </c>
      <c r="AI17" t="str">
        <f t="shared" si="9"/>
        <v/>
      </c>
      <c r="AJ17" t="str">
        <f t="shared" si="4"/>
        <v/>
      </c>
      <c r="AK17" t="str">
        <f t="shared" si="4"/>
        <v/>
      </c>
      <c r="AL17" t="str">
        <f t="shared" si="4"/>
        <v/>
      </c>
      <c r="AM17" t="str">
        <f t="shared" si="7"/>
        <v/>
      </c>
      <c r="AN17" t="s">
        <v>1189</v>
      </c>
    </row>
    <row r="18" spans="1:40">
      <c r="A18" s="4" t="s">
        <v>368</v>
      </c>
      <c r="B18">
        <v>1</v>
      </c>
      <c r="C18">
        <v>1</v>
      </c>
      <c r="D18">
        <v>1</v>
      </c>
      <c r="H18" s="6" t="s">
        <v>368</v>
      </c>
      <c r="I18" s="6">
        <v>1</v>
      </c>
      <c r="J18" s="6">
        <v>1</v>
      </c>
      <c r="K18" s="6">
        <v>1</v>
      </c>
      <c r="P18">
        <v>12</v>
      </c>
      <c r="Q18">
        <v>10</v>
      </c>
      <c r="R18" t="s">
        <v>1204</v>
      </c>
      <c r="S18" t="str">
        <f t="shared" si="8"/>
        <v>- {{ mod_name_assump_10 }}</v>
      </c>
      <c r="T18" t="str">
        <f t="shared" si="3"/>
        <v/>
      </c>
      <c r="U18" t="str">
        <f t="shared" si="3"/>
        <v/>
      </c>
      <c r="V18" t="str">
        <f t="shared" si="4"/>
        <v/>
      </c>
      <c r="W18" t="str">
        <f t="shared" si="4"/>
        <v/>
      </c>
      <c r="X18" t="str">
        <f t="shared" si="4"/>
        <v/>
      </c>
      <c r="Y18" t="str">
        <f t="shared" si="4"/>
        <v/>
      </c>
      <c r="Z18" t="str">
        <f t="shared" si="5"/>
        <v/>
      </c>
      <c r="AA18" t="str">
        <f t="shared" si="5"/>
        <v>{{ mod_name_assump_10 }}</v>
      </c>
      <c r="AB18" t="str">
        <f t="shared" si="5"/>
        <v/>
      </c>
      <c r="AC18" t="str">
        <f t="shared" si="4"/>
        <v/>
      </c>
      <c r="AD18" t="str">
        <f t="shared" si="4"/>
        <v/>
      </c>
      <c r="AE18" s="7" t="str">
        <f t="shared" si="4"/>
        <v/>
      </c>
      <c r="AF18" t="str">
        <f t="shared" si="4"/>
        <v>{{ mod_name_assump_10 }}</v>
      </c>
      <c r="AG18" t="str">
        <f t="shared" si="4"/>
        <v>{{ mod_name_assump_10 }}</v>
      </c>
      <c r="AH18" t="str">
        <f t="shared" si="6"/>
        <v/>
      </c>
      <c r="AI18" t="str">
        <f t="shared" si="9"/>
        <v/>
      </c>
      <c r="AJ18" t="str">
        <f t="shared" si="4"/>
        <v/>
      </c>
      <c r="AK18" t="str">
        <f t="shared" si="4"/>
        <v/>
      </c>
      <c r="AL18" t="str">
        <f t="shared" si="4"/>
        <v/>
      </c>
      <c r="AM18" t="str">
        <f t="shared" si="7"/>
        <v/>
      </c>
      <c r="AN18" t="s">
        <v>1189</v>
      </c>
    </row>
    <row r="19" spans="1:40">
      <c r="A19" s="4" t="s">
        <v>331</v>
      </c>
      <c r="B19">
        <v>5</v>
      </c>
      <c r="C19">
        <v>3</v>
      </c>
      <c r="D19">
        <v>2</v>
      </c>
      <c r="H19" t="s">
        <v>331</v>
      </c>
      <c r="I19">
        <v>5</v>
      </c>
      <c r="J19">
        <v>2</v>
      </c>
      <c r="K19">
        <v>3</v>
      </c>
      <c r="P19">
        <v>13</v>
      </c>
      <c r="Q19">
        <v>11</v>
      </c>
      <c r="R19" t="s">
        <v>1205</v>
      </c>
      <c r="S19" t="str">
        <f t="shared" si="8"/>
        <v>- {{ mod_name_assump_11 }}</v>
      </c>
      <c r="T19" t="str">
        <f t="shared" si="3"/>
        <v/>
      </c>
      <c r="U19" t="str">
        <f t="shared" si="3"/>
        <v/>
      </c>
      <c r="V19" t="str">
        <f t="shared" si="4"/>
        <v/>
      </c>
      <c r="W19" t="str">
        <f t="shared" si="4"/>
        <v/>
      </c>
      <c r="X19" t="str">
        <f t="shared" si="4"/>
        <v/>
      </c>
      <c r="Y19" t="str">
        <f t="shared" si="4"/>
        <v/>
      </c>
      <c r="Z19" t="str">
        <f t="shared" si="5"/>
        <v/>
      </c>
      <c r="AA19" t="str">
        <f t="shared" si="5"/>
        <v>{{ mod_name_assump_11 }}</v>
      </c>
      <c r="AB19" t="str">
        <f t="shared" si="5"/>
        <v/>
      </c>
      <c r="AC19" t="str">
        <f t="shared" si="4"/>
        <v/>
      </c>
      <c r="AD19" t="str">
        <f t="shared" si="4"/>
        <v/>
      </c>
      <c r="AE19" s="7" t="str">
        <f t="shared" si="4"/>
        <v/>
      </c>
      <c r="AF19" t="str">
        <f t="shared" si="4"/>
        <v>{{ mod_name_assump_11 }}</v>
      </c>
      <c r="AG19" t="str">
        <f t="shared" si="4"/>
        <v>{{ mod_name_assump_11 }}</v>
      </c>
      <c r="AH19" t="str">
        <f t="shared" si="6"/>
        <v/>
      </c>
      <c r="AI19" t="str">
        <f t="shared" si="9"/>
        <v/>
      </c>
      <c r="AJ19" t="str">
        <f t="shared" si="4"/>
        <v/>
      </c>
      <c r="AK19" t="str">
        <f t="shared" si="4"/>
        <v/>
      </c>
      <c r="AL19" t="str">
        <f t="shared" si="4"/>
        <v/>
      </c>
      <c r="AM19" t="str">
        <f t="shared" si="7"/>
        <v/>
      </c>
      <c r="AN19" t="s">
        <v>1189</v>
      </c>
    </row>
    <row r="20" spans="1:40">
      <c r="A20" s="4" t="s">
        <v>364</v>
      </c>
      <c r="B20">
        <v>5</v>
      </c>
      <c r="C20">
        <v>2</v>
      </c>
      <c r="D20">
        <v>5</v>
      </c>
      <c r="H20" s="6" t="s">
        <v>364</v>
      </c>
      <c r="I20" s="6">
        <v>5</v>
      </c>
      <c r="J20" s="6">
        <v>5</v>
      </c>
      <c r="K20" s="6">
        <v>2</v>
      </c>
      <c r="P20">
        <v>14</v>
      </c>
      <c r="Q20">
        <v>12</v>
      </c>
      <c r="R20" t="s">
        <v>1206</v>
      </c>
      <c r="S20" t="str">
        <f t="shared" si="8"/>
        <v>- {{ mod_name_assump_12 }}</v>
      </c>
      <c r="T20" t="str">
        <f t="shared" si="3"/>
        <v/>
      </c>
      <c r="U20" t="str">
        <f t="shared" si="3"/>
        <v/>
      </c>
      <c r="V20" t="str">
        <f t="shared" si="4"/>
        <v/>
      </c>
      <c r="W20" t="str">
        <f t="shared" si="4"/>
        <v/>
      </c>
      <c r="X20" t="str">
        <f t="shared" si="4"/>
        <v/>
      </c>
      <c r="Y20" t="str">
        <f t="shared" si="4"/>
        <v/>
      </c>
      <c r="Z20" t="str">
        <f t="shared" si="5"/>
        <v/>
      </c>
      <c r="AA20" t="str">
        <f t="shared" si="5"/>
        <v/>
      </c>
      <c r="AB20" t="str">
        <f t="shared" si="5"/>
        <v/>
      </c>
      <c r="AC20" t="str">
        <f t="shared" si="4"/>
        <v/>
      </c>
      <c r="AD20" t="str">
        <f t="shared" si="4"/>
        <v/>
      </c>
      <c r="AE20" s="7" t="str">
        <f t="shared" si="4"/>
        <v/>
      </c>
      <c r="AF20" t="str">
        <f t="shared" si="4"/>
        <v>{{ mod_name_assump_12 }}</v>
      </c>
      <c r="AG20" t="str">
        <f t="shared" si="4"/>
        <v>{{ mod_name_assump_12 }}</v>
      </c>
      <c r="AH20" t="str">
        <f t="shared" si="6"/>
        <v/>
      </c>
      <c r="AI20" t="str">
        <f t="shared" si="9"/>
        <v/>
      </c>
      <c r="AJ20" t="str">
        <f t="shared" si="4"/>
        <v/>
      </c>
      <c r="AK20" t="str">
        <f t="shared" si="4"/>
        <v/>
      </c>
      <c r="AL20" t="str">
        <f t="shared" si="4"/>
        <v/>
      </c>
      <c r="AM20" t="str">
        <f t="shared" si="7"/>
        <v/>
      </c>
      <c r="AN20" t="s">
        <v>1189</v>
      </c>
    </row>
    <row r="21" spans="1:40">
      <c r="A21" s="4" t="s">
        <v>882</v>
      </c>
      <c r="B21">
        <v>1</v>
      </c>
      <c r="C21">
        <v>3</v>
      </c>
      <c r="D21">
        <v>3</v>
      </c>
      <c r="H21" t="s">
        <v>362</v>
      </c>
      <c r="I21">
        <v>1</v>
      </c>
      <c r="J21">
        <v>3</v>
      </c>
      <c r="K21">
        <v>3</v>
      </c>
      <c r="P21">
        <v>15</v>
      </c>
      <c r="Q21">
        <v>13</v>
      </c>
      <c r="R21" t="s">
        <v>1207</v>
      </c>
      <c r="S21" t="str">
        <f t="shared" si="8"/>
        <v>- {{ mod_name_assump_13 }}</v>
      </c>
      <c r="T21" t="str">
        <f t="shared" si="3"/>
        <v/>
      </c>
      <c r="U21" t="str">
        <f t="shared" si="3"/>
        <v/>
      </c>
      <c r="V21" t="str">
        <f t="shared" si="4"/>
        <v/>
      </c>
      <c r="W21" t="str">
        <f t="shared" si="4"/>
        <v/>
      </c>
      <c r="X21" t="str">
        <f t="shared" si="4"/>
        <v/>
      </c>
      <c r="Y21" t="str">
        <f t="shared" si="4"/>
        <v/>
      </c>
      <c r="Z21" t="str">
        <f t="shared" si="5"/>
        <v/>
      </c>
      <c r="AA21" t="str">
        <f t="shared" si="5"/>
        <v/>
      </c>
      <c r="AB21" t="str">
        <f t="shared" si="5"/>
        <v/>
      </c>
      <c r="AC21" t="str">
        <f t="shared" si="4"/>
        <v/>
      </c>
      <c r="AD21" t="str">
        <f t="shared" si="4"/>
        <v/>
      </c>
      <c r="AE21" s="7" t="str">
        <f t="shared" si="4"/>
        <v/>
      </c>
      <c r="AF21" t="str">
        <f t="shared" si="4"/>
        <v>{{ mod_name_assump_13 }}</v>
      </c>
      <c r="AG21" t="str">
        <f t="shared" si="4"/>
        <v>{{ mod_name_assump_13 }}</v>
      </c>
      <c r="AH21" t="str">
        <f t="shared" si="6"/>
        <v/>
      </c>
      <c r="AI21" t="str">
        <f t="shared" si="9"/>
        <v/>
      </c>
      <c r="AJ21" t="str">
        <f t="shared" si="4"/>
        <v/>
      </c>
      <c r="AK21" t="str">
        <f t="shared" si="4"/>
        <v/>
      </c>
      <c r="AL21" t="str">
        <f t="shared" si="4"/>
        <v/>
      </c>
      <c r="AM21" t="str">
        <f t="shared" si="7"/>
        <v/>
      </c>
      <c r="AN21" t="s">
        <v>1189</v>
      </c>
    </row>
    <row r="22" spans="1:40">
      <c r="A22" s="4" t="s">
        <v>344</v>
      </c>
      <c r="B22">
        <v>8</v>
      </c>
      <c r="C22">
        <v>5</v>
      </c>
      <c r="D22">
        <v>8</v>
      </c>
      <c r="H22" t="s">
        <v>344</v>
      </c>
      <c r="I22">
        <v>9</v>
      </c>
      <c r="J22">
        <v>8</v>
      </c>
      <c r="K22">
        <v>5</v>
      </c>
      <c r="P22">
        <v>16</v>
      </c>
      <c r="Q22">
        <v>14</v>
      </c>
      <c r="R22" t="s">
        <v>1208</v>
      </c>
      <c r="S22" t="str">
        <f t="shared" si="8"/>
        <v>- {{ mod_name_assump_14 }}</v>
      </c>
      <c r="T22" t="str">
        <f t="shared" si="3"/>
        <v/>
      </c>
      <c r="U22" t="str">
        <f t="shared" si="3"/>
        <v/>
      </c>
      <c r="V22" t="str">
        <f t="shared" si="4"/>
        <v/>
      </c>
      <c r="W22" t="str">
        <f t="shared" si="4"/>
        <v/>
      </c>
      <c r="X22" t="str">
        <f t="shared" si="4"/>
        <v/>
      </c>
      <c r="Y22" t="str">
        <f>IF(Y$2&gt;=$Q22,$R22,"")</f>
        <v/>
      </c>
      <c r="Z22" t="str">
        <f t="shared" si="5"/>
        <v/>
      </c>
      <c r="AA22" t="str">
        <f t="shared" si="5"/>
        <v/>
      </c>
      <c r="AB22" t="str">
        <f t="shared" si="5"/>
        <v/>
      </c>
      <c r="AC22" t="str">
        <f>IF(AC$2&gt;=$Q22,$R22,"")</f>
        <v/>
      </c>
      <c r="AD22" t="str">
        <f>IF(AD$2&gt;=$Q22,$R22,"")</f>
        <v/>
      </c>
      <c r="AE22" s="7" t="str">
        <f>IF(AE$2&gt;=$Q22,$R22,"")</f>
        <v/>
      </c>
      <c r="AF22" t="str">
        <f>IF(AF$2&gt;=$Q22,$R22,"")</f>
        <v>{{ mod_name_assump_14 }}</v>
      </c>
      <c r="AG22" t="str">
        <f>IF(AG$2&gt;=$Q22,$R22,"")</f>
        <v>{{ mod_name_assump_14 }}</v>
      </c>
      <c r="AH22" t="str">
        <f t="shared" si="6"/>
        <v/>
      </c>
      <c r="AI22" t="str">
        <f t="shared" si="9"/>
        <v/>
      </c>
      <c r="AJ22" t="str">
        <f t="shared" ref="AJ22:AL24" si="10">IF(AJ$2&gt;=$Q22,$R22,"")</f>
        <v/>
      </c>
      <c r="AK22" t="str">
        <f t="shared" si="10"/>
        <v/>
      </c>
      <c r="AL22" t="str">
        <f t="shared" si="10"/>
        <v/>
      </c>
      <c r="AM22" t="str">
        <f t="shared" si="7"/>
        <v/>
      </c>
      <c r="AN22" t="s">
        <v>1189</v>
      </c>
    </row>
    <row r="23" spans="1:40">
      <c r="A23" s="4" t="s">
        <v>342</v>
      </c>
      <c r="B23">
        <v>8</v>
      </c>
      <c r="C23">
        <v>3</v>
      </c>
      <c r="D23">
        <v>1</v>
      </c>
      <c r="H23" s="6" t="s">
        <v>342</v>
      </c>
      <c r="I23" s="6">
        <v>8</v>
      </c>
      <c r="J23" s="6">
        <v>1</v>
      </c>
      <c r="K23" s="6">
        <v>4</v>
      </c>
      <c r="L23" s="6"/>
      <c r="P23">
        <v>17</v>
      </c>
      <c r="Q23">
        <v>15</v>
      </c>
      <c r="R23" t="s">
        <v>1209</v>
      </c>
      <c r="S23" t="str">
        <f t="shared" si="8"/>
        <v>- {{ mod_name_assump_15 }}</v>
      </c>
      <c r="T23" t="str">
        <f t="shared" si="3"/>
        <v/>
      </c>
      <c r="U23" t="str">
        <f t="shared" si="3"/>
        <v/>
      </c>
      <c r="V23" t="str">
        <f t="shared" ref="V23:AF24" si="11">IF(V$2&gt;=$Q23,$R23,"")</f>
        <v/>
      </c>
      <c r="W23" t="str">
        <f t="shared" si="11"/>
        <v/>
      </c>
      <c r="X23" t="str">
        <f t="shared" si="11"/>
        <v/>
      </c>
      <c r="Y23" t="str">
        <f t="shared" si="11"/>
        <v/>
      </c>
      <c r="Z23" t="str">
        <f t="shared" si="5"/>
        <v/>
      </c>
      <c r="AA23" t="str">
        <f t="shared" si="5"/>
        <v/>
      </c>
      <c r="AB23" t="str">
        <f t="shared" si="5"/>
        <v/>
      </c>
      <c r="AC23" t="str">
        <f t="shared" si="11"/>
        <v/>
      </c>
      <c r="AD23" t="str">
        <f t="shared" si="11"/>
        <v/>
      </c>
      <c r="AE23" s="7" t="str">
        <f t="shared" si="11"/>
        <v/>
      </c>
      <c r="AF23" t="str">
        <f t="shared" si="11"/>
        <v/>
      </c>
      <c r="AG23" t="str">
        <f>IF(AG$2&gt;=$Q23,$R23,"")</f>
        <v>{{ mod_name_assump_15 }}</v>
      </c>
      <c r="AH23" t="str">
        <f t="shared" si="6"/>
        <v/>
      </c>
      <c r="AI23" t="str">
        <f t="shared" si="9"/>
        <v/>
      </c>
      <c r="AJ23" t="str">
        <f t="shared" si="10"/>
        <v/>
      </c>
      <c r="AK23" t="str">
        <f t="shared" si="10"/>
        <v/>
      </c>
      <c r="AL23" t="str">
        <f t="shared" si="10"/>
        <v/>
      </c>
      <c r="AM23" t="str">
        <f t="shared" si="7"/>
        <v/>
      </c>
      <c r="AN23" t="s">
        <v>1189</v>
      </c>
    </row>
    <row r="24" spans="1:40">
      <c r="A24" s="4" t="s">
        <v>352</v>
      </c>
      <c r="B24">
        <v>6</v>
      </c>
      <c r="C24">
        <v>7</v>
      </c>
      <c r="D24">
        <v>1</v>
      </c>
      <c r="H24" t="s">
        <v>352</v>
      </c>
      <c r="I24">
        <v>6</v>
      </c>
      <c r="J24">
        <v>1</v>
      </c>
      <c r="K24">
        <v>7</v>
      </c>
      <c r="P24">
        <v>18</v>
      </c>
      <c r="Q24">
        <v>16</v>
      </c>
      <c r="R24" t="s">
        <v>1210</v>
      </c>
      <c r="S24" t="str">
        <f t="shared" si="8"/>
        <v>- {{ mod_name_assump_16 }}</v>
      </c>
      <c r="T24" t="str">
        <f t="shared" si="3"/>
        <v/>
      </c>
      <c r="U24" t="str">
        <f t="shared" si="3"/>
        <v/>
      </c>
      <c r="V24" t="str">
        <f t="shared" si="11"/>
        <v/>
      </c>
      <c r="W24" t="str">
        <f t="shared" si="11"/>
        <v/>
      </c>
      <c r="X24" t="str">
        <f t="shared" si="11"/>
        <v/>
      </c>
      <c r="Y24" t="str">
        <f t="shared" si="11"/>
        <v/>
      </c>
      <c r="Z24" t="str">
        <f t="shared" si="5"/>
        <v/>
      </c>
      <c r="AA24" t="str">
        <f t="shared" si="5"/>
        <v/>
      </c>
      <c r="AB24" t="str">
        <f t="shared" si="5"/>
        <v/>
      </c>
      <c r="AC24" t="str">
        <f t="shared" si="11"/>
        <v/>
      </c>
      <c r="AD24" t="str">
        <f t="shared" si="11"/>
        <v/>
      </c>
      <c r="AE24" s="7" t="str">
        <f t="shared" si="11"/>
        <v/>
      </c>
      <c r="AF24" t="str">
        <f t="shared" si="11"/>
        <v/>
      </c>
      <c r="AG24" t="str">
        <f>IF(AG$2&gt;=$Q24,$R24,"")</f>
        <v>{{ mod_name_assump_16 }}</v>
      </c>
      <c r="AH24" t="str">
        <f t="shared" si="6"/>
        <v/>
      </c>
      <c r="AI24" t="str">
        <f t="shared" si="9"/>
        <v/>
      </c>
      <c r="AJ24" t="str">
        <f t="shared" si="10"/>
        <v/>
      </c>
      <c r="AK24" t="str">
        <f t="shared" si="10"/>
        <v/>
      </c>
      <c r="AL24" t="str">
        <f t="shared" si="10"/>
        <v/>
      </c>
      <c r="AM24" t="str">
        <f t="shared" si="7"/>
        <v/>
      </c>
      <c r="AN24" t="s">
        <v>1189</v>
      </c>
    </row>
    <row r="25" spans="1:40">
      <c r="A25" s="4" t="s">
        <v>357</v>
      </c>
      <c r="B25">
        <v>14</v>
      </c>
      <c r="C25">
        <v>7</v>
      </c>
      <c r="D25">
        <v>9</v>
      </c>
      <c r="H25" s="6" t="s">
        <v>357</v>
      </c>
      <c r="I25" s="6">
        <v>14</v>
      </c>
      <c r="J25" s="6">
        <v>9</v>
      </c>
      <c r="K25" s="6">
        <v>7</v>
      </c>
      <c r="P25">
        <v>19</v>
      </c>
      <c r="R25" t="s">
        <v>1178</v>
      </c>
      <c r="S25" t="str">
        <f t="shared" si="8"/>
        <v>- :::</v>
      </c>
      <c r="T25" t="s">
        <v>1178</v>
      </c>
      <c r="U25" t="s">
        <v>1178</v>
      </c>
      <c r="V25" t="s">
        <v>1178</v>
      </c>
      <c r="W25" t="s">
        <v>1178</v>
      </c>
      <c r="X25" t="s">
        <v>1178</v>
      </c>
      <c r="Y25" t="s">
        <v>1178</v>
      </c>
      <c r="Z25" t="s">
        <v>1178</v>
      </c>
      <c r="AA25" t="s">
        <v>1178</v>
      </c>
      <c r="AB25" t="s">
        <v>1178</v>
      </c>
      <c r="AC25" t="s">
        <v>1178</v>
      </c>
      <c r="AD25" t="s">
        <v>1178</v>
      </c>
      <c r="AE25" s="7" t="s">
        <v>1178</v>
      </c>
      <c r="AF25" t="s">
        <v>1178</v>
      </c>
      <c r="AG25" t="s">
        <v>1178</v>
      </c>
      <c r="AH25" t="s">
        <v>1178</v>
      </c>
      <c r="AI25" t="s">
        <v>1178</v>
      </c>
      <c r="AJ25" t="s">
        <v>1178</v>
      </c>
      <c r="AK25" t="s">
        <v>1178</v>
      </c>
      <c r="AL25" t="s">
        <v>1178</v>
      </c>
      <c r="AM25" t="s">
        <v>1178</v>
      </c>
      <c r="AN25" t="s">
        <v>1189</v>
      </c>
    </row>
    <row r="26" spans="1:40">
      <c r="A26" s="4" t="s">
        <v>354</v>
      </c>
      <c r="B26">
        <v>17</v>
      </c>
      <c r="C26">
        <v>6</v>
      </c>
      <c r="D26">
        <v>4</v>
      </c>
      <c r="H26" t="s">
        <v>354</v>
      </c>
      <c r="I26">
        <v>17</v>
      </c>
      <c r="J26">
        <v>4</v>
      </c>
      <c r="K26">
        <v>6</v>
      </c>
      <c r="P26">
        <v>20</v>
      </c>
      <c r="S26" t="str">
        <f t="shared" si="8"/>
        <v xml:space="preserve">- </v>
      </c>
      <c r="AN26" t="s">
        <v>1189</v>
      </c>
    </row>
    <row r="27" spans="1:40">
      <c r="A27" s="4" t="s">
        <v>334</v>
      </c>
      <c r="B27">
        <v>6</v>
      </c>
      <c r="C27">
        <v>1</v>
      </c>
      <c r="D27">
        <v>2</v>
      </c>
      <c r="H27" t="s">
        <v>334</v>
      </c>
      <c r="I27">
        <v>6</v>
      </c>
      <c r="J27">
        <v>2</v>
      </c>
      <c r="K27">
        <v>1</v>
      </c>
      <c r="P27">
        <v>21</v>
      </c>
      <c r="R27" t="s">
        <v>1179</v>
      </c>
      <c r="S27" t="str">
        <f t="shared" si="8"/>
        <v xml:space="preserve">- :::{grid-item-card}  **Pros**  </v>
      </c>
      <c r="T27" t="s">
        <v>1179</v>
      </c>
      <c r="U27" t="s">
        <v>1179</v>
      </c>
      <c r="V27" t="s">
        <v>1179</v>
      </c>
      <c r="W27" t="s">
        <v>1179</v>
      </c>
      <c r="X27" t="s">
        <v>1179</v>
      </c>
      <c r="Y27" t="s">
        <v>1179</v>
      </c>
      <c r="Z27" t="s">
        <v>1179</v>
      </c>
      <c r="AA27" t="s">
        <v>1179</v>
      </c>
      <c r="AB27" t="s">
        <v>1179</v>
      </c>
      <c r="AC27" t="s">
        <v>1179</v>
      </c>
      <c r="AD27" t="s">
        <v>1179</v>
      </c>
      <c r="AE27" s="7" t="s">
        <v>1179</v>
      </c>
      <c r="AF27" t="s">
        <v>1179</v>
      </c>
      <c r="AG27" t="s">
        <v>1179</v>
      </c>
      <c r="AH27" t="s">
        <v>1179</v>
      </c>
      <c r="AI27" t="s">
        <v>1179</v>
      </c>
      <c r="AJ27" t="s">
        <v>1179</v>
      </c>
      <c r="AK27" t="s">
        <v>1179</v>
      </c>
      <c r="AL27" t="s">
        <v>1179</v>
      </c>
      <c r="AM27" t="s">
        <v>1179</v>
      </c>
      <c r="AN27" t="s">
        <v>1189</v>
      </c>
    </row>
    <row r="28" spans="1:40">
      <c r="A28" s="4" t="s">
        <v>340</v>
      </c>
      <c r="B28">
        <v>3</v>
      </c>
      <c r="C28">
        <v>2</v>
      </c>
      <c r="D28">
        <v>3</v>
      </c>
      <c r="H28" s="6" t="s">
        <v>340</v>
      </c>
      <c r="I28" s="6">
        <v>3</v>
      </c>
      <c r="J28" s="6">
        <v>3</v>
      </c>
      <c r="K28" s="6">
        <v>2</v>
      </c>
      <c r="P28">
        <v>22</v>
      </c>
      <c r="Q28">
        <v>1</v>
      </c>
      <c r="R28" t="s">
        <v>1211</v>
      </c>
      <c r="S28" t="str">
        <f t="shared" si="8"/>
        <v>- {{ mod_name_pro_01 }}</v>
      </c>
      <c r="T28" t="str">
        <f t="shared" ref="T28:U35" si="12">IF(T$3&gt;=$Q28,$R28,"")</f>
        <v>{{ mod_name_pro_01 }}</v>
      </c>
      <c r="U28" t="str">
        <f t="shared" si="12"/>
        <v>{{ mod_name_pro_01 }}</v>
      </c>
      <c r="V28" t="str">
        <f t="shared" ref="V28:AL35" si="13">IF(V$3&gt;=$Q28,$R28,"")</f>
        <v>{{ mod_name_pro_01 }}</v>
      </c>
      <c r="W28" t="str">
        <f t="shared" si="13"/>
        <v>{{ mod_name_pro_01 }}</v>
      </c>
      <c r="X28" t="str">
        <f t="shared" si="13"/>
        <v>{{ mod_name_pro_01 }}</v>
      </c>
      <c r="Y28" t="str">
        <f t="shared" si="13"/>
        <v>{{ mod_name_pro_01 }}</v>
      </c>
      <c r="Z28" t="str">
        <f t="shared" ref="Z28:AB35" si="14">IF(Z$3&gt;=$Q28,$R28,"")</f>
        <v>{{ mod_name_pro_01 }}</v>
      </c>
      <c r="AA28" t="str">
        <f t="shared" si="14"/>
        <v>{{ mod_name_pro_01 }}</v>
      </c>
      <c r="AB28" t="str">
        <f t="shared" si="14"/>
        <v>{{ mod_name_pro_01 }}</v>
      </c>
      <c r="AC28" t="str">
        <f t="shared" si="13"/>
        <v>{{ mod_name_pro_01 }}</v>
      </c>
      <c r="AD28" t="str">
        <f t="shared" si="13"/>
        <v>{{ mod_name_pro_01 }}</v>
      </c>
      <c r="AE28" s="7" t="str">
        <f>IF(AE$3&gt;=$Q28,$R28,"")</f>
        <v>{{ mod_name_pro_01 }}</v>
      </c>
      <c r="AF28" t="str">
        <f t="shared" si="13"/>
        <v>{{ mod_name_pro_01 }}</v>
      </c>
      <c r="AG28" t="str">
        <f t="shared" si="13"/>
        <v>{{ mod_name_pro_01 }}</v>
      </c>
      <c r="AH28" t="str">
        <f t="shared" ref="AH28:AI35" si="15">IF(AH$3&gt;=$Q28,$R28,"")</f>
        <v>{{ mod_name_pro_01 }}</v>
      </c>
      <c r="AI28" t="str">
        <f t="shared" si="15"/>
        <v>{{ mod_name_pro_01 }}</v>
      </c>
      <c r="AJ28" t="str">
        <f t="shared" si="13"/>
        <v>{{ mod_name_pro_01 }}</v>
      </c>
      <c r="AK28" t="str">
        <f t="shared" si="13"/>
        <v>{{ mod_name_pro_01 }}</v>
      </c>
      <c r="AL28" t="str">
        <f t="shared" si="13"/>
        <v>{{ mod_name_pro_01 }}</v>
      </c>
      <c r="AM28" t="str">
        <f t="shared" ref="AM28:AM35" si="16">IF(AM$3&gt;=$Q28,$R28,"")</f>
        <v>{{ mod_name_pro_01 }}</v>
      </c>
      <c r="AN28" t="s">
        <v>1189</v>
      </c>
    </row>
    <row r="29" spans="1:40">
      <c r="A29" s="4" t="s">
        <v>336</v>
      </c>
      <c r="B29">
        <v>8</v>
      </c>
      <c r="C29">
        <v>2</v>
      </c>
      <c r="D29">
        <v>1</v>
      </c>
      <c r="H29" t="s">
        <v>336</v>
      </c>
      <c r="I29">
        <v>8</v>
      </c>
      <c r="J29">
        <v>1</v>
      </c>
      <c r="K29">
        <v>1</v>
      </c>
      <c r="P29">
        <v>23</v>
      </c>
      <c r="Q29">
        <v>2</v>
      </c>
      <c r="R29" t="s">
        <v>1212</v>
      </c>
      <c r="S29" t="str">
        <f t="shared" si="8"/>
        <v>- {{ mod_name_pro_02 }}</v>
      </c>
      <c r="T29" t="str">
        <f t="shared" si="12"/>
        <v/>
      </c>
      <c r="U29" t="str">
        <f t="shared" si="12"/>
        <v>{{ mod_name_pro_02 }}</v>
      </c>
      <c r="V29" t="str">
        <f t="shared" si="13"/>
        <v>{{ mod_name_pro_02 }}</v>
      </c>
      <c r="W29" t="str">
        <f t="shared" si="13"/>
        <v>{{ mod_name_pro_02 }}</v>
      </c>
      <c r="X29" t="str">
        <f t="shared" si="13"/>
        <v>{{ mod_name_pro_02 }}</v>
      </c>
      <c r="Y29" t="str">
        <f t="shared" si="13"/>
        <v>{{ mod_name_pro_02 }}</v>
      </c>
      <c r="Z29" t="str">
        <f t="shared" si="14"/>
        <v>{{ mod_name_pro_02 }}</v>
      </c>
      <c r="AA29" t="str">
        <f t="shared" si="14"/>
        <v>{{ mod_name_pro_02 }}</v>
      </c>
      <c r="AB29" t="str">
        <f t="shared" si="14"/>
        <v>{{ mod_name_pro_02 }}</v>
      </c>
      <c r="AC29" t="str">
        <f t="shared" si="13"/>
        <v>{{ mod_name_pro_02 }}</v>
      </c>
      <c r="AD29" t="str">
        <f t="shared" si="13"/>
        <v>{{ mod_name_pro_02 }}</v>
      </c>
      <c r="AE29" s="7" t="str">
        <f t="shared" si="13"/>
        <v>{{ mod_name_pro_02 }}</v>
      </c>
      <c r="AF29" t="str">
        <f t="shared" si="13"/>
        <v>{{ mod_name_pro_02 }}</v>
      </c>
      <c r="AG29" t="str">
        <f t="shared" si="13"/>
        <v>{{ mod_name_pro_02 }}</v>
      </c>
      <c r="AH29" t="str">
        <f t="shared" si="15"/>
        <v>{{ mod_name_pro_02 }}</v>
      </c>
      <c r="AI29" t="str">
        <f t="shared" si="15"/>
        <v>{{ mod_name_pro_02 }}</v>
      </c>
      <c r="AJ29" t="str">
        <f t="shared" si="13"/>
        <v/>
      </c>
      <c r="AK29" t="str">
        <f t="shared" si="13"/>
        <v>{{ mod_name_pro_02 }}</v>
      </c>
      <c r="AL29" t="str">
        <f t="shared" si="13"/>
        <v>{{ mod_name_pro_02 }}</v>
      </c>
      <c r="AM29" t="str">
        <f t="shared" si="16"/>
        <v>{{ mod_name_pro_02 }}</v>
      </c>
      <c r="AN29" t="s">
        <v>1189</v>
      </c>
    </row>
    <row r="30" spans="1:40">
      <c r="P30">
        <v>24</v>
      </c>
      <c r="Q30">
        <v>3</v>
      </c>
      <c r="R30" t="s">
        <v>1213</v>
      </c>
      <c r="S30" t="str">
        <f t="shared" si="8"/>
        <v>- {{ mod_name_pro_03 }}</v>
      </c>
      <c r="T30" t="str">
        <f t="shared" si="12"/>
        <v/>
      </c>
      <c r="U30" t="str">
        <f t="shared" si="12"/>
        <v/>
      </c>
      <c r="V30" t="str">
        <f t="shared" si="13"/>
        <v>{{ mod_name_pro_03 }}</v>
      </c>
      <c r="W30" t="str">
        <f t="shared" si="13"/>
        <v>{{ mod_name_pro_03 }}</v>
      </c>
      <c r="X30" t="str">
        <f t="shared" si="13"/>
        <v>{{ mod_name_pro_03 }}</v>
      </c>
      <c r="Y30" t="str">
        <f t="shared" si="13"/>
        <v>{{ mod_name_pro_03 }}</v>
      </c>
      <c r="Z30" t="str">
        <f t="shared" si="14"/>
        <v/>
      </c>
      <c r="AA30" t="str">
        <f t="shared" si="14"/>
        <v>{{ mod_name_pro_03 }}</v>
      </c>
      <c r="AB30" t="str">
        <f t="shared" si="14"/>
        <v>{{ mod_name_pro_03 }}</v>
      </c>
      <c r="AC30" t="str">
        <f t="shared" si="13"/>
        <v>{{ mod_name_pro_03 }}</v>
      </c>
      <c r="AD30" t="str">
        <f t="shared" si="13"/>
        <v>{{ mod_name_pro_03 }}</v>
      </c>
      <c r="AE30" s="7" t="str">
        <f t="shared" si="13"/>
        <v>{{ mod_name_pro_03 }}</v>
      </c>
      <c r="AF30" t="str">
        <f t="shared" si="13"/>
        <v>{{ mod_name_pro_03 }}</v>
      </c>
      <c r="AG30" t="str">
        <f t="shared" si="13"/>
        <v>{{ mod_name_pro_03 }}</v>
      </c>
      <c r="AH30" t="str">
        <f t="shared" si="15"/>
        <v>{{ mod_name_pro_03 }}</v>
      </c>
      <c r="AI30" t="str">
        <f t="shared" si="15"/>
        <v>{{ mod_name_pro_03 }}</v>
      </c>
      <c r="AJ30" t="str">
        <f t="shared" si="13"/>
        <v/>
      </c>
      <c r="AK30" t="str">
        <f t="shared" si="13"/>
        <v/>
      </c>
      <c r="AL30" t="str">
        <f t="shared" si="13"/>
        <v/>
      </c>
      <c r="AM30" t="str">
        <f t="shared" si="16"/>
        <v>{{ mod_name_pro_03 }}</v>
      </c>
      <c r="AN30" t="s">
        <v>1189</v>
      </c>
    </row>
    <row r="31" spans="1:40">
      <c r="P31">
        <v>25</v>
      </c>
      <c r="Q31">
        <v>4</v>
      </c>
      <c r="R31" t="s">
        <v>1214</v>
      </c>
      <c r="S31" t="str">
        <f t="shared" si="8"/>
        <v>- {{ mod_name_pro_04 }}</v>
      </c>
      <c r="T31" t="str">
        <f t="shared" si="12"/>
        <v/>
      </c>
      <c r="U31" t="str">
        <f t="shared" si="12"/>
        <v/>
      </c>
      <c r="V31" t="str">
        <f t="shared" si="13"/>
        <v/>
      </c>
      <c r="W31" t="str">
        <f t="shared" si="13"/>
        <v/>
      </c>
      <c r="X31" t="str">
        <f t="shared" si="13"/>
        <v/>
      </c>
      <c r="Y31" t="str">
        <f t="shared" si="13"/>
        <v/>
      </c>
      <c r="Z31" t="str">
        <f t="shared" si="14"/>
        <v/>
      </c>
      <c r="AA31" t="str">
        <f t="shared" si="14"/>
        <v/>
      </c>
      <c r="AB31" t="str">
        <f t="shared" si="14"/>
        <v>{{ mod_name_pro_04 }}</v>
      </c>
      <c r="AC31" t="str">
        <f t="shared" si="13"/>
        <v>{{ mod_name_pro_04 }}</v>
      </c>
      <c r="AD31" t="str">
        <f t="shared" si="13"/>
        <v/>
      </c>
      <c r="AE31" s="7" t="str">
        <f t="shared" si="13"/>
        <v>{{ mod_name_pro_04 }}</v>
      </c>
      <c r="AF31" t="str">
        <f t="shared" si="13"/>
        <v>{{ mod_name_pro_04 }}</v>
      </c>
      <c r="AG31" t="str">
        <f t="shared" si="13"/>
        <v>{{ mod_name_pro_04 }}</v>
      </c>
      <c r="AH31" t="str">
        <f t="shared" si="15"/>
        <v>{{ mod_name_pro_04 }}</v>
      </c>
      <c r="AI31" t="str">
        <f t="shared" si="15"/>
        <v/>
      </c>
      <c r="AJ31" t="str">
        <f t="shared" si="13"/>
        <v/>
      </c>
      <c r="AK31" t="str">
        <f t="shared" si="13"/>
        <v/>
      </c>
      <c r="AL31" t="str">
        <f t="shared" si="13"/>
        <v/>
      </c>
      <c r="AM31" t="str">
        <f t="shared" si="16"/>
        <v/>
      </c>
      <c r="AN31" t="s">
        <v>1189</v>
      </c>
    </row>
    <row r="32" spans="1:40">
      <c r="P32">
        <v>26</v>
      </c>
      <c r="Q32">
        <v>5</v>
      </c>
      <c r="R32" t="s">
        <v>1215</v>
      </c>
      <c r="S32" t="str">
        <f t="shared" si="8"/>
        <v>- {{ mod_name_pro_05 }}</v>
      </c>
      <c r="T32" t="str">
        <f t="shared" si="12"/>
        <v/>
      </c>
      <c r="U32" t="str">
        <f t="shared" si="12"/>
        <v/>
      </c>
      <c r="V32" t="str">
        <f t="shared" si="13"/>
        <v/>
      </c>
      <c r="W32" t="str">
        <f t="shared" si="13"/>
        <v/>
      </c>
      <c r="X32" t="str">
        <f t="shared" si="13"/>
        <v/>
      </c>
      <c r="Y32" t="str">
        <f t="shared" si="13"/>
        <v/>
      </c>
      <c r="Z32" t="str">
        <f t="shared" si="14"/>
        <v/>
      </c>
      <c r="AA32" t="str">
        <f t="shared" si="14"/>
        <v/>
      </c>
      <c r="AB32" t="str">
        <f t="shared" si="14"/>
        <v>{{ mod_name_pro_05 }}</v>
      </c>
      <c r="AC32" t="str">
        <f t="shared" si="13"/>
        <v>{{ mod_name_pro_05 }}</v>
      </c>
      <c r="AD32" t="str">
        <f t="shared" si="13"/>
        <v/>
      </c>
      <c r="AE32" s="7" t="str">
        <f t="shared" si="13"/>
        <v>{{ mod_name_pro_05 }}</v>
      </c>
      <c r="AF32" t="str">
        <f t="shared" si="13"/>
        <v>{{ mod_name_pro_05 }}</v>
      </c>
      <c r="AG32" t="str">
        <f t="shared" si="13"/>
        <v>{{ mod_name_pro_05 }}</v>
      </c>
      <c r="AH32" t="str">
        <f t="shared" si="15"/>
        <v>{{ mod_name_pro_05 }}</v>
      </c>
      <c r="AI32" t="str">
        <f t="shared" si="15"/>
        <v/>
      </c>
      <c r="AJ32" t="str">
        <f t="shared" si="13"/>
        <v/>
      </c>
      <c r="AK32" t="str">
        <f t="shared" si="13"/>
        <v/>
      </c>
      <c r="AL32" t="str">
        <f t="shared" si="13"/>
        <v/>
      </c>
      <c r="AM32" t="str">
        <f t="shared" si="16"/>
        <v/>
      </c>
      <c r="AN32" t="s">
        <v>1189</v>
      </c>
    </row>
    <row r="33" spans="16:40">
      <c r="P33">
        <v>27</v>
      </c>
      <c r="Q33">
        <v>6</v>
      </c>
      <c r="R33" t="s">
        <v>1216</v>
      </c>
      <c r="S33" t="str">
        <f t="shared" si="8"/>
        <v>- {{ mod_name_pro_06 }}</v>
      </c>
      <c r="T33" t="str">
        <f t="shared" si="12"/>
        <v/>
      </c>
      <c r="U33" t="str">
        <f t="shared" si="12"/>
        <v/>
      </c>
      <c r="V33" t="str">
        <f t="shared" si="13"/>
        <v/>
      </c>
      <c r="W33" t="str">
        <f t="shared" si="13"/>
        <v/>
      </c>
      <c r="X33" t="str">
        <f t="shared" si="13"/>
        <v/>
      </c>
      <c r="Y33" t="str">
        <f t="shared" si="13"/>
        <v/>
      </c>
      <c r="Z33" t="str">
        <f t="shared" si="14"/>
        <v/>
      </c>
      <c r="AA33" t="str">
        <f t="shared" si="14"/>
        <v/>
      </c>
      <c r="AB33" t="str">
        <f t="shared" si="14"/>
        <v>{{ mod_name_pro_06 }}</v>
      </c>
      <c r="AC33" t="str">
        <f t="shared" si="13"/>
        <v/>
      </c>
      <c r="AD33" t="str">
        <f t="shared" si="13"/>
        <v/>
      </c>
      <c r="AE33" s="7" t="str">
        <f t="shared" si="13"/>
        <v>{{ mod_name_pro_06 }}</v>
      </c>
      <c r="AF33" t="str">
        <f t="shared" si="13"/>
        <v>{{ mod_name_pro_06 }}</v>
      </c>
      <c r="AG33" t="str">
        <f t="shared" si="13"/>
        <v>{{ mod_name_pro_06 }}</v>
      </c>
      <c r="AH33" t="str">
        <f t="shared" si="15"/>
        <v>{{ mod_name_pro_06 }}</v>
      </c>
      <c r="AI33" t="str">
        <f t="shared" si="15"/>
        <v/>
      </c>
      <c r="AJ33" t="str">
        <f t="shared" si="13"/>
        <v/>
      </c>
      <c r="AK33" t="str">
        <f t="shared" si="13"/>
        <v/>
      </c>
      <c r="AL33" t="str">
        <f t="shared" si="13"/>
        <v/>
      </c>
      <c r="AM33" t="str">
        <f t="shared" si="16"/>
        <v/>
      </c>
      <c r="AN33" t="s">
        <v>1189</v>
      </c>
    </row>
    <row r="34" spans="16:40">
      <c r="P34">
        <v>28</v>
      </c>
      <c r="Q34">
        <v>7</v>
      </c>
      <c r="R34" t="s">
        <v>1217</v>
      </c>
      <c r="S34" t="str">
        <f t="shared" si="8"/>
        <v>- {{ mod_name_pro_07 }}</v>
      </c>
      <c r="T34" t="str">
        <f t="shared" si="12"/>
        <v/>
      </c>
      <c r="U34" t="str">
        <f t="shared" si="12"/>
        <v/>
      </c>
      <c r="V34" t="str">
        <f t="shared" si="13"/>
        <v/>
      </c>
      <c r="W34" t="str">
        <f t="shared" si="13"/>
        <v/>
      </c>
      <c r="X34" t="str">
        <f t="shared" si="13"/>
        <v/>
      </c>
      <c r="Y34" t="str">
        <f t="shared" si="13"/>
        <v/>
      </c>
      <c r="Z34" t="str">
        <f t="shared" si="14"/>
        <v/>
      </c>
      <c r="AA34" t="str">
        <f t="shared" si="14"/>
        <v/>
      </c>
      <c r="AB34" t="str">
        <f t="shared" si="14"/>
        <v>{{ mod_name_pro_07 }}</v>
      </c>
      <c r="AC34" t="str">
        <f t="shared" si="13"/>
        <v/>
      </c>
      <c r="AD34" t="str">
        <f t="shared" si="13"/>
        <v/>
      </c>
      <c r="AE34" s="7" t="str">
        <f t="shared" si="13"/>
        <v>{{ mod_name_pro_07 }}</v>
      </c>
      <c r="AF34" t="str">
        <f t="shared" si="13"/>
        <v>{{ mod_name_pro_07 }}</v>
      </c>
      <c r="AG34" t="str">
        <f t="shared" si="13"/>
        <v/>
      </c>
      <c r="AH34" t="str">
        <f t="shared" si="15"/>
        <v>{{ mod_name_pro_07 }}</v>
      </c>
      <c r="AI34" t="str">
        <f t="shared" si="15"/>
        <v/>
      </c>
      <c r="AJ34" t="str">
        <f t="shared" si="13"/>
        <v/>
      </c>
      <c r="AK34" t="str">
        <f t="shared" si="13"/>
        <v/>
      </c>
      <c r="AL34" t="str">
        <f t="shared" si="13"/>
        <v/>
      </c>
      <c r="AM34" t="str">
        <f t="shared" si="16"/>
        <v/>
      </c>
      <c r="AN34" t="s">
        <v>1189</v>
      </c>
    </row>
    <row r="35" spans="16:40">
      <c r="P35">
        <v>29</v>
      </c>
      <c r="Q35">
        <v>8</v>
      </c>
      <c r="R35" t="s">
        <v>1218</v>
      </c>
      <c r="S35" t="str">
        <f t="shared" si="8"/>
        <v>- {{ mod_name_pro_08 }}</v>
      </c>
      <c r="T35" t="str">
        <f t="shared" si="12"/>
        <v/>
      </c>
      <c r="U35" t="str">
        <f t="shared" si="12"/>
        <v/>
      </c>
      <c r="V35" t="str">
        <f t="shared" si="13"/>
        <v/>
      </c>
      <c r="W35" t="str">
        <f t="shared" si="13"/>
        <v/>
      </c>
      <c r="X35" t="str">
        <f t="shared" si="13"/>
        <v/>
      </c>
      <c r="Y35" t="str">
        <f t="shared" si="13"/>
        <v/>
      </c>
      <c r="Z35" t="str">
        <f t="shared" si="14"/>
        <v/>
      </c>
      <c r="AA35" t="str">
        <f t="shared" si="14"/>
        <v/>
      </c>
      <c r="AB35" t="str">
        <f t="shared" si="14"/>
        <v/>
      </c>
      <c r="AC35" t="str">
        <f t="shared" si="13"/>
        <v/>
      </c>
      <c r="AD35" t="str">
        <f t="shared" si="13"/>
        <v/>
      </c>
      <c r="AE35" s="7" t="str">
        <f t="shared" si="13"/>
        <v/>
      </c>
      <c r="AF35" t="str">
        <f t="shared" si="13"/>
        <v/>
      </c>
      <c r="AG35" t="str">
        <f t="shared" si="13"/>
        <v/>
      </c>
      <c r="AH35" t="str">
        <f t="shared" si="15"/>
        <v>{{ mod_name_pro_08 }}</v>
      </c>
      <c r="AI35" t="str">
        <f t="shared" si="15"/>
        <v/>
      </c>
      <c r="AJ35" t="str">
        <f t="shared" si="13"/>
        <v/>
      </c>
      <c r="AK35" t="str">
        <f t="shared" si="13"/>
        <v/>
      </c>
      <c r="AL35" t="str">
        <f t="shared" si="13"/>
        <v/>
      </c>
      <c r="AM35" t="str">
        <f t="shared" si="16"/>
        <v/>
      </c>
      <c r="AN35" t="s">
        <v>1189</v>
      </c>
    </row>
    <row r="36" spans="16:40">
      <c r="P36">
        <v>30</v>
      </c>
      <c r="R36" t="s">
        <v>1178</v>
      </c>
      <c r="S36" t="str">
        <f t="shared" si="8"/>
        <v>- :::</v>
      </c>
      <c r="T36" t="s">
        <v>1178</v>
      </c>
      <c r="U36" t="s">
        <v>1178</v>
      </c>
      <c r="V36" t="s">
        <v>1178</v>
      </c>
      <c r="W36" t="s">
        <v>1178</v>
      </c>
      <c r="X36" t="s">
        <v>1178</v>
      </c>
      <c r="Y36" t="s">
        <v>1178</v>
      </c>
      <c r="Z36" t="s">
        <v>1178</v>
      </c>
      <c r="AA36" t="s">
        <v>1178</v>
      </c>
      <c r="AB36" t="s">
        <v>1178</v>
      </c>
      <c r="AC36" t="s">
        <v>1178</v>
      </c>
      <c r="AD36" t="s">
        <v>1178</v>
      </c>
      <c r="AE36" s="7" t="s">
        <v>1178</v>
      </c>
      <c r="AF36" t="s">
        <v>1178</v>
      </c>
      <c r="AG36" t="s">
        <v>1178</v>
      </c>
      <c r="AH36" t="s">
        <v>1178</v>
      </c>
      <c r="AI36" t="s">
        <v>1178</v>
      </c>
      <c r="AJ36" t="s">
        <v>1178</v>
      </c>
      <c r="AK36" t="s">
        <v>1178</v>
      </c>
      <c r="AL36" t="s">
        <v>1178</v>
      </c>
      <c r="AM36" t="s">
        <v>1178</v>
      </c>
      <c r="AN36" t="s">
        <v>1178</v>
      </c>
    </row>
    <row r="37" spans="16:40">
      <c r="P37">
        <v>31</v>
      </c>
      <c r="R37" t="s">
        <v>1180</v>
      </c>
      <c r="S37" t="str">
        <f t="shared" si="8"/>
        <v>- :::{grid-item-card} **Cons**</v>
      </c>
      <c r="T37" t="s">
        <v>1180</v>
      </c>
      <c r="U37" t="s">
        <v>1180</v>
      </c>
      <c r="V37" t="s">
        <v>1180</v>
      </c>
      <c r="W37" t="s">
        <v>1180</v>
      </c>
      <c r="X37" t="s">
        <v>1180</v>
      </c>
      <c r="Y37" t="s">
        <v>1180</v>
      </c>
      <c r="Z37" t="str">
        <f>IF(Z$2&gt;=Q39,R37,"")</f>
        <v>:::{grid-item-card} **Cons**</v>
      </c>
      <c r="AA37" t="s">
        <v>1180</v>
      </c>
      <c r="AB37" t="s">
        <v>1180</v>
      </c>
      <c r="AC37" t="s">
        <v>1180</v>
      </c>
      <c r="AD37" t="s">
        <v>1180</v>
      </c>
      <c r="AE37" s="7" t="s">
        <v>1180</v>
      </c>
      <c r="AF37" t="s">
        <v>1180</v>
      </c>
      <c r="AG37" t="s">
        <v>1180</v>
      </c>
      <c r="AH37" t="s">
        <v>1180</v>
      </c>
      <c r="AI37" t="s">
        <v>1180</v>
      </c>
      <c r="AJ37" t="s">
        <v>1180</v>
      </c>
      <c r="AK37" t="s">
        <v>1180</v>
      </c>
      <c r="AL37" t="s">
        <v>1180</v>
      </c>
      <c r="AM37" t="str">
        <f>IF(AM$2&gt;=R37,Z37,"")</f>
        <v/>
      </c>
      <c r="AN37" t="s">
        <v>1180</v>
      </c>
    </row>
    <row r="38" spans="16:40">
      <c r="P38">
        <v>32</v>
      </c>
      <c r="R38" t="s">
        <v>1219</v>
      </c>
      <c r="S38" t="str">
        <f t="shared" si="8"/>
        <v>- {{ mod_name_con_01 }}</v>
      </c>
      <c r="T38" s="7" t="str">
        <f t="shared" ref="T38:U46" si="17">IF(T$4&gt;=$Q40,$R38,"")</f>
        <v>{{ mod_name_con_01 }}</v>
      </c>
      <c r="U38" s="7" t="str">
        <f t="shared" si="17"/>
        <v>{{ mod_name_con_01 }}</v>
      </c>
      <c r="V38" s="7" t="str">
        <f t="shared" ref="V38:AD38" si="18">IF(V$4&gt;=$Q40,$R38,"")</f>
        <v>{{ mod_name_con_01 }}</v>
      </c>
      <c r="W38" s="7" t="str">
        <f t="shared" si="18"/>
        <v>{{ mod_name_con_01 }}</v>
      </c>
      <c r="X38" s="7" t="str">
        <f t="shared" si="18"/>
        <v>{{ mod_name_con_01 }}</v>
      </c>
      <c r="Y38" s="7" t="str">
        <f t="shared" si="18"/>
        <v>{{ mod_name_con_01 }}</v>
      </c>
      <c r="Z38" s="7" t="str">
        <f t="shared" ref="Z38:AB46" si="19">IF(Z$4&gt;=$Q40,$R38,"")</f>
        <v>{{ mod_name_con_01 }}</v>
      </c>
      <c r="AA38" s="7" t="str">
        <f t="shared" si="19"/>
        <v>{{ mod_name_con_01 }}</v>
      </c>
      <c r="AB38" s="7" t="str">
        <f t="shared" si="19"/>
        <v>{{ mod_name_con_01 }}</v>
      </c>
      <c r="AC38" s="7" t="str">
        <f t="shared" si="18"/>
        <v>{{ mod_name_con_01 }}</v>
      </c>
      <c r="AD38" s="7" t="str">
        <f t="shared" si="18"/>
        <v>{{ mod_name_con_01 }}</v>
      </c>
      <c r="AE38" s="7" t="str">
        <f>IF(AE$4&gt;=$Q40,$R38,"")</f>
        <v>{{ mod_name_con_01 }}</v>
      </c>
      <c r="AF38" s="7" t="str">
        <f t="shared" ref="AF38:AL38" si="20">IF(AF$4&gt;=$Q40,$R38,"")</f>
        <v>{{ mod_name_con_01 }}</v>
      </c>
      <c r="AG38" s="7" t="str">
        <f t="shared" si="20"/>
        <v>{{ mod_name_con_01 }}</v>
      </c>
      <c r="AH38" s="7" t="str">
        <f t="shared" ref="AH38:AI46" si="21">IF(AH$4&gt;=$Q40,$R38,"")</f>
        <v>{{ mod_name_con_01 }}</v>
      </c>
      <c r="AI38" s="7" t="str">
        <f t="shared" si="21"/>
        <v>{{ mod_name_con_01 }}</v>
      </c>
      <c r="AJ38" s="7" t="str">
        <f t="shared" si="20"/>
        <v>{{ mod_name_con_01 }}</v>
      </c>
      <c r="AK38" s="7" t="str">
        <f t="shared" si="20"/>
        <v>{{ mod_name_con_01 }}</v>
      </c>
      <c r="AL38" s="7" t="str">
        <f t="shared" si="20"/>
        <v>{{ mod_name_con_01 }}</v>
      </c>
      <c r="AM38" s="7" t="str">
        <f t="shared" ref="AM38:AM46" si="22">IF(AM$4&gt;=$Q40,$R38,"")</f>
        <v>{{ mod_name_con_01 }}</v>
      </c>
      <c r="AN38" t="s">
        <v>1189</v>
      </c>
    </row>
    <row r="39" spans="16:40">
      <c r="P39">
        <v>33</v>
      </c>
      <c r="R39" t="s">
        <v>1220</v>
      </c>
      <c r="S39" t="str">
        <f t="shared" si="8"/>
        <v>- {{ mod_name_con_02 }}</v>
      </c>
      <c r="T39" s="7" t="str">
        <f t="shared" si="17"/>
        <v/>
      </c>
      <c r="U39" s="7" t="str">
        <f t="shared" si="17"/>
        <v>{{ mod_name_con_02 }}</v>
      </c>
      <c r="V39" s="7" t="str">
        <f t="shared" ref="V39:AE39" si="23">IF(V$4&gt;=$Q41,$R39,"")</f>
        <v>{{ mod_name_con_02 }}</v>
      </c>
      <c r="W39" s="7" t="str">
        <f t="shared" si="23"/>
        <v>{{ mod_name_con_02 }}</v>
      </c>
      <c r="X39" s="7" t="str">
        <f t="shared" si="23"/>
        <v>{{ mod_name_con_02 }}</v>
      </c>
      <c r="Y39" s="7" t="str">
        <f t="shared" si="23"/>
        <v>{{ mod_name_con_02 }}</v>
      </c>
      <c r="Z39" s="7" t="str">
        <f t="shared" si="19"/>
        <v>{{ mod_name_con_02 }}</v>
      </c>
      <c r="AA39" s="7" t="str">
        <f t="shared" si="19"/>
        <v/>
      </c>
      <c r="AB39" s="7" t="str">
        <f t="shared" si="19"/>
        <v>{{ mod_name_con_02 }}</v>
      </c>
      <c r="AC39" s="7" t="str">
        <f t="shared" si="23"/>
        <v>{{ mod_name_con_02 }}</v>
      </c>
      <c r="AD39" s="7" t="str">
        <f t="shared" si="23"/>
        <v/>
      </c>
      <c r="AE39" s="7" t="str">
        <f t="shared" si="23"/>
        <v/>
      </c>
      <c r="AF39" s="7" t="str">
        <f t="shared" ref="AF39:AL39" si="24">IF(AF$4&gt;=$Q41,$R39,"")</f>
        <v>{{ mod_name_con_02 }}</v>
      </c>
      <c r="AG39" s="7" t="str">
        <f t="shared" si="24"/>
        <v>{{ mod_name_con_02 }}</v>
      </c>
      <c r="AH39" s="7" t="str">
        <f t="shared" si="21"/>
        <v>{{ mod_name_con_02 }}</v>
      </c>
      <c r="AI39" s="7" t="str">
        <f t="shared" si="21"/>
        <v>{{ mod_name_con_02 }}</v>
      </c>
      <c r="AJ39" s="7" t="str">
        <f t="shared" si="24"/>
        <v>{{ mod_name_con_02 }}</v>
      </c>
      <c r="AK39" s="7" t="str">
        <f t="shared" si="24"/>
        <v>{{ mod_name_con_02 }}</v>
      </c>
      <c r="AL39" s="7" t="str">
        <f t="shared" si="24"/>
        <v/>
      </c>
      <c r="AM39" s="7" t="str">
        <f t="shared" si="22"/>
        <v>{{ mod_name_con_02 }}</v>
      </c>
      <c r="AN39" t="s">
        <v>1189</v>
      </c>
    </row>
    <row r="40" spans="16:40">
      <c r="P40">
        <v>34</v>
      </c>
      <c r="Q40">
        <v>1</v>
      </c>
      <c r="R40" t="s">
        <v>1221</v>
      </c>
      <c r="S40" t="str">
        <f t="shared" si="8"/>
        <v>- {{ mod_name_con_03 }}</v>
      </c>
      <c r="T40" s="7" t="str">
        <f t="shared" si="17"/>
        <v/>
      </c>
      <c r="U40" s="7" t="str">
        <f t="shared" si="17"/>
        <v>{{ mod_name_con_03 }}</v>
      </c>
      <c r="V40" s="7" t="str">
        <f t="shared" ref="V40:AE40" si="25">IF(V$4&gt;=$Q42,$R40,"")</f>
        <v>{{ mod_name_con_03 }}</v>
      </c>
      <c r="W40" s="7" t="str">
        <f t="shared" si="25"/>
        <v>{{ mod_name_con_03 }}</v>
      </c>
      <c r="X40" s="7" t="str">
        <f t="shared" si="25"/>
        <v/>
      </c>
      <c r="Y40" s="7" t="str">
        <f t="shared" si="25"/>
        <v>{{ mod_name_con_03 }}</v>
      </c>
      <c r="Z40" s="7" t="str">
        <f t="shared" si="19"/>
        <v>{{ mod_name_con_03 }}</v>
      </c>
      <c r="AA40" s="7" t="str">
        <f t="shared" si="19"/>
        <v/>
      </c>
      <c r="AB40" s="7" t="str">
        <f t="shared" si="19"/>
        <v>{{ mod_name_con_03 }}</v>
      </c>
      <c r="AC40" s="7" t="str">
        <f t="shared" si="25"/>
        <v>{{ mod_name_con_03 }}</v>
      </c>
      <c r="AD40" s="7" t="str">
        <f t="shared" si="25"/>
        <v/>
      </c>
      <c r="AE40" s="7" t="str">
        <f t="shared" si="25"/>
        <v/>
      </c>
      <c r="AF40" s="7" t="str">
        <f t="shared" ref="AF40:AG46" si="26">IF(AF$4&gt;=$Q42,$R40,"")</f>
        <v>{{ mod_name_con_03 }}</v>
      </c>
      <c r="AG40" s="7" t="str">
        <f t="shared" si="26"/>
        <v>{{ mod_name_con_03 }}</v>
      </c>
      <c r="AH40" s="7" t="str">
        <f t="shared" si="21"/>
        <v>{{ mod_name_con_03 }}</v>
      </c>
      <c r="AI40" s="7" t="str">
        <f t="shared" si="21"/>
        <v/>
      </c>
      <c r="AJ40" s="7" t="str">
        <f t="shared" ref="AJ40:AL46" si="27">IF(AJ$4&gt;=$Q42,$R40,"")</f>
        <v/>
      </c>
      <c r="AK40" s="7" t="str">
        <f t="shared" si="27"/>
        <v>{{ mod_name_con_03 }}</v>
      </c>
      <c r="AL40" s="7" t="str">
        <f t="shared" si="27"/>
        <v/>
      </c>
      <c r="AM40" s="7" t="str">
        <f t="shared" si="22"/>
        <v>{{ mod_name_con_03 }}</v>
      </c>
      <c r="AN40" t="s">
        <v>1189</v>
      </c>
    </row>
    <row r="41" spans="16:40">
      <c r="P41">
        <v>35</v>
      </c>
      <c r="Q41">
        <v>2</v>
      </c>
      <c r="R41" t="s">
        <v>1222</v>
      </c>
      <c r="S41" t="str">
        <f t="shared" si="8"/>
        <v>- {{ mod_name_con_04 }}</v>
      </c>
      <c r="T41" s="7" t="str">
        <f t="shared" si="17"/>
        <v/>
      </c>
      <c r="U41" s="7" t="str">
        <f t="shared" si="17"/>
        <v>{{ mod_name_con_04 }}</v>
      </c>
      <c r="V41" s="7" t="str">
        <f t="shared" ref="V41:AE41" si="28">IF(V$4&gt;=$Q43,$R41,"")</f>
        <v/>
      </c>
      <c r="W41" s="7" t="str">
        <f t="shared" si="28"/>
        <v/>
      </c>
      <c r="X41" s="7" t="str">
        <f t="shared" si="28"/>
        <v/>
      </c>
      <c r="Y41" s="7" t="str">
        <f t="shared" si="28"/>
        <v/>
      </c>
      <c r="Z41" s="7" t="str">
        <f t="shared" si="19"/>
        <v>{{ mod_name_con_04 }}</v>
      </c>
      <c r="AA41" s="7" t="str">
        <f t="shared" si="19"/>
        <v/>
      </c>
      <c r="AB41" s="7" t="str">
        <f t="shared" si="19"/>
        <v/>
      </c>
      <c r="AC41" s="7" t="str">
        <f t="shared" si="28"/>
        <v>{{ mod_name_con_04 }}</v>
      </c>
      <c r="AD41" s="7" t="str">
        <f t="shared" si="28"/>
        <v/>
      </c>
      <c r="AE41" s="7" t="str">
        <f t="shared" si="28"/>
        <v/>
      </c>
      <c r="AF41" s="7" t="str">
        <f t="shared" si="26"/>
        <v>{{ mod_name_con_04 }}</v>
      </c>
      <c r="AG41" s="7" t="str">
        <f t="shared" si="26"/>
        <v>{{ mod_name_con_04 }}</v>
      </c>
      <c r="AH41" s="7" t="str">
        <f t="shared" si="21"/>
        <v>{{ mod_name_con_04 }}</v>
      </c>
      <c r="AI41" s="7" t="str">
        <f t="shared" si="21"/>
        <v/>
      </c>
      <c r="AJ41" s="7" t="str">
        <f t="shared" si="27"/>
        <v/>
      </c>
      <c r="AK41" s="7" t="str">
        <f t="shared" si="27"/>
        <v/>
      </c>
      <c r="AL41" s="7" t="str">
        <f t="shared" si="27"/>
        <v/>
      </c>
      <c r="AM41" s="7" t="str">
        <f t="shared" si="22"/>
        <v>{{ mod_name_con_04 }}</v>
      </c>
      <c r="AN41" t="s">
        <v>1189</v>
      </c>
    </row>
    <row r="42" spans="16:40">
      <c r="P42">
        <v>36</v>
      </c>
      <c r="Q42">
        <v>3</v>
      </c>
      <c r="R42" t="s">
        <v>1223</v>
      </c>
      <c r="S42" t="str">
        <f t="shared" si="8"/>
        <v>- {{ mod_name_con_05 }}</v>
      </c>
      <c r="T42" s="7" t="str">
        <f t="shared" si="17"/>
        <v/>
      </c>
      <c r="U42" s="7" t="str">
        <f t="shared" si="17"/>
        <v>{{ mod_name_con_05 }}</v>
      </c>
      <c r="V42" s="7" t="str">
        <f t="shared" ref="V42:AE42" si="29">IF(V$4&gt;=$Q44,$R42,"")</f>
        <v/>
      </c>
      <c r="W42" s="7" t="str">
        <f t="shared" si="29"/>
        <v/>
      </c>
      <c r="X42" s="7" t="str">
        <f t="shared" si="29"/>
        <v/>
      </c>
      <c r="Y42" s="7" t="str">
        <f t="shared" si="29"/>
        <v/>
      </c>
      <c r="Z42" s="7" t="str">
        <f t="shared" si="19"/>
        <v>{{ mod_name_con_05 }}</v>
      </c>
      <c r="AA42" s="7" t="str">
        <f t="shared" si="19"/>
        <v/>
      </c>
      <c r="AB42" s="7" t="str">
        <f t="shared" si="19"/>
        <v/>
      </c>
      <c r="AC42" s="7" t="str">
        <f t="shared" si="29"/>
        <v>{{ mod_name_con_05 }}</v>
      </c>
      <c r="AD42" s="7" t="str">
        <f t="shared" si="29"/>
        <v/>
      </c>
      <c r="AE42" s="7" t="str">
        <f t="shared" si="29"/>
        <v/>
      </c>
      <c r="AF42" s="7" t="str">
        <f t="shared" si="26"/>
        <v>{{ mod_name_con_05 }}</v>
      </c>
      <c r="AG42" s="7" t="str">
        <f t="shared" si="26"/>
        <v/>
      </c>
      <c r="AH42" s="7" t="str">
        <f t="shared" si="21"/>
        <v/>
      </c>
      <c r="AI42" s="7" t="str">
        <f t="shared" si="21"/>
        <v/>
      </c>
      <c r="AJ42" s="7" t="str">
        <f t="shared" si="27"/>
        <v/>
      </c>
      <c r="AK42" s="7" t="str">
        <f t="shared" si="27"/>
        <v/>
      </c>
      <c r="AL42" s="7" t="str">
        <f t="shared" si="27"/>
        <v/>
      </c>
      <c r="AM42" s="7" t="str">
        <f t="shared" si="22"/>
        <v/>
      </c>
      <c r="AN42" t="s">
        <v>1189</v>
      </c>
    </row>
    <row r="43" spans="16:40">
      <c r="P43">
        <v>37</v>
      </c>
      <c r="Q43">
        <v>4</v>
      </c>
      <c r="R43" t="s">
        <v>1224</v>
      </c>
      <c r="S43" t="str">
        <f t="shared" si="8"/>
        <v>- {{ mod_name_con_06 }}</v>
      </c>
      <c r="T43" s="7" t="str">
        <f t="shared" si="17"/>
        <v/>
      </c>
      <c r="U43" s="7" t="str">
        <f t="shared" si="17"/>
        <v/>
      </c>
      <c r="V43" s="7" t="str">
        <f t="shared" ref="V43:AE43" si="30">IF(V$4&gt;=$Q45,$R43,"")</f>
        <v/>
      </c>
      <c r="W43" s="7" t="str">
        <f t="shared" si="30"/>
        <v/>
      </c>
      <c r="X43" s="7" t="str">
        <f t="shared" si="30"/>
        <v/>
      </c>
      <c r="Y43" s="7" t="str">
        <f t="shared" si="30"/>
        <v/>
      </c>
      <c r="Z43" s="7" t="str">
        <f t="shared" si="19"/>
        <v/>
      </c>
      <c r="AA43" s="7" t="str">
        <f t="shared" si="19"/>
        <v/>
      </c>
      <c r="AB43" s="7" t="str">
        <f t="shared" si="19"/>
        <v/>
      </c>
      <c r="AC43" s="7" t="str">
        <f t="shared" si="30"/>
        <v>{{ mod_name_con_06 }}</v>
      </c>
      <c r="AD43" s="7" t="str">
        <f t="shared" si="30"/>
        <v/>
      </c>
      <c r="AE43" s="7" t="str">
        <f t="shared" si="30"/>
        <v/>
      </c>
      <c r="AF43" s="7" t="str">
        <f t="shared" si="26"/>
        <v>{{ mod_name_con_06 }}</v>
      </c>
      <c r="AG43" s="7" t="str">
        <f t="shared" si="26"/>
        <v/>
      </c>
      <c r="AH43" s="7" t="str">
        <f t="shared" si="21"/>
        <v/>
      </c>
      <c r="AI43" s="7" t="str">
        <f t="shared" si="21"/>
        <v/>
      </c>
      <c r="AJ43" s="7" t="str">
        <f t="shared" si="27"/>
        <v/>
      </c>
      <c r="AK43" s="7" t="str">
        <f t="shared" si="27"/>
        <v/>
      </c>
      <c r="AL43" s="7" t="str">
        <f t="shared" si="27"/>
        <v/>
      </c>
      <c r="AM43" s="7" t="str">
        <f t="shared" si="22"/>
        <v/>
      </c>
    </row>
    <row r="44" spans="16:40">
      <c r="P44">
        <v>38</v>
      </c>
      <c r="Q44">
        <v>5</v>
      </c>
      <c r="R44" t="s">
        <v>1225</v>
      </c>
      <c r="S44" t="str">
        <f t="shared" si="8"/>
        <v>- {{ mod_name_con_07 }}</v>
      </c>
      <c r="T44" s="7" t="str">
        <f t="shared" si="17"/>
        <v/>
      </c>
      <c r="U44" s="7" t="str">
        <f t="shared" si="17"/>
        <v/>
      </c>
      <c r="V44" s="7" t="str">
        <f t="shared" ref="V44:AE44" si="31">IF(V$4&gt;=$Q46,$R44,"")</f>
        <v/>
      </c>
      <c r="W44" s="7" t="str">
        <f t="shared" si="31"/>
        <v/>
      </c>
      <c r="X44" s="7" t="str">
        <f t="shared" si="31"/>
        <v/>
      </c>
      <c r="Y44" s="7" t="str">
        <f t="shared" si="31"/>
        <v/>
      </c>
      <c r="Z44" s="7" t="str">
        <f t="shared" si="19"/>
        <v/>
      </c>
      <c r="AA44" s="7" t="str">
        <f t="shared" si="19"/>
        <v/>
      </c>
      <c r="AB44" s="7" t="str">
        <f t="shared" si="19"/>
        <v/>
      </c>
      <c r="AC44" s="7" t="str">
        <f t="shared" si="31"/>
        <v>{{ mod_name_con_07 }}</v>
      </c>
      <c r="AD44" s="7" t="str">
        <f t="shared" si="31"/>
        <v/>
      </c>
      <c r="AE44" s="7" t="str">
        <f t="shared" si="31"/>
        <v/>
      </c>
      <c r="AF44" s="7" t="str">
        <f t="shared" si="26"/>
        <v>{{ mod_name_con_07 }}</v>
      </c>
      <c r="AG44" s="7" t="str">
        <f t="shared" si="26"/>
        <v/>
      </c>
      <c r="AH44" s="7" t="str">
        <f t="shared" si="21"/>
        <v/>
      </c>
      <c r="AI44" s="7" t="str">
        <f t="shared" si="21"/>
        <v/>
      </c>
      <c r="AJ44" s="7" t="str">
        <f t="shared" si="27"/>
        <v/>
      </c>
      <c r="AK44" s="7" t="str">
        <f t="shared" si="27"/>
        <v/>
      </c>
      <c r="AL44" s="7" t="str">
        <f t="shared" si="27"/>
        <v/>
      </c>
      <c r="AM44" s="7" t="str">
        <f t="shared" si="22"/>
        <v/>
      </c>
    </row>
    <row r="45" spans="16:40">
      <c r="P45">
        <v>39</v>
      </c>
      <c r="Q45">
        <v>6</v>
      </c>
      <c r="R45" t="s">
        <v>1226</v>
      </c>
      <c r="S45" t="str">
        <f t="shared" si="8"/>
        <v>- {{ mod_name_con_08 }}</v>
      </c>
      <c r="T45" s="7" t="str">
        <f t="shared" si="17"/>
        <v/>
      </c>
      <c r="U45" s="7" t="str">
        <f t="shared" si="17"/>
        <v/>
      </c>
      <c r="V45" s="7" t="str">
        <f t="shared" ref="V45:AE45" si="32">IF(V$4&gt;=$Q47,$R45,"")</f>
        <v/>
      </c>
      <c r="W45" s="7" t="str">
        <f t="shared" si="32"/>
        <v/>
      </c>
      <c r="X45" s="7" t="str">
        <f t="shared" si="32"/>
        <v/>
      </c>
      <c r="Y45" s="7" t="str">
        <f t="shared" si="32"/>
        <v/>
      </c>
      <c r="Z45" s="7" t="str">
        <f t="shared" si="19"/>
        <v/>
      </c>
      <c r="AA45" s="7" t="str">
        <f t="shared" si="19"/>
        <v/>
      </c>
      <c r="AB45" s="7" t="str">
        <f t="shared" si="19"/>
        <v/>
      </c>
      <c r="AC45" s="7" t="str">
        <f t="shared" si="32"/>
        <v>{{ mod_name_con_08 }}</v>
      </c>
      <c r="AD45" s="7" t="str">
        <f t="shared" si="32"/>
        <v/>
      </c>
      <c r="AE45" s="7" t="str">
        <f t="shared" si="32"/>
        <v/>
      </c>
      <c r="AF45" s="7" t="str">
        <f t="shared" si="26"/>
        <v>{{ mod_name_con_08 }}</v>
      </c>
      <c r="AG45" s="7" t="str">
        <f t="shared" si="26"/>
        <v/>
      </c>
      <c r="AH45" s="7" t="str">
        <f t="shared" si="21"/>
        <v/>
      </c>
      <c r="AI45" s="7" t="str">
        <f t="shared" si="21"/>
        <v/>
      </c>
      <c r="AJ45" s="7" t="str">
        <f t="shared" si="27"/>
        <v/>
      </c>
      <c r="AK45" s="7" t="str">
        <f t="shared" si="27"/>
        <v/>
      </c>
      <c r="AL45" s="7" t="str">
        <f t="shared" si="27"/>
        <v/>
      </c>
      <c r="AM45" s="7" t="str">
        <f t="shared" si="22"/>
        <v/>
      </c>
    </row>
    <row r="46" spans="16:40">
      <c r="P46">
        <v>40</v>
      </c>
      <c r="Q46">
        <v>7</v>
      </c>
      <c r="R46" t="s">
        <v>1227</v>
      </c>
      <c r="S46" t="str">
        <f t="shared" si="8"/>
        <v>- {{ mod_name_con_09 }}</v>
      </c>
      <c r="T46" s="7" t="str">
        <f t="shared" si="17"/>
        <v/>
      </c>
      <c r="U46" s="7" t="str">
        <f t="shared" si="17"/>
        <v/>
      </c>
      <c r="V46" s="7" t="str">
        <f t="shared" ref="V46:AE46" si="33">IF(V$4&gt;=$Q48,$R46,"")</f>
        <v/>
      </c>
      <c r="W46" s="7" t="str">
        <f t="shared" si="33"/>
        <v/>
      </c>
      <c r="X46" s="7" t="str">
        <f t="shared" si="33"/>
        <v/>
      </c>
      <c r="Y46" s="7" t="str">
        <f t="shared" si="33"/>
        <v/>
      </c>
      <c r="Z46" s="7" t="str">
        <f t="shared" si="19"/>
        <v/>
      </c>
      <c r="AA46" s="7" t="str">
        <f t="shared" si="19"/>
        <v/>
      </c>
      <c r="AB46" s="7" t="str">
        <f t="shared" si="19"/>
        <v/>
      </c>
      <c r="AC46" s="7" t="str">
        <f t="shared" si="33"/>
        <v/>
      </c>
      <c r="AD46" s="7" t="str">
        <f t="shared" si="33"/>
        <v/>
      </c>
      <c r="AE46" s="7" t="str">
        <f t="shared" si="33"/>
        <v/>
      </c>
      <c r="AF46" s="7" t="str">
        <f t="shared" si="26"/>
        <v>{{ mod_name_con_09 }}</v>
      </c>
      <c r="AG46" s="7" t="str">
        <f t="shared" si="26"/>
        <v/>
      </c>
      <c r="AH46" s="7" t="str">
        <f t="shared" si="21"/>
        <v/>
      </c>
      <c r="AI46" s="7" t="str">
        <f t="shared" si="21"/>
        <v/>
      </c>
      <c r="AJ46" s="7" t="str">
        <f t="shared" si="27"/>
        <v/>
      </c>
      <c r="AK46" s="7" t="str">
        <f t="shared" si="27"/>
        <v/>
      </c>
      <c r="AL46" s="7" t="str">
        <f t="shared" si="27"/>
        <v/>
      </c>
      <c r="AM46" s="7" t="str">
        <f t="shared" si="22"/>
        <v/>
      </c>
    </row>
    <row r="47" spans="16:40">
      <c r="P47">
        <v>41</v>
      </c>
      <c r="Q47">
        <v>8</v>
      </c>
      <c r="R47" t="s">
        <v>1178</v>
      </c>
      <c r="S47" t="str">
        <f t="shared" si="8"/>
        <v>- :::</v>
      </c>
      <c r="T47" t="s">
        <v>1178</v>
      </c>
      <c r="U47" t="s">
        <v>1178</v>
      </c>
      <c r="V47" t="s">
        <v>1178</v>
      </c>
      <c r="W47" t="s">
        <v>1178</v>
      </c>
      <c r="X47" t="s">
        <v>1178</v>
      </c>
      <c r="Y47" t="s">
        <v>1178</v>
      </c>
      <c r="Z47" t="s">
        <v>1178</v>
      </c>
      <c r="AA47" t="s">
        <v>1178</v>
      </c>
      <c r="AB47" t="s">
        <v>1178</v>
      </c>
      <c r="AC47" t="s">
        <v>1178</v>
      </c>
      <c r="AD47" t="s">
        <v>1178</v>
      </c>
      <c r="AE47" s="7" t="str">
        <f>IF(AE$4&gt;=$Q49,$R47,"")</f>
        <v>:::</v>
      </c>
      <c r="AF47" t="s">
        <v>1178</v>
      </c>
      <c r="AG47" t="s">
        <v>1178</v>
      </c>
      <c r="AH47" t="s">
        <v>1178</v>
      </c>
      <c r="AI47" t="s">
        <v>1178</v>
      </c>
      <c r="AJ47" t="s">
        <v>1178</v>
      </c>
      <c r="AK47" t="s">
        <v>1178</v>
      </c>
      <c r="AL47" t="s">
        <v>1178</v>
      </c>
      <c r="AM47" t="s">
        <v>1178</v>
      </c>
      <c r="AN47" t="s">
        <v>1178</v>
      </c>
    </row>
    <row r="48" spans="16:40">
      <c r="P48">
        <v>42</v>
      </c>
      <c r="Q48">
        <v>9</v>
      </c>
      <c r="R48" t="s">
        <v>1187</v>
      </c>
      <c r="S48" t="str">
        <f t="shared" si="8"/>
        <v>- ::::</v>
      </c>
      <c r="T48" t="s">
        <v>1187</v>
      </c>
      <c r="U48" t="s">
        <v>1187</v>
      </c>
      <c r="V48" t="s">
        <v>1187</v>
      </c>
      <c r="W48" t="s">
        <v>1187</v>
      </c>
      <c r="X48" t="s">
        <v>1187</v>
      </c>
      <c r="Y48" t="s">
        <v>1187</v>
      </c>
      <c r="Z48" t="s">
        <v>1187</v>
      </c>
      <c r="AA48" t="s">
        <v>1187</v>
      </c>
      <c r="AB48" t="s">
        <v>1187</v>
      </c>
      <c r="AC48" t="s">
        <v>1187</v>
      </c>
      <c r="AD48" t="s">
        <v>1187</v>
      </c>
      <c r="AE48" s="7" t="str">
        <f>IF(AE$4&gt;=$Q50,$R48,"")</f>
        <v>::::</v>
      </c>
      <c r="AF48" t="s">
        <v>1187</v>
      </c>
      <c r="AG48" t="s">
        <v>1187</v>
      </c>
      <c r="AH48" t="s">
        <v>1187</v>
      </c>
      <c r="AI48" t="s">
        <v>1187</v>
      </c>
      <c r="AJ48" t="s">
        <v>1187</v>
      </c>
      <c r="AK48" t="s">
        <v>1187</v>
      </c>
      <c r="AL48" t="s">
        <v>1187</v>
      </c>
      <c r="AM48" t="s">
        <v>1187</v>
      </c>
      <c r="AN48" t="s">
        <v>1187</v>
      </c>
    </row>
    <row r="49" spans="16:40">
      <c r="P49">
        <v>43</v>
      </c>
      <c r="R49" t="s">
        <v>1188</v>
      </c>
      <c r="S49" t="str">
        <f t="shared" si="8"/>
        <v>- :::::</v>
      </c>
      <c r="T49" t="s">
        <v>1188</v>
      </c>
      <c r="U49" t="s">
        <v>1188</v>
      </c>
      <c r="V49" t="s">
        <v>1188</v>
      </c>
      <c r="W49" t="s">
        <v>1188</v>
      </c>
      <c r="X49" t="s">
        <v>1188</v>
      </c>
      <c r="Y49" t="s">
        <v>1188</v>
      </c>
      <c r="Z49" t="s">
        <v>1188</v>
      </c>
      <c r="AA49" t="s">
        <v>1188</v>
      </c>
      <c r="AB49" t="s">
        <v>1188</v>
      </c>
      <c r="AC49" t="s">
        <v>1188</v>
      </c>
      <c r="AD49" t="s">
        <v>1188</v>
      </c>
      <c r="AE49" s="7" t="str">
        <f>IF(AE$4&gt;=$Q51,$R49,"")</f>
        <v>:::::</v>
      </c>
      <c r="AF49" t="s">
        <v>1188</v>
      </c>
      <c r="AG49" t="s">
        <v>1188</v>
      </c>
      <c r="AH49" t="s">
        <v>1188</v>
      </c>
      <c r="AI49" t="s">
        <v>1188</v>
      </c>
      <c r="AJ49" t="s">
        <v>1188</v>
      </c>
      <c r="AK49" t="s">
        <v>1188</v>
      </c>
      <c r="AL49" t="s">
        <v>1188</v>
      </c>
      <c r="AM49" t="s">
        <v>1188</v>
      </c>
      <c r="AN49" t="s">
        <v>1188</v>
      </c>
    </row>
    <row r="50" spans="16:40">
      <c r="P50">
        <v>44</v>
      </c>
      <c r="S50" t="str">
        <f t="shared" si="8"/>
        <v xml:space="preserve">- </v>
      </c>
    </row>
    <row r="51" spans="16:40">
      <c r="P51">
        <v>45</v>
      </c>
      <c r="S51" t="str">
        <f t="shared" si="8"/>
        <v xml:space="preserve">- </v>
      </c>
    </row>
    <row r="52" spans="16:40">
      <c r="P52">
        <v>46</v>
      </c>
      <c r="S52" t="str">
        <f t="shared" si="8"/>
        <v xml:space="preserve">- </v>
      </c>
    </row>
    <row r="53" spans="16:40">
      <c r="S53" t="str">
        <f t="shared" si="8"/>
        <v xml:space="preserve">- </v>
      </c>
      <c r="AE53" s="7" t="s">
        <v>1181</v>
      </c>
    </row>
    <row r="54" spans="16:40">
      <c r="S54" t="str">
        <f t="shared" si="8"/>
        <v xml:space="preserve">- </v>
      </c>
      <c r="AE54" s="7" t="s">
        <v>1182</v>
      </c>
    </row>
    <row r="55" spans="16:40">
      <c r="S55" t="str">
        <f t="shared" si="8"/>
        <v xml:space="preserve">- </v>
      </c>
      <c r="AE55" s="7" t="s">
        <v>1183</v>
      </c>
    </row>
    <row r="56" spans="16:40">
      <c r="S56" t="str">
        <f t="shared" si="8"/>
        <v xml:space="preserve">- </v>
      </c>
      <c r="AE56" s="7" t="s">
        <v>1184</v>
      </c>
    </row>
    <row r="57" spans="16:40">
      <c r="S57" t="str">
        <f t="shared" si="8"/>
        <v xml:space="preserve">- </v>
      </c>
      <c r="AE57" s="7" t="s">
        <v>1185</v>
      </c>
    </row>
    <row r="58" spans="16:40">
      <c r="S58" t="str">
        <f t="shared" si="8"/>
        <v xml:space="preserve">- </v>
      </c>
      <c r="AE58" s="7" t="s">
        <v>1186</v>
      </c>
    </row>
    <row r="66" spans="27:28">
      <c r="AA66" t="str">
        <f>"- "&amp;AB66</f>
        <v>- {{ mod_name_assump_01 }}</v>
      </c>
      <c r="AB66" t="s">
        <v>1195</v>
      </c>
    </row>
    <row r="67" spans="27:28">
      <c r="AA67" t="str">
        <f t="shared" ref="AA67:AA81" si="34">"- "&amp;AB67</f>
        <v>- {{ mod_name_assump_02 }}</v>
      </c>
      <c r="AB67" t="s">
        <v>1196</v>
      </c>
    </row>
    <row r="68" spans="27:28">
      <c r="AA68" t="str">
        <f t="shared" si="34"/>
        <v>- {{ mod_name_assump_03 }}</v>
      </c>
      <c r="AB68" t="s">
        <v>1197</v>
      </c>
    </row>
    <row r="69" spans="27:28">
      <c r="AA69" t="str">
        <f t="shared" si="34"/>
        <v>- {{ mod_name_assump_04 }}</v>
      </c>
      <c r="AB69" t="s">
        <v>1198</v>
      </c>
    </row>
    <row r="70" spans="27:28">
      <c r="AA70" t="str">
        <f t="shared" si="34"/>
        <v>- {{ mod_name_assump_05 }}</v>
      </c>
      <c r="AB70" t="s">
        <v>1199</v>
      </c>
    </row>
    <row r="71" spans="27:28">
      <c r="AA71" t="str">
        <f t="shared" si="34"/>
        <v>- {{ mod_name_assump_06 }}</v>
      </c>
      <c r="AB71" t="s">
        <v>1200</v>
      </c>
    </row>
    <row r="72" spans="27:28">
      <c r="AA72" t="str">
        <f t="shared" si="34"/>
        <v>- {{ mod_name_assump_07 }}</v>
      </c>
      <c r="AB72" t="s">
        <v>1201</v>
      </c>
    </row>
    <row r="73" spans="27:28">
      <c r="AA73" t="str">
        <f t="shared" si="34"/>
        <v>- {{ mod_name_assump_08 }}</v>
      </c>
      <c r="AB73" t="s">
        <v>1202</v>
      </c>
    </row>
    <row r="74" spans="27:28">
      <c r="AA74" t="str">
        <f t="shared" si="34"/>
        <v>- {{ mod_name_assump_09 }}</v>
      </c>
      <c r="AB74" t="s">
        <v>1203</v>
      </c>
    </row>
    <row r="75" spans="27:28">
      <c r="AA75" t="str">
        <f t="shared" si="34"/>
        <v>- {{ mod_name_assump_10 }}</v>
      </c>
      <c r="AB75" t="s">
        <v>1204</v>
      </c>
    </row>
    <row r="76" spans="27:28">
      <c r="AA76" t="str">
        <f t="shared" si="34"/>
        <v>- {{ mod_name_assump_11 }}</v>
      </c>
      <c r="AB76" t="s">
        <v>1205</v>
      </c>
    </row>
    <row r="77" spans="27:28">
      <c r="AA77" t="str">
        <f t="shared" si="34"/>
        <v>- {{ mod_name_assump_12 }}</v>
      </c>
      <c r="AB77" t="s">
        <v>1206</v>
      </c>
    </row>
    <row r="78" spans="27:28">
      <c r="AA78" t="str">
        <f t="shared" si="34"/>
        <v>- {{ mod_name_assump_13 }}</v>
      </c>
      <c r="AB78" t="s">
        <v>1207</v>
      </c>
    </row>
    <row r="79" spans="27:28">
      <c r="AA79" t="str">
        <f t="shared" si="34"/>
        <v>- {{ mod_name_assump_14 }}</v>
      </c>
      <c r="AB79" t="s">
        <v>1208</v>
      </c>
    </row>
    <row r="80" spans="27:28">
      <c r="AA80" t="str">
        <f t="shared" si="34"/>
        <v>- {{ mod_name_assump_15 }}</v>
      </c>
      <c r="AB80" t="s">
        <v>1209</v>
      </c>
    </row>
    <row r="81" spans="27:28">
      <c r="AA81" t="str">
        <f t="shared" si="34"/>
        <v>- {{ mod_name_assump_16 }}</v>
      </c>
      <c r="AB81" t="s">
        <v>1210</v>
      </c>
    </row>
  </sheetData>
  <pageMargins left="0.7" right="0.7" top="0.75" bottom="0.75" header="0.3" footer="0.3"/>
  <pageSetup orientation="portrait" horizontalDpi="0" verticalDpi="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2EA5-2998-42CA-976F-7B85D1721881}">
  <dimension ref="A1:P19"/>
  <sheetViews>
    <sheetView workbookViewId="0">
      <selection activeCell="P4" sqref="P4"/>
    </sheetView>
  </sheetViews>
  <sheetFormatPr defaultRowHeight="14.25"/>
  <cols>
    <col min="14" max="14" width="24.25" customWidth="1"/>
    <col min="15" max="15" width="32.625" customWidth="1"/>
  </cols>
  <sheetData>
    <row r="1" spans="1:16" ht="15">
      <c r="A1" t="s">
        <v>1335</v>
      </c>
      <c r="B1" t="s">
        <v>1334</v>
      </c>
      <c r="C1" t="s">
        <v>1333</v>
      </c>
      <c r="D1" t="s">
        <v>1332</v>
      </c>
      <c r="E1" t="s">
        <v>1331</v>
      </c>
      <c r="F1" t="s">
        <v>1330</v>
      </c>
      <c r="G1" t="s">
        <v>1329</v>
      </c>
      <c r="N1" s="5" t="s">
        <v>1157</v>
      </c>
      <c r="O1" s="5" t="s">
        <v>3077</v>
      </c>
      <c r="P1" s="5" t="s">
        <v>1158</v>
      </c>
    </row>
    <row r="2" spans="1:16">
      <c r="A2" t="s">
        <v>1327</v>
      </c>
      <c r="B2" t="s">
        <v>1328</v>
      </c>
      <c r="C2" t="s">
        <v>1327</v>
      </c>
      <c r="D2" t="s">
        <v>1326</v>
      </c>
      <c r="E2" t="s">
        <v>1318</v>
      </c>
      <c r="F2" t="s">
        <v>1260</v>
      </c>
      <c r="G2" t="s">
        <v>1259</v>
      </c>
      <c r="N2" t="s">
        <v>1147</v>
      </c>
      <c r="P2" t="s">
        <v>1148</v>
      </c>
    </row>
    <row r="3" spans="1:16">
      <c r="A3" t="s">
        <v>1324</v>
      </c>
      <c r="B3" t="s">
        <v>1323</v>
      </c>
      <c r="C3" t="s">
        <v>1324</v>
      </c>
      <c r="D3" t="s">
        <v>1325</v>
      </c>
      <c r="E3" t="s">
        <v>1318</v>
      </c>
      <c r="F3" t="s">
        <v>1260</v>
      </c>
      <c r="G3" t="s">
        <v>1259</v>
      </c>
      <c r="N3" t="s">
        <v>1149</v>
      </c>
      <c r="P3" t="s">
        <v>1150</v>
      </c>
    </row>
    <row r="4" spans="1:16">
      <c r="A4" t="s">
        <v>1324</v>
      </c>
      <c r="B4" t="s">
        <v>1323</v>
      </c>
      <c r="C4" t="s">
        <v>1322</v>
      </c>
      <c r="D4" t="s">
        <v>1321</v>
      </c>
      <c r="E4" t="s">
        <v>1314</v>
      </c>
      <c r="F4" t="s">
        <v>1314</v>
      </c>
      <c r="G4" t="s">
        <v>383</v>
      </c>
      <c r="N4" t="s">
        <v>1151</v>
      </c>
      <c r="O4" t="s">
        <v>3084</v>
      </c>
      <c r="P4" t="s">
        <v>1152</v>
      </c>
    </row>
    <row r="5" spans="1:16">
      <c r="A5" t="s">
        <v>1317</v>
      </c>
      <c r="B5" t="s">
        <v>383</v>
      </c>
      <c r="C5" t="s">
        <v>1320</v>
      </c>
      <c r="D5" t="s">
        <v>1319</v>
      </c>
      <c r="E5" t="s">
        <v>1318</v>
      </c>
      <c r="F5" t="s">
        <v>1260</v>
      </c>
      <c r="G5" t="s">
        <v>1259</v>
      </c>
      <c r="N5" t="s">
        <v>1151</v>
      </c>
      <c r="O5" t="s">
        <v>3084</v>
      </c>
      <c r="P5" t="s">
        <v>3083</v>
      </c>
    </row>
    <row r="6" spans="1:16">
      <c r="A6" t="s">
        <v>1317</v>
      </c>
      <c r="B6" t="s">
        <v>383</v>
      </c>
      <c r="C6" t="s">
        <v>1316</v>
      </c>
      <c r="D6" t="s">
        <v>1315</v>
      </c>
      <c r="E6" t="s">
        <v>1314</v>
      </c>
      <c r="F6" t="s">
        <v>1314</v>
      </c>
      <c r="G6" t="s">
        <v>383</v>
      </c>
      <c r="N6" t="s">
        <v>1153</v>
      </c>
      <c r="P6" t="s">
        <v>1154</v>
      </c>
    </row>
    <row r="7" spans="1:16">
      <c r="A7" t="s">
        <v>1313</v>
      </c>
      <c r="B7" t="s">
        <v>383</v>
      </c>
      <c r="C7" t="s">
        <v>1313</v>
      </c>
      <c r="D7" t="s">
        <v>1312</v>
      </c>
      <c r="E7" t="s">
        <v>1311</v>
      </c>
      <c r="F7" t="s">
        <v>1310</v>
      </c>
      <c r="G7" t="s">
        <v>383</v>
      </c>
      <c r="N7" t="s">
        <v>1155</v>
      </c>
      <c r="P7" t="s">
        <v>1156</v>
      </c>
    </row>
    <row r="8" spans="1:16">
      <c r="A8" t="s">
        <v>370</v>
      </c>
      <c r="B8" t="s">
        <v>383</v>
      </c>
      <c r="C8" t="s">
        <v>370</v>
      </c>
      <c r="D8" t="s">
        <v>1309</v>
      </c>
      <c r="E8" t="s">
        <v>2227</v>
      </c>
      <c r="F8" t="s">
        <v>2228</v>
      </c>
      <c r="G8" t="s">
        <v>1259</v>
      </c>
      <c r="N8" t="s">
        <v>3076</v>
      </c>
      <c r="O8" t="s">
        <v>3075</v>
      </c>
      <c r="P8" t="s">
        <v>1152</v>
      </c>
    </row>
    <row r="9" spans="1:16">
      <c r="A9" t="s">
        <v>1307</v>
      </c>
      <c r="B9" t="s">
        <v>1308</v>
      </c>
      <c r="C9" t="s">
        <v>1307</v>
      </c>
      <c r="D9" t="s">
        <v>1306</v>
      </c>
      <c r="E9" t="s">
        <v>1285</v>
      </c>
      <c r="F9" t="s">
        <v>1284</v>
      </c>
      <c r="G9" t="s">
        <v>1305</v>
      </c>
      <c r="N9" t="s">
        <v>3074</v>
      </c>
      <c r="O9" t="s">
        <v>1343</v>
      </c>
      <c r="P9" t="s">
        <v>3073</v>
      </c>
    </row>
    <row r="10" spans="1:16">
      <c r="A10" t="s">
        <v>1304</v>
      </c>
      <c r="B10" t="s">
        <v>2229</v>
      </c>
      <c r="C10" t="s">
        <v>1304</v>
      </c>
      <c r="D10" t="s">
        <v>1303</v>
      </c>
      <c r="E10" t="s">
        <v>1302</v>
      </c>
      <c r="F10" t="s">
        <v>1301</v>
      </c>
      <c r="G10" t="s">
        <v>1300</v>
      </c>
      <c r="N10" t="s">
        <v>3079</v>
      </c>
      <c r="O10" t="s">
        <v>559</v>
      </c>
      <c r="P10" t="s">
        <v>3078</v>
      </c>
    </row>
    <row r="11" spans="1:16">
      <c r="A11" t="s">
        <v>1297</v>
      </c>
      <c r="B11" t="s">
        <v>2230</v>
      </c>
      <c r="C11" t="s">
        <v>1299</v>
      </c>
      <c r="D11" t="s">
        <v>1298</v>
      </c>
      <c r="G11" t="s">
        <v>1283</v>
      </c>
      <c r="N11" t="s">
        <v>3081</v>
      </c>
      <c r="O11" t="s">
        <v>3082</v>
      </c>
      <c r="P11" t="s">
        <v>3080</v>
      </c>
    </row>
    <row r="12" spans="1:16">
      <c r="A12" t="s">
        <v>1297</v>
      </c>
      <c r="B12" t="s">
        <v>2231</v>
      </c>
      <c r="C12" t="s">
        <v>1296</v>
      </c>
      <c r="D12" t="s">
        <v>1295</v>
      </c>
      <c r="E12" t="s">
        <v>1294</v>
      </c>
      <c r="F12" t="s">
        <v>1260</v>
      </c>
      <c r="G12" t="s">
        <v>1293</v>
      </c>
    </row>
    <row r="13" spans="1:16">
      <c r="A13" t="s">
        <v>1291</v>
      </c>
      <c r="B13" t="s">
        <v>1292</v>
      </c>
      <c r="C13" t="s">
        <v>1291</v>
      </c>
      <c r="D13" t="s">
        <v>1290</v>
      </c>
      <c r="E13" t="s">
        <v>1289</v>
      </c>
      <c r="F13" t="s">
        <v>1288</v>
      </c>
      <c r="G13" t="s">
        <v>1267</v>
      </c>
    </row>
    <row r="14" spans="1:16">
      <c r="A14" t="s">
        <v>1287</v>
      </c>
      <c r="B14" t="s">
        <v>2232</v>
      </c>
      <c r="C14" t="s">
        <v>1287</v>
      </c>
      <c r="D14" t="s">
        <v>1286</v>
      </c>
      <c r="E14" t="s">
        <v>1285</v>
      </c>
      <c r="F14" t="s">
        <v>1284</v>
      </c>
      <c r="G14" t="s">
        <v>1283</v>
      </c>
    </row>
    <row r="15" spans="1:16">
      <c r="A15" t="s">
        <v>1282</v>
      </c>
      <c r="B15" t="s">
        <v>2233</v>
      </c>
      <c r="C15" t="s">
        <v>1282</v>
      </c>
      <c r="D15" t="s">
        <v>1281</v>
      </c>
      <c r="E15" t="s">
        <v>1280</v>
      </c>
      <c r="F15" t="s">
        <v>1279</v>
      </c>
      <c r="G15" t="s">
        <v>1278</v>
      </c>
    </row>
    <row r="16" spans="1:16">
      <c r="A16" t="s">
        <v>1276</v>
      </c>
      <c r="B16" t="s">
        <v>1277</v>
      </c>
      <c r="C16" t="s">
        <v>1276</v>
      </c>
      <c r="D16" t="s">
        <v>1275</v>
      </c>
      <c r="E16" t="s">
        <v>1274</v>
      </c>
      <c r="F16" t="s">
        <v>1273</v>
      </c>
      <c r="G16" t="s">
        <v>1272</v>
      </c>
    </row>
    <row r="17" spans="1:7">
      <c r="A17" t="s">
        <v>1271</v>
      </c>
      <c r="B17" t="s">
        <v>2234</v>
      </c>
      <c r="C17" t="s">
        <v>1271</v>
      </c>
      <c r="D17" t="s">
        <v>1270</v>
      </c>
      <c r="E17" t="s">
        <v>1269</v>
      </c>
      <c r="F17" t="s">
        <v>1268</v>
      </c>
      <c r="G17" t="s">
        <v>1267</v>
      </c>
    </row>
    <row r="18" spans="1:7">
      <c r="A18" t="s">
        <v>1264</v>
      </c>
      <c r="B18" t="s">
        <v>383</v>
      </c>
      <c r="C18" t="s">
        <v>1266</v>
      </c>
      <c r="D18" t="s">
        <v>1265</v>
      </c>
      <c r="E18" t="s">
        <v>1261</v>
      </c>
      <c r="F18" t="s">
        <v>1260</v>
      </c>
      <c r="G18" t="s">
        <v>1259</v>
      </c>
    </row>
    <row r="19" spans="1:7">
      <c r="A19" t="s">
        <v>1264</v>
      </c>
      <c r="B19" t="s">
        <v>383</v>
      </c>
      <c r="C19" t="s">
        <v>1263</v>
      </c>
      <c r="D19" t="s">
        <v>1262</v>
      </c>
      <c r="E19" t="s">
        <v>1261</v>
      </c>
      <c r="F19" t="s">
        <v>1260</v>
      </c>
      <c r="G19" t="s">
        <v>1259</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E112-07D7-47C9-967F-551DD5971314}">
  <dimension ref="A1:G20"/>
  <sheetViews>
    <sheetView workbookViewId="0"/>
  </sheetViews>
  <sheetFormatPr defaultRowHeight="14.25"/>
  <sheetData>
    <row r="1" spans="1:7">
      <c r="A1" t="s">
        <v>2616</v>
      </c>
      <c r="B1" t="s">
        <v>2615</v>
      </c>
      <c r="C1" t="s">
        <v>2614</v>
      </c>
    </row>
    <row r="2" spans="1:7">
      <c r="A2" t="s">
        <v>2613</v>
      </c>
      <c r="B2">
        <v>2.84</v>
      </c>
      <c r="C2">
        <v>9.24</v>
      </c>
      <c r="D2">
        <f>B2/$B$3</f>
        <v>0.4663382594417077</v>
      </c>
      <c r="E2">
        <f>D2*130</f>
        <v>60.623973727422005</v>
      </c>
    </row>
    <row r="3" spans="1:7">
      <c r="A3" t="s">
        <v>2612</v>
      </c>
      <c r="B3">
        <v>6.09</v>
      </c>
      <c r="C3">
        <v>4.04</v>
      </c>
      <c r="D3">
        <f>B3/$B$3</f>
        <v>1</v>
      </c>
      <c r="E3">
        <f>D3*130</f>
        <v>130</v>
      </c>
      <c r="F3">
        <v>130</v>
      </c>
      <c r="G3">
        <f>F3/C3</f>
        <v>32.178217821782177</v>
      </c>
    </row>
    <row r="4" spans="1:7">
      <c r="A4" t="s">
        <v>2611</v>
      </c>
      <c r="B4">
        <v>6.06</v>
      </c>
      <c r="C4">
        <v>7.73</v>
      </c>
      <c r="D4">
        <f>B4/$B$3</f>
        <v>0.99507389162561577</v>
      </c>
      <c r="E4">
        <f>D4*130</f>
        <v>129.35960591133005</v>
      </c>
    </row>
    <row r="5" spans="1:7">
      <c r="A5" t="s">
        <v>2610</v>
      </c>
      <c r="B5">
        <v>2.4300000000000002</v>
      </c>
      <c r="C5">
        <v>15.8</v>
      </c>
      <c r="D5">
        <f>B5/$B$3</f>
        <v>0.39901477832512317</v>
      </c>
      <c r="E5">
        <f>D5*130</f>
        <v>51.871921182266014</v>
      </c>
    </row>
    <row r="8" spans="1:7">
      <c r="E8">
        <v>12</v>
      </c>
      <c r="F8">
        <f t="shared" ref="F8:F20" si="0">E8/5</f>
        <v>2.4</v>
      </c>
    </row>
    <row r="9" spans="1:7">
      <c r="E9">
        <f t="shared" ref="E9:E20" si="1">E8*2</f>
        <v>24</v>
      </c>
      <c r="F9">
        <f t="shared" si="0"/>
        <v>4.8</v>
      </c>
    </row>
    <row r="10" spans="1:7">
      <c r="E10">
        <f t="shared" si="1"/>
        <v>48</v>
      </c>
      <c r="F10">
        <f t="shared" si="0"/>
        <v>9.6</v>
      </c>
    </row>
    <row r="11" spans="1:7">
      <c r="E11">
        <f t="shared" si="1"/>
        <v>96</v>
      </c>
      <c r="F11">
        <f t="shared" si="0"/>
        <v>19.2</v>
      </c>
    </row>
    <row r="12" spans="1:7">
      <c r="E12">
        <f t="shared" si="1"/>
        <v>192</v>
      </c>
      <c r="F12">
        <f t="shared" si="0"/>
        <v>38.4</v>
      </c>
    </row>
    <row r="13" spans="1:7">
      <c r="E13">
        <f t="shared" si="1"/>
        <v>384</v>
      </c>
      <c r="F13">
        <f t="shared" si="0"/>
        <v>76.8</v>
      </c>
    </row>
    <row r="14" spans="1:7">
      <c r="E14">
        <f t="shared" si="1"/>
        <v>768</v>
      </c>
      <c r="F14">
        <f t="shared" si="0"/>
        <v>153.6</v>
      </c>
    </row>
    <row r="15" spans="1:7">
      <c r="E15">
        <f t="shared" si="1"/>
        <v>1536</v>
      </c>
      <c r="F15">
        <f t="shared" si="0"/>
        <v>307.2</v>
      </c>
    </row>
    <row r="16" spans="1:7">
      <c r="E16">
        <f t="shared" si="1"/>
        <v>3072</v>
      </c>
      <c r="F16">
        <f t="shared" si="0"/>
        <v>614.4</v>
      </c>
    </row>
    <row r="17" spans="5:6">
      <c r="E17">
        <f t="shared" si="1"/>
        <v>6144</v>
      </c>
      <c r="F17">
        <f t="shared" si="0"/>
        <v>1228.8</v>
      </c>
    </row>
    <row r="18" spans="5:6">
      <c r="E18">
        <f t="shared" si="1"/>
        <v>12288</v>
      </c>
      <c r="F18">
        <f t="shared" si="0"/>
        <v>2457.6</v>
      </c>
    </row>
    <row r="19" spans="5:6">
      <c r="E19">
        <f t="shared" si="1"/>
        <v>24576</v>
      </c>
      <c r="F19">
        <f t="shared" si="0"/>
        <v>4915.2</v>
      </c>
    </row>
    <row r="20" spans="5:6">
      <c r="E20">
        <f t="shared" si="1"/>
        <v>49152</v>
      </c>
      <c r="F20">
        <f t="shared" si="0"/>
        <v>9830.4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178</vt:i4>
      </vt:variant>
    </vt:vector>
  </HeadingPairs>
  <TitlesOfParts>
    <vt:vector size="192" baseType="lpstr">
      <vt:lpstr>Sheet3</vt:lpstr>
      <vt:lpstr>rec_mod_approach</vt:lpstr>
      <vt:lpstr>lu_pages</vt:lpstr>
      <vt:lpstr>prog_level</vt:lpstr>
      <vt:lpstr>references</vt:lpstr>
      <vt:lpstr>NEW</vt:lpstr>
      <vt:lpstr>symbols</vt:lpstr>
      <vt:lpstr>placeholder</vt:lpstr>
      <vt:lpstr>glossary</vt:lpstr>
      <vt:lpstr>fig_captions</vt:lpstr>
      <vt:lpstr>pro_con_assump</vt:lpstr>
      <vt:lpstr>pro_con_assump_length</vt:lpstr>
      <vt:lpstr>new_ft_colours</vt:lpstr>
      <vt:lpstr>Sheet1</vt:lpstr>
      <vt:lpstr>glossary!access_method</vt:lpstr>
      <vt:lpstr>glossary!age_class_adult</vt:lpstr>
      <vt:lpstr>glossary!age_class_juvenile</vt:lpstr>
      <vt:lpstr>glossary!age_class_subadult_yearling</vt:lpstr>
      <vt:lpstr>glossary!age_class_subadult_youngofyear</vt:lpstr>
      <vt:lpstr>glossary!analyst</vt:lpstr>
      <vt:lpstr>glossary!animal_id</vt:lpstr>
      <vt:lpstr>glossary!baitlure_audible_lure</vt:lpstr>
      <vt:lpstr>glossary!baitlure_bait_lure_type</vt:lpstr>
      <vt:lpstr>glossary!baitlure_lure</vt:lpstr>
      <vt:lpstr>glossary!baitlure_scent_lure</vt:lpstr>
      <vt:lpstr>glossary!baitlure_visual_lure</vt:lpstr>
      <vt:lpstr>glossary!batteries_replaced</vt:lpstr>
      <vt:lpstr>glossary!behaviour</vt:lpstr>
      <vt:lpstr>glossary!camera_active_on_arrival</vt:lpstr>
      <vt:lpstr>glossary!camera_active_on_departure</vt:lpstr>
      <vt:lpstr>glossary!camera_angle</vt:lpstr>
      <vt:lpstr>glossary!camera_attachment</vt:lpstr>
      <vt:lpstr>glossary!camera_damaged</vt:lpstr>
      <vt:lpstr>glossary!camera_days_per_camera_location</vt:lpstr>
      <vt:lpstr>glossary!camera_direction</vt:lpstr>
      <vt:lpstr>glossary!camera_height</vt:lpstr>
      <vt:lpstr>glossary!camera_id</vt:lpstr>
      <vt:lpstr>glossary!camera_location_characteristics</vt:lpstr>
      <vt:lpstr>glossary!camera_location_comments</vt:lpstr>
      <vt:lpstr>glossary!camera_location_name</vt:lpstr>
      <vt:lpstr>glossary!camera_make</vt:lpstr>
      <vt:lpstr>glossary!camera_model</vt:lpstr>
      <vt:lpstr>glossary!camera_serial_number</vt:lpstr>
      <vt:lpstr>glossary!camera_spacing</vt:lpstr>
      <vt:lpstr>glossary!crew</vt:lpstr>
      <vt:lpstr>glossary!cumulative_det_probability</vt:lpstr>
      <vt:lpstr>glossary!density</vt:lpstr>
      <vt:lpstr>glossary!deployment_area_photo_number</vt:lpstr>
      <vt:lpstr>glossary!deployment_area_photos_taken</vt:lpstr>
      <vt:lpstr>glossary!deployment_comments</vt:lpstr>
      <vt:lpstr>glossary!deployment_crew</vt:lpstr>
      <vt:lpstr>glossary!deployment_end_date_time</vt:lpstr>
      <vt:lpstr>glossary!deployment_image_count</vt:lpstr>
      <vt:lpstr>glossary!deployment_metadata</vt:lpstr>
      <vt:lpstr>glossary!deployment_name</vt:lpstr>
      <vt:lpstr>glossary!deployment_start_date_time</vt:lpstr>
      <vt:lpstr>glossary!deployment_visit</vt:lpstr>
      <vt:lpstr>glossary!detection_distance</vt:lpstr>
      <vt:lpstr>glossary!detection_event</vt:lpstr>
      <vt:lpstr>glossary!detection_probability</vt:lpstr>
      <vt:lpstr>glossary!detection_rate</vt:lpstr>
      <vt:lpstr>glossary!detection_zone</vt:lpstr>
      <vt:lpstr>glossary!easting_camera_location</vt:lpstr>
      <vt:lpstr>glossary!effective_detection_distance</vt:lpstr>
      <vt:lpstr>glossary!event_type</vt:lpstr>
      <vt:lpstr>glossary!event_type_tag</vt:lpstr>
      <vt:lpstr>glossary!false_trigger</vt:lpstr>
      <vt:lpstr>glossary!field_of_view</vt:lpstr>
      <vt:lpstr>glossary!fov_registration_area</vt:lpstr>
      <vt:lpstr>glossary!fov_target_distance</vt:lpstr>
      <vt:lpstr>glossary!fov_viewshed</vt:lpstr>
      <vt:lpstr>glossary!fov_viewshed_density_estimators</vt:lpstr>
      <vt:lpstr>glossary!gps_unit_accuracy</vt:lpstr>
      <vt:lpstr>glossary!human_transport_mode_activity</vt:lpstr>
      <vt:lpstr>glossary!image_classification</vt:lpstr>
      <vt:lpstr>glossary!image_classification_confidence</vt:lpstr>
      <vt:lpstr>glossary!image_flash_output</vt:lpstr>
      <vt:lpstr>glossary!image_infrared_illuminator</vt:lpstr>
      <vt:lpstr>glossary!image_name</vt:lpstr>
      <vt:lpstr>glossary!image_processing</vt:lpstr>
      <vt:lpstr>glossary!image_sequence_comments</vt:lpstr>
      <vt:lpstr>glossary!image_sequence_date_time</vt:lpstr>
      <vt:lpstr>glossary!image_set_end_date_time</vt:lpstr>
      <vt:lpstr>glossary!image_set_start_date_time</vt:lpstr>
      <vt:lpstr>glossary!image_tagging</vt:lpstr>
      <vt:lpstr>glossary!image_trigger_mode</vt:lpstr>
      <vt:lpstr>glossary!imperfect_detection</vt:lpstr>
      <vt:lpstr>glossary!independent_detection</vt:lpstr>
      <vt:lpstr>glossary!individual_count</vt:lpstr>
      <vt:lpstr>glossary!intensity_of_use</vt:lpstr>
      <vt:lpstr>glossary!inter_detection_interval</vt:lpstr>
      <vt:lpstr>glossary!kernel_density_estimator</vt:lpstr>
      <vt:lpstr>glossary!key_id</vt:lpstr>
      <vt:lpstr>glossary!latitude_camera_location</vt:lpstr>
      <vt:lpstr>glossary!longitude_camera_location</vt:lpstr>
      <vt:lpstr>glossary!metadata</vt:lpstr>
      <vt:lpstr>glossary!mods_2flankspim</vt:lpstr>
      <vt:lpstr>glossary!mods_catspim</vt:lpstr>
      <vt:lpstr>glossary!mods_cr_cmr</vt:lpstr>
      <vt:lpstr>glossary!mods_distance_sampling</vt:lpstr>
      <vt:lpstr>glossary!mods_hurdle</vt:lpstr>
      <vt:lpstr>glossary!mods_instantaneous_sampling</vt:lpstr>
      <vt:lpstr>glossary!mods_inventory</vt:lpstr>
      <vt:lpstr>glossary!mods_modelling_approach</vt:lpstr>
      <vt:lpstr>glossary!mods_modelling_assumption</vt:lpstr>
      <vt:lpstr>glossary!mods_mr</vt:lpstr>
      <vt:lpstr>glossary!mods_n_mixture</vt:lpstr>
      <vt:lpstr>glossary!mods_negative_binomial</vt:lpstr>
      <vt:lpstr>glossary!mods_occupancy</vt:lpstr>
      <vt:lpstr>glossary!mods_overdispersion</vt:lpstr>
      <vt:lpstr>glossary!mods_poisson</vt:lpstr>
      <vt:lpstr>glossary!mods_relative_abundance</vt:lpstr>
      <vt:lpstr>glossary!mods_rem</vt:lpstr>
      <vt:lpstr>glossary!mods_rest</vt:lpstr>
      <vt:lpstr>glossary!mods_royle_nichols</vt:lpstr>
      <vt:lpstr>glossary!mods_sc</vt:lpstr>
      <vt:lpstr>glossary!mods_scr_secr</vt:lpstr>
      <vt:lpstr>glossary!mods_smr</vt:lpstr>
      <vt:lpstr>glossary!mods_ste</vt:lpstr>
      <vt:lpstr>glossary!mods_tifc</vt:lpstr>
      <vt:lpstr>glossary!mods_tte</vt:lpstr>
      <vt:lpstr>glossary!mods_zero_inflation</vt:lpstr>
      <vt:lpstr>glossary!mods_zinb</vt:lpstr>
      <vt:lpstr>glossary!mods_zip</vt:lpstr>
      <vt:lpstr>glossary!northing_camera_location</vt:lpstr>
      <vt:lpstr>glossary!number_of_images</vt:lpstr>
      <vt:lpstr>glossary!ocupancy</vt:lpstr>
      <vt:lpstr>glossary!project_coordinator_email</vt:lpstr>
      <vt:lpstr>glossary!project_description</vt:lpstr>
      <vt:lpstr>glossary!project_name</vt:lpstr>
      <vt:lpstr>glossary!pseudoreplication</vt:lpstr>
      <vt:lpstr>glossary!purpose_of_visit</vt:lpstr>
      <vt:lpstr>glossary!recovery_time</vt:lpstr>
      <vt:lpstr>glossary!remaining_battery_percent</vt:lpstr>
      <vt:lpstr>references!resource11_ref_id</vt:lpstr>
      <vt:lpstr>references!resource12_ref_id</vt:lpstr>
      <vt:lpstr>references!resource5_note</vt:lpstr>
      <vt:lpstr>references!resource5_ref_id</vt:lpstr>
      <vt:lpstr>glossary!sample_station_name</vt:lpstr>
      <vt:lpstr>glossary!sampledesign_clustered</vt:lpstr>
      <vt:lpstr>glossary!sampledesign_convenience</vt:lpstr>
      <vt:lpstr>glossary!sampledesign_paired</vt:lpstr>
      <vt:lpstr>glossary!sampledesign_random</vt:lpstr>
      <vt:lpstr>glossary!sampledesign_stratified</vt:lpstr>
      <vt:lpstr>glossary!sampledesign_stratified_random</vt:lpstr>
      <vt:lpstr>glossary!sampledesign_systematic</vt:lpstr>
      <vt:lpstr>glossary!sampledesign_systematic_random</vt:lpstr>
      <vt:lpstr>glossary!sampledesign_targeted</vt:lpstr>
      <vt:lpstr>glossary!sd_card_id</vt:lpstr>
      <vt:lpstr>glossary!sd_card_replaced</vt:lpstr>
      <vt:lpstr>glossary!sd_card_status</vt:lpstr>
      <vt:lpstr>glossary!security</vt:lpstr>
      <vt:lpstr>glossary!sequence_name</vt:lpstr>
      <vt:lpstr>glossary!service_retrieval_comments</vt:lpstr>
      <vt:lpstr>glossary!service_retrieval_crew</vt:lpstr>
      <vt:lpstr>glossary!service_retrieval_metadata</vt:lpstr>
      <vt:lpstr>glossary!service_retrieval_visit</vt:lpstr>
      <vt:lpstr>glossary!settings_flash_output</vt:lpstr>
      <vt:lpstr>glossary!settings_infrared_illum</vt:lpstr>
      <vt:lpstr>glossary!settings_motion_image_interval</vt:lpstr>
      <vt:lpstr>glossary!settings_photos_per_trigger</vt:lpstr>
      <vt:lpstr>glossary!settings_quiet_period</vt:lpstr>
      <vt:lpstr>glossary!settings_trigger_modes</vt:lpstr>
      <vt:lpstr>glossary!settings_trigger_sensitivity</vt:lpstr>
      <vt:lpstr>glossary!settings_userlabel</vt:lpstr>
      <vt:lpstr>glossary!settings_video_length</vt:lpstr>
      <vt:lpstr>glossary!spatial_autocorrelation</vt:lpstr>
      <vt:lpstr>glossary!species</vt:lpstr>
      <vt:lpstr>glossary!stake_distance</vt:lpstr>
      <vt:lpstr>glossary!state_variable</vt:lpstr>
      <vt:lpstr>glossary!study_area_description</vt:lpstr>
      <vt:lpstr>glossary!study_area_name</vt:lpstr>
      <vt:lpstr>glossary!survey_design_description</vt:lpstr>
      <vt:lpstr>glossary!survey_name</vt:lpstr>
      <vt:lpstr>glossary!survey_objectives</vt:lpstr>
      <vt:lpstr>glossary!tags_age_class</vt:lpstr>
      <vt:lpstr>glossary!tags_sex_class</vt:lpstr>
      <vt:lpstr>glossary!target_species</vt:lpstr>
      <vt:lpstr>glossary!test_image_taken</vt:lpstr>
      <vt:lpstr>glossary!timelapse_image</vt:lpstr>
      <vt:lpstr>glossary!total_number_of_camera_days</vt:lpstr>
      <vt:lpstr>glossary!trigger_event</vt:lpstr>
      <vt:lpstr>glossary!trigger_speed</vt:lpstr>
      <vt:lpstr>glossary!typeid_marked</vt:lpstr>
      <vt:lpstr>glossary!typeid_partially_marked</vt:lpstr>
      <vt:lpstr>glossary!typeid_unmarked</vt:lpstr>
      <vt:lpstr>glossary!utm_zone_camera_location</vt:lpstr>
      <vt:lpstr>glossary!visit_comments</vt:lpstr>
      <vt:lpstr>glossary!visit_metadata</vt:lpstr>
      <vt:lpstr>glossary!walktest_complete</vt:lpstr>
      <vt:lpstr>glossary!walktest_distance</vt:lpstr>
      <vt:lpstr>glossary!walktest_height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2024-08-20T21:59:15Z</dcterms:created>
  <dcterms:modified xsi:type="dcterms:W3CDTF">2024-09-24T03:53:41Z</dcterms:modified>
</cp:coreProperties>
</file>