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/>
  <mc:AlternateContent xmlns:mc="http://schemas.openxmlformats.org/markup-compatibility/2006">
    <mc:Choice Requires="x15">
      <x15ac:absPath xmlns:x15ac="http://schemas.microsoft.com/office/spreadsheetml/2010/11/ac" url="https://d.docs.live.net/b9ac9f4c988916f5/Documenten/"/>
    </mc:Choice>
  </mc:AlternateContent>
  <xr:revisionPtr revIDLastSave="0" documentId="8_{74250227-21D2-4013-9FEF-5996D86E00D1}" xr6:coauthVersionLast="47" xr6:coauthVersionMax="47" xr10:uidLastSave="{00000000-0000-0000-0000-000000000000}"/>
  <bookViews>
    <workbookView minimized="1" xWindow="348" yWindow="948" windowWidth="23040" windowHeight="12360" firstSheet="3" activeTab="3" xr2:uid="{5594F24E-1FF2-4821-B4CF-B3C23AC7A642}"/>
  </bookViews>
  <sheets>
    <sheet name="Metadata" sheetId="1" r:id="rId1"/>
    <sheet name="Trimming results" sheetId="2" r:id="rId2"/>
    <sheet name="Assembly results" sheetId="3" r:id="rId3"/>
    <sheet name="GS estimations" sheetId="4" r:id="rId4"/>
  </sheets>
  <definedNames>
    <definedName name="_xlnm._FilterDatabase" localSheetId="2" hidden="1">'Assembly results'!$A$2:$P$2</definedName>
    <definedName name="_xlnm._FilterDatabase" localSheetId="0" hidden="1">Metadata!$A$2:$E$2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8" i="4" l="1"/>
  <c r="K158" i="4"/>
  <c r="L157" i="4"/>
  <c r="K157" i="4"/>
  <c r="L156" i="4"/>
  <c r="K156" i="4"/>
  <c r="L155" i="4"/>
  <c r="K155" i="4"/>
  <c r="L154" i="4"/>
  <c r="K154" i="4"/>
  <c r="L152" i="4"/>
  <c r="K152" i="4"/>
  <c r="L151" i="4"/>
  <c r="K151" i="4"/>
  <c r="L150" i="4"/>
  <c r="K150" i="4"/>
  <c r="L149" i="4"/>
  <c r="K149" i="4"/>
  <c r="L148" i="4"/>
  <c r="K148" i="4"/>
  <c r="L147" i="4"/>
  <c r="K147" i="4"/>
  <c r="L146" i="4"/>
  <c r="K146" i="4"/>
  <c r="L145" i="4"/>
  <c r="K145" i="4"/>
  <c r="L144" i="4"/>
  <c r="K144" i="4"/>
  <c r="L143" i="4"/>
  <c r="K143" i="4"/>
  <c r="L142" i="4"/>
  <c r="K142" i="4"/>
  <c r="L141" i="4"/>
  <c r="K141" i="4"/>
  <c r="L140" i="4"/>
  <c r="K140" i="4"/>
  <c r="L139" i="4"/>
  <c r="K139" i="4"/>
  <c r="L138" i="4"/>
  <c r="K138" i="4"/>
  <c r="L137" i="4"/>
  <c r="K137" i="4"/>
  <c r="L136" i="4"/>
  <c r="K136" i="4"/>
  <c r="L135" i="4"/>
  <c r="K135" i="4"/>
  <c r="L134" i="4"/>
  <c r="K134" i="4"/>
  <c r="L132" i="4"/>
  <c r="K132" i="4"/>
  <c r="L131" i="4"/>
  <c r="K131" i="4"/>
  <c r="L130" i="4"/>
  <c r="K130" i="4"/>
  <c r="L129" i="4"/>
  <c r="K129" i="4"/>
  <c r="L128" i="4"/>
  <c r="K128" i="4"/>
  <c r="L127" i="4"/>
  <c r="K127" i="4"/>
  <c r="L126" i="4"/>
  <c r="K126" i="4"/>
  <c r="L125" i="4"/>
  <c r="K125" i="4"/>
  <c r="L124" i="4"/>
  <c r="K124" i="4"/>
  <c r="L123" i="4"/>
  <c r="K123" i="4"/>
  <c r="L122" i="4"/>
  <c r="K122" i="4"/>
  <c r="L121" i="4"/>
  <c r="K121" i="4"/>
  <c r="L120" i="4"/>
  <c r="K120" i="4"/>
  <c r="L119" i="4"/>
  <c r="K119" i="4"/>
  <c r="L118" i="4"/>
  <c r="K118" i="4"/>
  <c r="L117" i="4"/>
  <c r="K117" i="4"/>
  <c r="L116" i="4"/>
  <c r="K116" i="4"/>
  <c r="L115" i="4"/>
  <c r="K115" i="4"/>
  <c r="L114" i="4"/>
  <c r="K114" i="4"/>
  <c r="L113" i="4"/>
  <c r="K113" i="4"/>
  <c r="L112" i="4"/>
  <c r="K112" i="4"/>
  <c r="L111" i="4"/>
  <c r="K111" i="4"/>
  <c r="L110" i="4"/>
  <c r="K110" i="4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L95" i="4"/>
  <c r="K95" i="4"/>
  <c r="L94" i="4"/>
  <c r="K94" i="4"/>
  <c r="L93" i="4"/>
  <c r="K93" i="4"/>
  <c r="L92" i="4"/>
  <c r="K92" i="4"/>
  <c r="L91" i="4"/>
  <c r="K91" i="4"/>
  <c r="L90" i="4"/>
  <c r="K90" i="4"/>
  <c r="L88" i="4"/>
  <c r="K88" i="4"/>
  <c r="L87" i="4"/>
  <c r="K87" i="4"/>
  <c r="L86" i="4"/>
  <c r="K86" i="4"/>
  <c r="L85" i="4"/>
  <c r="K85" i="4"/>
  <c r="L84" i="4"/>
  <c r="K84" i="4"/>
  <c r="L83" i="4"/>
  <c r="K83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I158" i="4"/>
  <c r="I157" i="4"/>
  <c r="I156" i="4"/>
  <c r="I155" i="4"/>
  <c r="I154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F158" i="4"/>
  <c r="J158" i="4" s="1"/>
  <c r="F157" i="4"/>
  <c r="J157" i="4" s="1"/>
  <c r="F156" i="4"/>
  <c r="J156" i="4" s="1"/>
  <c r="F155" i="4"/>
  <c r="J155" i="4" s="1"/>
  <c r="F154" i="4"/>
  <c r="J154" i="4" s="1"/>
  <c r="F152" i="4"/>
  <c r="J152" i="4" s="1"/>
  <c r="F151" i="4"/>
  <c r="J151" i="4" s="1"/>
  <c r="F150" i="4"/>
  <c r="J150" i="4" s="1"/>
  <c r="F149" i="4"/>
  <c r="J149" i="4" s="1"/>
  <c r="F148" i="4"/>
  <c r="J148" i="4" s="1"/>
  <c r="F147" i="4"/>
  <c r="J147" i="4" s="1"/>
  <c r="F146" i="4"/>
  <c r="J146" i="4" s="1"/>
  <c r="F145" i="4"/>
  <c r="J145" i="4" s="1"/>
  <c r="F144" i="4"/>
  <c r="J144" i="4" s="1"/>
  <c r="F143" i="4"/>
  <c r="J143" i="4" s="1"/>
  <c r="F142" i="4"/>
  <c r="J142" i="4" s="1"/>
  <c r="F141" i="4"/>
  <c r="J141" i="4" s="1"/>
  <c r="F140" i="4"/>
  <c r="J140" i="4" s="1"/>
  <c r="F139" i="4"/>
  <c r="J139" i="4" s="1"/>
  <c r="F138" i="4"/>
  <c r="J138" i="4" s="1"/>
  <c r="F137" i="4"/>
  <c r="J137" i="4" s="1"/>
  <c r="F136" i="4"/>
  <c r="J136" i="4" s="1"/>
  <c r="F135" i="4"/>
  <c r="J135" i="4" s="1"/>
  <c r="F134" i="4"/>
  <c r="J134" i="4" s="1"/>
  <c r="F132" i="4"/>
  <c r="J132" i="4" s="1"/>
  <c r="F131" i="4"/>
  <c r="J131" i="4" s="1"/>
  <c r="F130" i="4"/>
  <c r="J130" i="4" s="1"/>
  <c r="F129" i="4"/>
  <c r="J129" i="4" s="1"/>
  <c r="F128" i="4"/>
  <c r="J128" i="4" s="1"/>
  <c r="F127" i="4"/>
  <c r="J127" i="4" s="1"/>
  <c r="F126" i="4"/>
  <c r="J126" i="4" s="1"/>
  <c r="F125" i="4"/>
  <c r="J125" i="4" s="1"/>
  <c r="F124" i="4"/>
  <c r="J124" i="4" s="1"/>
  <c r="F123" i="4"/>
  <c r="J123" i="4" s="1"/>
  <c r="F122" i="4"/>
  <c r="J122" i="4" s="1"/>
  <c r="F121" i="4"/>
  <c r="J121" i="4" s="1"/>
  <c r="F120" i="4"/>
  <c r="J120" i="4" s="1"/>
  <c r="F119" i="4"/>
  <c r="J119" i="4" s="1"/>
  <c r="F118" i="4"/>
  <c r="J118" i="4" s="1"/>
  <c r="F117" i="4"/>
  <c r="J117" i="4" s="1"/>
  <c r="F116" i="4"/>
  <c r="J116" i="4" s="1"/>
  <c r="F115" i="4"/>
  <c r="J115" i="4" s="1"/>
  <c r="F114" i="4"/>
  <c r="J114" i="4" s="1"/>
  <c r="F113" i="4"/>
  <c r="J113" i="4" s="1"/>
  <c r="F112" i="4"/>
  <c r="J112" i="4" s="1"/>
  <c r="F111" i="4"/>
  <c r="J111" i="4" s="1"/>
  <c r="F110" i="4"/>
  <c r="J110" i="4" s="1"/>
  <c r="F109" i="4"/>
  <c r="J109" i="4" s="1"/>
  <c r="F108" i="4"/>
  <c r="J108" i="4" s="1"/>
  <c r="F107" i="4"/>
  <c r="J107" i="4" s="1"/>
  <c r="F106" i="4"/>
  <c r="J106" i="4" s="1"/>
  <c r="F105" i="4"/>
  <c r="J105" i="4" s="1"/>
  <c r="F104" i="4"/>
  <c r="J104" i="4" s="1"/>
  <c r="F103" i="4"/>
  <c r="J103" i="4" s="1"/>
  <c r="F102" i="4"/>
  <c r="J102" i="4" s="1"/>
  <c r="F101" i="4"/>
  <c r="J101" i="4" s="1"/>
  <c r="F100" i="4"/>
  <c r="J100" i="4" s="1"/>
  <c r="F99" i="4"/>
  <c r="J99" i="4" s="1"/>
  <c r="F98" i="4"/>
  <c r="J98" i="4" s="1"/>
  <c r="F97" i="4"/>
  <c r="J97" i="4" s="1"/>
  <c r="F96" i="4"/>
  <c r="J96" i="4" s="1"/>
  <c r="F95" i="4"/>
  <c r="J95" i="4" s="1"/>
  <c r="F94" i="4"/>
  <c r="J94" i="4" s="1"/>
  <c r="F93" i="4"/>
  <c r="J93" i="4" s="1"/>
  <c r="F92" i="4"/>
  <c r="J92" i="4" s="1"/>
  <c r="F91" i="4"/>
  <c r="J91" i="4" s="1"/>
  <c r="F90" i="4"/>
  <c r="J90" i="4" s="1"/>
  <c r="F88" i="4"/>
  <c r="J88" i="4" s="1"/>
  <c r="F87" i="4"/>
  <c r="J87" i="4" s="1"/>
  <c r="F86" i="4"/>
  <c r="J86" i="4" s="1"/>
  <c r="F85" i="4"/>
  <c r="J85" i="4" s="1"/>
  <c r="F84" i="4"/>
  <c r="J84" i="4" s="1"/>
  <c r="F83" i="4"/>
  <c r="J83" i="4" s="1"/>
  <c r="F82" i="4"/>
  <c r="J82" i="4" s="1"/>
  <c r="F81" i="4"/>
  <c r="J81" i="4" s="1"/>
  <c r="F80" i="4"/>
  <c r="J80" i="4" s="1"/>
  <c r="F79" i="4"/>
  <c r="J79" i="4" s="1"/>
  <c r="F78" i="4"/>
  <c r="J78" i="4" s="1"/>
  <c r="F77" i="4"/>
  <c r="J77" i="4" s="1"/>
  <c r="F76" i="4"/>
  <c r="J76" i="4" s="1"/>
  <c r="F75" i="4"/>
  <c r="J75" i="4" s="1"/>
  <c r="F74" i="4"/>
  <c r="J74" i="4" s="1"/>
  <c r="F73" i="4"/>
  <c r="J73" i="4" s="1"/>
  <c r="F72" i="4"/>
  <c r="J72" i="4" s="1"/>
  <c r="F71" i="4"/>
  <c r="J71" i="4" s="1"/>
  <c r="F70" i="4"/>
  <c r="J70" i="4" s="1"/>
  <c r="F69" i="4"/>
  <c r="J69" i="4" s="1"/>
  <c r="F68" i="4"/>
  <c r="J68" i="4" s="1"/>
  <c r="F67" i="4"/>
  <c r="J67" i="4" s="1"/>
  <c r="F66" i="4"/>
  <c r="J66" i="4" s="1"/>
  <c r="F65" i="4"/>
  <c r="J65" i="4" s="1"/>
  <c r="F64" i="4"/>
  <c r="J64" i="4" s="1"/>
  <c r="F63" i="4"/>
  <c r="J63" i="4" s="1"/>
  <c r="F62" i="4"/>
  <c r="J62" i="4" s="1"/>
  <c r="F61" i="4"/>
  <c r="J61" i="4" s="1"/>
  <c r="F60" i="4"/>
  <c r="J60" i="4" s="1"/>
  <c r="F59" i="4"/>
  <c r="J59" i="4" s="1"/>
  <c r="F58" i="4"/>
  <c r="J58" i="4" s="1"/>
  <c r="F57" i="4"/>
  <c r="J57" i="4" s="1"/>
  <c r="F56" i="4"/>
  <c r="J56" i="4" s="1"/>
  <c r="F55" i="4"/>
  <c r="J55" i="4" s="1"/>
  <c r="F54" i="4"/>
  <c r="J54" i="4" s="1"/>
  <c r="F53" i="4"/>
  <c r="J53" i="4" s="1"/>
  <c r="F52" i="4"/>
  <c r="J52" i="4" s="1"/>
  <c r="F51" i="4"/>
  <c r="J51" i="4" s="1"/>
  <c r="F50" i="4"/>
  <c r="J50" i="4" s="1"/>
  <c r="F49" i="4"/>
  <c r="J49" i="4" s="1"/>
  <c r="F48" i="4"/>
  <c r="J48" i="4" s="1"/>
  <c r="F47" i="4"/>
  <c r="J47" i="4" s="1"/>
  <c r="F46" i="4"/>
  <c r="J46" i="4" s="1"/>
  <c r="F45" i="4"/>
  <c r="J45" i="4" s="1"/>
  <c r="F44" i="4"/>
  <c r="J44" i="4" s="1"/>
  <c r="F43" i="4"/>
  <c r="J43" i="4" s="1"/>
  <c r="F42" i="4"/>
  <c r="J42" i="4" s="1"/>
  <c r="F41" i="4"/>
  <c r="J41" i="4" s="1"/>
  <c r="F40" i="4"/>
  <c r="J40" i="4" s="1"/>
  <c r="F39" i="4"/>
  <c r="J39" i="4" s="1"/>
  <c r="F38" i="4"/>
  <c r="J38" i="4" s="1"/>
  <c r="F37" i="4"/>
  <c r="J37" i="4" s="1"/>
  <c r="F36" i="4"/>
  <c r="J36" i="4" s="1"/>
  <c r="F35" i="4"/>
  <c r="J35" i="4" s="1"/>
  <c r="F34" i="4"/>
  <c r="J34" i="4" s="1"/>
  <c r="F33" i="4"/>
  <c r="J33" i="4" s="1"/>
  <c r="F32" i="4"/>
  <c r="J32" i="4" s="1"/>
  <c r="F31" i="4"/>
  <c r="J31" i="4" s="1"/>
  <c r="F30" i="4"/>
  <c r="J30" i="4" s="1"/>
  <c r="F29" i="4"/>
  <c r="J29" i="4" s="1"/>
  <c r="F28" i="4"/>
  <c r="J28" i="4" s="1"/>
  <c r="F27" i="4"/>
  <c r="J27" i="4" s="1"/>
  <c r="F26" i="4"/>
  <c r="J26" i="4" s="1"/>
  <c r="F25" i="4"/>
  <c r="J25" i="4" s="1"/>
  <c r="F24" i="4"/>
  <c r="J24" i="4" s="1"/>
  <c r="F23" i="4"/>
  <c r="J23" i="4" s="1"/>
  <c r="F22" i="4"/>
  <c r="J22" i="4" s="1"/>
  <c r="F21" i="4"/>
  <c r="J21" i="4" s="1"/>
  <c r="F20" i="4"/>
  <c r="J20" i="4" s="1"/>
  <c r="F19" i="4"/>
  <c r="J19" i="4" s="1"/>
  <c r="F18" i="4"/>
  <c r="J18" i="4" s="1"/>
  <c r="F17" i="4"/>
  <c r="J17" i="4" s="1"/>
  <c r="F16" i="4"/>
  <c r="J16" i="4" s="1"/>
  <c r="F15" i="4"/>
  <c r="J15" i="4" s="1"/>
  <c r="F14" i="4"/>
  <c r="J14" i="4" s="1"/>
  <c r="F13" i="4"/>
  <c r="J13" i="4" s="1"/>
  <c r="F12" i="4"/>
  <c r="J12" i="4" s="1"/>
  <c r="F11" i="4"/>
  <c r="J11" i="4" s="1"/>
  <c r="F10" i="4"/>
  <c r="J10" i="4" s="1"/>
  <c r="F9" i="4"/>
  <c r="J9" i="4" s="1"/>
  <c r="F8" i="4"/>
  <c r="J8" i="4" s="1"/>
  <c r="F7" i="4"/>
  <c r="J7" i="4" s="1"/>
  <c r="F6" i="4"/>
  <c r="J6" i="4" s="1"/>
  <c r="F5" i="4"/>
  <c r="J5" i="4" s="1"/>
  <c r="F4" i="4"/>
  <c r="J4" i="4" s="1"/>
  <c r="F3" i="4"/>
  <c r="J3" i="4" s="1"/>
  <c r="O3" i="3"/>
  <c r="P158" i="3"/>
  <c r="O158" i="3"/>
  <c r="M158" i="3"/>
  <c r="J158" i="3"/>
  <c r="N158" i="3" s="1"/>
  <c r="P157" i="3"/>
  <c r="O157" i="3"/>
  <c r="M157" i="3"/>
  <c r="J157" i="3"/>
  <c r="N157" i="3" s="1"/>
  <c r="P156" i="3"/>
  <c r="O156" i="3"/>
  <c r="M156" i="3"/>
  <c r="J156" i="3"/>
  <c r="N156" i="3" s="1"/>
  <c r="P155" i="3"/>
  <c r="O155" i="3"/>
  <c r="M155" i="3"/>
  <c r="J155" i="3"/>
  <c r="N155" i="3" s="1"/>
  <c r="P154" i="3"/>
  <c r="O154" i="3"/>
  <c r="M154" i="3"/>
  <c r="J154" i="3"/>
  <c r="N154" i="3" s="1"/>
  <c r="P153" i="3"/>
  <c r="O153" i="3"/>
  <c r="M153" i="3"/>
  <c r="J153" i="3"/>
  <c r="N153" i="3" s="1"/>
  <c r="P152" i="3"/>
  <c r="O152" i="3"/>
  <c r="M152" i="3"/>
  <c r="J152" i="3"/>
  <c r="N152" i="3" s="1"/>
  <c r="P151" i="3"/>
  <c r="O151" i="3"/>
  <c r="M151" i="3"/>
  <c r="J151" i="3"/>
  <c r="N151" i="3" s="1"/>
  <c r="P150" i="3"/>
  <c r="O150" i="3"/>
  <c r="M150" i="3"/>
  <c r="J150" i="3"/>
  <c r="N150" i="3" s="1"/>
  <c r="P149" i="3"/>
  <c r="O149" i="3"/>
  <c r="M149" i="3"/>
  <c r="J149" i="3"/>
  <c r="N149" i="3" s="1"/>
  <c r="P148" i="3"/>
  <c r="O148" i="3"/>
  <c r="M148" i="3"/>
  <c r="J148" i="3"/>
  <c r="N148" i="3" s="1"/>
  <c r="P147" i="3"/>
  <c r="O147" i="3"/>
  <c r="M147" i="3"/>
  <c r="J147" i="3"/>
  <c r="N147" i="3" s="1"/>
  <c r="P146" i="3"/>
  <c r="O146" i="3"/>
  <c r="M146" i="3"/>
  <c r="J146" i="3"/>
  <c r="N146" i="3" s="1"/>
  <c r="P145" i="3"/>
  <c r="O145" i="3"/>
  <c r="M145" i="3"/>
  <c r="J145" i="3"/>
  <c r="N145" i="3" s="1"/>
  <c r="P144" i="3"/>
  <c r="O144" i="3"/>
  <c r="M144" i="3"/>
  <c r="J144" i="3"/>
  <c r="N144" i="3" s="1"/>
  <c r="P143" i="3"/>
  <c r="O143" i="3"/>
  <c r="M143" i="3"/>
  <c r="J143" i="3"/>
  <c r="N143" i="3" s="1"/>
  <c r="P142" i="3"/>
  <c r="O142" i="3"/>
  <c r="M142" i="3"/>
  <c r="J142" i="3"/>
  <c r="N142" i="3" s="1"/>
  <c r="P141" i="3"/>
  <c r="O141" i="3"/>
  <c r="M141" i="3"/>
  <c r="J141" i="3"/>
  <c r="N141" i="3" s="1"/>
  <c r="P140" i="3"/>
  <c r="O140" i="3"/>
  <c r="M140" i="3"/>
  <c r="J140" i="3"/>
  <c r="N140" i="3" s="1"/>
  <c r="P139" i="3"/>
  <c r="O139" i="3"/>
  <c r="M139" i="3"/>
  <c r="J139" i="3"/>
  <c r="N139" i="3" s="1"/>
  <c r="P138" i="3"/>
  <c r="O138" i="3"/>
  <c r="M138" i="3"/>
  <c r="J138" i="3"/>
  <c r="N138" i="3" s="1"/>
  <c r="P137" i="3"/>
  <c r="O137" i="3"/>
  <c r="M137" i="3"/>
  <c r="J137" i="3"/>
  <c r="N137" i="3" s="1"/>
  <c r="P136" i="3"/>
  <c r="O136" i="3"/>
  <c r="M136" i="3"/>
  <c r="J136" i="3"/>
  <c r="N136" i="3" s="1"/>
  <c r="P135" i="3"/>
  <c r="O135" i="3"/>
  <c r="M135" i="3"/>
  <c r="J135" i="3"/>
  <c r="N135" i="3" s="1"/>
  <c r="P134" i="3"/>
  <c r="O134" i="3"/>
  <c r="M134" i="3"/>
  <c r="J134" i="3"/>
  <c r="N134" i="3" s="1"/>
  <c r="P133" i="3"/>
  <c r="O133" i="3"/>
  <c r="M133" i="3"/>
  <c r="J133" i="3"/>
  <c r="N133" i="3" s="1"/>
  <c r="P132" i="3"/>
  <c r="O132" i="3"/>
  <c r="M132" i="3"/>
  <c r="J132" i="3"/>
  <c r="N132" i="3" s="1"/>
  <c r="P131" i="3"/>
  <c r="O131" i="3"/>
  <c r="M131" i="3"/>
  <c r="J131" i="3"/>
  <c r="N131" i="3" s="1"/>
  <c r="P130" i="3"/>
  <c r="O130" i="3"/>
  <c r="M130" i="3"/>
  <c r="J130" i="3"/>
  <c r="N130" i="3" s="1"/>
  <c r="P129" i="3"/>
  <c r="O129" i="3"/>
  <c r="M129" i="3"/>
  <c r="J129" i="3"/>
  <c r="N129" i="3" s="1"/>
  <c r="P128" i="3"/>
  <c r="O128" i="3"/>
  <c r="M128" i="3"/>
  <c r="J128" i="3"/>
  <c r="N128" i="3" s="1"/>
  <c r="P127" i="3"/>
  <c r="O127" i="3"/>
  <c r="M127" i="3"/>
  <c r="J127" i="3"/>
  <c r="N127" i="3" s="1"/>
  <c r="P126" i="3"/>
  <c r="O126" i="3"/>
  <c r="M126" i="3"/>
  <c r="J126" i="3"/>
  <c r="N126" i="3" s="1"/>
  <c r="P125" i="3"/>
  <c r="O125" i="3"/>
  <c r="M125" i="3"/>
  <c r="J125" i="3"/>
  <c r="N125" i="3" s="1"/>
  <c r="P124" i="3"/>
  <c r="O124" i="3"/>
  <c r="M124" i="3"/>
  <c r="J124" i="3"/>
  <c r="N124" i="3" s="1"/>
  <c r="P123" i="3"/>
  <c r="O123" i="3"/>
  <c r="M123" i="3"/>
  <c r="J123" i="3"/>
  <c r="N123" i="3" s="1"/>
  <c r="P122" i="3"/>
  <c r="O122" i="3"/>
  <c r="M122" i="3"/>
  <c r="J122" i="3"/>
  <c r="N122" i="3" s="1"/>
  <c r="P121" i="3"/>
  <c r="O121" i="3"/>
  <c r="M121" i="3"/>
  <c r="J121" i="3"/>
  <c r="N121" i="3" s="1"/>
  <c r="P120" i="3"/>
  <c r="O120" i="3"/>
  <c r="M120" i="3"/>
  <c r="J120" i="3"/>
  <c r="N120" i="3" s="1"/>
  <c r="P119" i="3"/>
  <c r="O119" i="3"/>
  <c r="M119" i="3"/>
  <c r="J119" i="3"/>
  <c r="N119" i="3" s="1"/>
  <c r="P118" i="3"/>
  <c r="O118" i="3"/>
  <c r="M118" i="3"/>
  <c r="J118" i="3"/>
  <c r="N118" i="3" s="1"/>
  <c r="P117" i="3"/>
  <c r="O117" i="3"/>
  <c r="M117" i="3"/>
  <c r="J117" i="3"/>
  <c r="N117" i="3" s="1"/>
  <c r="P116" i="3"/>
  <c r="O116" i="3"/>
  <c r="M116" i="3"/>
  <c r="J116" i="3"/>
  <c r="N116" i="3" s="1"/>
  <c r="P115" i="3"/>
  <c r="O115" i="3"/>
  <c r="M115" i="3"/>
  <c r="J115" i="3"/>
  <c r="N115" i="3" s="1"/>
  <c r="P114" i="3"/>
  <c r="O114" i="3"/>
  <c r="M114" i="3"/>
  <c r="J114" i="3"/>
  <c r="N114" i="3" s="1"/>
  <c r="P113" i="3"/>
  <c r="O113" i="3"/>
  <c r="M113" i="3"/>
  <c r="J113" i="3"/>
  <c r="N113" i="3" s="1"/>
  <c r="P112" i="3"/>
  <c r="O112" i="3"/>
  <c r="M112" i="3"/>
  <c r="J112" i="3"/>
  <c r="N112" i="3" s="1"/>
  <c r="P111" i="3"/>
  <c r="O111" i="3"/>
  <c r="M111" i="3"/>
  <c r="J111" i="3"/>
  <c r="N111" i="3" s="1"/>
  <c r="P110" i="3"/>
  <c r="O110" i="3"/>
  <c r="M110" i="3"/>
  <c r="J110" i="3"/>
  <c r="N110" i="3" s="1"/>
  <c r="P109" i="3"/>
  <c r="O109" i="3"/>
  <c r="M109" i="3"/>
  <c r="J109" i="3"/>
  <c r="N109" i="3" s="1"/>
  <c r="P108" i="3"/>
  <c r="O108" i="3"/>
  <c r="M108" i="3"/>
  <c r="J108" i="3"/>
  <c r="N108" i="3" s="1"/>
  <c r="P107" i="3"/>
  <c r="O107" i="3"/>
  <c r="M107" i="3"/>
  <c r="J107" i="3"/>
  <c r="N107" i="3" s="1"/>
  <c r="P106" i="3"/>
  <c r="O106" i="3"/>
  <c r="M106" i="3"/>
  <c r="J106" i="3"/>
  <c r="N106" i="3" s="1"/>
  <c r="P105" i="3"/>
  <c r="O105" i="3"/>
  <c r="M105" i="3"/>
  <c r="J105" i="3"/>
  <c r="N105" i="3" s="1"/>
  <c r="P104" i="3"/>
  <c r="O104" i="3"/>
  <c r="M104" i="3"/>
  <c r="J104" i="3"/>
  <c r="N104" i="3" s="1"/>
  <c r="P103" i="3"/>
  <c r="O103" i="3"/>
  <c r="M103" i="3"/>
  <c r="J103" i="3"/>
  <c r="N103" i="3" s="1"/>
  <c r="P102" i="3"/>
  <c r="O102" i="3"/>
  <c r="M102" i="3"/>
  <c r="J102" i="3"/>
  <c r="N102" i="3" s="1"/>
  <c r="P101" i="3"/>
  <c r="O101" i="3"/>
  <c r="M101" i="3"/>
  <c r="J101" i="3"/>
  <c r="N101" i="3" s="1"/>
  <c r="P100" i="3"/>
  <c r="O100" i="3"/>
  <c r="M100" i="3"/>
  <c r="J100" i="3"/>
  <c r="N100" i="3" s="1"/>
  <c r="P99" i="3"/>
  <c r="O99" i="3"/>
  <c r="M99" i="3"/>
  <c r="J99" i="3"/>
  <c r="N99" i="3" s="1"/>
  <c r="P98" i="3"/>
  <c r="O98" i="3"/>
  <c r="M98" i="3"/>
  <c r="J98" i="3"/>
  <c r="N98" i="3" s="1"/>
  <c r="P97" i="3"/>
  <c r="O97" i="3"/>
  <c r="M97" i="3"/>
  <c r="J97" i="3"/>
  <c r="N97" i="3" s="1"/>
  <c r="P96" i="3"/>
  <c r="O96" i="3"/>
  <c r="M96" i="3"/>
  <c r="J96" i="3"/>
  <c r="N96" i="3" s="1"/>
  <c r="P95" i="3"/>
  <c r="O95" i="3"/>
  <c r="M95" i="3"/>
  <c r="J95" i="3"/>
  <c r="N95" i="3" s="1"/>
  <c r="P94" i="3"/>
  <c r="O94" i="3"/>
  <c r="M94" i="3"/>
  <c r="J94" i="3"/>
  <c r="N94" i="3" s="1"/>
  <c r="P93" i="3"/>
  <c r="O93" i="3"/>
  <c r="M93" i="3"/>
  <c r="J93" i="3"/>
  <c r="N93" i="3" s="1"/>
  <c r="P92" i="3"/>
  <c r="O92" i="3"/>
  <c r="M92" i="3"/>
  <c r="J92" i="3"/>
  <c r="N92" i="3" s="1"/>
  <c r="P91" i="3"/>
  <c r="O91" i="3"/>
  <c r="M91" i="3"/>
  <c r="J91" i="3"/>
  <c r="N91" i="3" s="1"/>
  <c r="P90" i="3"/>
  <c r="O90" i="3"/>
  <c r="M90" i="3"/>
  <c r="J90" i="3"/>
  <c r="N90" i="3" s="1"/>
  <c r="P89" i="3"/>
  <c r="O89" i="3"/>
  <c r="M89" i="3"/>
  <c r="J89" i="3"/>
  <c r="N89" i="3" s="1"/>
  <c r="P88" i="3"/>
  <c r="O88" i="3"/>
  <c r="M88" i="3"/>
  <c r="J88" i="3"/>
  <c r="N88" i="3" s="1"/>
  <c r="P87" i="3"/>
  <c r="O87" i="3"/>
  <c r="M87" i="3"/>
  <c r="J87" i="3"/>
  <c r="N87" i="3" s="1"/>
  <c r="P86" i="3"/>
  <c r="O86" i="3"/>
  <c r="M86" i="3"/>
  <c r="J86" i="3"/>
  <c r="N86" i="3" s="1"/>
  <c r="P85" i="3"/>
  <c r="O85" i="3"/>
  <c r="M85" i="3"/>
  <c r="J85" i="3"/>
  <c r="N85" i="3" s="1"/>
  <c r="P84" i="3"/>
  <c r="O84" i="3"/>
  <c r="M84" i="3"/>
  <c r="J84" i="3"/>
  <c r="N84" i="3" s="1"/>
  <c r="P83" i="3"/>
  <c r="O83" i="3"/>
  <c r="M83" i="3"/>
  <c r="J83" i="3"/>
  <c r="N83" i="3" s="1"/>
  <c r="P82" i="3"/>
  <c r="O82" i="3"/>
  <c r="M82" i="3"/>
  <c r="J82" i="3"/>
  <c r="N82" i="3" s="1"/>
  <c r="P81" i="3"/>
  <c r="O81" i="3"/>
  <c r="M81" i="3"/>
  <c r="J81" i="3"/>
  <c r="N81" i="3" s="1"/>
  <c r="P80" i="3"/>
  <c r="O80" i="3"/>
  <c r="M80" i="3"/>
  <c r="J80" i="3"/>
  <c r="N80" i="3" s="1"/>
  <c r="P79" i="3"/>
  <c r="O79" i="3"/>
  <c r="M79" i="3"/>
  <c r="J79" i="3"/>
  <c r="N79" i="3" s="1"/>
  <c r="P78" i="3"/>
  <c r="O78" i="3"/>
  <c r="M78" i="3"/>
  <c r="J78" i="3"/>
  <c r="N78" i="3" s="1"/>
  <c r="P77" i="3"/>
  <c r="O77" i="3"/>
  <c r="M77" i="3"/>
  <c r="J77" i="3"/>
  <c r="N77" i="3" s="1"/>
  <c r="P76" i="3"/>
  <c r="O76" i="3"/>
  <c r="M76" i="3"/>
  <c r="J76" i="3"/>
  <c r="N76" i="3" s="1"/>
  <c r="P75" i="3"/>
  <c r="O75" i="3"/>
  <c r="M75" i="3"/>
  <c r="J75" i="3"/>
  <c r="N75" i="3" s="1"/>
  <c r="P74" i="3"/>
  <c r="O74" i="3"/>
  <c r="M74" i="3"/>
  <c r="J74" i="3"/>
  <c r="N74" i="3" s="1"/>
  <c r="P73" i="3"/>
  <c r="O73" i="3"/>
  <c r="M73" i="3"/>
  <c r="J73" i="3"/>
  <c r="N73" i="3" s="1"/>
  <c r="P72" i="3"/>
  <c r="O72" i="3"/>
  <c r="M72" i="3"/>
  <c r="J72" i="3"/>
  <c r="N72" i="3" s="1"/>
  <c r="P71" i="3"/>
  <c r="O71" i="3"/>
  <c r="M71" i="3"/>
  <c r="J71" i="3"/>
  <c r="N71" i="3" s="1"/>
  <c r="P70" i="3"/>
  <c r="O70" i="3"/>
  <c r="M70" i="3"/>
  <c r="J70" i="3"/>
  <c r="N70" i="3" s="1"/>
  <c r="P69" i="3"/>
  <c r="O69" i="3"/>
  <c r="M69" i="3"/>
  <c r="J69" i="3"/>
  <c r="N69" i="3" s="1"/>
  <c r="P68" i="3"/>
  <c r="O68" i="3"/>
  <c r="M68" i="3"/>
  <c r="J68" i="3"/>
  <c r="N68" i="3" s="1"/>
  <c r="P67" i="3"/>
  <c r="O67" i="3"/>
  <c r="M67" i="3"/>
  <c r="J67" i="3"/>
  <c r="N67" i="3" s="1"/>
  <c r="P66" i="3"/>
  <c r="O66" i="3"/>
  <c r="M66" i="3"/>
  <c r="J66" i="3"/>
  <c r="N66" i="3" s="1"/>
  <c r="P65" i="3"/>
  <c r="O65" i="3"/>
  <c r="M65" i="3"/>
  <c r="J65" i="3"/>
  <c r="N65" i="3" s="1"/>
  <c r="P64" i="3"/>
  <c r="O64" i="3"/>
  <c r="M64" i="3"/>
  <c r="J64" i="3"/>
  <c r="N64" i="3" s="1"/>
  <c r="P63" i="3"/>
  <c r="O63" i="3"/>
  <c r="M63" i="3"/>
  <c r="J63" i="3"/>
  <c r="N63" i="3" s="1"/>
  <c r="P62" i="3"/>
  <c r="O62" i="3"/>
  <c r="M62" i="3"/>
  <c r="J62" i="3"/>
  <c r="N62" i="3" s="1"/>
  <c r="P61" i="3"/>
  <c r="O61" i="3"/>
  <c r="M61" i="3"/>
  <c r="J61" i="3"/>
  <c r="N61" i="3" s="1"/>
  <c r="P60" i="3"/>
  <c r="O60" i="3"/>
  <c r="M60" i="3"/>
  <c r="J60" i="3"/>
  <c r="N60" i="3" s="1"/>
  <c r="P59" i="3"/>
  <c r="O59" i="3"/>
  <c r="M59" i="3"/>
  <c r="J59" i="3"/>
  <c r="N59" i="3" s="1"/>
  <c r="P58" i="3"/>
  <c r="O58" i="3"/>
  <c r="M58" i="3"/>
  <c r="J58" i="3"/>
  <c r="N58" i="3" s="1"/>
  <c r="P57" i="3"/>
  <c r="O57" i="3"/>
  <c r="M57" i="3"/>
  <c r="J57" i="3"/>
  <c r="N57" i="3" s="1"/>
  <c r="P56" i="3"/>
  <c r="O56" i="3"/>
  <c r="M56" i="3"/>
  <c r="J56" i="3"/>
  <c r="N56" i="3" s="1"/>
  <c r="P55" i="3"/>
  <c r="O55" i="3"/>
  <c r="M55" i="3"/>
  <c r="J55" i="3"/>
  <c r="N55" i="3" s="1"/>
  <c r="P54" i="3"/>
  <c r="O54" i="3"/>
  <c r="M54" i="3"/>
  <c r="J54" i="3"/>
  <c r="N54" i="3" s="1"/>
  <c r="P53" i="3"/>
  <c r="O53" i="3"/>
  <c r="M53" i="3"/>
  <c r="J53" i="3"/>
  <c r="N53" i="3" s="1"/>
  <c r="P52" i="3"/>
  <c r="O52" i="3"/>
  <c r="M52" i="3"/>
  <c r="J52" i="3"/>
  <c r="N52" i="3" s="1"/>
  <c r="P51" i="3"/>
  <c r="O51" i="3"/>
  <c r="M51" i="3"/>
  <c r="J51" i="3"/>
  <c r="N51" i="3" s="1"/>
  <c r="P50" i="3"/>
  <c r="O50" i="3"/>
  <c r="M50" i="3"/>
  <c r="J50" i="3"/>
  <c r="N50" i="3" s="1"/>
  <c r="P49" i="3"/>
  <c r="O49" i="3"/>
  <c r="M49" i="3"/>
  <c r="J49" i="3"/>
  <c r="N49" i="3" s="1"/>
  <c r="P48" i="3"/>
  <c r="O48" i="3"/>
  <c r="M48" i="3"/>
  <c r="J48" i="3"/>
  <c r="N48" i="3" s="1"/>
  <c r="P47" i="3"/>
  <c r="O47" i="3"/>
  <c r="M47" i="3"/>
  <c r="J47" i="3"/>
  <c r="N47" i="3" s="1"/>
  <c r="P46" i="3"/>
  <c r="O46" i="3"/>
  <c r="M46" i="3"/>
  <c r="J46" i="3"/>
  <c r="N46" i="3" s="1"/>
  <c r="P45" i="3"/>
  <c r="O45" i="3"/>
  <c r="M45" i="3"/>
  <c r="J45" i="3"/>
  <c r="N45" i="3" s="1"/>
  <c r="P44" i="3"/>
  <c r="O44" i="3"/>
  <c r="M44" i="3"/>
  <c r="J44" i="3"/>
  <c r="N44" i="3" s="1"/>
  <c r="P43" i="3"/>
  <c r="O43" i="3"/>
  <c r="M43" i="3"/>
  <c r="J43" i="3"/>
  <c r="N43" i="3" s="1"/>
  <c r="P42" i="3"/>
  <c r="O42" i="3"/>
  <c r="M42" i="3"/>
  <c r="J42" i="3"/>
  <c r="N42" i="3" s="1"/>
  <c r="P41" i="3"/>
  <c r="O41" i="3"/>
  <c r="M41" i="3"/>
  <c r="J41" i="3"/>
  <c r="N41" i="3" s="1"/>
  <c r="P40" i="3"/>
  <c r="O40" i="3"/>
  <c r="M40" i="3"/>
  <c r="J40" i="3"/>
  <c r="N40" i="3" s="1"/>
  <c r="P39" i="3"/>
  <c r="O39" i="3"/>
  <c r="M39" i="3"/>
  <c r="J39" i="3"/>
  <c r="N39" i="3" s="1"/>
  <c r="P38" i="3"/>
  <c r="O38" i="3"/>
  <c r="M38" i="3"/>
  <c r="J38" i="3"/>
  <c r="N38" i="3" s="1"/>
  <c r="P37" i="3"/>
  <c r="O37" i="3"/>
  <c r="M37" i="3"/>
  <c r="J37" i="3"/>
  <c r="N37" i="3" s="1"/>
  <c r="P36" i="3"/>
  <c r="O36" i="3"/>
  <c r="M36" i="3"/>
  <c r="J36" i="3"/>
  <c r="N36" i="3" s="1"/>
  <c r="P35" i="3"/>
  <c r="O35" i="3"/>
  <c r="M35" i="3"/>
  <c r="J35" i="3"/>
  <c r="N35" i="3" s="1"/>
  <c r="P33" i="3"/>
  <c r="O33" i="3"/>
  <c r="M33" i="3"/>
  <c r="J33" i="3"/>
  <c r="N33" i="3" s="1"/>
  <c r="P32" i="3"/>
  <c r="O32" i="3"/>
  <c r="M32" i="3"/>
  <c r="J32" i="3"/>
  <c r="N32" i="3" s="1"/>
  <c r="P31" i="3"/>
  <c r="O31" i="3"/>
  <c r="M31" i="3"/>
  <c r="J31" i="3"/>
  <c r="N31" i="3" s="1"/>
  <c r="P30" i="3"/>
  <c r="O30" i="3"/>
  <c r="M30" i="3"/>
  <c r="J30" i="3"/>
  <c r="N30" i="3" s="1"/>
  <c r="P29" i="3"/>
  <c r="O29" i="3"/>
  <c r="M29" i="3"/>
  <c r="J29" i="3"/>
  <c r="N29" i="3" s="1"/>
  <c r="P28" i="3"/>
  <c r="O28" i="3"/>
  <c r="M28" i="3"/>
  <c r="J28" i="3"/>
  <c r="N28" i="3" s="1"/>
  <c r="P27" i="3"/>
  <c r="O27" i="3"/>
  <c r="M27" i="3"/>
  <c r="J27" i="3"/>
  <c r="N27" i="3" s="1"/>
  <c r="P26" i="3"/>
  <c r="O26" i="3"/>
  <c r="M26" i="3"/>
  <c r="J26" i="3"/>
  <c r="N26" i="3" s="1"/>
  <c r="P25" i="3"/>
  <c r="O25" i="3"/>
  <c r="M25" i="3"/>
  <c r="J25" i="3"/>
  <c r="N25" i="3" s="1"/>
  <c r="P24" i="3"/>
  <c r="O24" i="3"/>
  <c r="M24" i="3"/>
  <c r="J24" i="3"/>
  <c r="N24" i="3" s="1"/>
  <c r="P23" i="3"/>
  <c r="O23" i="3"/>
  <c r="M23" i="3"/>
  <c r="J23" i="3"/>
  <c r="N23" i="3" s="1"/>
  <c r="P22" i="3"/>
  <c r="O22" i="3"/>
  <c r="M22" i="3"/>
  <c r="J22" i="3"/>
  <c r="N22" i="3" s="1"/>
  <c r="P21" i="3"/>
  <c r="O21" i="3"/>
  <c r="M21" i="3"/>
  <c r="J21" i="3"/>
  <c r="N21" i="3" s="1"/>
  <c r="P20" i="3"/>
  <c r="O20" i="3"/>
  <c r="M20" i="3"/>
  <c r="J20" i="3"/>
  <c r="N20" i="3" s="1"/>
  <c r="P19" i="3"/>
  <c r="O19" i="3"/>
  <c r="M19" i="3"/>
  <c r="J19" i="3"/>
  <c r="N19" i="3" s="1"/>
  <c r="P18" i="3"/>
  <c r="O18" i="3"/>
  <c r="M18" i="3"/>
  <c r="J18" i="3"/>
  <c r="N18" i="3" s="1"/>
  <c r="P17" i="3"/>
  <c r="O17" i="3"/>
  <c r="M17" i="3"/>
  <c r="J17" i="3"/>
  <c r="N17" i="3" s="1"/>
  <c r="P16" i="3"/>
  <c r="O16" i="3"/>
  <c r="M16" i="3"/>
  <c r="J16" i="3"/>
  <c r="N16" i="3" s="1"/>
  <c r="P15" i="3"/>
  <c r="O15" i="3"/>
  <c r="M15" i="3"/>
  <c r="J15" i="3"/>
  <c r="N15" i="3" s="1"/>
  <c r="P13" i="3"/>
  <c r="O13" i="3"/>
  <c r="M13" i="3"/>
  <c r="J13" i="3"/>
  <c r="N13" i="3" s="1"/>
  <c r="P11" i="3"/>
  <c r="O11" i="3"/>
  <c r="M11" i="3"/>
  <c r="J11" i="3"/>
  <c r="N11" i="3" s="1"/>
  <c r="P10" i="3"/>
  <c r="O10" i="3"/>
  <c r="M10" i="3"/>
  <c r="J10" i="3"/>
  <c r="N10" i="3" s="1"/>
  <c r="P9" i="3"/>
  <c r="O9" i="3"/>
  <c r="M9" i="3"/>
  <c r="J9" i="3"/>
  <c r="N9" i="3" s="1"/>
  <c r="P8" i="3"/>
  <c r="O8" i="3"/>
  <c r="M8" i="3"/>
  <c r="J8" i="3"/>
  <c r="N8" i="3" s="1"/>
  <c r="P7" i="3"/>
  <c r="O7" i="3"/>
  <c r="M7" i="3"/>
  <c r="J7" i="3"/>
  <c r="N7" i="3" s="1"/>
  <c r="P6" i="3"/>
  <c r="O6" i="3"/>
  <c r="M6" i="3"/>
  <c r="J6" i="3"/>
  <c r="N6" i="3" s="1"/>
  <c r="P5" i="3"/>
  <c r="O5" i="3"/>
  <c r="M5" i="3"/>
  <c r="J5" i="3"/>
  <c r="N5" i="3" s="1"/>
  <c r="P4" i="3"/>
  <c r="O4" i="3"/>
  <c r="M4" i="3"/>
  <c r="J4" i="3"/>
  <c r="N4" i="3" s="1"/>
  <c r="P3" i="3"/>
  <c r="M3" i="3"/>
  <c r="J3" i="3"/>
  <c r="N3" i="3" s="1"/>
  <c r="G15" i="2"/>
  <c r="G16" i="2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3" i="4"/>
  <c r="G4" i="2"/>
  <c r="G5" i="2"/>
  <c r="G6" i="2"/>
  <c r="G7" i="2"/>
  <c r="G8" i="2"/>
  <c r="G9" i="2"/>
  <c r="G10" i="2"/>
  <c r="G11" i="2"/>
  <c r="G12" i="2"/>
  <c r="G13" i="2"/>
  <c r="G14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3" i="2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3" i="4"/>
</calcChain>
</file>

<file path=xl/sharedStrings.xml><?xml version="1.0" encoding="utf-8"?>
<sst xmlns="http://schemas.openxmlformats.org/spreadsheetml/2006/main" count="1498" uniqueCount="365">
  <si>
    <r>
      <rPr>
        <b/>
        <i/>
        <sz val="11"/>
        <color rgb="FF000000"/>
        <rFont val="Aptos Narrow"/>
        <scheme val="minor"/>
      </rPr>
      <t>Supplementary Table 1</t>
    </r>
    <r>
      <rPr>
        <i/>
        <sz val="11"/>
        <color rgb="FF000000"/>
        <rFont val="Aptos Narrow"/>
        <scheme val="minor"/>
      </rPr>
      <t xml:space="preserve">:  Metadata (read ID, genus and species) on the paired-end data used in this study. The last column shows the GS estimation based on the kmer method calculated by (ref).  </t>
    </r>
  </si>
  <si>
    <t>Read ID</t>
  </si>
  <si>
    <t>Genus</t>
  </si>
  <si>
    <t>Species</t>
  </si>
  <si>
    <t>kmer based estimation</t>
  </si>
  <si>
    <t>Project</t>
  </si>
  <si>
    <t>ERR1743777</t>
  </si>
  <si>
    <t>Pharyngrochormis</t>
  </si>
  <si>
    <t>acuticeps</t>
  </si>
  <si>
    <t>NA</t>
  </si>
  <si>
    <t>EDSW200005875-1a</t>
  </si>
  <si>
    <t>Haplochromis</t>
  </si>
  <si>
    <t>adolphifrederici</t>
  </si>
  <si>
    <t>KEARAD</t>
  </si>
  <si>
    <t>EDSW200005899-1a</t>
  </si>
  <si>
    <t>aeneocolor</t>
  </si>
  <si>
    <t>EDSW200005921-1a</t>
  </si>
  <si>
    <t>angustifrons</t>
  </si>
  <si>
    <t>EDSW200005895-1a</t>
  </si>
  <si>
    <t>aquila</t>
  </si>
  <si>
    <t>SRR12700837</t>
  </si>
  <si>
    <t>argens</t>
  </si>
  <si>
    <t>SRP285149</t>
  </si>
  <si>
    <t>SRR12700878</t>
  </si>
  <si>
    <t>argenteus</t>
  </si>
  <si>
    <t>EDSW200005926-1a</t>
  </si>
  <si>
    <t>avium</t>
  </si>
  <si>
    <t>SRR12700902</t>
  </si>
  <si>
    <t>azureus</t>
  </si>
  <si>
    <t>SRR12700833</t>
  </si>
  <si>
    <t>bicolor</t>
  </si>
  <si>
    <t>ERR1822250</t>
  </si>
  <si>
    <t>Astatotilapia</t>
  </si>
  <si>
    <t>bloyeti</t>
  </si>
  <si>
    <t>SAMEA4033333</t>
  </si>
  <si>
    <t>SRR9675327</t>
  </si>
  <si>
    <t>Thoracochromis</t>
  </si>
  <si>
    <t>brauschi</t>
  </si>
  <si>
    <t>SRR7662473</t>
  </si>
  <si>
    <t>burtoni</t>
  </si>
  <si>
    <t>SRP156808</t>
  </si>
  <si>
    <t>EDSW200005891-1a</t>
  </si>
  <si>
    <t>chilotes</t>
  </si>
  <si>
    <t>SRR12700873</t>
  </si>
  <si>
    <t>cinctus</t>
  </si>
  <si>
    <t>EDSW200005881-1a</t>
  </si>
  <si>
    <t>concilians</t>
  </si>
  <si>
    <t>SRR12700897</t>
  </si>
  <si>
    <t>coprologus</t>
  </si>
  <si>
    <t>SRR12700864</t>
  </si>
  <si>
    <t>crassilabris</t>
  </si>
  <si>
    <t>EDSW200005939-1a</t>
  </si>
  <si>
    <t>crebridens</t>
  </si>
  <si>
    <t>SRR12700850</t>
  </si>
  <si>
    <t>cryptodon</t>
  </si>
  <si>
    <t>EDSW200005955-1a</t>
  </si>
  <si>
    <t>curvidens</t>
  </si>
  <si>
    <t>SRR12700818</t>
  </si>
  <si>
    <t>cyaneus</t>
  </si>
  <si>
    <t>SRR12700844</t>
  </si>
  <si>
    <t>degeni</t>
  </si>
  <si>
    <t>360X60</t>
  </si>
  <si>
    <t>eduardianus</t>
  </si>
  <si>
    <t>345X45</t>
  </si>
  <si>
    <t>elegans</t>
  </si>
  <si>
    <t>370X70</t>
  </si>
  <si>
    <t>engystoma</t>
  </si>
  <si>
    <t>EDSW200005892-1a</t>
  </si>
  <si>
    <t>erutus</t>
  </si>
  <si>
    <t>EDSW200005898-1a</t>
  </si>
  <si>
    <t>falcatus</t>
  </si>
  <si>
    <t>SRR12700834</t>
  </si>
  <si>
    <t>fischeri</t>
  </si>
  <si>
    <t>SRR12700874</t>
  </si>
  <si>
    <t>flavipinnis</t>
  </si>
  <si>
    <t>SRR2886825</t>
  </si>
  <si>
    <t>flavus</t>
  </si>
  <si>
    <t>SRP065582</t>
  </si>
  <si>
    <t>ERR3634107</t>
  </si>
  <si>
    <t>fuelleborni</t>
  </si>
  <si>
    <t>SAMEA6147768</t>
  </si>
  <si>
    <t>SRR12700886</t>
  </si>
  <si>
    <t>gigas</t>
  </si>
  <si>
    <t>ERR1081378</t>
  </si>
  <si>
    <t>gigliolii</t>
  </si>
  <si>
    <t>SAMEA3388867</t>
  </si>
  <si>
    <t>EDSW200005916-1a</t>
  </si>
  <si>
    <t>glaucus</t>
  </si>
  <si>
    <t>SRR12700875</t>
  </si>
  <si>
    <t>gowersii</t>
  </si>
  <si>
    <t>371X71</t>
  </si>
  <si>
    <t>gracilifur</t>
  </si>
  <si>
    <t>SRR12700879</t>
  </si>
  <si>
    <t>greenwoodi</t>
  </si>
  <si>
    <t>SRR12700810</t>
  </si>
  <si>
    <t>hiatus</t>
  </si>
  <si>
    <t>SRR12700899</t>
  </si>
  <si>
    <t>howesi</t>
  </si>
  <si>
    <t>SRR9657522</t>
  </si>
  <si>
    <t>Orthochromis</t>
  </si>
  <si>
    <t>indermauri</t>
  </si>
  <si>
    <t>SRP213801</t>
  </si>
  <si>
    <t>SRR12700811</t>
  </si>
  <si>
    <t>iris</t>
  </si>
  <si>
    <t>SRR12700817</t>
  </si>
  <si>
    <t>ishmaeli</t>
  </si>
  <si>
    <t>EDSW200005949-1a</t>
  </si>
  <si>
    <t>labiatus</t>
  </si>
  <si>
    <t>SRR12700822</t>
  </si>
  <si>
    <t>laparogramma</t>
  </si>
  <si>
    <t>SRR5221056</t>
  </si>
  <si>
    <t>latifasciatus</t>
  </si>
  <si>
    <t>SRP098665</t>
  </si>
  <si>
    <t>EDSW200005959-1a</t>
  </si>
  <si>
    <t>latifrons</t>
  </si>
  <si>
    <t>EDSW200005870-1a</t>
  </si>
  <si>
    <t>limax</t>
  </si>
  <si>
    <t>SRR12700876</t>
  </si>
  <si>
    <t>lividus</t>
  </si>
  <si>
    <t>366X66</t>
  </si>
  <si>
    <t>loati</t>
  </si>
  <si>
    <t>SRR12700887</t>
  </si>
  <si>
    <t>luteus</t>
  </si>
  <si>
    <t>SRR12700854</t>
  </si>
  <si>
    <t>macrocephalus</t>
  </si>
  <si>
    <t>346X46</t>
  </si>
  <si>
    <t>macropsoides</t>
  </si>
  <si>
    <t>EDSW200005890-1a</t>
  </si>
  <si>
    <t>mahagiensis</t>
  </si>
  <si>
    <t>SRR12700829</t>
  </si>
  <si>
    <t>mbipi</t>
  </si>
  <si>
    <t>SRR12700839</t>
  </si>
  <si>
    <t>megalops</t>
  </si>
  <si>
    <t>SRR12700858</t>
  </si>
  <si>
    <t>melanopterus</t>
  </si>
  <si>
    <t>EDSW200005930-1a</t>
  </si>
  <si>
    <t>molossus</t>
  </si>
  <si>
    <t>SRR9720036</t>
  </si>
  <si>
    <t>Pseudocrenilabrus</t>
  </si>
  <si>
    <t>multicolor</t>
  </si>
  <si>
    <t>EDSW200005896-1a</t>
  </si>
  <si>
    <t>mylodon</t>
  </si>
  <si>
    <t>SRR12700808</t>
  </si>
  <si>
    <t>nubilus</t>
  </si>
  <si>
    <t>SRR12700883</t>
  </si>
  <si>
    <t>nyererei</t>
  </si>
  <si>
    <t>EDSW200005935-1a</t>
  </si>
  <si>
    <t>olivaceus</t>
  </si>
  <si>
    <t>SRR12700813</t>
  </si>
  <si>
    <t>omnicaeruleus</t>
  </si>
  <si>
    <t>SRR9675397</t>
  </si>
  <si>
    <t>Petrochromus</t>
  </si>
  <si>
    <t>orthognathus</t>
  </si>
  <si>
    <t>SRR12700872</t>
  </si>
  <si>
    <t>orthostoma</t>
  </si>
  <si>
    <t>SRR9673865</t>
  </si>
  <si>
    <t>paludinosa</t>
  </si>
  <si>
    <t>EDSW200005873-1a</t>
  </si>
  <si>
    <t>paradoxus</t>
  </si>
  <si>
    <t>SRR12700877</t>
  </si>
  <si>
    <t>parvidens</t>
  </si>
  <si>
    <t>353X53</t>
  </si>
  <si>
    <t>paucidens</t>
  </si>
  <si>
    <t>SRR12700861</t>
  </si>
  <si>
    <t>perrieri</t>
  </si>
  <si>
    <t>EDSW200005871-1a</t>
  </si>
  <si>
    <t>pharyngalis</t>
  </si>
  <si>
    <t>SRR12700884</t>
  </si>
  <si>
    <t>plagiodon</t>
  </si>
  <si>
    <t>EDSW200005947-1a</t>
  </si>
  <si>
    <t>planus</t>
  </si>
  <si>
    <t>SRR12700855</t>
  </si>
  <si>
    <t>prodromus</t>
  </si>
  <si>
    <t>SRR4169629</t>
  </si>
  <si>
    <t>pundamilia</t>
  </si>
  <si>
    <t>SRP086337</t>
  </si>
  <si>
    <t>DRR057305</t>
  </si>
  <si>
    <t>pyrrhocephalus</t>
  </si>
  <si>
    <t>DRP004866</t>
  </si>
  <si>
    <t>363X63</t>
  </si>
  <si>
    <t>quasimodo</t>
  </si>
  <si>
    <t>EDSW200005880-1a</t>
  </si>
  <si>
    <t>relictidens</t>
  </si>
  <si>
    <t>SRR12700880</t>
  </si>
  <si>
    <t>retrodens</t>
  </si>
  <si>
    <t>EDSW200005907-1a</t>
  </si>
  <si>
    <t>rex</t>
  </si>
  <si>
    <t>SRR12700853</t>
  </si>
  <si>
    <t>riponianus</t>
  </si>
  <si>
    <t>SRR12700845</t>
  </si>
  <si>
    <t>rubripinnis</t>
  </si>
  <si>
    <t>SRR12700904</t>
  </si>
  <si>
    <t>rufocaudalis</t>
  </si>
  <si>
    <t>EDSW200005938-1a</t>
  </si>
  <si>
    <t>scheffersi</t>
  </si>
  <si>
    <t>EDSW200005887-1a</t>
  </si>
  <si>
    <t>schubotzi</t>
  </si>
  <si>
    <t>EDSW200005964-1a</t>
  </si>
  <si>
    <t>schubotziellus</t>
  </si>
  <si>
    <t>EDSW200005906-1a</t>
  </si>
  <si>
    <t>simba</t>
  </si>
  <si>
    <t>SRR12700824</t>
  </si>
  <si>
    <t>sp_all_red</t>
  </si>
  <si>
    <t>SRR12700819</t>
  </si>
  <si>
    <t>sp_big_blue_red</t>
  </si>
  <si>
    <t>SRR12700868</t>
  </si>
  <si>
    <t>sp_Bisina_acidens</t>
  </si>
  <si>
    <t>SRR12700867</t>
  </si>
  <si>
    <t>sp_Bisina_michaeli</t>
  </si>
  <si>
    <t>sp_black_scraper</t>
  </si>
  <si>
    <t>SRR12700828</t>
  </si>
  <si>
    <t>sp_blue_beadlei</t>
  </si>
  <si>
    <t>SRR12700865</t>
  </si>
  <si>
    <t>sp_blue_biter</t>
  </si>
  <si>
    <t>SRR12700860</t>
  </si>
  <si>
    <t>sp_blue_giant</t>
  </si>
  <si>
    <t>SRR12700830</t>
  </si>
  <si>
    <t>sp_brown_snout</t>
  </si>
  <si>
    <t>SRR2886828</t>
  </si>
  <si>
    <t>sp_checkmate</t>
  </si>
  <si>
    <t>SRR12700870</t>
  </si>
  <si>
    <t>sp_cherry_fin</t>
  </si>
  <si>
    <t>SRR9657521</t>
  </si>
  <si>
    <t>sp_chipwa</t>
  </si>
  <si>
    <t>SRR12700852</t>
  </si>
  <si>
    <t>sp_deepwater_giant</t>
  </si>
  <si>
    <t>SRR12700862</t>
  </si>
  <si>
    <t>sp_deepwater_rock_sheller</t>
  </si>
  <si>
    <t>sp_dusky_slate</t>
  </si>
  <si>
    <t>SRR12700896</t>
  </si>
  <si>
    <t>sp_dwarf_dentex</t>
  </si>
  <si>
    <t>EDSW200005977-1a</t>
  </si>
  <si>
    <t>sp_green_sheller</t>
  </si>
  <si>
    <t>SRR12700903</t>
  </si>
  <si>
    <t>sp_grey</t>
  </si>
  <si>
    <t>SRR12700898</t>
  </si>
  <si>
    <t>sp_large_red_deepwater</t>
  </si>
  <si>
    <t>DRR057303</t>
  </si>
  <si>
    <t>sp_macula</t>
  </si>
  <si>
    <t>SRR12700863</t>
  </si>
  <si>
    <t>sp_matumbi_hunter</t>
  </si>
  <si>
    <t>SRR12700885</t>
  </si>
  <si>
    <t>sp_nubilus_rocks</t>
  </si>
  <si>
    <t>SRR12700842</t>
  </si>
  <si>
    <t>sp_odd_dupper</t>
  </si>
  <si>
    <t>SRR12700859</t>
  </si>
  <si>
    <t>sp_orange</t>
  </si>
  <si>
    <t>SRR12700825</t>
  </si>
  <si>
    <t>sp_orange_anal_picker</t>
  </si>
  <si>
    <t>374X74</t>
  </si>
  <si>
    <t>sp_pharyngeal_crusher</t>
  </si>
  <si>
    <t>SRR12700893</t>
  </si>
  <si>
    <t>sp_pink_anal</t>
  </si>
  <si>
    <t>SRR12700836</t>
  </si>
  <si>
    <t>sp_plumbus</t>
  </si>
  <si>
    <t>EDSW200005966-1a</t>
  </si>
  <si>
    <t>sp_protruding_pedicel</t>
  </si>
  <si>
    <t>SRR12700857</t>
  </si>
  <si>
    <t>sp_pseudoblue</t>
  </si>
  <si>
    <t>SRR12700881</t>
  </si>
  <si>
    <t>sp_purple_yellow</t>
  </si>
  <si>
    <t>SRR12700849</t>
  </si>
  <si>
    <t>sp_red</t>
  </si>
  <si>
    <t>SRR12700901</t>
  </si>
  <si>
    <t>sp_red_carp</t>
  </si>
  <si>
    <t>sp_red_cheek</t>
  </si>
  <si>
    <t>116A16</t>
  </si>
  <si>
    <t>sp_red_head</t>
  </si>
  <si>
    <t>349X49</t>
  </si>
  <si>
    <t>sp_red_scraper</t>
  </si>
  <si>
    <t>EDSW200005893-1a</t>
  </si>
  <si>
    <t>sp_red_tail_scraper</t>
  </si>
  <si>
    <t>378X78</t>
  </si>
  <si>
    <t>sp_riponianus_like</t>
  </si>
  <si>
    <t>ERR3634110</t>
  </si>
  <si>
    <t>sp_ruaha_blue</t>
  </si>
  <si>
    <t>ERR3634113</t>
  </si>
  <si>
    <t>sp_ruaha_red_cheek</t>
  </si>
  <si>
    <t>SRR12700892</t>
  </si>
  <si>
    <t>sp_scraper</t>
  </si>
  <si>
    <t>SRR12394622</t>
  </si>
  <si>
    <t>sp_serranus_Victoria</t>
  </si>
  <si>
    <t>SRP276092</t>
  </si>
  <si>
    <t>SRR12700815</t>
  </si>
  <si>
    <t>sp_short_head_chilotes</t>
  </si>
  <si>
    <t>SRR12700888</t>
  </si>
  <si>
    <t>sp_short_snout_scraper</t>
  </si>
  <si>
    <t>SRR12700823</t>
  </si>
  <si>
    <t>sp_sky_blue_picker</t>
  </si>
  <si>
    <t>EDSW200005968-1a</t>
  </si>
  <si>
    <t>sp_slender_white</t>
  </si>
  <si>
    <t>SRR12700856</t>
  </si>
  <si>
    <t>sp_stone</t>
  </si>
  <si>
    <t>SRR12700869</t>
  </si>
  <si>
    <t>sp_stripe</t>
  </si>
  <si>
    <t>SRR12700895</t>
  </si>
  <si>
    <t>sp_supramacrops</t>
  </si>
  <si>
    <t>EDSW200005920-1a</t>
  </si>
  <si>
    <t>sp_thick_lip</t>
  </si>
  <si>
    <t>SRR12700847</t>
  </si>
  <si>
    <t>sp_thickskin</t>
  </si>
  <si>
    <t>SRR12700889</t>
  </si>
  <si>
    <t>sp_unicuspid_scraper</t>
  </si>
  <si>
    <t>SRR12700812</t>
  </si>
  <si>
    <t>sp_velvet_black_cryptodon</t>
  </si>
  <si>
    <t>380X80</t>
  </si>
  <si>
    <t>sp_xenognathus_like</t>
  </si>
  <si>
    <t>SRR12700814</t>
  </si>
  <si>
    <t>sp_yellow_anal_scraper</t>
  </si>
  <si>
    <t>EDSW200005889-1a</t>
  </si>
  <si>
    <t>sp_yellow_chest</t>
  </si>
  <si>
    <t>SRR12700894</t>
  </si>
  <si>
    <t>sp_yellow_chin</t>
  </si>
  <si>
    <t>EDSW200005951-1a</t>
  </si>
  <si>
    <t>squamipinnis</t>
  </si>
  <si>
    <t>SRR12700846</t>
  </si>
  <si>
    <t>tanaos</t>
  </si>
  <si>
    <t>EDSW200005948-1a</t>
  </si>
  <si>
    <t>taurinus</t>
  </si>
  <si>
    <t>SRR12700832</t>
  </si>
  <si>
    <t>theliodon</t>
  </si>
  <si>
    <t>SRR12700816</t>
  </si>
  <si>
    <t>thereuterion</t>
  </si>
  <si>
    <t>SRR12700851</t>
  </si>
  <si>
    <t>vanoijeni</t>
  </si>
  <si>
    <t>SRR12700827</t>
  </si>
  <si>
    <t>velifer</t>
  </si>
  <si>
    <t>EDSW200005936-1a</t>
  </si>
  <si>
    <t>vittatus</t>
  </si>
  <si>
    <t>SRR12700890</t>
  </si>
  <si>
    <t>vonlinnei</t>
  </si>
  <si>
    <t>SRR12700843</t>
  </si>
  <si>
    <t>xanthopteryx</t>
  </si>
  <si>
    <t>SRR12700900</t>
  </si>
  <si>
    <t>xenognathus</t>
  </si>
  <si>
    <r>
      <rPr>
        <b/>
        <i/>
        <sz val="11"/>
        <color rgb="FF000000"/>
        <rFont val="Aptos Narrow"/>
        <scheme val="minor"/>
      </rPr>
      <t>Supplementary Table 2</t>
    </r>
    <r>
      <rPr>
        <i/>
        <sz val="11"/>
        <color rgb="FF000000"/>
        <rFont val="Aptos Narrow"/>
        <scheme val="minor"/>
      </rPr>
      <t>: Results of adapter clipping and quality trimming performed on the paired-end sequencing data utilized in this study, employing Trimmomatic.</t>
    </r>
  </si>
  <si>
    <t>Input Read Pairs</t>
  </si>
  <si>
    <t>Both Surviving</t>
  </si>
  <si>
    <t>Forward Only Surviving</t>
  </si>
  <si>
    <t>Reverse Only Surviving</t>
  </si>
  <si>
    <t>Dropped</t>
  </si>
  <si>
    <t>Fraction surviving</t>
  </si>
  <si>
    <r>
      <rPr>
        <b/>
        <i/>
        <sz val="11"/>
        <color rgb="FF000000"/>
        <rFont val="Aptos Narrow"/>
        <scheme val="minor"/>
      </rPr>
      <t>Supplementary Table 3</t>
    </r>
    <r>
      <rPr>
        <i/>
        <sz val="11"/>
        <color rgb="FF000000"/>
        <rFont val="Aptos Narrow"/>
        <scheme val="minor"/>
      </rPr>
      <t xml:space="preserve">: Results of </t>
    </r>
    <r>
      <rPr>
        <sz val="11"/>
        <color rgb="FF000000"/>
        <rFont val="Aptos Narrow"/>
        <scheme val="minor"/>
      </rPr>
      <t>de novo</t>
    </r>
    <r>
      <rPr>
        <i/>
        <sz val="11"/>
        <color rgb="FF000000"/>
        <rFont val="Aptos Narrow"/>
        <scheme val="minor"/>
      </rPr>
      <t xml:space="preserve"> assembly of paired-end data using AbySS. </t>
    </r>
  </si>
  <si>
    <t>N50 value</t>
  </si>
  <si>
    <t>Assembly Length (bp)</t>
  </si>
  <si>
    <t>Longest contig</t>
  </si>
  <si>
    <t>Total contigs</t>
  </si>
  <si>
    <t>Total contigs longer than 500bp</t>
  </si>
  <si>
    <t>E-size</t>
  </si>
  <si>
    <t>Number of alignments</t>
  </si>
  <si>
    <t>Mapped alignments</t>
  </si>
  <si>
    <t>Unmapped alignments</t>
  </si>
  <si>
    <t>High quality mapped alignments</t>
  </si>
  <si>
    <t>Mapped alignments in proper pair</t>
  </si>
  <si>
    <t>Proportion of alignments that is mapped (%)</t>
  </si>
  <si>
    <t>Proportion of alignments that is unmapped (%)</t>
  </si>
  <si>
    <t>Proportion of mapped alignments that is high quality (%)</t>
  </si>
  <si>
    <t>Proportion of mapped alignments that is paired properly (%)</t>
  </si>
  <si>
    <r>
      <rPr>
        <b/>
        <i/>
        <sz val="11"/>
        <color rgb="FF000000"/>
        <rFont val="Aptos Narrow"/>
        <scheme val="minor"/>
      </rPr>
      <t>Supplementary Table 4</t>
    </r>
    <r>
      <rPr>
        <i/>
        <sz val="11"/>
        <color rgb="FF000000"/>
        <rFont val="Aptos Narrow"/>
        <scheme val="minor"/>
      </rPr>
      <t xml:space="preserve">: GS estimations using ModEst based on </t>
    </r>
    <r>
      <rPr>
        <sz val="11"/>
        <color rgb="FF000000"/>
        <rFont val="Aptos Narrow"/>
        <scheme val="minor"/>
      </rPr>
      <t>de novo</t>
    </r>
    <r>
      <rPr>
        <i/>
        <sz val="11"/>
        <color rgb="FF000000"/>
        <rFont val="Aptos Narrow"/>
        <scheme val="minor"/>
      </rPr>
      <t xml:space="preserve"> assemblies.</t>
    </r>
  </si>
  <si>
    <t>GS estimation</t>
  </si>
  <si>
    <t>Mapped nucleotides</t>
  </si>
  <si>
    <t>Estimated coverage</t>
  </si>
  <si>
    <t>Relative difference between assembly and GSE (%)</t>
  </si>
  <si>
    <t xml:space="preserve"> Difference between assembly and GSE (bp)</t>
  </si>
  <si>
    <t xml:space="preserve"> Difference between  GSE and kmer (bp)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</si>
</sst>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rgb="FF000000"/>
      <name val="Aptos Narrow"/>
      <scheme val="minor"/>
    </font>
    <font>
      <i/>
      <sz val="11"/>
      <color rgb="FF000000"/>
      <name val="Aptos Narrow"/>
      <scheme val="minor"/>
    </font>
    <font>
      <i/>
      <sz val="11"/>
      <color rgb="FF000000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scheme val="minor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7" fillId="0" borderId="0" xfId="0" applyFont="1"/>
    <xf numFmtId="2" fontId="7" fillId="0" borderId="0" xfId="0" applyNumberFormat="1" applyFont="1"/>
    <xf numFmtId="1" fontId="0" fillId="0" borderId="0" xfId="0" applyNumberFormat="1"/>
    <xf numFmtId="0" fontId="8" fillId="0" borderId="0" xfId="0" applyFont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0" fontId="9" fillId="0" borderId="0" xfId="0" applyFo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'GS estimations'!$P$2</c:f>
              <c:strCache>
                <c:ptCount val="1"/>
                <c:pt idx="0">
                  <c:v>Relative difference between assembly and GSE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'GS estimations'!$O$3:$O$158</c:f>
              <c:numCache>
                <c:formatCode>General</c:formatCode>
                <c:ptCount val="156"/>
                <c:pt idx="0">
                  <c:v>40</c:v>
                </c:pt>
                <c:pt idx="1">
                  <c:v>29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30</c:v>
                </c:pt>
                <c:pt idx="6">
                  <c:v>16</c:v>
                </c:pt>
                <c:pt idx="7">
                  <c:v>36</c:v>
                </c:pt>
                <c:pt idx="8">
                  <c:v>28</c:v>
                </c:pt>
                <c:pt idx="9">
                  <c:v>57</c:v>
                </c:pt>
                <c:pt idx="10">
                  <c:v>21</c:v>
                </c:pt>
                <c:pt idx="11">
                  <c:v>25</c:v>
                </c:pt>
                <c:pt idx="12">
                  <c:v>31</c:v>
                </c:pt>
                <c:pt idx="13">
                  <c:v>26</c:v>
                </c:pt>
                <c:pt idx="14">
                  <c:v>29</c:v>
                </c:pt>
                <c:pt idx="15">
                  <c:v>27</c:v>
                </c:pt>
                <c:pt idx="16">
                  <c:v>31</c:v>
                </c:pt>
                <c:pt idx="17">
                  <c:v>33</c:v>
                </c:pt>
                <c:pt idx="18">
                  <c:v>29</c:v>
                </c:pt>
                <c:pt idx="19">
                  <c:v>22</c:v>
                </c:pt>
                <c:pt idx="20">
                  <c:v>32</c:v>
                </c:pt>
                <c:pt idx="21">
                  <c:v>41</c:v>
                </c:pt>
                <c:pt idx="22">
                  <c:v>40</c:v>
                </c:pt>
                <c:pt idx="23">
                  <c:v>40</c:v>
                </c:pt>
                <c:pt idx="24">
                  <c:v>25</c:v>
                </c:pt>
                <c:pt idx="25">
                  <c:v>20</c:v>
                </c:pt>
                <c:pt idx="26">
                  <c:v>21</c:v>
                </c:pt>
                <c:pt idx="27">
                  <c:v>17</c:v>
                </c:pt>
                <c:pt idx="28">
                  <c:v>14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21</c:v>
                </c:pt>
                <c:pt idx="33">
                  <c:v>24</c:v>
                </c:pt>
                <c:pt idx="34">
                  <c:v>24</c:v>
                </c:pt>
                <c:pt idx="35">
                  <c:v>20</c:v>
                </c:pt>
                <c:pt idx="36">
                  <c:v>24</c:v>
                </c:pt>
                <c:pt idx="37">
                  <c:v>24</c:v>
                </c:pt>
                <c:pt idx="38">
                  <c:v>32</c:v>
                </c:pt>
                <c:pt idx="39">
                  <c:v>31</c:v>
                </c:pt>
                <c:pt idx="40">
                  <c:v>28</c:v>
                </c:pt>
                <c:pt idx="41">
                  <c:v>28</c:v>
                </c:pt>
                <c:pt idx="42">
                  <c:v>31</c:v>
                </c:pt>
                <c:pt idx="43">
                  <c:v>21</c:v>
                </c:pt>
                <c:pt idx="44">
                  <c:v>30</c:v>
                </c:pt>
                <c:pt idx="45">
                  <c:v>25</c:v>
                </c:pt>
                <c:pt idx="46">
                  <c:v>31</c:v>
                </c:pt>
                <c:pt idx="47">
                  <c:v>28</c:v>
                </c:pt>
                <c:pt idx="48">
                  <c:v>34</c:v>
                </c:pt>
                <c:pt idx="49">
                  <c:v>38</c:v>
                </c:pt>
                <c:pt idx="50">
                  <c:v>35</c:v>
                </c:pt>
                <c:pt idx="51">
                  <c:v>29</c:v>
                </c:pt>
                <c:pt idx="52">
                  <c:v>31</c:v>
                </c:pt>
                <c:pt idx="53">
                  <c:v>22</c:v>
                </c:pt>
                <c:pt idx="54">
                  <c:v>19</c:v>
                </c:pt>
                <c:pt idx="55">
                  <c:v>29</c:v>
                </c:pt>
                <c:pt idx="56">
                  <c:v>28</c:v>
                </c:pt>
                <c:pt idx="57">
                  <c:v>31</c:v>
                </c:pt>
                <c:pt idx="58">
                  <c:v>21</c:v>
                </c:pt>
                <c:pt idx="59">
                  <c:v>22</c:v>
                </c:pt>
                <c:pt idx="60">
                  <c:v>34</c:v>
                </c:pt>
                <c:pt idx="61">
                  <c:v>21</c:v>
                </c:pt>
                <c:pt idx="62">
                  <c:v>25</c:v>
                </c:pt>
                <c:pt idx="63">
                  <c:v>31</c:v>
                </c:pt>
                <c:pt idx="64">
                  <c:v>29</c:v>
                </c:pt>
                <c:pt idx="65">
                  <c:v>25</c:v>
                </c:pt>
                <c:pt idx="66">
                  <c:v>32</c:v>
                </c:pt>
                <c:pt idx="67">
                  <c:v>31</c:v>
                </c:pt>
                <c:pt idx="68">
                  <c:v>33</c:v>
                </c:pt>
                <c:pt idx="69">
                  <c:v>30</c:v>
                </c:pt>
                <c:pt idx="70">
                  <c:v>21</c:v>
                </c:pt>
                <c:pt idx="71">
                  <c:v>29</c:v>
                </c:pt>
                <c:pt idx="72">
                  <c:v>19</c:v>
                </c:pt>
                <c:pt idx="73">
                  <c:v>31</c:v>
                </c:pt>
                <c:pt idx="74">
                  <c:v>40</c:v>
                </c:pt>
                <c:pt idx="75">
                  <c:v>27</c:v>
                </c:pt>
                <c:pt idx="76">
                  <c:v>30</c:v>
                </c:pt>
                <c:pt idx="77">
                  <c:v>31</c:v>
                </c:pt>
                <c:pt idx="78">
                  <c:v>24</c:v>
                </c:pt>
                <c:pt idx="79">
                  <c:v>25</c:v>
                </c:pt>
                <c:pt idx="80">
                  <c:v>30</c:v>
                </c:pt>
                <c:pt idx="81">
                  <c:v>20</c:v>
                </c:pt>
                <c:pt idx="82">
                  <c:v>14</c:v>
                </c:pt>
                <c:pt idx="83">
                  <c:v>16</c:v>
                </c:pt>
                <c:pt idx="84">
                  <c:v>15</c:v>
                </c:pt>
                <c:pt idx="85">
                  <c:v>30</c:v>
                </c:pt>
                <c:pt idx="86">
                  <c:v>36</c:v>
                </c:pt>
                <c:pt idx="87">
                  <c:v>34</c:v>
                </c:pt>
                <c:pt idx="88">
                  <c:v>30</c:v>
                </c:pt>
                <c:pt idx="89">
                  <c:v>23</c:v>
                </c:pt>
                <c:pt idx="90">
                  <c:v>19</c:v>
                </c:pt>
                <c:pt idx="91">
                  <c:v>15</c:v>
                </c:pt>
                <c:pt idx="92">
                  <c:v>10</c:v>
                </c:pt>
                <c:pt idx="93">
                  <c:v>19</c:v>
                </c:pt>
                <c:pt idx="94">
                  <c:v>41</c:v>
                </c:pt>
                <c:pt idx="95">
                  <c:v>22</c:v>
                </c:pt>
                <c:pt idx="96">
                  <c:v>12</c:v>
                </c:pt>
                <c:pt idx="97">
                  <c:v>22</c:v>
                </c:pt>
                <c:pt idx="98">
                  <c:v>8</c:v>
                </c:pt>
                <c:pt idx="99">
                  <c:v>21</c:v>
                </c:pt>
                <c:pt idx="100">
                  <c:v>17</c:v>
                </c:pt>
                <c:pt idx="101">
                  <c:v>31</c:v>
                </c:pt>
                <c:pt idx="102">
                  <c:v>10</c:v>
                </c:pt>
                <c:pt idx="103">
                  <c:v>10</c:v>
                </c:pt>
                <c:pt idx="104">
                  <c:v>11</c:v>
                </c:pt>
                <c:pt idx="105">
                  <c:v>9</c:v>
                </c:pt>
                <c:pt idx="106">
                  <c:v>17</c:v>
                </c:pt>
                <c:pt idx="107">
                  <c:v>14</c:v>
                </c:pt>
                <c:pt idx="108">
                  <c:v>14</c:v>
                </c:pt>
                <c:pt idx="109">
                  <c:v>11</c:v>
                </c:pt>
                <c:pt idx="110">
                  <c:v>13</c:v>
                </c:pt>
                <c:pt idx="111">
                  <c:v>10</c:v>
                </c:pt>
                <c:pt idx="112">
                  <c:v>10</c:v>
                </c:pt>
                <c:pt idx="113">
                  <c:v>9</c:v>
                </c:pt>
                <c:pt idx="114">
                  <c:v>14</c:v>
                </c:pt>
                <c:pt idx="115">
                  <c:v>10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13</c:v>
                </c:pt>
                <c:pt idx="121">
                  <c:v>9</c:v>
                </c:pt>
                <c:pt idx="122">
                  <c:v>9</c:v>
                </c:pt>
                <c:pt idx="123">
                  <c:v>13</c:v>
                </c:pt>
                <c:pt idx="124">
                  <c:v>9</c:v>
                </c:pt>
                <c:pt idx="125">
                  <c:v>11</c:v>
                </c:pt>
                <c:pt idx="126">
                  <c:v>14</c:v>
                </c:pt>
                <c:pt idx="127">
                  <c:v>11</c:v>
                </c:pt>
                <c:pt idx="128">
                  <c:v>10</c:v>
                </c:pt>
                <c:pt idx="129">
                  <c:v>10</c:v>
                </c:pt>
                <c:pt idx="130">
                  <c:v>12</c:v>
                </c:pt>
                <c:pt idx="131">
                  <c:v>9</c:v>
                </c:pt>
                <c:pt idx="132">
                  <c:v>8</c:v>
                </c:pt>
                <c:pt idx="133">
                  <c:v>11</c:v>
                </c:pt>
                <c:pt idx="134">
                  <c:v>9</c:v>
                </c:pt>
                <c:pt idx="135">
                  <c:v>12</c:v>
                </c:pt>
                <c:pt idx="136">
                  <c:v>10</c:v>
                </c:pt>
                <c:pt idx="137">
                  <c:v>10</c:v>
                </c:pt>
                <c:pt idx="138">
                  <c:v>14</c:v>
                </c:pt>
                <c:pt idx="139">
                  <c:v>15</c:v>
                </c:pt>
                <c:pt idx="140">
                  <c:v>10</c:v>
                </c:pt>
                <c:pt idx="141">
                  <c:v>10</c:v>
                </c:pt>
                <c:pt idx="142">
                  <c:v>9</c:v>
                </c:pt>
                <c:pt idx="143">
                  <c:v>12</c:v>
                </c:pt>
                <c:pt idx="144">
                  <c:v>10</c:v>
                </c:pt>
                <c:pt idx="145">
                  <c:v>10</c:v>
                </c:pt>
                <c:pt idx="146">
                  <c:v>12</c:v>
                </c:pt>
                <c:pt idx="147">
                  <c:v>9</c:v>
                </c:pt>
                <c:pt idx="148">
                  <c:v>9</c:v>
                </c:pt>
                <c:pt idx="149">
                  <c:v>12</c:v>
                </c:pt>
                <c:pt idx="150">
                  <c:v>10</c:v>
                </c:pt>
                <c:pt idx="151">
                  <c:v>14</c:v>
                </c:pt>
                <c:pt idx="152">
                  <c:v>10</c:v>
                </c:pt>
                <c:pt idx="153">
                  <c:v>10</c:v>
                </c:pt>
                <c:pt idx="154">
                  <c:v>13</c:v>
                </c:pt>
                <c:pt idx="155">
                  <c:v>10</c:v>
                </c:pt>
              </c:numCache>
            </c:numRef>
          </c:xVal>
          <c:yVal>
            <c:numRef>
              <c:f>'GS estimations'!$P$3:$P$158</c:f>
              <c:numCache>
                <c:formatCode>0.00</c:formatCode>
                <c:ptCount val="156"/>
                <c:pt idx="0">
                  <c:v>2.0986358866736721</c:v>
                </c:pt>
                <c:pt idx="1">
                  <c:v>2.8056112224448926</c:v>
                </c:pt>
                <c:pt idx="2">
                  <c:v>5.3553038105046298</c:v>
                </c:pt>
                <c:pt idx="3">
                  <c:v>3.14533622559654</c:v>
                </c:pt>
                <c:pt idx="4">
                  <c:v>1.6494845360824795</c:v>
                </c:pt>
                <c:pt idx="5">
                  <c:v>0.62959076600209718</c:v>
                </c:pt>
                <c:pt idx="6">
                  <c:v>7.7789150460593648</c:v>
                </c:pt>
                <c:pt idx="7">
                  <c:v>5.0411522633744816</c:v>
                </c:pt>
                <c:pt idx="8">
                  <c:v>5.3053053053053079</c:v>
                </c:pt>
                <c:pt idx="9">
                  <c:v>6.0784313725490202</c:v>
                </c:pt>
                <c:pt idx="10">
                  <c:v>3.8934426229508157</c:v>
                </c:pt>
                <c:pt idx="11">
                  <c:v>6.568627450980391</c:v>
                </c:pt>
                <c:pt idx="12">
                  <c:v>1.9648397104446769</c:v>
                </c:pt>
                <c:pt idx="13">
                  <c:v>0</c:v>
                </c:pt>
                <c:pt idx="14">
                  <c:v>1.0277492291880796</c:v>
                </c:pt>
                <c:pt idx="15">
                  <c:v>1.5940488841657885</c:v>
                </c:pt>
                <c:pt idx="16">
                  <c:v>0</c:v>
                </c:pt>
                <c:pt idx="17">
                  <c:v>3.1697341513292399</c:v>
                </c:pt>
                <c:pt idx="18">
                  <c:v>5.3000000000000043</c:v>
                </c:pt>
                <c:pt idx="19">
                  <c:v>0.84210526315789958</c:v>
                </c:pt>
                <c:pt idx="20">
                  <c:v>0.52631578947368585</c:v>
                </c:pt>
                <c:pt idx="21">
                  <c:v>0.51493305870237149</c:v>
                </c:pt>
                <c:pt idx="22">
                  <c:v>0.52465897166842357</c:v>
                </c:pt>
                <c:pt idx="23">
                  <c:v>3.495762711864403</c:v>
                </c:pt>
                <c:pt idx="24">
                  <c:v>2.8571428571428581</c:v>
                </c:pt>
                <c:pt idx="25">
                  <c:v>4.2051282051282062</c:v>
                </c:pt>
                <c:pt idx="26">
                  <c:v>10.849539406345954</c:v>
                </c:pt>
                <c:pt idx="27">
                  <c:v>7.2277227722772235</c:v>
                </c:pt>
                <c:pt idx="28">
                  <c:v>11.274509803921573</c:v>
                </c:pt>
                <c:pt idx="29">
                  <c:v>2.2403258655804503</c:v>
                </c:pt>
                <c:pt idx="30">
                  <c:v>3.6274509803921551</c:v>
                </c:pt>
                <c:pt idx="31">
                  <c:v>4.3478260869565188</c:v>
                </c:pt>
                <c:pt idx="32">
                  <c:v>5.5611729019211298</c:v>
                </c:pt>
                <c:pt idx="33">
                  <c:v>2.3493360572012234</c:v>
                </c:pt>
                <c:pt idx="34">
                  <c:v>2.0512820512820551</c:v>
                </c:pt>
                <c:pt idx="35">
                  <c:v>5.0150451354062149</c:v>
                </c:pt>
                <c:pt idx="36">
                  <c:v>3.302373581011353</c:v>
                </c:pt>
                <c:pt idx="37">
                  <c:v>3.302373581011353</c:v>
                </c:pt>
                <c:pt idx="38">
                  <c:v>0.31055900621117516</c:v>
                </c:pt>
                <c:pt idx="39">
                  <c:v>0.10672358591248265</c:v>
                </c:pt>
                <c:pt idx="40">
                  <c:v>3.3434650455927084</c:v>
                </c:pt>
                <c:pt idx="41">
                  <c:v>1.6427104722792629</c:v>
                </c:pt>
                <c:pt idx="42">
                  <c:v>8.8514225500526891</c:v>
                </c:pt>
                <c:pt idx="43">
                  <c:v>6.4356435643564307</c:v>
                </c:pt>
                <c:pt idx="44">
                  <c:v>5.3627760252365935</c:v>
                </c:pt>
                <c:pt idx="45">
                  <c:v>1.3918629550321304</c:v>
                </c:pt>
                <c:pt idx="46">
                  <c:v>0.2103049421661396</c:v>
                </c:pt>
                <c:pt idx="47">
                  <c:v>3.556485355648531</c:v>
                </c:pt>
                <c:pt idx="48">
                  <c:v>1.381509032943673</c:v>
                </c:pt>
                <c:pt idx="49">
                  <c:v>2.0618556701030966</c:v>
                </c:pt>
                <c:pt idx="50">
                  <c:v>3.7433155080213831</c:v>
                </c:pt>
                <c:pt idx="51">
                  <c:v>1.0706638115631661</c:v>
                </c:pt>
                <c:pt idx="52">
                  <c:v>0.20325203252032908</c:v>
                </c:pt>
                <c:pt idx="53">
                  <c:v>2.5879917184264967</c:v>
                </c:pt>
                <c:pt idx="54">
                  <c:v>7.722772277227719</c:v>
                </c:pt>
                <c:pt idx="55">
                  <c:v>1.4285714285714235</c:v>
                </c:pt>
                <c:pt idx="56">
                  <c:v>5.7000000000000046</c:v>
                </c:pt>
                <c:pt idx="57">
                  <c:v>1.0706638115631661</c:v>
                </c:pt>
                <c:pt idx="58">
                  <c:v>6.893203883495147</c:v>
                </c:pt>
                <c:pt idx="59">
                  <c:v>4.5180722891566276</c:v>
                </c:pt>
                <c:pt idx="60">
                  <c:v>4.27184466019418</c:v>
                </c:pt>
                <c:pt idx="61">
                  <c:v>6.1386138613861441</c:v>
                </c:pt>
                <c:pt idx="62">
                  <c:v>1.7329255861365911</c:v>
                </c:pt>
                <c:pt idx="63">
                  <c:v>0.932642487046631</c:v>
                </c:pt>
                <c:pt idx="64">
                  <c:v>0.74152542372880603</c:v>
                </c:pt>
                <c:pt idx="65">
                  <c:v>4.2596348884381356</c:v>
                </c:pt>
                <c:pt idx="66">
                  <c:v>0.9493670886076</c:v>
                </c:pt>
                <c:pt idx="67">
                  <c:v>1.532175689479065</c:v>
                </c:pt>
                <c:pt idx="68">
                  <c:v>3.2686414708886669</c:v>
                </c:pt>
                <c:pt idx="69">
                  <c:v>2.9652351738241323</c:v>
                </c:pt>
                <c:pt idx="70">
                  <c:v>4.8000000000000043</c:v>
                </c:pt>
                <c:pt idx="71">
                  <c:v>2.0533880903490731</c:v>
                </c:pt>
                <c:pt idx="72">
                  <c:v>4.4193216855087369</c:v>
                </c:pt>
                <c:pt idx="73">
                  <c:v>1.6359918200409052</c:v>
                </c:pt>
                <c:pt idx="74">
                  <c:v>0.20449897750510759</c:v>
                </c:pt>
                <c:pt idx="75">
                  <c:v>1.8633540372670843</c:v>
                </c:pt>
                <c:pt idx="76">
                  <c:v>5.9670781893004126</c:v>
                </c:pt>
                <c:pt idx="77">
                  <c:v>0.50916496945010437</c:v>
                </c:pt>
                <c:pt idx="78">
                  <c:v>1.4783526927138357</c:v>
                </c:pt>
                <c:pt idx="79">
                  <c:v>1.5544041450777257</c:v>
                </c:pt>
                <c:pt idx="80">
                  <c:v>1.7185821697099923</c:v>
                </c:pt>
                <c:pt idx="81">
                  <c:v>4.4102564102564079</c:v>
                </c:pt>
                <c:pt idx="82">
                  <c:v>27.338129496402875</c:v>
                </c:pt>
                <c:pt idx="83">
                  <c:v>21.627188465499479</c:v>
                </c:pt>
                <c:pt idx="84">
                  <c:v>11.577868852459016</c:v>
                </c:pt>
                <c:pt idx="85">
                  <c:v>3.8500506585612992</c:v>
                </c:pt>
                <c:pt idx="86">
                  <c:v>7.0175438596491224</c:v>
                </c:pt>
                <c:pt idx="87">
                  <c:v>7.3008849557522071</c:v>
                </c:pt>
                <c:pt idx="88">
                  <c:v>2.5988700564971712</c:v>
                </c:pt>
                <c:pt idx="89">
                  <c:v>3.6809815950920255</c:v>
                </c:pt>
                <c:pt idx="90">
                  <c:v>4.0752351097178678</c:v>
                </c:pt>
                <c:pt idx="91">
                  <c:v>12.038834951456312</c:v>
                </c:pt>
                <c:pt idx="92">
                  <c:v>19.37424789410349</c:v>
                </c:pt>
                <c:pt idx="93">
                  <c:v>4.3967280163599192</c:v>
                </c:pt>
                <c:pt idx="94">
                  <c:v>5.9259259259259238</c:v>
                </c:pt>
                <c:pt idx="95">
                  <c:v>3.3444816053511683</c:v>
                </c:pt>
                <c:pt idx="96">
                  <c:v>9.7586568730325336</c:v>
                </c:pt>
                <c:pt idx="97">
                  <c:v>7.574094401756315</c:v>
                </c:pt>
                <c:pt idx="98">
                  <c:v>14.935064935064934</c:v>
                </c:pt>
                <c:pt idx="99">
                  <c:v>8.501594048884165</c:v>
                </c:pt>
                <c:pt idx="100">
                  <c:v>10.204081632653061</c:v>
                </c:pt>
                <c:pt idx="101">
                  <c:v>0.80552359033372323</c:v>
                </c:pt>
                <c:pt idx="102">
                  <c:v>11.897435897435892</c:v>
                </c:pt>
                <c:pt idx="103">
                  <c:v>14.271844660194176</c:v>
                </c:pt>
                <c:pt idx="104">
                  <c:v>14.857142857142858</c:v>
                </c:pt>
                <c:pt idx="105">
                  <c:v>19.038461538461537</c:v>
                </c:pt>
                <c:pt idx="106">
                  <c:v>4.4375644994840036</c:v>
                </c:pt>
                <c:pt idx="107">
                  <c:v>10.686274509803917</c:v>
                </c:pt>
                <c:pt idx="108">
                  <c:v>7.5203252032520318</c:v>
                </c:pt>
                <c:pt idx="109">
                  <c:v>12.352941176470589</c:v>
                </c:pt>
                <c:pt idx="110">
                  <c:v>11.683168316831683</c:v>
                </c:pt>
                <c:pt idx="111">
                  <c:v>11.812627291242361</c:v>
                </c:pt>
                <c:pt idx="112">
                  <c:v>11.54239019407559</c:v>
                </c:pt>
                <c:pt idx="113">
                  <c:v>18.952380952380953</c:v>
                </c:pt>
                <c:pt idx="114">
                  <c:v>6.3459570112589514</c:v>
                </c:pt>
                <c:pt idx="115">
                  <c:v>12.55144032921811</c:v>
                </c:pt>
                <c:pt idx="116">
                  <c:v>13.925327951564082</c:v>
                </c:pt>
                <c:pt idx="117">
                  <c:v>15.436893203883495</c:v>
                </c:pt>
                <c:pt idx="118">
                  <c:v>16.538461538461537</c:v>
                </c:pt>
                <c:pt idx="119">
                  <c:v>11.880165289256194</c:v>
                </c:pt>
                <c:pt idx="120">
                  <c:v>7.6923076923076872</c:v>
                </c:pt>
                <c:pt idx="121">
                  <c:v>20.560747663551403</c:v>
                </c:pt>
                <c:pt idx="122">
                  <c:v>18.446601941747577</c:v>
                </c:pt>
                <c:pt idx="123">
                  <c:v>9.4059405940594036</c:v>
                </c:pt>
                <c:pt idx="124">
                  <c:v>13.987473903966595</c:v>
                </c:pt>
                <c:pt idx="125">
                  <c:v>8.9211618257261431</c:v>
                </c:pt>
                <c:pt idx="126">
                  <c:v>5.0988553590010426</c:v>
                </c:pt>
                <c:pt idx="127">
                  <c:v>13.65384615384615</c:v>
                </c:pt>
                <c:pt idx="128">
                  <c:v>14.851485148514854</c:v>
                </c:pt>
                <c:pt idx="129">
                  <c:v>21.913043478260875</c:v>
                </c:pt>
                <c:pt idx="130">
                  <c:v>10.638297872340431</c:v>
                </c:pt>
                <c:pt idx="131">
                  <c:v>19.339622641509436</c:v>
                </c:pt>
                <c:pt idx="132">
                  <c:v>22.641509433962259</c:v>
                </c:pt>
                <c:pt idx="133">
                  <c:v>12.222222222222223</c:v>
                </c:pt>
                <c:pt idx="134">
                  <c:v>14.856557377049185</c:v>
                </c:pt>
                <c:pt idx="135">
                  <c:v>9.7029702970297009</c:v>
                </c:pt>
                <c:pt idx="136">
                  <c:v>11.656441717791409</c:v>
                </c:pt>
                <c:pt idx="137">
                  <c:v>13.06990881458967</c:v>
                </c:pt>
                <c:pt idx="138">
                  <c:v>8.8235294117647083</c:v>
                </c:pt>
                <c:pt idx="139">
                  <c:v>5.0256410256410255</c:v>
                </c:pt>
                <c:pt idx="140">
                  <c:v>13.861386138613863</c:v>
                </c:pt>
                <c:pt idx="141">
                  <c:v>13.168316831683169</c:v>
                </c:pt>
                <c:pt idx="142">
                  <c:v>20.09345794392523</c:v>
                </c:pt>
                <c:pt idx="143">
                  <c:v>10.495049504950494</c:v>
                </c:pt>
                <c:pt idx="144">
                  <c:v>10.827374872318696</c:v>
                </c:pt>
                <c:pt idx="145">
                  <c:v>19.646017699115049</c:v>
                </c:pt>
                <c:pt idx="146">
                  <c:v>8.4263959390862944</c:v>
                </c:pt>
                <c:pt idx="147">
                  <c:v>20.091743119266059</c:v>
                </c:pt>
                <c:pt idx="148">
                  <c:v>18.942307692307693</c:v>
                </c:pt>
                <c:pt idx="149">
                  <c:v>11.456310679611647</c:v>
                </c:pt>
                <c:pt idx="150">
                  <c:v>17.169811320754715</c:v>
                </c:pt>
                <c:pt idx="151">
                  <c:v>9.644670050761416</c:v>
                </c:pt>
                <c:pt idx="152">
                  <c:v>10.950413223140497</c:v>
                </c:pt>
                <c:pt idx="153">
                  <c:v>15.686274509803921</c:v>
                </c:pt>
                <c:pt idx="154">
                  <c:v>9.1463414634146307</c:v>
                </c:pt>
                <c:pt idx="155">
                  <c:v>13.313313313313312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6-4276-893D-9613B7735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555528"/>
        <c:axId val="1316172296"/>
      </c:scatterChart>
      <c:valAx>
        <c:axId val="108055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72296"/>
        <c:crosses val="autoZero"/>
        <c:crossBetween val="midCat"/>
      </c:valAx>
      <c:valAx>
        <c:axId val="131617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5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134</xdr:row>
      <xdr:rowOff>28575</xdr:rowOff>
    </xdr:from>
    <xdr:to>
      <xdr:col>15</xdr:col>
      <xdr:colOff>666750</xdr:colOff>
      <xdr:row>148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48AA4-E710-58D1-A3CF-7B1F57D3E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D34BE-56D8-4554-8EB2-165F139BF683}">
  <sheetPr filterMode="1"/>
  <dimension ref="A1:E163"/>
  <sheetViews>
    <sheetView workbookViewId="0">
      <selection activeCell="A159" sqref="A159"/>
    </sheetView>
  </sheetViews>
  <sheetFormatPr defaultRowHeight="14.45"/>
  <cols>
    <col min="1" max="1" width="17.7109375" bestFit="1" customWidth="1"/>
    <col min="2" max="2" width="12.28515625" bestFit="1" customWidth="1"/>
    <col min="3" max="3" width="23.140625" bestFit="1" customWidth="1"/>
    <col min="4" max="4" width="19.28515625" style="10" bestFit="1" customWidth="1"/>
    <col min="5" max="5" width="11.140625" style="10" bestFit="1" customWidth="1"/>
    <col min="8" max="8" width="12" bestFit="1" customWidth="1"/>
  </cols>
  <sheetData>
    <row r="1" spans="1:5" ht="45" customHeight="1">
      <c r="A1" s="17" t="s">
        <v>0</v>
      </c>
      <c r="B1" s="17"/>
      <c r="C1" s="17"/>
      <c r="D1" s="17"/>
      <c r="E1" s="17"/>
    </row>
    <row r="2" spans="1:5" ht="29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15">
      <c r="A3" s="1" t="s">
        <v>6</v>
      </c>
      <c r="B3" t="s">
        <v>7</v>
      </c>
      <c r="C3" t="s">
        <v>8</v>
      </c>
      <c r="D3" s="11">
        <v>934131243.75</v>
      </c>
      <c r="E3" s="10" t="s">
        <v>9</v>
      </c>
    </row>
    <row r="4" spans="1:5" ht="15">
      <c r="A4" s="4" t="s">
        <v>10</v>
      </c>
      <c r="B4" t="s">
        <v>11</v>
      </c>
      <c r="C4" t="s">
        <v>12</v>
      </c>
      <c r="D4" s="11">
        <v>976610641.70000005</v>
      </c>
      <c r="E4" s="10" t="s">
        <v>13</v>
      </c>
    </row>
    <row r="5" spans="1:5" ht="15">
      <c r="A5" s="4" t="s">
        <v>14</v>
      </c>
      <c r="B5" t="s">
        <v>11</v>
      </c>
      <c r="C5" t="s">
        <v>15</v>
      </c>
      <c r="D5" s="11">
        <v>1026154750</v>
      </c>
      <c r="E5" s="10" t="s">
        <v>13</v>
      </c>
    </row>
    <row r="6" spans="1:5" ht="15">
      <c r="A6" s="4" t="s">
        <v>16</v>
      </c>
      <c r="B6" t="s">
        <v>11</v>
      </c>
      <c r="C6" t="s">
        <v>17</v>
      </c>
      <c r="D6" s="11">
        <v>983140750</v>
      </c>
      <c r="E6" s="10" t="s">
        <v>13</v>
      </c>
    </row>
    <row r="7" spans="1:5" ht="15">
      <c r="A7" s="4" t="s">
        <v>18</v>
      </c>
      <c r="B7" t="s">
        <v>11</v>
      </c>
      <c r="C7" t="s">
        <v>19</v>
      </c>
      <c r="D7" s="11">
        <v>953145250</v>
      </c>
      <c r="E7" s="10" t="s">
        <v>13</v>
      </c>
    </row>
    <row r="8" spans="1:5" ht="15">
      <c r="A8" s="1" t="s">
        <v>20</v>
      </c>
      <c r="B8" t="s">
        <v>11</v>
      </c>
      <c r="C8" t="s">
        <v>21</v>
      </c>
      <c r="D8" s="11">
        <v>937930500</v>
      </c>
      <c r="E8" s="10" t="s">
        <v>22</v>
      </c>
    </row>
    <row r="9" spans="1:5" ht="15">
      <c r="A9" s="1" t="s">
        <v>23</v>
      </c>
      <c r="B9" t="s">
        <v>11</v>
      </c>
      <c r="C9" t="s">
        <v>24</v>
      </c>
      <c r="D9" s="11">
        <v>919940500</v>
      </c>
      <c r="E9" s="10" t="s">
        <v>22</v>
      </c>
    </row>
    <row r="10" spans="1:5" ht="15">
      <c r="A10" s="4" t="s">
        <v>25</v>
      </c>
      <c r="B10" t="s">
        <v>11</v>
      </c>
      <c r="C10" t="s">
        <v>26</v>
      </c>
      <c r="D10" s="11">
        <v>987274750</v>
      </c>
      <c r="E10" s="10" t="s">
        <v>13</v>
      </c>
    </row>
    <row r="11" spans="1:5" ht="15">
      <c r="A11" s="1" t="s">
        <v>27</v>
      </c>
      <c r="B11" t="s">
        <v>11</v>
      </c>
      <c r="C11" t="s">
        <v>28</v>
      </c>
      <c r="D11" s="11">
        <v>967731250</v>
      </c>
      <c r="E11" s="10" t="s">
        <v>22</v>
      </c>
    </row>
    <row r="12" spans="1:5" ht="15">
      <c r="A12" s="1" t="s">
        <v>29</v>
      </c>
      <c r="B12" t="s">
        <v>11</v>
      </c>
      <c r="C12" t="s">
        <v>30</v>
      </c>
      <c r="D12" s="11">
        <v>981477250</v>
      </c>
      <c r="E12" s="10" t="s">
        <v>22</v>
      </c>
    </row>
    <row r="13" spans="1:5" ht="15">
      <c r="A13" s="1" t="s">
        <v>31</v>
      </c>
      <c r="B13" t="s">
        <v>32</v>
      </c>
      <c r="C13" t="s">
        <v>33</v>
      </c>
      <c r="D13" s="11">
        <v>807980955</v>
      </c>
      <c r="E13" s="10" t="s">
        <v>34</v>
      </c>
    </row>
    <row r="14" spans="1:5" ht="15">
      <c r="A14" s="1" t="s">
        <v>35</v>
      </c>
      <c r="B14" t="s">
        <v>36</v>
      </c>
      <c r="C14" t="s">
        <v>37</v>
      </c>
      <c r="D14" s="11">
        <v>873252984.3125</v>
      </c>
      <c r="E14" s="10" t="s">
        <v>9</v>
      </c>
    </row>
    <row r="15" spans="1:5" ht="15">
      <c r="A15" s="1" t="s">
        <v>38</v>
      </c>
      <c r="B15" t="s">
        <v>32</v>
      </c>
      <c r="C15" t="s">
        <v>39</v>
      </c>
      <c r="D15" s="11">
        <v>948052069.75</v>
      </c>
      <c r="E15" s="10" t="s">
        <v>40</v>
      </c>
    </row>
    <row r="16" spans="1:5" ht="15">
      <c r="A16" s="4" t="s">
        <v>41</v>
      </c>
      <c r="B16" t="s">
        <v>11</v>
      </c>
      <c r="C16" t="s">
        <v>42</v>
      </c>
      <c r="D16" s="11">
        <v>969276500</v>
      </c>
      <c r="E16" s="10" t="s">
        <v>13</v>
      </c>
    </row>
    <row r="17" spans="1:5" ht="15">
      <c r="A17" s="1" t="s">
        <v>43</v>
      </c>
      <c r="B17" t="s">
        <v>11</v>
      </c>
      <c r="C17" t="s">
        <v>44</v>
      </c>
      <c r="D17" s="11">
        <v>990988500</v>
      </c>
      <c r="E17" s="10" t="s">
        <v>22</v>
      </c>
    </row>
    <row r="18" spans="1:5" ht="15">
      <c r="A18" s="4" t="s">
        <v>45</v>
      </c>
      <c r="B18" t="s">
        <v>11</v>
      </c>
      <c r="C18" t="s">
        <v>46</v>
      </c>
      <c r="D18" s="11">
        <v>972724750</v>
      </c>
      <c r="E18" s="10" t="s">
        <v>13</v>
      </c>
    </row>
    <row r="19" spans="1:5" ht="15">
      <c r="A19" s="1" t="s">
        <v>47</v>
      </c>
      <c r="B19" t="s">
        <v>11</v>
      </c>
      <c r="C19" t="s">
        <v>48</v>
      </c>
      <c r="D19" s="11">
        <v>947888000</v>
      </c>
      <c r="E19" s="10" t="s">
        <v>22</v>
      </c>
    </row>
    <row r="20" spans="1:5" ht="15">
      <c r="A20" s="1" t="s">
        <v>49</v>
      </c>
      <c r="B20" t="s">
        <v>11</v>
      </c>
      <c r="C20" t="s">
        <v>50</v>
      </c>
      <c r="D20" s="11">
        <v>967238319.75</v>
      </c>
      <c r="E20" s="10" t="s">
        <v>22</v>
      </c>
    </row>
    <row r="21" spans="1:5" ht="15">
      <c r="A21" s="4" t="s">
        <v>51</v>
      </c>
      <c r="B21" t="s">
        <v>11</v>
      </c>
      <c r="C21" t="s">
        <v>52</v>
      </c>
      <c r="D21" s="11">
        <v>972290000</v>
      </c>
      <c r="E21" s="10" t="s">
        <v>13</v>
      </c>
    </row>
    <row r="22" spans="1:5" ht="15">
      <c r="A22" s="1" t="s">
        <v>53</v>
      </c>
      <c r="B22" t="s">
        <v>11</v>
      </c>
      <c r="C22" t="s">
        <v>54</v>
      </c>
      <c r="D22" s="11">
        <v>905138500</v>
      </c>
      <c r="E22" s="10" t="s">
        <v>22</v>
      </c>
    </row>
    <row r="23" spans="1:5" ht="15">
      <c r="A23" s="4" t="s">
        <v>55</v>
      </c>
      <c r="B23" t="s">
        <v>11</v>
      </c>
      <c r="C23" t="s">
        <v>56</v>
      </c>
      <c r="D23" s="11">
        <v>962642750</v>
      </c>
      <c r="E23" s="10" t="s">
        <v>13</v>
      </c>
    </row>
    <row r="24" spans="1:5" ht="15">
      <c r="A24" s="1" t="s">
        <v>57</v>
      </c>
      <c r="B24" t="s">
        <v>11</v>
      </c>
      <c r="C24" t="s">
        <v>58</v>
      </c>
      <c r="D24" s="11">
        <v>976117750</v>
      </c>
      <c r="E24" s="10" t="s">
        <v>22</v>
      </c>
    </row>
    <row r="25" spans="1:5" ht="15">
      <c r="A25" s="1" t="s">
        <v>59</v>
      </c>
      <c r="B25" t="s">
        <v>11</v>
      </c>
      <c r="C25" t="s">
        <v>60</v>
      </c>
      <c r="D25" s="11">
        <v>897551250</v>
      </c>
      <c r="E25" s="10" t="s">
        <v>22</v>
      </c>
    </row>
    <row r="26" spans="1:5" ht="15">
      <c r="A26" s="4" t="s">
        <v>61</v>
      </c>
      <c r="B26" t="s">
        <v>11</v>
      </c>
      <c r="C26" t="s">
        <v>62</v>
      </c>
      <c r="D26" s="11">
        <v>982608500</v>
      </c>
      <c r="E26" s="10" t="s">
        <v>13</v>
      </c>
    </row>
    <row r="27" spans="1:5" ht="15">
      <c r="A27" s="4" t="s">
        <v>63</v>
      </c>
      <c r="B27" t="s">
        <v>11</v>
      </c>
      <c r="C27" t="s">
        <v>64</v>
      </c>
      <c r="D27" s="11">
        <v>984347500</v>
      </c>
      <c r="E27" s="10" t="s">
        <v>13</v>
      </c>
    </row>
    <row r="28" spans="1:5" ht="15">
      <c r="A28" s="4" t="s">
        <v>65</v>
      </c>
      <c r="B28" t="s">
        <v>11</v>
      </c>
      <c r="C28" t="s">
        <v>66</v>
      </c>
      <c r="D28" s="11">
        <v>977261750</v>
      </c>
      <c r="E28" s="10" t="s">
        <v>13</v>
      </c>
    </row>
    <row r="29" spans="1:5" ht="15">
      <c r="A29" s="4" t="s">
        <v>67</v>
      </c>
      <c r="B29" t="s">
        <v>11</v>
      </c>
      <c r="C29" t="s">
        <v>68</v>
      </c>
      <c r="D29" s="11">
        <v>985438500</v>
      </c>
      <c r="E29" s="10" t="s">
        <v>13</v>
      </c>
    </row>
    <row r="30" spans="1:5" ht="15">
      <c r="A30" s="4" t="s">
        <v>69</v>
      </c>
      <c r="B30" t="s">
        <v>11</v>
      </c>
      <c r="C30" t="s">
        <v>70</v>
      </c>
      <c r="D30" s="11">
        <v>960176000</v>
      </c>
      <c r="E30" s="10" t="s">
        <v>13</v>
      </c>
    </row>
    <row r="31" spans="1:5" ht="15">
      <c r="A31" s="1" t="s">
        <v>71</v>
      </c>
      <c r="B31" t="s">
        <v>11</v>
      </c>
      <c r="C31" t="s">
        <v>72</v>
      </c>
      <c r="D31" s="11">
        <v>963665000</v>
      </c>
      <c r="E31" s="10" t="s">
        <v>22</v>
      </c>
    </row>
    <row r="32" spans="1:5" ht="15">
      <c r="A32" s="1" t="s">
        <v>73</v>
      </c>
      <c r="B32" t="s">
        <v>11</v>
      </c>
      <c r="C32" t="s">
        <v>74</v>
      </c>
      <c r="D32" s="11">
        <v>969607250</v>
      </c>
      <c r="E32" s="10" t="s">
        <v>22</v>
      </c>
    </row>
    <row r="33" spans="1:5" ht="15">
      <c r="A33" s="1" t="s">
        <v>75</v>
      </c>
      <c r="B33" t="s">
        <v>11</v>
      </c>
      <c r="C33" t="s">
        <v>76</v>
      </c>
      <c r="D33" s="11">
        <v>973340750</v>
      </c>
      <c r="E33" s="10" t="s">
        <v>77</v>
      </c>
    </row>
    <row r="34" spans="1:5" ht="15">
      <c r="A34" s="1" t="s">
        <v>78</v>
      </c>
      <c r="B34" t="s">
        <v>11</v>
      </c>
      <c r="C34" t="s">
        <v>79</v>
      </c>
      <c r="D34" s="11">
        <v>928055861.75</v>
      </c>
      <c r="E34" s="10" t="s">
        <v>80</v>
      </c>
    </row>
    <row r="35" spans="1:5" ht="15">
      <c r="A35" s="1" t="s">
        <v>81</v>
      </c>
      <c r="B35" t="s">
        <v>11</v>
      </c>
      <c r="C35" t="s">
        <v>82</v>
      </c>
      <c r="D35" s="11">
        <v>961273750</v>
      </c>
      <c r="E35" s="10" t="s">
        <v>22</v>
      </c>
    </row>
    <row r="36" spans="1:5" ht="15">
      <c r="A36" s="1" t="s">
        <v>83</v>
      </c>
      <c r="B36" t="s">
        <v>32</v>
      </c>
      <c r="C36" t="s">
        <v>84</v>
      </c>
      <c r="D36" s="11">
        <v>900816904.5</v>
      </c>
      <c r="E36" s="10" t="s">
        <v>85</v>
      </c>
    </row>
    <row r="37" spans="1:5" ht="15">
      <c r="A37" s="4" t="s">
        <v>86</v>
      </c>
      <c r="B37" t="s">
        <v>11</v>
      </c>
      <c r="C37" t="s">
        <v>87</v>
      </c>
      <c r="D37" s="11">
        <v>947780750</v>
      </c>
      <c r="E37" s="10" t="s">
        <v>13</v>
      </c>
    </row>
    <row r="38" spans="1:5" ht="15">
      <c r="A38" s="1" t="s">
        <v>88</v>
      </c>
      <c r="B38" t="s">
        <v>11</v>
      </c>
      <c r="C38" t="s">
        <v>89</v>
      </c>
      <c r="D38" s="11">
        <v>1015105750</v>
      </c>
      <c r="E38" s="10" t="s">
        <v>22</v>
      </c>
    </row>
    <row r="39" spans="1:5" ht="15">
      <c r="A39" s="4" t="s">
        <v>90</v>
      </c>
      <c r="B39" t="s">
        <v>11</v>
      </c>
      <c r="C39" t="s">
        <v>91</v>
      </c>
      <c r="D39" s="11">
        <v>975697750</v>
      </c>
      <c r="E39" s="10" t="s">
        <v>13</v>
      </c>
    </row>
    <row r="40" spans="1:5" ht="15">
      <c r="A40" s="1" t="s">
        <v>92</v>
      </c>
      <c r="B40" t="s">
        <v>11</v>
      </c>
      <c r="C40" t="s">
        <v>93</v>
      </c>
      <c r="D40" s="11">
        <v>1033447500</v>
      </c>
      <c r="E40" s="10" t="s">
        <v>22</v>
      </c>
    </row>
    <row r="41" spans="1:5" ht="15">
      <c r="A41" s="1" t="s">
        <v>94</v>
      </c>
      <c r="B41" t="s">
        <v>11</v>
      </c>
      <c r="C41" t="s">
        <v>95</v>
      </c>
      <c r="D41" s="11">
        <v>938689000</v>
      </c>
      <c r="E41" s="10" t="s">
        <v>22</v>
      </c>
    </row>
    <row r="42" spans="1:5" ht="15">
      <c r="A42" s="1" t="s">
        <v>96</v>
      </c>
      <c r="B42" t="s">
        <v>11</v>
      </c>
      <c r="C42" t="s">
        <v>97</v>
      </c>
      <c r="D42" s="11">
        <v>898734000</v>
      </c>
      <c r="E42" s="10" t="s">
        <v>22</v>
      </c>
    </row>
    <row r="43" spans="1:5" ht="15">
      <c r="A43" s="1" t="s">
        <v>98</v>
      </c>
      <c r="B43" t="s">
        <v>99</v>
      </c>
      <c r="C43" t="s">
        <v>100</v>
      </c>
      <c r="D43" s="11">
        <v>852227141.75</v>
      </c>
      <c r="E43" s="10" t="s">
        <v>101</v>
      </c>
    </row>
    <row r="44" spans="1:5" ht="15">
      <c r="A44" s="1" t="s">
        <v>102</v>
      </c>
      <c r="B44" t="s">
        <v>11</v>
      </c>
      <c r="C44" t="s">
        <v>103</v>
      </c>
      <c r="D44" s="11">
        <v>992897250</v>
      </c>
      <c r="E44" s="10" t="s">
        <v>22</v>
      </c>
    </row>
    <row r="45" spans="1:5" ht="15">
      <c r="A45" s="1" t="s">
        <v>104</v>
      </c>
      <c r="B45" t="s">
        <v>11</v>
      </c>
      <c r="C45" t="s">
        <v>105</v>
      </c>
      <c r="D45" s="11">
        <v>914537500</v>
      </c>
      <c r="E45" s="10" t="s">
        <v>22</v>
      </c>
    </row>
    <row r="46" spans="1:5" ht="15">
      <c r="A46" s="4" t="s">
        <v>106</v>
      </c>
      <c r="B46" t="s">
        <v>11</v>
      </c>
      <c r="C46" t="s">
        <v>107</v>
      </c>
      <c r="D46" s="11">
        <v>987546500</v>
      </c>
      <c r="E46" s="10" t="s">
        <v>13</v>
      </c>
    </row>
    <row r="47" spans="1:5" ht="15">
      <c r="A47" s="1" t="s">
        <v>108</v>
      </c>
      <c r="B47" t="s">
        <v>11</v>
      </c>
      <c r="C47" t="s">
        <v>109</v>
      </c>
      <c r="D47" s="11">
        <v>1011180750</v>
      </c>
      <c r="E47" s="10" t="s">
        <v>22</v>
      </c>
    </row>
    <row r="48" spans="1:5" ht="15">
      <c r="A48" s="1" t="s">
        <v>110</v>
      </c>
      <c r="B48" t="s">
        <v>11</v>
      </c>
      <c r="C48" t="s">
        <v>111</v>
      </c>
      <c r="D48" s="11">
        <v>881325500</v>
      </c>
      <c r="E48" s="10" t="s">
        <v>112</v>
      </c>
    </row>
    <row r="49" spans="1:5" ht="15">
      <c r="A49" s="4" t="s">
        <v>113</v>
      </c>
      <c r="B49" t="s">
        <v>11</v>
      </c>
      <c r="C49" t="s">
        <v>114</v>
      </c>
      <c r="D49" s="11">
        <v>943441500</v>
      </c>
      <c r="E49" s="10" t="s">
        <v>13</v>
      </c>
    </row>
    <row r="50" spans="1:5" ht="15">
      <c r="A50" s="4" t="s">
        <v>115</v>
      </c>
      <c r="B50" t="s">
        <v>11</v>
      </c>
      <c r="C50" t="s">
        <v>116</v>
      </c>
      <c r="D50" s="11">
        <v>974006750</v>
      </c>
      <c r="E50" s="10" t="s">
        <v>13</v>
      </c>
    </row>
    <row r="51" spans="1:5" ht="15">
      <c r="A51" s="1" t="s">
        <v>117</v>
      </c>
      <c r="B51" t="s">
        <v>11</v>
      </c>
      <c r="C51" t="s">
        <v>118</v>
      </c>
      <c r="D51" s="11">
        <v>987979750</v>
      </c>
      <c r="E51" s="10" t="s">
        <v>22</v>
      </c>
    </row>
    <row r="52" spans="1:5" ht="15">
      <c r="A52" s="4" t="s">
        <v>119</v>
      </c>
      <c r="B52" t="s">
        <v>11</v>
      </c>
      <c r="C52" t="s">
        <v>120</v>
      </c>
      <c r="D52" s="11">
        <v>1031811750</v>
      </c>
      <c r="E52" s="10" t="s">
        <v>13</v>
      </c>
    </row>
    <row r="53" spans="1:5" ht="15">
      <c r="A53" s="1" t="s">
        <v>121</v>
      </c>
      <c r="B53" t="s">
        <v>11</v>
      </c>
      <c r="C53" t="s">
        <v>122</v>
      </c>
      <c r="D53" s="11">
        <v>974352250</v>
      </c>
      <c r="E53" s="10" t="s">
        <v>22</v>
      </c>
    </row>
    <row r="54" spans="1:5" ht="15">
      <c r="A54" s="1" t="s">
        <v>123</v>
      </c>
      <c r="B54" t="s">
        <v>11</v>
      </c>
      <c r="C54" t="s">
        <v>124</v>
      </c>
      <c r="D54" s="11">
        <v>1014047500</v>
      </c>
      <c r="E54" s="10" t="s">
        <v>22</v>
      </c>
    </row>
    <row r="55" spans="1:5" ht="15">
      <c r="A55" s="4" t="s">
        <v>125</v>
      </c>
      <c r="B55" t="s">
        <v>11</v>
      </c>
      <c r="C55" t="s">
        <v>126</v>
      </c>
      <c r="D55" s="11">
        <v>993150250</v>
      </c>
      <c r="E55" s="10" t="s">
        <v>13</v>
      </c>
    </row>
    <row r="56" spans="1:5" ht="15">
      <c r="A56" s="4" t="s">
        <v>127</v>
      </c>
      <c r="B56" t="s">
        <v>11</v>
      </c>
      <c r="C56" t="s">
        <v>128</v>
      </c>
      <c r="D56" s="11">
        <v>961309500</v>
      </c>
      <c r="E56" s="10" t="s">
        <v>13</v>
      </c>
    </row>
    <row r="57" spans="1:5" ht="15">
      <c r="A57" s="1" t="s">
        <v>129</v>
      </c>
      <c r="B57" t="s">
        <v>11</v>
      </c>
      <c r="C57" t="s">
        <v>130</v>
      </c>
      <c r="D57" s="11">
        <v>976093500</v>
      </c>
      <c r="E57" s="10" t="s">
        <v>22</v>
      </c>
    </row>
    <row r="58" spans="1:5" ht="15">
      <c r="A58" s="1" t="s">
        <v>131</v>
      </c>
      <c r="B58" t="s">
        <v>11</v>
      </c>
      <c r="C58" t="s">
        <v>132</v>
      </c>
      <c r="D58" s="11">
        <v>941622250</v>
      </c>
      <c r="E58" s="10" t="s">
        <v>22</v>
      </c>
    </row>
    <row r="59" spans="1:5" ht="15">
      <c r="A59" s="1" t="s">
        <v>133</v>
      </c>
      <c r="B59" t="s">
        <v>11</v>
      </c>
      <c r="C59" t="s">
        <v>134</v>
      </c>
      <c r="D59" s="11">
        <v>932025750</v>
      </c>
      <c r="E59" s="10" t="s">
        <v>22</v>
      </c>
    </row>
    <row r="60" spans="1:5" ht="15">
      <c r="A60" s="4" t="s">
        <v>135</v>
      </c>
      <c r="B60" t="s">
        <v>11</v>
      </c>
      <c r="C60" t="s">
        <v>136</v>
      </c>
      <c r="D60" s="11">
        <v>951834000</v>
      </c>
      <c r="E60" s="10" t="s">
        <v>13</v>
      </c>
    </row>
    <row r="61" spans="1:5" ht="15">
      <c r="A61" s="1" t="s">
        <v>137</v>
      </c>
      <c r="B61" t="s">
        <v>138</v>
      </c>
      <c r="C61" t="s">
        <v>139</v>
      </c>
      <c r="D61" s="11">
        <v>827874846.5</v>
      </c>
      <c r="E61" s="10" t="s">
        <v>9</v>
      </c>
    </row>
    <row r="62" spans="1:5" ht="15">
      <c r="A62" s="4" t="s">
        <v>140</v>
      </c>
      <c r="B62" t="s">
        <v>11</v>
      </c>
      <c r="C62" t="s">
        <v>141</v>
      </c>
      <c r="D62" s="11">
        <v>961132500</v>
      </c>
      <c r="E62" s="10" t="s">
        <v>13</v>
      </c>
    </row>
    <row r="63" spans="1:5" ht="15">
      <c r="A63" s="4" t="s">
        <v>142</v>
      </c>
      <c r="B63" t="s">
        <v>11</v>
      </c>
      <c r="C63" t="s">
        <v>143</v>
      </c>
      <c r="D63" s="11">
        <v>947836750</v>
      </c>
      <c r="E63" s="10" t="s">
        <v>13</v>
      </c>
    </row>
    <row r="64" spans="1:5">
      <c r="A64" s="1" t="s">
        <v>144</v>
      </c>
      <c r="B64" t="s">
        <v>11</v>
      </c>
      <c r="C64" t="s">
        <v>145</v>
      </c>
      <c r="D64" s="11">
        <v>949397250</v>
      </c>
      <c r="E64" s="10" t="s">
        <v>22</v>
      </c>
    </row>
    <row r="65" spans="1:5" ht="15">
      <c r="A65" s="4" t="s">
        <v>146</v>
      </c>
      <c r="B65" t="s">
        <v>11</v>
      </c>
      <c r="C65" t="s">
        <v>147</v>
      </c>
      <c r="D65" s="11">
        <v>977134250</v>
      </c>
      <c r="E65" s="10" t="s">
        <v>13</v>
      </c>
    </row>
    <row r="66" spans="1:5" ht="15">
      <c r="A66" s="1" t="s">
        <v>148</v>
      </c>
      <c r="B66" t="s">
        <v>11</v>
      </c>
      <c r="C66" t="s">
        <v>149</v>
      </c>
      <c r="D66" s="11">
        <v>965120250</v>
      </c>
      <c r="E66" s="10" t="s">
        <v>22</v>
      </c>
    </row>
    <row r="67" spans="1:5" ht="15">
      <c r="A67" s="1" t="s">
        <v>150</v>
      </c>
      <c r="B67" t="s">
        <v>151</v>
      </c>
      <c r="C67" t="s">
        <v>152</v>
      </c>
      <c r="D67" s="11">
        <v>897269834.75</v>
      </c>
      <c r="E67" s="10" t="s">
        <v>9</v>
      </c>
    </row>
    <row r="68" spans="1:5" ht="15">
      <c r="A68" s="1" t="s">
        <v>153</v>
      </c>
      <c r="B68" t="s">
        <v>11</v>
      </c>
      <c r="C68" t="s">
        <v>154</v>
      </c>
      <c r="D68" s="11">
        <v>929666000</v>
      </c>
      <c r="E68" s="10" t="s">
        <v>22</v>
      </c>
    </row>
    <row r="69" spans="1:5" ht="15">
      <c r="A69" s="1" t="s">
        <v>155</v>
      </c>
      <c r="B69" t="s">
        <v>32</v>
      </c>
      <c r="C69" t="s">
        <v>156</v>
      </c>
      <c r="D69" s="11">
        <v>969827098</v>
      </c>
      <c r="E69" s="10" t="s">
        <v>9</v>
      </c>
    </row>
    <row r="70" spans="1:5" ht="15">
      <c r="A70" s="4" t="s">
        <v>157</v>
      </c>
      <c r="B70" t="s">
        <v>11</v>
      </c>
      <c r="C70" t="s">
        <v>158</v>
      </c>
      <c r="D70" s="11">
        <v>975167250</v>
      </c>
      <c r="E70" s="10" t="s">
        <v>13</v>
      </c>
    </row>
    <row r="71" spans="1:5" ht="15">
      <c r="A71" s="1" t="s">
        <v>159</v>
      </c>
      <c r="B71" t="s">
        <v>11</v>
      </c>
      <c r="C71" t="s">
        <v>160</v>
      </c>
      <c r="D71" s="11">
        <v>962934750</v>
      </c>
      <c r="E71" s="10" t="s">
        <v>22</v>
      </c>
    </row>
    <row r="72" spans="1:5" ht="15">
      <c r="A72" s="4" t="s">
        <v>161</v>
      </c>
      <c r="B72" t="s">
        <v>11</v>
      </c>
      <c r="C72" t="s">
        <v>162</v>
      </c>
      <c r="D72" s="11">
        <v>1008733500</v>
      </c>
      <c r="E72" s="10" t="s">
        <v>13</v>
      </c>
    </row>
    <row r="73" spans="1:5" ht="15">
      <c r="A73" s="1" t="s">
        <v>163</v>
      </c>
      <c r="B73" t="s">
        <v>11</v>
      </c>
      <c r="C73" t="s">
        <v>164</v>
      </c>
      <c r="D73" s="11">
        <v>869582750</v>
      </c>
      <c r="E73" s="10" t="s">
        <v>22</v>
      </c>
    </row>
    <row r="74" spans="1:5" ht="15">
      <c r="A74" s="4" t="s">
        <v>165</v>
      </c>
      <c r="B74" t="s">
        <v>11</v>
      </c>
      <c r="C74" t="s">
        <v>166</v>
      </c>
      <c r="D74" s="11">
        <v>965601750</v>
      </c>
      <c r="E74" s="10" t="s">
        <v>13</v>
      </c>
    </row>
    <row r="75" spans="1:5" ht="15">
      <c r="A75" s="1" t="s">
        <v>167</v>
      </c>
      <c r="B75" t="s">
        <v>11</v>
      </c>
      <c r="C75" t="s">
        <v>168</v>
      </c>
      <c r="D75" s="11">
        <v>1019278500</v>
      </c>
      <c r="E75" s="10" t="s">
        <v>22</v>
      </c>
    </row>
    <row r="76" spans="1:5" ht="15">
      <c r="A76" s="4" t="s">
        <v>169</v>
      </c>
      <c r="B76" t="s">
        <v>11</v>
      </c>
      <c r="C76" t="s">
        <v>170</v>
      </c>
      <c r="D76" s="11">
        <v>1002985500</v>
      </c>
      <c r="E76" s="10" t="s">
        <v>13</v>
      </c>
    </row>
    <row r="77" spans="1:5" ht="15">
      <c r="A77" s="1" t="s">
        <v>171</v>
      </c>
      <c r="B77" t="s">
        <v>11</v>
      </c>
      <c r="C77" t="s">
        <v>172</v>
      </c>
      <c r="D77" s="11">
        <v>974368500</v>
      </c>
      <c r="E77" s="10" t="s">
        <v>22</v>
      </c>
    </row>
    <row r="78" spans="1:5" ht="15">
      <c r="A78" s="1" t="s">
        <v>173</v>
      </c>
      <c r="B78" t="s">
        <v>11</v>
      </c>
      <c r="C78" t="s">
        <v>174</v>
      </c>
      <c r="D78" s="11">
        <v>968235000</v>
      </c>
      <c r="E78" s="10" t="s">
        <v>175</v>
      </c>
    </row>
    <row r="79" spans="1:5" ht="15">
      <c r="A79" s="1" t="s">
        <v>176</v>
      </c>
      <c r="B79" t="s">
        <v>11</v>
      </c>
      <c r="C79" t="s">
        <v>177</v>
      </c>
      <c r="D79" s="11">
        <v>1005115500</v>
      </c>
      <c r="E79" s="10" t="s">
        <v>178</v>
      </c>
    </row>
    <row r="80" spans="1:5" ht="15">
      <c r="A80" s="4" t="s">
        <v>179</v>
      </c>
      <c r="B80" t="s">
        <v>11</v>
      </c>
      <c r="C80" t="s">
        <v>180</v>
      </c>
      <c r="D80" s="11">
        <v>982394250</v>
      </c>
      <c r="E80" s="10" t="s">
        <v>13</v>
      </c>
    </row>
    <row r="81" spans="1:5" ht="15">
      <c r="A81" s="4" t="s">
        <v>181</v>
      </c>
      <c r="B81" t="s">
        <v>11</v>
      </c>
      <c r="C81" t="s">
        <v>182</v>
      </c>
      <c r="D81" s="11">
        <v>968554500</v>
      </c>
      <c r="E81" s="10" t="s">
        <v>13</v>
      </c>
    </row>
    <row r="82" spans="1:5" ht="15">
      <c r="A82" s="1" t="s">
        <v>183</v>
      </c>
      <c r="B82" t="s">
        <v>11</v>
      </c>
      <c r="C82" t="s">
        <v>184</v>
      </c>
      <c r="D82" s="11">
        <v>1020692500</v>
      </c>
      <c r="E82" s="10" t="s">
        <v>22</v>
      </c>
    </row>
    <row r="83" spans="1:5" ht="15">
      <c r="A83" s="4" t="s">
        <v>185</v>
      </c>
      <c r="B83" t="s">
        <v>11</v>
      </c>
      <c r="C83" t="s">
        <v>186</v>
      </c>
      <c r="D83" s="11">
        <v>939666250</v>
      </c>
      <c r="E83" s="10" t="s">
        <v>13</v>
      </c>
    </row>
    <row r="84" spans="1:5" ht="15">
      <c r="A84" s="1" t="s">
        <v>187</v>
      </c>
      <c r="B84" t="s">
        <v>11</v>
      </c>
      <c r="C84" t="s">
        <v>188</v>
      </c>
      <c r="D84" s="11">
        <v>1004788500</v>
      </c>
      <c r="E84" s="10" t="s">
        <v>22</v>
      </c>
    </row>
    <row r="85" spans="1:5" ht="15">
      <c r="A85" s="1" t="s">
        <v>189</v>
      </c>
      <c r="B85" t="s">
        <v>11</v>
      </c>
      <c r="C85" t="s">
        <v>190</v>
      </c>
      <c r="D85" s="11">
        <v>1044530500</v>
      </c>
      <c r="E85" s="10" t="s">
        <v>22</v>
      </c>
    </row>
    <row r="86" spans="1:5" ht="15">
      <c r="A86" s="1" t="s">
        <v>191</v>
      </c>
      <c r="B86" t="s">
        <v>11</v>
      </c>
      <c r="C86" t="s">
        <v>192</v>
      </c>
      <c r="D86" s="11">
        <v>994461750</v>
      </c>
      <c r="E86" s="10" t="s">
        <v>22</v>
      </c>
    </row>
    <row r="87" spans="1:5" ht="15">
      <c r="A87" s="4" t="s">
        <v>193</v>
      </c>
      <c r="B87" t="s">
        <v>11</v>
      </c>
      <c r="C87" t="s">
        <v>194</v>
      </c>
      <c r="D87" s="11">
        <v>981984750</v>
      </c>
      <c r="E87" s="10" t="s">
        <v>13</v>
      </c>
    </row>
    <row r="88" spans="1:5" ht="15">
      <c r="A88" s="4" t="s">
        <v>195</v>
      </c>
      <c r="B88" t="s">
        <v>11</v>
      </c>
      <c r="C88" t="s">
        <v>196</v>
      </c>
      <c r="D88" s="11">
        <v>977247000</v>
      </c>
      <c r="E88" s="10" t="s">
        <v>13</v>
      </c>
    </row>
    <row r="89" spans="1:5" ht="15">
      <c r="A89" s="4" t="s">
        <v>197</v>
      </c>
      <c r="B89" t="s">
        <v>11</v>
      </c>
      <c r="C89" t="s">
        <v>198</v>
      </c>
      <c r="D89" s="11">
        <v>980112000</v>
      </c>
      <c r="E89" s="10" t="s">
        <v>13</v>
      </c>
    </row>
    <row r="90" spans="1:5" ht="15">
      <c r="A90" s="4" t="s">
        <v>199</v>
      </c>
      <c r="B90" t="s">
        <v>11</v>
      </c>
      <c r="C90" t="s">
        <v>200</v>
      </c>
      <c r="D90" s="11">
        <v>968836250</v>
      </c>
      <c r="E90" s="10" t="s">
        <v>13</v>
      </c>
    </row>
    <row r="91" spans="1:5" ht="15">
      <c r="A91" s="1" t="s">
        <v>201</v>
      </c>
      <c r="B91" t="s">
        <v>11</v>
      </c>
      <c r="C91" t="s">
        <v>202</v>
      </c>
      <c r="D91" s="11">
        <v>951041750</v>
      </c>
      <c r="E91" s="10" t="s">
        <v>22</v>
      </c>
    </row>
    <row r="92" spans="1:5" ht="15">
      <c r="A92" s="1" t="s">
        <v>203</v>
      </c>
      <c r="B92" t="s">
        <v>11</v>
      </c>
      <c r="C92" t="s">
        <v>204</v>
      </c>
      <c r="D92" s="11">
        <v>938758750</v>
      </c>
      <c r="E92" s="10" t="s">
        <v>22</v>
      </c>
    </row>
    <row r="93" spans="1:5" ht="15">
      <c r="A93" s="1" t="s">
        <v>205</v>
      </c>
      <c r="B93" t="s">
        <v>11</v>
      </c>
      <c r="C93" t="s">
        <v>206</v>
      </c>
      <c r="D93" s="11">
        <v>932403750</v>
      </c>
      <c r="E93" s="10" t="s">
        <v>22</v>
      </c>
    </row>
    <row r="94" spans="1:5" ht="15">
      <c r="A94" s="1" t="s">
        <v>207</v>
      </c>
      <c r="B94" t="s">
        <v>11</v>
      </c>
      <c r="C94" t="s">
        <v>208</v>
      </c>
      <c r="D94" s="11">
        <v>923280000</v>
      </c>
      <c r="E94" s="10" t="s">
        <v>22</v>
      </c>
    </row>
    <row r="95" spans="1:5" ht="15">
      <c r="A95" s="4">
        <v>170170</v>
      </c>
      <c r="B95" t="s">
        <v>11</v>
      </c>
      <c r="C95" t="s">
        <v>209</v>
      </c>
      <c r="D95" s="11">
        <v>948785750</v>
      </c>
      <c r="E95" s="10" t="s">
        <v>13</v>
      </c>
    </row>
    <row r="96" spans="1:5" ht="15">
      <c r="A96" s="1" t="s">
        <v>210</v>
      </c>
      <c r="B96" t="s">
        <v>11</v>
      </c>
      <c r="C96" t="s">
        <v>211</v>
      </c>
      <c r="D96" s="11">
        <v>962646832</v>
      </c>
      <c r="E96" s="10" t="s">
        <v>22</v>
      </c>
    </row>
    <row r="97" spans="1:5" ht="15">
      <c r="A97" s="1" t="s">
        <v>212</v>
      </c>
      <c r="B97" t="s">
        <v>11</v>
      </c>
      <c r="C97" t="s">
        <v>213</v>
      </c>
      <c r="D97" s="11">
        <v>938621055.25</v>
      </c>
      <c r="E97" s="10" t="s">
        <v>22</v>
      </c>
    </row>
    <row r="98" spans="1:5" ht="15">
      <c r="A98" s="1" t="s">
        <v>214</v>
      </c>
      <c r="B98" t="s">
        <v>11</v>
      </c>
      <c r="C98" t="s">
        <v>215</v>
      </c>
      <c r="D98" s="11">
        <v>981337419.25</v>
      </c>
      <c r="E98" s="10" t="s">
        <v>22</v>
      </c>
    </row>
    <row r="99" spans="1:5" ht="15">
      <c r="A99" s="1" t="s">
        <v>216</v>
      </c>
      <c r="B99" t="s">
        <v>11</v>
      </c>
      <c r="C99" t="s">
        <v>217</v>
      </c>
      <c r="D99" s="11">
        <v>945239750</v>
      </c>
      <c r="E99" s="10" t="s">
        <v>22</v>
      </c>
    </row>
    <row r="100" spans="1:5" ht="15">
      <c r="A100" s="1" t="s">
        <v>218</v>
      </c>
      <c r="B100" t="s">
        <v>11</v>
      </c>
      <c r="C100" t="s">
        <v>219</v>
      </c>
      <c r="D100" s="12" t="s">
        <v>9</v>
      </c>
      <c r="E100" s="10" t="s">
        <v>77</v>
      </c>
    </row>
    <row r="101" spans="1:5" ht="15">
      <c r="A101" s="1" t="s">
        <v>220</v>
      </c>
      <c r="B101" t="s">
        <v>11</v>
      </c>
      <c r="C101" t="s">
        <v>221</v>
      </c>
      <c r="D101" s="11">
        <v>945462983.5</v>
      </c>
      <c r="E101" s="10" t="s">
        <v>22</v>
      </c>
    </row>
    <row r="102" spans="1:5" ht="15">
      <c r="A102" s="1" t="s">
        <v>222</v>
      </c>
      <c r="B102" t="s">
        <v>11</v>
      </c>
      <c r="C102" t="s">
        <v>223</v>
      </c>
      <c r="D102" s="11">
        <v>888070420.75</v>
      </c>
      <c r="E102" s="10" t="s">
        <v>101</v>
      </c>
    </row>
    <row r="103" spans="1:5" ht="15">
      <c r="A103" s="1" t="s">
        <v>224</v>
      </c>
      <c r="B103" t="s">
        <v>11</v>
      </c>
      <c r="C103" t="s">
        <v>225</v>
      </c>
      <c r="D103" s="11">
        <v>979309018</v>
      </c>
      <c r="E103" s="10" t="s">
        <v>22</v>
      </c>
    </row>
    <row r="104" spans="1:5" ht="15">
      <c r="A104" s="1" t="s">
        <v>226</v>
      </c>
      <c r="B104" t="s">
        <v>11</v>
      </c>
      <c r="C104" t="s">
        <v>227</v>
      </c>
      <c r="D104" s="11">
        <v>1008477500</v>
      </c>
      <c r="E104" s="10" t="s">
        <v>22</v>
      </c>
    </row>
    <row r="105" spans="1:5" ht="15">
      <c r="A105" s="4">
        <v>172172</v>
      </c>
      <c r="B105" t="s">
        <v>11</v>
      </c>
      <c r="C105" t="s">
        <v>228</v>
      </c>
      <c r="D105" s="11">
        <v>951565250</v>
      </c>
      <c r="E105" s="10" t="s">
        <v>13</v>
      </c>
    </row>
    <row r="106" spans="1:5" ht="15">
      <c r="A106" s="1" t="s">
        <v>229</v>
      </c>
      <c r="B106" t="s">
        <v>11</v>
      </c>
      <c r="C106" t="s">
        <v>230</v>
      </c>
      <c r="D106" s="11">
        <v>961638005.75</v>
      </c>
      <c r="E106" s="10" t="s">
        <v>22</v>
      </c>
    </row>
    <row r="107" spans="1:5" ht="15">
      <c r="A107" s="4" t="s">
        <v>231</v>
      </c>
      <c r="B107" t="s">
        <v>11</v>
      </c>
      <c r="C107" t="s">
        <v>232</v>
      </c>
      <c r="D107" s="11">
        <v>992967750</v>
      </c>
      <c r="E107" s="10" t="s">
        <v>13</v>
      </c>
    </row>
    <row r="108" spans="1:5" ht="15">
      <c r="A108" s="1" t="s">
        <v>233</v>
      </c>
      <c r="B108" t="s">
        <v>11</v>
      </c>
      <c r="C108" t="s">
        <v>234</v>
      </c>
      <c r="D108" s="11">
        <v>952193025</v>
      </c>
      <c r="E108" s="10" t="s">
        <v>22</v>
      </c>
    </row>
    <row r="109" spans="1:5" ht="15">
      <c r="A109" s="1" t="s">
        <v>235</v>
      </c>
      <c r="B109" t="s">
        <v>11</v>
      </c>
      <c r="C109" t="s">
        <v>236</v>
      </c>
      <c r="D109" s="11">
        <v>963903913.25</v>
      </c>
      <c r="E109" s="10" t="s">
        <v>22</v>
      </c>
    </row>
    <row r="110" spans="1:5" ht="15">
      <c r="A110" s="1" t="s">
        <v>237</v>
      </c>
      <c r="B110" t="s">
        <v>11</v>
      </c>
      <c r="C110" t="s">
        <v>238</v>
      </c>
      <c r="D110" s="11">
        <v>1050341750</v>
      </c>
      <c r="E110" s="10" t="s">
        <v>178</v>
      </c>
    </row>
    <row r="111" spans="1:5" ht="15">
      <c r="A111" s="1" t="s">
        <v>239</v>
      </c>
      <c r="B111" t="s">
        <v>11</v>
      </c>
      <c r="C111" t="s">
        <v>240</v>
      </c>
      <c r="D111" s="11">
        <v>883112500</v>
      </c>
      <c r="E111" s="10" t="s">
        <v>22</v>
      </c>
    </row>
    <row r="112" spans="1:5" ht="15">
      <c r="A112" s="1" t="s">
        <v>241</v>
      </c>
      <c r="B112" t="s">
        <v>11</v>
      </c>
      <c r="C112" t="s">
        <v>242</v>
      </c>
      <c r="D112" s="11">
        <v>969094609.5</v>
      </c>
      <c r="E112" s="10" t="s">
        <v>22</v>
      </c>
    </row>
    <row r="113" spans="1:5" ht="15">
      <c r="A113" s="1" t="s">
        <v>243</v>
      </c>
      <c r="B113" t="s">
        <v>11</v>
      </c>
      <c r="C113" t="s">
        <v>244</v>
      </c>
      <c r="D113" s="11">
        <v>924316599</v>
      </c>
      <c r="E113" s="10" t="s">
        <v>22</v>
      </c>
    </row>
    <row r="114" spans="1:5" ht="15">
      <c r="A114" s="1" t="s">
        <v>245</v>
      </c>
      <c r="B114" t="s">
        <v>11</v>
      </c>
      <c r="C114" t="s">
        <v>246</v>
      </c>
      <c r="D114" s="11">
        <v>968371585.75</v>
      </c>
      <c r="E114" s="10" t="s">
        <v>22</v>
      </c>
    </row>
    <row r="115" spans="1:5" ht="15">
      <c r="A115" s="1" t="s">
        <v>247</v>
      </c>
      <c r="B115" t="s">
        <v>11</v>
      </c>
      <c r="C115" t="s">
        <v>248</v>
      </c>
      <c r="D115" s="11">
        <v>952264000</v>
      </c>
      <c r="E115" s="10" t="s">
        <v>22</v>
      </c>
    </row>
    <row r="116" spans="1:5" ht="15">
      <c r="A116" s="4" t="s">
        <v>249</v>
      </c>
      <c r="B116" t="s">
        <v>11</v>
      </c>
      <c r="C116" t="s">
        <v>250</v>
      </c>
      <c r="D116" s="11">
        <v>988049000</v>
      </c>
      <c r="E116" s="10" t="s">
        <v>13</v>
      </c>
    </row>
    <row r="117" spans="1:5" ht="15">
      <c r="A117" s="1" t="s">
        <v>251</v>
      </c>
      <c r="B117" t="s">
        <v>11</v>
      </c>
      <c r="C117" t="s">
        <v>252</v>
      </c>
      <c r="D117" s="11">
        <v>1047397000</v>
      </c>
      <c r="E117" s="10" t="s">
        <v>22</v>
      </c>
    </row>
    <row r="118" spans="1:5" ht="15">
      <c r="A118" s="1" t="s">
        <v>253</v>
      </c>
      <c r="B118" t="s">
        <v>11</v>
      </c>
      <c r="C118" t="s">
        <v>254</v>
      </c>
      <c r="D118" s="11">
        <v>937901745</v>
      </c>
      <c r="E118" s="10" t="s">
        <v>22</v>
      </c>
    </row>
    <row r="119" spans="1:5" ht="15">
      <c r="A119" s="4" t="s">
        <v>255</v>
      </c>
      <c r="B119" t="s">
        <v>11</v>
      </c>
      <c r="C119" t="s">
        <v>256</v>
      </c>
      <c r="D119" s="11">
        <v>1094294500</v>
      </c>
      <c r="E119" s="10" t="s">
        <v>13</v>
      </c>
    </row>
    <row r="120" spans="1:5" ht="15">
      <c r="A120" s="1" t="s">
        <v>257</v>
      </c>
      <c r="B120" t="s">
        <v>11</v>
      </c>
      <c r="C120" t="s">
        <v>258</v>
      </c>
      <c r="D120" s="11">
        <v>974847500</v>
      </c>
      <c r="E120" s="10" t="s">
        <v>22</v>
      </c>
    </row>
    <row r="121" spans="1:5" ht="15">
      <c r="A121" s="1" t="s">
        <v>259</v>
      </c>
      <c r="B121" t="s">
        <v>11</v>
      </c>
      <c r="C121" t="s">
        <v>260</v>
      </c>
      <c r="D121" s="11">
        <v>990438449</v>
      </c>
      <c r="E121" s="10" t="s">
        <v>22</v>
      </c>
    </row>
    <row r="122" spans="1:5" ht="15">
      <c r="A122" s="1" t="s">
        <v>261</v>
      </c>
      <c r="B122" t="s">
        <v>11</v>
      </c>
      <c r="C122" t="s">
        <v>262</v>
      </c>
      <c r="D122" s="11">
        <v>996817864.75</v>
      </c>
      <c r="E122" s="10" t="s">
        <v>22</v>
      </c>
    </row>
    <row r="123" spans="1:5" ht="15">
      <c r="A123" s="1" t="s">
        <v>263</v>
      </c>
      <c r="B123" t="s">
        <v>11</v>
      </c>
      <c r="C123" t="s">
        <v>264</v>
      </c>
      <c r="D123" s="11">
        <v>957348000</v>
      </c>
      <c r="E123" s="10" t="s">
        <v>22</v>
      </c>
    </row>
    <row r="124" spans="1:5" ht="15">
      <c r="A124" s="4">
        <v>169169</v>
      </c>
      <c r="B124" t="s">
        <v>11</v>
      </c>
      <c r="C124" t="s">
        <v>265</v>
      </c>
      <c r="D124" s="11">
        <v>976460500</v>
      </c>
      <c r="E124" s="10" t="s">
        <v>13</v>
      </c>
    </row>
    <row r="125" spans="1:5" ht="15">
      <c r="A125" s="4" t="s">
        <v>266</v>
      </c>
      <c r="B125" t="s">
        <v>11</v>
      </c>
      <c r="C125" t="s">
        <v>267</v>
      </c>
      <c r="D125" s="11">
        <v>975726250</v>
      </c>
      <c r="E125" s="10" t="s">
        <v>13</v>
      </c>
    </row>
    <row r="126" spans="1:5" ht="15">
      <c r="A126" s="4" t="s">
        <v>268</v>
      </c>
      <c r="B126" t="s">
        <v>11</v>
      </c>
      <c r="C126" t="s">
        <v>269</v>
      </c>
      <c r="D126" s="11">
        <v>1039792000</v>
      </c>
      <c r="E126" s="10" t="s">
        <v>13</v>
      </c>
    </row>
    <row r="127" spans="1:5" ht="15">
      <c r="A127" s="4" t="s">
        <v>270</v>
      </c>
      <c r="B127" t="s">
        <v>11</v>
      </c>
      <c r="C127" t="s">
        <v>271</v>
      </c>
      <c r="D127" s="11">
        <v>1071548750</v>
      </c>
      <c r="E127" s="10" t="s">
        <v>13</v>
      </c>
    </row>
    <row r="128" spans="1:5" ht="15">
      <c r="A128" s="4" t="s">
        <v>272</v>
      </c>
      <c r="B128" t="s">
        <v>11</v>
      </c>
      <c r="C128" t="s">
        <v>273</v>
      </c>
      <c r="D128" s="11">
        <v>990800750</v>
      </c>
      <c r="E128" s="10" t="s">
        <v>13</v>
      </c>
    </row>
    <row r="129" spans="1:5" ht="15">
      <c r="A129" s="1" t="s">
        <v>274</v>
      </c>
      <c r="B129" t="s">
        <v>32</v>
      </c>
      <c r="C129" t="s">
        <v>275</v>
      </c>
      <c r="D129" s="11">
        <v>887631934</v>
      </c>
      <c r="E129" s="10" t="s">
        <v>80</v>
      </c>
    </row>
    <row r="130" spans="1:5" ht="15">
      <c r="A130" s="1" t="s">
        <v>276</v>
      </c>
      <c r="B130" t="s">
        <v>32</v>
      </c>
      <c r="C130" t="s">
        <v>277</v>
      </c>
      <c r="D130" s="11">
        <v>950260613.25</v>
      </c>
      <c r="E130" s="10" t="s">
        <v>80</v>
      </c>
    </row>
    <row r="131" spans="1:5" ht="15">
      <c r="A131" s="1" t="s">
        <v>278</v>
      </c>
      <c r="B131" t="s">
        <v>11</v>
      </c>
      <c r="C131" t="s">
        <v>279</v>
      </c>
      <c r="D131" s="11">
        <v>967572049.75</v>
      </c>
      <c r="E131" s="10" t="s">
        <v>22</v>
      </c>
    </row>
    <row r="132" spans="1:5" ht="15">
      <c r="A132" s="1" t="s">
        <v>280</v>
      </c>
      <c r="B132" t="s">
        <v>11</v>
      </c>
      <c r="C132" t="s">
        <v>281</v>
      </c>
      <c r="D132" s="11">
        <v>921658250</v>
      </c>
      <c r="E132" s="10" t="s">
        <v>282</v>
      </c>
    </row>
    <row r="133" spans="1:5" ht="15">
      <c r="A133" s="1" t="s">
        <v>283</v>
      </c>
      <c r="B133" t="s">
        <v>11</v>
      </c>
      <c r="C133" t="s">
        <v>284</v>
      </c>
      <c r="D133" s="11">
        <v>964923500</v>
      </c>
      <c r="E133" s="10" t="s">
        <v>22</v>
      </c>
    </row>
    <row r="134" spans="1:5" ht="15">
      <c r="A134" s="1" t="s">
        <v>285</v>
      </c>
      <c r="B134" t="s">
        <v>11</v>
      </c>
      <c r="C134" t="s">
        <v>286</v>
      </c>
      <c r="D134" s="11">
        <v>941161750</v>
      </c>
      <c r="E134" s="10" t="s">
        <v>22</v>
      </c>
    </row>
    <row r="135" spans="1:5" ht="15">
      <c r="A135" s="1" t="s">
        <v>287</v>
      </c>
      <c r="B135" t="s">
        <v>11</v>
      </c>
      <c r="C135" t="s">
        <v>288</v>
      </c>
      <c r="D135" s="11">
        <v>996828750</v>
      </c>
      <c r="E135" s="10" t="s">
        <v>22</v>
      </c>
    </row>
    <row r="136" spans="1:5" ht="15">
      <c r="A136" s="4" t="s">
        <v>289</v>
      </c>
      <c r="B136" t="s">
        <v>11</v>
      </c>
      <c r="C136" t="s">
        <v>290</v>
      </c>
      <c r="D136" s="11">
        <v>979506750</v>
      </c>
      <c r="E136" s="10" t="s">
        <v>13</v>
      </c>
    </row>
    <row r="137" spans="1:5" ht="15">
      <c r="A137" s="1" t="s">
        <v>291</v>
      </c>
      <c r="B137" t="s">
        <v>11</v>
      </c>
      <c r="C137" t="s">
        <v>292</v>
      </c>
      <c r="D137" s="11">
        <v>952994750</v>
      </c>
      <c r="E137" s="10" t="s">
        <v>22</v>
      </c>
    </row>
    <row r="138" spans="1:5" ht="15">
      <c r="A138" s="1" t="s">
        <v>293</v>
      </c>
      <c r="B138" t="s">
        <v>11</v>
      </c>
      <c r="C138" t="s">
        <v>294</v>
      </c>
      <c r="D138" s="11">
        <v>938058654</v>
      </c>
      <c r="E138" s="10" t="s">
        <v>22</v>
      </c>
    </row>
    <row r="139" spans="1:5" ht="15">
      <c r="A139" s="1" t="s">
        <v>295</v>
      </c>
      <c r="B139" t="s">
        <v>11</v>
      </c>
      <c r="C139" t="s">
        <v>296</v>
      </c>
      <c r="D139" s="11">
        <v>1009556971.25</v>
      </c>
      <c r="E139" s="10" t="s">
        <v>22</v>
      </c>
    </row>
    <row r="140" spans="1:5" ht="15">
      <c r="A140" s="4" t="s">
        <v>297</v>
      </c>
      <c r="B140" t="s">
        <v>11</v>
      </c>
      <c r="C140" t="s">
        <v>298</v>
      </c>
      <c r="D140" s="11">
        <v>978346750</v>
      </c>
      <c r="E140" s="10" t="s">
        <v>13</v>
      </c>
    </row>
    <row r="141" spans="1:5" ht="15">
      <c r="A141" s="1" t="s">
        <v>299</v>
      </c>
      <c r="B141" t="s">
        <v>11</v>
      </c>
      <c r="C141" t="s">
        <v>300</v>
      </c>
      <c r="D141" s="11">
        <v>987020250</v>
      </c>
      <c r="E141" s="10" t="s">
        <v>22</v>
      </c>
    </row>
    <row r="142" spans="1:5" ht="15">
      <c r="A142" s="1" t="s">
        <v>301</v>
      </c>
      <c r="B142" t="s">
        <v>11</v>
      </c>
      <c r="C142" t="s">
        <v>302</v>
      </c>
      <c r="D142" s="11">
        <v>965977500</v>
      </c>
      <c r="E142" s="10" t="s">
        <v>22</v>
      </c>
    </row>
    <row r="143" spans="1:5" ht="15">
      <c r="A143" s="1" t="s">
        <v>303</v>
      </c>
      <c r="B143" t="s">
        <v>11</v>
      </c>
      <c r="C143" t="s">
        <v>304</v>
      </c>
      <c r="D143" s="11">
        <v>949346500</v>
      </c>
      <c r="E143" s="10" t="s">
        <v>22</v>
      </c>
    </row>
    <row r="144" spans="1:5" ht="15">
      <c r="A144" s="4" t="s">
        <v>305</v>
      </c>
      <c r="B144" t="s">
        <v>11</v>
      </c>
      <c r="C144" t="s">
        <v>306</v>
      </c>
      <c r="D144" s="11">
        <v>1006590000</v>
      </c>
      <c r="E144" s="10" t="s">
        <v>13</v>
      </c>
    </row>
    <row r="145" spans="1:5" ht="15">
      <c r="A145" s="1" t="s">
        <v>307</v>
      </c>
      <c r="B145" t="s">
        <v>11</v>
      </c>
      <c r="C145" t="s">
        <v>308</v>
      </c>
      <c r="D145" s="11">
        <v>982187750</v>
      </c>
      <c r="E145" s="10" t="s">
        <v>22</v>
      </c>
    </row>
    <row r="146" spans="1:5" ht="15">
      <c r="A146" s="4" t="s">
        <v>309</v>
      </c>
      <c r="B146" t="s">
        <v>11</v>
      </c>
      <c r="C146" t="s">
        <v>310</v>
      </c>
      <c r="D146" s="11">
        <v>912835500</v>
      </c>
      <c r="E146" s="10" t="s">
        <v>13</v>
      </c>
    </row>
    <row r="147" spans="1:5" ht="15">
      <c r="A147" s="1" t="s">
        <v>311</v>
      </c>
      <c r="B147" t="s">
        <v>11</v>
      </c>
      <c r="C147" t="s">
        <v>312</v>
      </c>
      <c r="D147" s="11">
        <v>970870567</v>
      </c>
      <c r="E147" s="10" t="s">
        <v>22</v>
      </c>
    </row>
    <row r="148" spans="1:5" ht="15">
      <c r="A148" s="4" t="s">
        <v>313</v>
      </c>
      <c r="B148" t="s">
        <v>11</v>
      </c>
      <c r="C148" t="s">
        <v>314</v>
      </c>
      <c r="D148" s="11">
        <v>966509750</v>
      </c>
      <c r="E148" s="10" t="s">
        <v>13</v>
      </c>
    </row>
    <row r="149" spans="1:5" ht="15">
      <c r="A149" s="1" t="s">
        <v>315</v>
      </c>
      <c r="B149" t="s">
        <v>11</v>
      </c>
      <c r="C149" t="s">
        <v>316</v>
      </c>
      <c r="D149" s="11">
        <v>967799000</v>
      </c>
      <c r="E149" s="10" t="s">
        <v>22</v>
      </c>
    </row>
    <row r="150" spans="1:5" ht="15">
      <c r="A150" s="4" t="s">
        <v>317</v>
      </c>
      <c r="B150" t="s">
        <v>11</v>
      </c>
      <c r="C150" t="s">
        <v>318</v>
      </c>
      <c r="D150" s="11">
        <v>966509750</v>
      </c>
      <c r="E150" s="10" t="s">
        <v>13</v>
      </c>
    </row>
    <row r="151" spans="1:5" ht="15">
      <c r="A151" s="1" t="s">
        <v>319</v>
      </c>
      <c r="B151" t="s">
        <v>11</v>
      </c>
      <c r="C151" t="s">
        <v>320</v>
      </c>
      <c r="D151" s="11">
        <v>968961500</v>
      </c>
      <c r="E151" s="10" t="s">
        <v>22</v>
      </c>
    </row>
    <row r="152" spans="1:5" ht="15">
      <c r="A152" s="1" t="s">
        <v>321</v>
      </c>
      <c r="B152" t="s">
        <v>11</v>
      </c>
      <c r="C152" t="s">
        <v>322</v>
      </c>
      <c r="D152" s="11">
        <v>926767500</v>
      </c>
      <c r="E152" s="10" t="s">
        <v>22</v>
      </c>
    </row>
    <row r="153" spans="1:5" ht="15">
      <c r="A153" s="1" t="s">
        <v>323</v>
      </c>
      <c r="B153" t="s">
        <v>11</v>
      </c>
      <c r="C153" t="s">
        <v>324</v>
      </c>
      <c r="D153" s="11">
        <v>1002596000</v>
      </c>
      <c r="E153" s="10" t="s">
        <v>22</v>
      </c>
    </row>
    <row r="154" spans="1:5" ht="15">
      <c r="A154" s="1" t="s">
        <v>325</v>
      </c>
      <c r="B154" t="s">
        <v>11</v>
      </c>
      <c r="C154" t="s">
        <v>326</v>
      </c>
      <c r="D154" s="11">
        <v>963054000</v>
      </c>
      <c r="E154" s="10" t="s">
        <v>22</v>
      </c>
    </row>
    <row r="155" spans="1:5" ht="15">
      <c r="A155" s="4" t="s">
        <v>327</v>
      </c>
      <c r="B155" t="s">
        <v>11</v>
      </c>
      <c r="C155" t="s">
        <v>328</v>
      </c>
      <c r="D155" s="11">
        <v>919249750</v>
      </c>
      <c r="E155" s="10" t="s">
        <v>13</v>
      </c>
    </row>
    <row r="156" spans="1:5" ht="15">
      <c r="A156" s="1" t="s">
        <v>329</v>
      </c>
      <c r="B156" t="s">
        <v>11</v>
      </c>
      <c r="C156" t="s">
        <v>330</v>
      </c>
      <c r="D156" s="11">
        <v>953176750</v>
      </c>
      <c r="E156" s="10" t="s">
        <v>22</v>
      </c>
    </row>
    <row r="157" spans="1:5" ht="15">
      <c r="A157" s="1" t="s">
        <v>331</v>
      </c>
      <c r="B157" t="s">
        <v>11</v>
      </c>
      <c r="C157" t="s">
        <v>332</v>
      </c>
      <c r="D157" s="11">
        <v>994876750</v>
      </c>
      <c r="E157" s="10" t="s">
        <v>22</v>
      </c>
    </row>
    <row r="158" spans="1:5" ht="15">
      <c r="A158" s="1" t="s">
        <v>333</v>
      </c>
      <c r="B158" t="s">
        <v>11</v>
      </c>
      <c r="C158" t="s">
        <v>334</v>
      </c>
      <c r="D158" s="11">
        <v>992952594.5</v>
      </c>
      <c r="E158" s="10" t="s">
        <v>22</v>
      </c>
    </row>
    <row r="159" spans="1:5" ht="15"/>
    <row r="160" spans="1:5" ht="15"/>
    <row r="161" ht="15"/>
    <row r="162" ht="15"/>
    <row r="163" ht="15"/>
  </sheetData>
  <autoFilter ref="A2:E158" xr:uid="{96CD34BE-56D8-4554-8EB2-165F139BF683}">
    <filterColumn colId="4">
      <customFilters>
        <customFilter val="*kea*"/>
      </customFilters>
    </filterColumn>
    <sortState xmlns:xlrd2="http://schemas.microsoft.com/office/spreadsheetml/2017/richdata2" ref="A3:E158">
      <sortCondition ref="C2:C158"/>
    </sortState>
  </autoFilter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C4AEA-B549-4A66-A8BD-1E6780A4F555}">
  <dimension ref="A1:G163"/>
  <sheetViews>
    <sheetView workbookViewId="0">
      <selection activeCell="H9" sqref="H9"/>
    </sheetView>
  </sheetViews>
  <sheetFormatPr defaultRowHeight="15" customHeight="1"/>
  <cols>
    <col min="1" max="1" width="19" customWidth="1"/>
    <col min="2" max="6" width="13.28515625" customWidth="1"/>
    <col min="8" max="8" width="16.7109375" customWidth="1"/>
    <col min="9" max="9" width="12.28515625" customWidth="1"/>
  </cols>
  <sheetData>
    <row r="1" spans="1:7" ht="30" customHeight="1">
      <c r="A1" s="18" t="s">
        <v>335</v>
      </c>
      <c r="B1" s="19"/>
      <c r="C1" s="19"/>
      <c r="D1" s="19"/>
      <c r="E1" s="19"/>
      <c r="F1" s="19"/>
    </row>
    <row r="2" spans="1:7" ht="29.25">
      <c r="A2" s="2" t="s">
        <v>1</v>
      </c>
      <c r="B2" s="2" t="s">
        <v>336</v>
      </c>
      <c r="C2" s="2" t="s">
        <v>337</v>
      </c>
      <c r="D2" s="2" t="s">
        <v>338</v>
      </c>
      <c r="E2" s="2" t="s">
        <v>339</v>
      </c>
      <c r="F2" s="2" t="s">
        <v>340</v>
      </c>
      <c r="G2" s="7" t="s">
        <v>341</v>
      </c>
    </row>
    <row r="3" spans="1:7">
      <c r="A3" t="s">
        <v>94</v>
      </c>
      <c r="B3">
        <v>132683077</v>
      </c>
      <c r="C3">
        <v>131449926</v>
      </c>
      <c r="D3">
        <v>735250</v>
      </c>
      <c r="E3">
        <v>8580</v>
      </c>
      <c r="F3">
        <v>489321</v>
      </c>
      <c r="G3" s="8">
        <f>C3/B3</f>
        <v>0.99070604158509223</v>
      </c>
    </row>
    <row r="4" spans="1:7">
      <c r="A4" t="s">
        <v>102</v>
      </c>
      <c r="B4">
        <v>101891573</v>
      </c>
      <c r="C4">
        <v>100313224</v>
      </c>
      <c r="D4">
        <v>578899</v>
      </c>
      <c r="E4">
        <v>12162</v>
      </c>
      <c r="F4">
        <v>987288</v>
      </c>
      <c r="G4" s="8">
        <f t="shared" ref="G4:G67" si="0">C4/B4</f>
        <v>0.98450952366786992</v>
      </c>
    </row>
    <row r="5" spans="1:7">
      <c r="A5" t="s">
        <v>303</v>
      </c>
      <c r="B5">
        <v>84969781</v>
      </c>
      <c r="C5">
        <v>84383811</v>
      </c>
      <c r="D5">
        <v>393763</v>
      </c>
      <c r="E5">
        <v>4848</v>
      </c>
      <c r="F5">
        <v>187359</v>
      </c>
      <c r="G5" s="8">
        <f t="shared" si="0"/>
        <v>0.99310378356747797</v>
      </c>
    </row>
    <row r="6" spans="1:7">
      <c r="A6" t="s">
        <v>148</v>
      </c>
      <c r="B6">
        <v>84652663</v>
      </c>
      <c r="C6">
        <v>83676868</v>
      </c>
      <c r="D6">
        <v>806500</v>
      </c>
      <c r="E6">
        <v>1475</v>
      </c>
      <c r="F6">
        <v>167820</v>
      </c>
      <c r="G6" s="8">
        <f t="shared" si="0"/>
        <v>0.98847295565881965</v>
      </c>
    </row>
    <row r="7" spans="1:7">
      <c r="A7" t="s">
        <v>307</v>
      </c>
      <c r="B7">
        <v>91876132</v>
      </c>
      <c r="C7">
        <v>90839738</v>
      </c>
      <c r="D7">
        <v>536613</v>
      </c>
      <c r="E7">
        <v>14655</v>
      </c>
      <c r="F7">
        <v>485126</v>
      </c>
      <c r="G7" s="8">
        <f t="shared" si="0"/>
        <v>0.98871966007450118</v>
      </c>
    </row>
    <row r="8" spans="1:7">
      <c r="A8" t="s">
        <v>283</v>
      </c>
      <c r="B8">
        <v>100616439</v>
      </c>
      <c r="C8">
        <v>99548004</v>
      </c>
      <c r="D8">
        <v>719734</v>
      </c>
      <c r="E8">
        <v>5949</v>
      </c>
      <c r="F8">
        <v>342752</v>
      </c>
      <c r="G8" s="8">
        <f t="shared" si="0"/>
        <v>0.9893811089855804</v>
      </c>
    </row>
    <row r="9" spans="1:7">
      <c r="A9" t="s">
        <v>321</v>
      </c>
      <c r="B9">
        <v>54894602</v>
      </c>
      <c r="C9">
        <v>54353202</v>
      </c>
      <c r="D9">
        <v>363579</v>
      </c>
      <c r="E9">
        <v>3824</v>
      </c>
      <c r="F9">
        <v>173997</v>
      </c>
      <c r="G9" s="8">
        <f t="shared" si="0"/>
        <v>0.99013746378924472</v>
      </c>
    </row>
    <row r="10" spans="1:7">
      <c r="A10" t="s">
        <v>104</v>
      </c>
      <c r="B10">
        <v>121820326</v>
      </c>
      <c r="C10">
        <v>120954995</v>
      </c>
      <c r="D10">
        <v>439508</v>
      </c>
      <c r="E10">
        <v>10604</v>
      </c>
      <c r="F10">
        <v>415219</v>
      </c>
      <c r="G10" s="8">
        <f t="shared" si="0"/>
        <v>0.99289666159652212</v>
      </c>
    </row>
    <row r="11" spans="1:7">
      <c r="A11" t="s">
        <v>57</v>
      </c>
      <c r="B11">
        <v>97136385</v>
      </c>
      <c r="C11">
        <v>96548619</v>
      </c>
      <c r="D11">
        <v>492146</v>
      </c>
      <c r="E11">
        <v>2390</v>
      </c>
      <c r="F11">
        <v>93230</v>
      </c>
      <c r="G11" s="8">
        <f t="shared" si="0"/>
        <v>0.99394906450348142</v>
      </c>
    </row>
    <row r="12" spans="1:7">
      <c r="A12" t="s">
        <v>203</v>
      </c>
      <c r="B12">
        <v>198991758</v>
      </c>
      <c r="C12">
        <v>194734140</v>
      </c>
      <c r="D12">
        <v>1172185</v>
      </c>
      <c r="E12">
        <v>227301</v>
      </c>
      <c r="F12">
        <v>2858132</v>
      </c>
      <c r="G12" s="8">
        <f t="shared" si="0"/>
        <v>0.97860404851541638</v>
      </c>
    </row>
    <row r="13" spans="1:7">
      <c r="A13" t="s">
        <v>108</v>
      </c>
      <c r="B13">
        <v>72301746</v>
      </c>
      <c r="C13">
        <v>71606394</v>
      </c>
      <c r="D13">
        <v>500398</v>
      </c>
      <c r="E13">
        <v>2429</v>
      </c>
      <c r="F13">
        <v>192525</v>
      </c>
      <c r="G13" s="8">
        <f t="shared" si="0"/>
        <v>0.99038263889228895</v>
      </c>
    </row>
    <row r="14" spans="1:7">
      <c r="A14" t="s">
        <v>287</v>
      </c>
      <c r="B14">
        <v>90421219</v>
      </c>
      <c r="C14">
        <v>89664566</v>
      </c>
      <c r="D14">
        <v>439801</v>
      </c>
      <c r="E14">
        <v>5766</v>
      </c>
      <c r="F14">
        <v>311086</v>
      </c>
      <c r="G14" s="8">
        <f t="shared" si="0"/>
        <v>0.99163190887749475</v>
      </c>
    </row>
    <row r="15" spans="1:7">
      <c r="A15" t="s">
        <v>201</v>
      </c>
      <c r="B15">
        <v>105030774</v>
      </c>
      <c r="C15">
        <v>104019890</v>
      </c>
      <c r="D15">
        <v>463320</v>
      </c>
      <c r="E15">
        <v>9990</v>
      </c>
      <c r="F15">
        <v>537574</v>
      </c>
      <c r="G15" s="8">
        <f>C15/B15</f>
        <v>0.99037535417952838</v>
      </c>
    </row>
    <row r="16" spans="1:7">
      <c r="A16" t="s">
        <v>247</v>
      </c>
      <c r="B16">
        <v>85659832</v>
      </c>
      <c r="C16">
        <v>84727858</v>
      </c>
      <c r="D16">
        <v>490844</v>
      </c>
      <c r="E16">
        <v>6067</v>
      </c>
      <c r="F16">
        <v>435063</v>
      </c>
      <c r="G16" s="8">
        <f>C16/B16</f>
        <v>0.98912005804540915</v>
      </c>
    </row>
    <row r="17" spans="1:7">
      <c r="A17" t="s">
        <v>325</v>
      </c>
      <c r="B17">
        <v>98718691</v>
      </c>
      <c r="C17">
        <v>97515737</v>
      </c>
      <c r="D17">
        <v>531290</v>
      </c>
      <c r="E17">
        <v>10945</v>
      </c>
      <c r="F17">
        <v>660719</v>
      </c>
      <c r="G17" s="8">
        <f t="shared" si="0"/>
        <v>0.98781432383458168</v>
      </c>
    </row>
    <row r="18" spans="1:7">
      <c r="A18" t="s">
        <v>210</v>
      </c>
      <c r="B18">
        <v>88973209</v>
      </c>
      <c r="C18">
        <v>87820990</v>
      </c>
      <c r="D18">
        <v>498298</v>
      </c>
      <c r="E18">
        <v>13875</v>
      </c>
      <c r="F18">
        <v>640046</v>
      </c>
      <c r="G18" s="8">
        <f t="shared" si="0"/>
        <v>0.98704982080617099</v>
      </c>
    </row>
    <row r="19" spans="1:7">
      <c r="A19" t="s">
        <v>129</v>
      </c>
      <c r="B19">
        <v>104615964</v>
      </c>
      <c r="C19">
        <v>103873687</v>
      </c>
      <c r="D19">
        <v>563615</v>
      </c>
      <c r="E19">
        <v>4066</v>
      </c>
      <c r="F19">
        <v>174596</v>
      </c>
      <c r="G19" s="8">
        <f t="shared" si="0"/>
        <v>0.99290474444225363</v>
      </c>
    </row>
    <row r="20" spans="1:7">
      <c r="A20" t="s">
        <v>216</v>
      </c>
      <c r="B20">
        <v>113017877</v>
      </c>
      <c r="C20">
        <v>112050060</v>
      </c>
      <c r="D20">
        <v>473290</v>
      </c>
      <c r="E20">
        <v>9489</v>
      </c>
      <c r="F20">
        <v>485038</v>
      </c>
      <c r="G20" s="8">
        <f t="shared" si="0"/>
        <v>0.99143660254740051</v>
      </c>
    </row>
    <row r="21" spans="1:7">
      <c r="A21" t="s">
        <v>319</v>
      </c>
      <c r="B21">
        <v>103185972</v>
      </c>
      <c r="C21">
        <v>101156417</v>
      </c>
      <c r="D21">
        <v>644567</v>
      </c>
      <c r="E21">
        <v>17017</v>
      </c>
      <c r="F21">
        <v>1367971</v>
      </c>
      <c r="G21" s="8">
        <f t="shared" si="0"/>
        <v>0.98033109578112032</v>
      </c>
    </row>
    <row r="22" spans="1:7">
      <c r="A22" t="s">
        <v>29</v>
      </c>
      <c r="B22">
        <v>73582561</v>
      </c>
      <c r="C22">
        <v>72388330</v>
      </c>
      <c r="D22">
        <v>425626</v>
      </c>
      <c r="E22">
        <v>16228</v>
      </c>
      <c r="F22">
        <v>752377</v>
      </c>
      <c r="G22" s="8">
        <f t="shared" si="0"/>
        <v>0.98377018978722419</v>
      </c>
    </row>
    <row r="23" spans="1:7">
      <c r="A23" t="s">
        <v>71</v>
      </c>
      <c r="B23">
        <v>106940009</v>
      </c>
      <c r="C23">
        <v>105115052</v>
      </c>
      <c r="D23">
        <v>611031</v>
      </c>
      <c r="E23">
        <v>12020</v>
      </c>
      <c r="F23">
        <v>1201906</v>
      </c>
      <c r="G23" s="8">
        <f t="shared" si="0"/>
        <v>0.98293475924431617</v>
      </c>
    </row>
    <row r="24" spans="1:7">
      <c r="A24" t="s">
        <v>253</v>
      </c>
      <c r="B24">
        <v>141529672</v>
      </c>
      <c r="C24">
        <v>137812268</v>
      </c>
      <c r="D24">
        <v>804268</v>
      </c>
      <c r="E24">
        <v>31532</v>
      </c>
      <c r="F24">
        <v>2881604</v>
      </c>
      <c r="G24" s="8">
        <f t="shared" si="0"/>
        <v>0.97373410149639861</v>
      </c>
    </row>
    <row r="25" spans="1:7">
      <c r="A25" t="s">
        <v>20</v>
      </c>
      <c r="B25">
        <v>133522961</v>
      </c>
      <c r="C25">
        <v>131534540</v>
      </c>
      <c r="D25">
        <v>756274</v>
      </c>
      <c r="E25">
        <v>16431</v>
      </c>
      <c r="F25">
        <v>1215716</v>
      </c>
      <c r="G25" s="8">
        <f t="shared" si="0"/>
        <v>0.98510802198282588</v>
      </c>
    </row>
    <row r="26" spans="1:7">
      <c r="A26" t="s">
        <v>131</v>
      </c>
      <c r="B26">
        <v>133669333</v>
      </c>
      <c r="C26">
        <v>131138961</v>
      </c>
      <c r="D26">
        <v>765854</v>
      </c>
      <c r="E26">
        <v>25292</v>
      </c>
      <c r="F26">
        <v>1739226</v>
      </c>
      <c r="G26" s="8">
        <f t="shared" si="0"/>
        <v>0.98106991376997443</v>
      </c>
    </row>
    <row r="27" spans="1:7">
      <c r="A27" t="s">
        <v>243</v>
      </c>
      <c r="B27">
        <v>82664084</v>
      </c>
      <c r="C27">
        <v>81692325</v>
      </c>
      <c r="D27">
        <v>515653</v>
      </c>
      <c r="E27">
        <v>8581</v>
      </c>
      <c r="F27">
        <v>447525</v>
      </c>
      <c r="G27" s="8">
        <f t="shared" si="0"/>
        <v>0.98824448354136485</v>
      </c>
    </row>
    <row r="28" spans="1:7">
      <c r="A28" t="s">
        <v>331</v>
      </c>
      <c r="B28">
        <v>68766822</v>
      </c>
      <c r="C28">
        <v>68065532</v>
      </c>
      <c r="D28">
        <v>442011</v>
      </c>
      <c r="E28">
        <v>5153</v>
      </c>
      <c r="F28">
        <v>254126</v>
      </c>
      <c r="G28" s="8">
        <f t="shared" si="0"/>
        <v>0.98980191348671021</v>
      </c>
    </row>
    <row r="29" spans="1:7">
      <c r="A29" t="s">
        <v>59</v>
      </c>
      <c r="B29">
        <v>71022890</v>
      </c>
      <c r="C29">
        <v>70512930</v>
      </c>
      <c r="D29">
        <v>370743</v>
      </c>
      <c r="E29">
        <v>5398</v>
      </c>
      <c r="F29">
        <v>133819</v>
      </c>
      <c r="G29" s="8">
        <f t="shared" si="0"/>
        <v>0.99281977965132084</v>
      </c>
    </row>
    <row r="30" spans="1:7">
      <c r="A30" t="s">
        <v>189</v>
      </c>
      <c r="B30">
        <v>60454405</v>
      </c>
      <c r="C30">
        <v>59629543</v>
      </c>
      <c r="D30">
        <v>306766</v>
      </c>
      <c r="E30">
        <v>9726</v>
      </c>
      <c r="F30">
        <v>508370</v>
      </c>
      <c r="G30" s="8">
        <f t="shared" si="0"/>
        <v>0.98635563446534624</v>
      </c>
    </row>
    <row r="31" spans="1:7">
      <c r="A31" t="s">
        <v>315</v>
      </c>
      <c r="B31">
        <v>51272947</v>
      </c>
      <c r="C31">
        <v>50226398</v>
      </c>
      <c r="D31">
        <v>284125</v>
      </c>
      <c r="E31">
        <v>17300</v>
      </c>
      <c r="F31">
        <v>745124</v>
      </c>
      <c r="G31" s="8">
        <f t="shared" si="0"/>
        <v>0.97958867080528844</v>
      </c>
    </row>
    <row r="32" spans="1:7">
      <c r="A32" t="s">
        <v>299</v>
      </c>
      <c r="B32">
        <v>100069568</v>
      </c>
      <c r="C32">
        <v>99162894</v>
      </c>
      <c r="D32">
        <v>676322</v>
      </c>
      <c r="E32">
        <v>6007</v>
      </c>
      <c r="F32">
        <v>224345</v>
      </c>
      <c r="G32" s="8">
        <f t="shared" si="0"/>
        <v>0.99093956316469756</v>
      </c>
    </row>
    <row r="33" spans="1:7">
      <c r="A33" t="s">
        <v>261</v>
      </c>
      <c r="B33">
        <v>111112360</v>
      </c>
      <c r="C33">
        <v>109672628</v>
      </c>
      <c r="D33">
        <v>438688</v>
      </c>
      <c r="E33">
        <v>16815</v>
      </c>
      <c r="F33">
        <v>984229</v>
      </c>
      <c r="G33" s="8">
        <f t="shared" si="0"/>
        <v>0.98704255764165216</v>
      </c>
    </row>
    <row r="34" spans="1:7">
      <c r="A34" t="s">
        <v>53</v>
      </c>
      <c r="B34">
        <v>108943493</v>
      </c>
      <c r="C34">
        <v>107278872</v>
      </c>
      <c r="D34">
        <v>929524</v>
      </c>
      <c r="E34">
        <v>11502</v>
      </c>
      <c r="F34">
        <v>723595</v>
      </c>
      <c r="G34" s="8">
        <f t="shared" si="0"/>
        <v>0.98472032652744113</v>
      </c>
    </row>
    <row r="35" spans="1:7">
      <c r="A35" t="s">
        <v>323</v>
      </c>
      <c r="B35">
        <v>73297641</v>
      </c>
      <c r="C35">
        <v>72384383</v>
      </c>
      <c r="D35">
        <v>508111</v>
      </c>
      <c r="E35">
        <v>7334</v>
      </c>
      <c r="F35">
        <v>397813</v>
      </c>
      <c r="G35" s="8">
        <f t="shared" si="0"/>
        <v>0.9875404175695095</v>
      </c>
    </row>
    <row r="36" spans="1:7">
      <c r="A36" t="s">
        <v>224</v>
      </c>
      <c r="B36">
        <v>82906038</v>
      </c>
      <c r="C36">
        <v>81668193</v>
      </c>
      <c r="D36">
        <v>587288</v>
      </c>
      <c r="E36">
        <v>9885</v>
      </c>
      <c r="F36">
        <v>640672</v>
      </c>
      <c r="G36" s="8">
        <f t="shared" si="0"/>
        <v>0.98506930219002864</v>
      </c>
    </row>
    <row r="37" spans="1:7">
      <c r="A37" t="s">
        <v>187</v>
      </c>
      <c r="B37">
        <v>83986956</v>
      </c>
      <c r="C37">
        <v>81956312</v>
      </c>
      <c r="D37">
        <v>594288</v>
      </c>
      <c r="E37">
        <v>16632</v>
      </c>
      <c r="F37">
        <v>1419724</v>
      </c>
      <c r="G37" s="8">
        <f t="shared" si="0"/>
        <v>0.97582191215502556</v>
      </c>
    </row>
    <row r="38" spans="1:7">
      <c r="A38" t="s">
        <v>123</v>
      </c>
      <c r="B38">
        <v>70301722</v>
      </c>
      <c r="C38">
        <v>69609166</v>
      </c>
      <c r="D38">
        <v>527515</v>
      </c>
      <c r="E38">
        <v>2474</v>
      </c>
      <c r="F38">
        <v>162567</v>
      </c>
      <c r="G38" s="8">
        <f t="shared" si="0"/>
        <v>0.99014880460538368</v>
      </c>
    </row>
    <row r="39" spans="1:7">
      <c r="A39" t="s">
        <v>171</v>
      </c>
      <c r="B39">
        <v>83115006</v>
      </c>
      <c r="C39">
        <v>81324244</v>
      </c>
      <c r="D39">
        <v>564695</v>
      </c>
      <c r="E39">
        <v>11389</v>
      </c>
      <c r="F39">
        <v>1214678</v>
      </c>
      <c r="G39" s="8">
        <f t="shared" si="0"/>
        <v>0.97845440810050599</v>
      </c>
    </row>
    <row r="40" spans="1:7">
      <c r="A40" t="s">
        <v>291</v>
      </c>
      <c r="B40">
        <v>83876777</v>
      </c>
      <c r="C40">
        <v>83345614</v>
      </c>
      <c r="D40">
        <v>407466</v>
      </c>
      <c r="E40">
        <v>3751</v>
      </c>
      <c r="F40">
        <v>119946</v>
      </c>
      <c r="G40" s="8">
        <f t="shared" si="0"/>
        <v>0.99366734131904</v>
      </c>
    </row>
    <row r="41" spans="1:7">
      <c r="A41" t="s">
        <v>257</v>
      </c>
      <c r="B41">
        <v>107845107</v>
      </c>
      <c r="C41">
        <v>106786347</v>
      </c>
      <c r="D41">
        <v>545173</v>
      </c>
      <c r="E41">
        <v>6885</v>
      </c>
      <c r="F41">
        <v>506702</v>
      </c>
      <c r="G41" s="8">
        <f t="shared" si="0"/>
        <v>0.99018258658689073</v>
      </c>
    </row>
    <row r="42" spans="1:7">
      <c r="A42" t="s">
        <v>133</v>
      </c>
      <c r="B42">
        <v>101154495</v>
      </c>
      <c r="C42">
        <v>100291073</v>
      </c>
      <c r="D42">
        <v>587524</v>
      </c>
      <c r="E42">
        <v>7008</v>
      </c>
      <c r="F42">
        <v>268890</v>
      </c>
      <c r="G42" s="8">
        <f t="shared" si="0"/>
        <v>0.99146432395317674</v>
      </c>
    </row>
    <row r="43" spans="1:7">
      <c r="A43" t="s">
        <v>245</v>
      </c>
      <c r="B43">
        <v>96951652</v>
      </c>
      <c r="C43">
        <v>95499422</v>
      </c>
      <c r="D43">
        <v>522970</v>
      </c>
      <c r="E43">
        <v>16530</v>
      </c>
      <c r="F43">
        <v>912730</v>
      </c>
      <c r="G43" s="8">
        <f t="shared" si="0"/>
        <v>0.98502109071849542</v>
      </c>
    </row>
    <row r="44" spans="1:7">
      <c r="A44" t="s">
        <v>214</v>
      </c>
      <c r="B44">
        <v>96306242</v>
      </c>
      <c r="C44">
        <v>94888619</v>
      </c>
      <c r="D44">
        <v>567842</v>
      </c>
      <c r="E44">
        <v>11856</v>
      </c>
      <c r="F44">
        <v>837925</v>
      </c>
      <c r="G44" s="8">
        <f t="shared" si="0"/>
        <v>0.98528005069494873</v>
      </c>
    </row>
    <row r="45" spans="1:7">
      <c r="A45" t="s">
        <v>163</v>
      </c>
      <c r="B45">
        <v>101862455</v>
      </c>
      <c r="C45">
        <v>100948666</v>
      </c>
      <c r="D45">
        <v>507893</v>
      </c>
      <c r="E45">
        <v>6339</v>
      </c>
      <c r="F45">
        <v>399557</v>
      </c>
      <c r="G45" s="8">
        <f t="shared" si="0"/>
        <v>0.99102918734876355</v>
      </c>
    </row>
    <row r="46" spans="1:7">
      <c r="A46" t="s">
        <v>226</v>
      </c>
      <c r="B46">
        <v>74917225</v>
      </c>
      <c r="C46">
        <v>73537167</v>
      </c>
      <c r="D46">
        <v>419550</v>
      </c>
      <c r="E46">
        <v>13586</v>
      </c>
      <c r="F46">
        <v>946922</v>
      </c>
      <c r="G46" s="8">
        <f t="shared" si="0"/>
        <v>0.98157889590811731</v>
      </c>
    </row>
    <row r="47" spans="1:7">
      <c r="A47" t="s">
        <v>239</v>
      </c>
      <c r="B47">
        <v>98780295</v>
      </c>
      <c r="C47">
        <v>98020408</v>
      </c>
      <c r="D47">
        <v>527705</v>
      </c>
      <c r="E47">
        <v>3979</v>
      </c>
      <c r="F47">
        <v>228203</v>
      </c>
      <c r="G47" s="8">
        <f t="shared" si="0"/>
        <v>0.99230730177511617</v>
      </c>
    </row>
    <row r="48" spans="1:7">
      <c r="A48" t="s">
        <v>49</v>
      </c>
      <c r="B48">
        <v>81917101</v>
      </c>
      <c r="C48">
        <v>80736033</v>
      </c>
      <c r="D48">
        <v>422495</v>
      </c>
      <c r="E48">
        <v>8034</v>
      </c>
      <c r="F48">
        <v>750539</v>
      </c>
      <c r="G48" s="8">
        <f t="shared" si="0"/>
        <v>0.98558215579430719</v>
      </c>
    </row>
    <row r="49" spans="1:7">
      <c r="A49" t="s">
        <v>212</v>
      </c>
      <c r="B49">
        <v>102596987</v>
      </c>
      <c r="C49">
        <v>101905249</v>
      </c>
      <c r="D49">
        <v>573941</v>
      </c>
      <c r="E49">
        <v>3133</v>
      </c>
      <c r="F49">
        <v>114664</v>
      </c>
      <c r="G49" s="8">
        <f t="shared" si="0"/>
        <v>0.9932577162329338</v>
      </c>
    </row>
    <row r="50" spans="1:7">
      <c r="A50" t="s">
        <v>207</v>
      </c>
      <c r="B50">
        <v>92803845</v>
      </c>
      <c r="C50">
        <v>92161145</v>
      </c>
      <c r="D50">
        <v>507632</v>
      </c>
      <c r="E50">
        <v>4297</v>
      </c>
      <c r="F50">
        <v>130771</v>
      </c>
      <c r="G50" s="8">
        <f t="shared" si="0"/>
        <v>0.99307464038801407</v>
      </c>
    </row>
    <row r="51" spans="1:7">
      <c r="A51" t="s">
        <v>205</v>
      </c>
      <c r="B51">
        <v>111063034</v>
      </c>
      <c r="C51">
        <v>110223624</v>
      </c>
      <c r="D51">
        <v>588114</v>
      </c>
      <c r="E51">
        <v>9505</v>
      </c>
      <c r="F51">
        <v>241791</v>
      </c>
      <c r="G51" s="8">
        <f t="shared" si="0"/>
        <v>0.99244203971593281</v>
      </c>
    </row>
    <row r="52" spans="1:7">
      <c r="A52" t="s">
        <v>293</v>
      </c>
      <c r="B52">
        <v>127911609</v>
      </c>
      <c r="C52">
        <v>127062879</v>
      </c>
      <c r="D52">
        <v>651996</v>
      </c>
      <c r="E52">
        <v>6866</v>
      </c>
      <c r="F52">
        <v>189868</v>
      </c>
      <c r="G52" s="8">
        <f t="shared" si="0"/>
        <v>0.99336471484773525</v>
      </c>
    </row>
    <row r="53" spans="1:7">
      <c r="A53" t="s">
        <v>220</v>
      </c>
      <c r="B53">
        <v>114003997</v>
      </c>
      <c r="C53">
        <v>112892767</v>
      </c>
      <c r="D53">
        <v>647911</v>
      </c>
      <c r="E53">
        <v>6681</v>
      </c>
      <c r="F53">
        <v>456638</v>
      </c>
      <c r="G53" s="8">
        <f t="shared" si="0"/>
        <v>0.99025271017471428</v>
      </c>
    </row>
    <row r="54" spans="1:7">
      <c r="A54" t="s">
        <v>153</v>
      </c>
      <c r="B54">
        <v>94147582</v>
      </c>
      <c r="C54">
        <v>93366212</v>
      </c>
      <c r="D54">
        <v>527622</v>
      </c>
      <c r="E54">
        <v>13405</v>
      </c>
      <c r="F54">
        <v>240343</v>
      </c>
      <c r="G54" s="8">
        <f t="shared" si="0"/>
        <v>0.99170058345205292</v>
      </c>
    </row>
    <row r="55" spans="1:7">
      <c r="A55" t="s">
        <v>43</v>
      </c>
      <c r="B55">
        <v>106463663</v>
      </c>
      <c r="C55">
        <v>105686522</v>
      </c>
      <c r="D55">
        <v>493318</v>
      </c>
      <c r="E55">
        <v>12352</v>
      </c>
      <c r="F55">
        <v>271471</v>
      </c>
      <c r="G55" s="8">
        <f t="shared" si="0"/>
        <v>0.99270041084346305</v>
      </c>
    </row>
    <row r="56" spans="1:7">
      <c r="A56" t="s">
        <v>73</v>
      </c>
      <c r="B56">
        <v>74097681</v>
      </c>
      <c r="C56">
        <v>73344876</v>
      </c>
      <c r="D56">
        <v>432781</v>
      </c>
      <c r="E56">
        <v>8461</v>
      </c>
      <c r="F56">
        <v>311563</v>
      </c>
      <c r="G56" s="8">
        <f t="shared" si="0"/>
        <v>0.98984037030794525</v>
      </c>
    </row>
    <row r="57" spans="1:7">
      <c r="A57" t="s">
        <v>88</v>
      </c>
      <c r="B57">
        <v>67244666</v>
      </c>
      <c r="C57">
        <v>66680151</v>
      </c>
      <c r="D57">
        <v>399401</v>
      </c>
      <c r="E57">
        <v>6997</v>
      </c>
      <c r="F57">
        <v>158117</v>
      </c>
      <c r="G57" s="8">
        <f t="shared" si="0"/>
        <v>0.99160505905405194</v>
      </c>
    </row>
    <row r="58" spans="1:7">
      <c r="A58" t="s">
        <v>117</v>
      </c>
      <c r="B58">
        <v>99799708</v>
      </c>
      <c r="C58">
        <v>98281562</v>
      </c>
      <c r="D58">
        <v>575983</v>
      </c>
      <c r="E58">
        <v>13993</v>
      </c>
      <c r="F58">
        <v>928170</v>
      </c>
      <c r="G58" s="8">
        <f t="shared" si="0"/>
        <v>0.98478807172461869</v>
      </c>
    </row>
    <row r="59" spans="1:7">
      <c r="A59" t="s">
        <v>159</v>
      </c>
      <c r="B59">
        <v>98508274</v>
      </c>
      <c r="C59">
        <v>97449416</v>
      </c>
      <c r="D59">
        <v>590947</v>
      </c>
      <c r="E59">
        <v>11165</v>
      </c>
      <c r="F59">
        <v>456746</v>
      </c>
      <c r="G59" s="8">
        <f t="shared" si="0"/>
        <v>0.98925107549849056</v>
      </c>
    </row>
    <row r="60" spans="1:7">
      <c r="A60" t="s">
        <v>23</v>
      </c>
      <c r="B60">
        <v>100460076</v>
      </c>
      <c r="C60">
        <v>99711897</v>
      </c>
      <c r="D60">
        <v>543135</v>
      </c>
      <c r="E60">
        <v>5833</v>
      </c>
      <c r="F60">
        <v>199211</v>
      </c>
      <c r="G60" s="8">
        <f t="shared" si="0"/>
        <v>0.99255247427843873</v>
      </c>
    </row>
    <row r="61" spans="1:7">
      <c r="A61" t="s">
        <v>92</v>
      </c>
      <c r="B61">
        <v>76127818</v>
      </c>
      <c r="C61">
        <v>75443334</v>
      </c>
      <c r="D61">
        <v>466622</v>
      </c>
      <c r="E61">
        <v>3898</v>
      </c>
      <c r="F61">
        <v>213964</v>
      </c>
      <c r="G61" s="8">
        <f t="shared" si="0"/>
        <v>0.99100875319978299</v>
      </c>
    </row>
    <row r="62" spans="1:7">
      <c r="A62" t="s">
        <v>183</v>
      </c>
      <c r="B62">
        <v>77816711</v>
      </c>
      <c r="C62">
        <v>76736044</v>
      </c>
      <c r="D62">
        <v>348741</v>
      </c>
      <c r="E62">
        <v>12004</v>
      </c>
      <c r="F62">
        <v>719922</v>
      </c>
      <c r="G62" s="8">
        <f t="shared" si="0"/>
        <v>0.98611266158499045</v>
      </c>
    </row>
    <row r="63" spans="1:7">
      <c r="A63" t="s">
        <v>259</v>
      </c>
      <c r="B63">
        <v>122648176</v>
      </c>
      <c r="C63">
        <v>121346646</v>
      </c>
      <c r="D63">
        <v>665597</v>
      </c>
      <c r="E63">
        <v>14234</v>
      </c>
      <c r="F63">
        <v>621699</v>
      </c>
      <c r="G63" s="8">
        <f t="shared" si="0"/>
        <v>0.98938810145859812</v>
      </c>
    </row>
    <row r="64" spans="1:7">
      <c r="A64" t="s">
        <v>144</v>
      </c>
      <c r="B64">
        <v>75927888</v>
      </c>
      <c r="C64">
        <v>75271172</v>
      </c>
      <c r="D64">
        <v>606866</v>
      </c>
      <c r="E64">
        <v>1351</v>
      </c>
      <c r="F64">
        <v>48499</v>
      </c>
      <c r="G64" s="8">
        <f t="shared" si="0"/>
        <v>0.99135079326847597</v>
      </c>
    </row>
    <row r="65" spans="1:7">
      <c r="A65" t="s">
        <v>167</v>
      </c>
      <c r="B65">
        <v>86809099</v>
      </c>
      <c r="C65">
        <v>86140084</v>
      </c>
      <c r="D65">
        <v>554675</v>
      </c>
      <c r="E65">
        <v>2182</v>
      </c>
      <c r="F65">
        <v>112158</v>
      </c>
      <c r="G65" s="8">
        <f t="shared" si="0"/>
        <v>0.9922932617927529</v>
      </c>
    </row>
    <row r="66" spans="1:7">
      <c r="A66" t="s">
        <v>241</v>
      </c>
      <c r="B66">
        <v>106418815</v>
      </c>
      <c r="C66">
        <v>104135818</v>
      </c>
      <c r="D66">
        <v>659300</v>
      </c>
      <c r="E66">
        <v>21366</v>
      </c>
      <c r="F66">
        <v>1602331</v>
      </c>
      <c r="G66" s="8">
        <f t="shared" si="0"/>
        <v>0.9785470548605526</v>
      </c>
    </row>
    <row r="67" spans="1:7">
      <c r="A67" t="s">
        <v>81</v>
      </c>
      <c r="B67">
        <v>95896479</v>
      </c>
      <c r="C67">
        <v>94743639</v>
      </c>
      <c r="D67">
        <v>543482</v>
      </c>
      <c r="E67">
        <v>16006</v>
      </c>
      <c r="F67">
        <v>593352</v>
      </c>
      <c r="G67" s="8">
        <f t="shared" si="0"/>
        <v>0.98797828646034025</v>
      </c>
    </row>
    <row r="68" spans="1:7">
      <c r="A68" t="s">
        <v>121</v>
      </c>
      <c r="B68">
        <v>86071809</v>
      </c>
      <c r="C68">
        <v>85237667</v>
      </c>
      <c r="D68">
        <v>531511</v>
      </c>
      <c r="E68">
        <v>7694</v>
      </c>
      <c r="F68">
        <v>294937</v>
      </c>
      <c r="G68" s="8">
        <f t="shared" ref="G68:G131" si="1">C68/B68</f>
        <v>0.99030876648590016</v>
      </c>
    </row>
    <row r="69" spans="1:7">
      <c r="A69" t="s">
        <v>285</v>
      </c>
      <c r="B69">
        <v>105507008</v>
      </c>
      <c r="C69">
        <v>104634785</v>
      </c>
      <c r="D69">
        <v>634447</v>
      </c>
      <c r="E69">
        <v>8533</v>
      </c>
      <c r="F69">
        <v>229243</v>
      </c>
      <c r="G69" s="8">
        <f t="shared" si="1"/>
        <v>0.99173303255836809</v>
      </c>
    </row>
    <row r="70" spans="1:7">
      <c r="A70" t="s">
        <v>301</v>
      </c>
      <c r="B70">
        <v>105699259</v>
      </c>
      <c r="C70">
        <v>104787951</v>
      </c>
      <c r="D70">
        <v>615404</v>
      </c>
      <c r="E70">
        <v>9830</v>
      </c>
      <c r="F70">
        <v>286074</v>
      </c>
      <c r="G70" s="8">
        <f t="shared" si="1"/>
        <v>0.99137829338992811</v>
      </c>
    </row>
    <row r="71" spans="1:7">
      <c r="A71" t="s">
        <v>329</v>
      </c>
      <c r="B71">
        <v>113338652</v>
      </c>
      <c r="C71">
        <v>111746547</v>
      </c>
      <c r="D71">
        <v>691297</v>
      </c>
      <c r="E71">
        <v>10121</v>
      </c>
      <c r="F71">
        <v>890687</v>
      </c>
      <c r="G71" s="8">
        <f t="shared" si="1"/>
        <v>0.98595267393863129</v>
      </c>
    </row>
    <row r="72" spans="1:7">
      <c r="A72" t="s">
        <v>278</v>
      </c>
      <c r="B72">
        <v>103004646</v>
      </c>
      <c r="C72">
        <v>102082696</v>
      </c>
      <c r="D72">
        <v>734012</v>
      </c>
      <c r="E72">
        <v>4015</v>
      </c>
      <c r="F72">
        <v>183923</v>
      </c>
      <c r="G72" s="8">
        <f t="shared" si="1"/>
        <v>0.99104943285762082</v>
      </c>
    </row>
    <row r="73" spans="1:7">
      <c r="A73" t="s">
        <v>251</v>
      </c>
      <c r="B73">
        <v>74047327</v>
      </c>
      <c r="C73">
        <v>73263141</v>
      </c>
      <c r="D73">
        <v>526965</v>
      </c>
      <c r="E73">
        <v>5210</v>
      </c>
      <c r="F73">
        <v>252011</v>
      </c>
      <c r="G73" s="8">
        <f t="shared" si="1"/>
        <v>0.9894096649835854</v>
      </c>
    </row>
    <row r="74" spans="1:7">
      <c r="A74" t="s">
        <v>311</v>
      </c>
      <c r="B74">
        <v>99129459</v>
      </c>
      <c r="C74">
        <v>98232042</v>
      </c>
      <c r="D74">
        <v>724205</v>
      </c>
      <c r="E74">
        <v>5558</v>
      </c>
      <c r="F74">
        <v>167654</v>
      </c>
      <c r="G74" s="8">
        <f t="shared" si="1"/>
        <v>0.99094702009823332</v>
      </c>
    </row>
    <row r="75" spans="1:7">
      <c r="A75" t="s">
        <v>295</v>
      </c>
      <c r="B75">
        <v>64429849</v>
      </c>
      <c r="C75">
        <v>63953934</v>
      </c>
      <c r="D75">
        <v>347395</v>
      </c>
      <c r="E75">
        <v>3927</v>
      </c>
      <c r="F75">
        <v>124593</v>
      </c>
      <c r="G75" s="8">
        <f t="shared" si="1"/>
        <v>0.99261343915302358</v>
      </c>
    </row>
    <row r="76" spans="1:7">
      <c r="A76" t="s">
        <v>229</v>
      </c>
      <c r="B76">
        <v>106513616</v>
      </c>
      <c r="C76">
        <v>105401022</v>
      </c>
      <c r="D76">
        <v>560561</v>
      </c>
      <c r="E76">
        <v>9102</v>
      </c>
      <c r="F76">
        <v>542931</v>
      </c>
      <c r="G76" s="8">
        <f t="shared" si="1"/>
        <v>0.98955444344317445</v>
      </c>
    </row>
    <row r="77" spans="1:7">
      <c r="A77" t="s">
        <v>47</v>
      </c>
      <c r="B77">
        <v>138480022</v>
      </c>
      <c r="C77">
        <v>135724644</v>
      </c>
      <c r="D77">
        <v>813751</v>
      </c>
      <c r="E77">
        <v>24228</v>
      </c>
      <c r="F77">
        <v>1917399</v>
      </c>
      <c r="G77" s="8">
        <f t="shared" si="1"/>
        <v>0.98010270391204879</v>
      </c>
    </row>
    <row r="78" spans="1:7">
      <c r="A78" t="s">
        <v>235</v>
      </c>
      <c r="B78">
        <v>91591281</v>
      </c>
      <c r="C78">
        <v>90738470</v>
      </c>
      <c r="D78">
        <v>591478</v>
      </c>
      <c r="E78">
        <v>4681</v>
      </c>
      <c r="F78">
        <v>256652</v>
      </c>
      <c r="G78" s="8">
        <f t="shared" si="1"/>
        <v>0.99068894996675505</v>
      </c>
    </row>
    <row r="79" spans="1:7">
      <c r="A79" t="s">
        <v>96</v>
      </c>
      <c r="B79">
        <v>102480711</v>
      </c>
      <c r="C79">
        <v>101452005</v>
      </c>
      <c r="D79">
        <v>797751</v>
      </c>
      <c r="E79">
        <v>5560</v>
      </c>
      <c r="F79">
        <v>225395</v>
      </c>
      <c r="G79" s="8">
        <f t="shared" si="1"/>
        <v>0.98996195488924743</v>
      </c>
    </row>
    <row r="80" spans="1:7">
      <c r="A80" t="s">
        <v>333</v>
      </c>
      <c r="B80">
        <v>108545264</v>
      </c>
      <c r="C80">
        <v>107496459</v>
      </c>
      <c r="D80">
        <v>774652</v>
      </c>
      <c r="E80">
        <v>7284</v>
      </c>
      <c r="F80">
        <v>266869</v>
      </c>
      <c r="G80" s="8">
        <f t="shared" si="1"/>
        <v>0.99033762541680304</v>
      </c>
    </row>
    <row r="81" spans="1:7">
      <c r="A81" t="s">
        <v>263</v>
      </c>
      <c r="B81">
        <v>80028265</v>
      </c>
      <c r="C81">
        <v>79220591</v>
      </c>
      <c r="D81">
        <v>560851</v>
      </c>
      <c r="E81">
        <v>6044</v>
      </c>
      <c r="F81">
        <v>240779</v>
      </c>
      <c r="G81" s="8">
        <f t="shared" si="1"/>
        <v>0.98990764075667514</v>
      </c>
    </row>
    <row r="82" spans="1:7">
      <c r="A82" t="s">
        <v>27</v>
      </c>
      <c r="B82">
        <v>85406527</v>
      </c>
      <c r="C82">
        <v>83889822</v>
      </c>
      <c r="D82">
        <v>627048</v>
      </c>
      <c r="E82">
        <v>12113</v>
      </c>
      <c r="F82">
        <v>877544</v>
      </c>
      <c r="G82" s="8">
        <f t="shared" si="1"/>
        <v>0.98224134555898757</v>
      </c>
    </row>
    <row r="83" spans="1:7">
      <c r="A83" t="s">
        <v>233</v>
      </c>
      <c r="B83">
        <v>97878323</v>
      </c>
      <c r="C83">
        <v>97052863</v>
      </c>
      <c r="D83">
        <v>638521</v>
      </c>
      <c r="E83">
        <v>6760</v>
      </c>
      <c r="F83">
        <v>180179</v>
      </c>
      <c r="G83" s="8">
        <f t="shared" si="1"/>
        <v>0.99156646768457612</v>
      </c>
    </row>
    <row r="84" spans="1:7">
      <c r="A84" t="s">
        <v>191</v>
      </c>
      <c r="B84">
        <v>68293757</v>
      </c>
      <c r="C84">
        <v>67757986</v>
      </c>
      <c r="D84">
        <v>469960</v>
      </c>
      <c r="E84">
        <v>1379</v>
      </c>
      <c r="F84">
        <v>64432</v>
      </c>
      <c r="G84" s="8">
        <f t="shared" si="1"/>
        <v>0.99215490516944327</v>
      </c>
    </row>
    <row r="85" spans="1:7">
      <c r="A85" t="s">
        <v>237</v>
      </c>
      <c r="B85">
        <v>78789527</v>
      </c>
      <c r="C85">
        <v>78789253</v>
      </c>
      <c r="D85">
        <v>265</v>
      </c>
      <c r="E85">
        <v>9</v>
      </c>
      <c r="F85">
        <v>0</v>
      </c>
      <c r="G85" s="8">
        <f t="shared" si="1"/>
        <v>0.99999652238044279</v>
      </c>
    </row>
    <row r="86" spans="1:7">
      <c r="A86" t="s">
        <v>176</v>
      </c>
      <c r="B86">
        <v>94766750</v>
      </c>
      <c r="C86">
        <v>94766366</v>
      </c>
      <c r="D86">
        <v>380</v>
      </c>
      <c r="E86">
        <v>4</v>
      </c>
      <c r="F86">
        <v>0</v>
      </c>
      <c r="G86" s="8">
        <f t="shared" si="1"/>
        <v>0.99999594794587765</v>
      </c>
    </row>
    <row r="87" spans="1:7">
      <c r="A87" t="s">
        <v>83</v>
      </c>
      <c r="B87">
        <v>60728121</v>
      </c>
      <c r="C87">
        <v>60661193</v>
      </c>
      <c r="D87">
        <v>66927</v>
      </c>
      <c r="E87">
        <v>1</v>
      </c>
      <c r="F87">
        <v>0</v>
      </c>
      <c r="G87" s="8">
        <f t="shared" si="1"/>
        <v>0.99889790761021569</v>
      </c>
    </row>
    <row r="88" spans="1:7">
      <c r="A88" t="s">
        <v>6</v>
      </c>
      <c r="B88">
        <v>101930555</v>
      </c>
      <c r="C88">
        <v>101722739</v>
      </c>
      <c r="D88">
        <v>207812</v>
      </c>
      <c r="E88">
        <v>4</v>
      </c>
      <c r="F88">
        <v>0</v>
      </c>
      <c r="G88" s="8">
        <f t="shared" si="1"/>
        <v>0.99796120015239786</v>
      </c>
    </row>
    <row r="89" spans="1:7">
      <c r="A89" t="s">
        <v>31</v>
      </c>
      <c r="B89">
        <v>112581285</v>
      </c>
      <c r="C89">
        <v>111927560</v>
      </c>
      <c r="D89">
        <v>653721</v>
      </c>
      <c r="E89">
        <v>4</v>
      </c>
      <c r="F89">
        <v>0</v>
      </c>
      <c r="G89" s="8">
        <f t="shared" si="1"/>
        <v>0.99419330664061967</v>
      </c>
    </row>
    <row r="90" spans="1:7">
      <c r="A90" t="s">
        <v>78</v>
      </c>
      <c r="B90">
        <v>105431591</v>
      </c>
      <c r="C90">
        <v>105210801</v>
      </c>
      <c r="D90">
        <v>220783</v>
      </c>
      <c r="E90">
        <v>7</v>
      </c>
      <c r="F90">
        <v>0</v>
      </c>
      <c r="G90" s="8">
        <f t="shared" si="1"/>
        <v>0.99790584588636244</v>
      </c>
    </row>
    <row r="91" spans="1:7">
      <c r="A91" t="s">
        <v>274</v>
      </c>
      <c r="B91">
        <v>91347912</v>
      </c>
      <c r="C91">
        <v>91180882</v>
      </c>
      <c r="D91">
        <v>167028</v>
      </c>
      <c r="E91">
        <v>2</v>
      </c>
      <c r="F91">
        <v>0</v>
      </c>
      <c r="G91" s="8">
        <f t="shared" si="1"/>
        <v>0.998171496246132</v>
      </c>
    </row>
    <row r="92" spans="1:7">
      <c r="A92" t="s">
        <v>276</v>
      </c>
      <c r="B92">
        <v>79198026</v>
      </c>
      <c r="C92">
        <v>78966079</v>
      </c>
      <c r="D92">
        <v>231943</v>
      </c>
      <c r="E92">
        <v>4</v>
      </c>
      <c r="F92">
        <v>0</v>
      </c>
      <c r="G92" s="8">
        <f t="shared" si="1"/>
        <v>0.99707130326707893</v>
      </c>
    </row>
    <row r="93" spans="1:7">
      <c r="A93" t="s">
        <v>280</v>
      </c>
      <c r="B93">
        <v>63483734</v>
      </c>
      <c r="C93">
        <v>62397859</v>
      </c>
      <c r="D93">
        <v>1085869</v>
      </c>
      <c r="E93">
        <v>6</v>
      </c>
      <c r="F93">
        <v>0</v>
      </c>
      <c r="G93" s="8">
        <f t="shared" si="1"/>
        <v>0.98289522478309166</v>
      </c>
    </row>
    <row r="94" spans="1:7">
      <c r="A94" t="s">
        <v>75</v>
      </c>
      <c r="B94">
        <v>63223043</v>
      </c>
      <c r="C94">
        <v>62784056</v>
      </c>
      <c r="D94">
        <v>370894</v>
      </c>
      <c r="E94">
        <v>63150</v>
      </c>
      <c r="F94">
        <v>4943</v>
      </c>
      <c r="G94" s="8">
        <f t="shared" si="1"/>
        <v>0.99305653478273737</v>
      </c>
    </row>
    <row r="95" spans="1:7">
      <c r="A95" t="s">
        <v>218</v>
      </c>
      <c r="B95">
        <v>52157993</v>
      </c>
      <c r="C95">
        <v>48668574</v>
      </c>
      <c r="D95">
        <v>2634371</v>
      </c>
      <c r="E95">
        <v>345583</v>
      </c>
      <c r="F95">
        <v>509465</v>
      </c>
      <c r="G95" s="8">
        <f t="shared" si="1"/>
        <v>0.93309905540268778</v>
      </c>
    </row>
    <row r="96" spans="1:7">
      <c r="A96" t="s">
        <v>173</v>
      </c>
      <c r="B96">
        <v>66706943</v>
      </c>
      <c r="C96">
        <v>66184384</v>
      </c>
      <c r="D96">
        <v>467400</v>
      </c>
      <c r="E96">
        <v>1254</v>
      </c>
      <c r="F96">
        <v>53905</v>
      </c>
      <c r="G96" s="8">
        <f t="shared" si="1"/>
        <v>0.99216634766189182</v>
      </c>
    </row>
    <row r="97" spans="1:7">
      <c r="A97" t="s">
        <v>110</v>
      </c>
      <c r="B97">
        <v>200508785</v>
      </c>
      <c r="C97">
        <v>196295095</v>
      </c>
      <c r="D97">
        <v>1066528</v>
      </c>
      <c r="E97">
        <v>2928515</v>
      </c>
      <c r="F97">
        <v>218647</v>
      </c>
      <c r="G97" s="8">
        <f t="shared" si="1"/>
        <v>0.9789850105570187</v>
      </c>
    </row>
    <row r="98" spans="1:7">
      <c r="A98" t="s">
        <v>38</v>
      </c>
      <c r="B98">
        <v>68491798</v>
      </c>
      <c r="C98">
        <v>68107254</v>
      </c>
      <c r="D98">
        <v>384539</v>
      </c>
      <c r="E98">
        <v>5</v>
      </c>
      <c r="F98">
        <v>0</v>
      </c>
      <c r="G98" s="8">
        <f t="shared" si="1"/>
        <v>0.99438554671903923</v>
      </c>
    </row>
    <row r="99" spans="1:7">
      <c r="A99" t="s">
        <v>222</v>
      </c>
      <c r="B99">
        <v>46922951</v>
      </c>
      <c r="C99">
        <v>46836550</v>
      </c>
      <c r="D99">
        <v>86398</v>
      </c>
      <c r="E99">
        <v>3</v>
      </c>
      <c r="F99">
        <v>0</v>
      </c>
      <c r="G99" s="8">
        <f t="shared" si="1"/>
        <v>0.9981586622716887</v>
      </c>
    </row>
    <row r="100" spans="1:7">
      <c r="A100" t="s">
        <v>98</v>
      </c>
      <c r="B100">
        <v>86462956</v>
      </c>
      <c r="C100">
        <v>86322592</v>
      </c>
      <c r="D100">
        <v>140360</v>
      </c>
      <c r="E100">
        <v>4</v>
      </c>
      <c r="F100">
        <v>0</v>
      </c>
      <c r="G100" s="8">
        <f t="shared" si="1"/>
        <v>0.9983765995694156</v>
      </c>
    </row>
    <row r="101" spans="1:7">
      <c r="A101" t="s">
        <v>155</v>
      </c>
      <c r="B101">
        <v>31581445</v>
      </c>
      <c r="C101">
        <v>31496104</v>
      </c>
      <c r="D101">
        <v>85341</v>
      </c>
      <c r="E101">
        <v>0</v>
      </c>
      <c r="F101">
        <v>0</v>
      </c>
      <c r="G101" s="8">
        <f t="shared" si="1"/>
        <v>0.9972977487255571</v>
      </c>
    </row>
    <row r="102" spans="1:7">
      <c r="A102" t="s">
        <v>35</v>
      </c>
      <c r="B102">
        <v>85039505</v>
      </c>
      <c r="C102">
        <v>84872754</v>
      </c>
      <c r="D102">
        <v>166749</v>
      </c>
      <c r="E102">
        <v>2</v>
      </c>
      <c r="F102">
        <v>0</v>
      </c>
      <c r="G102" s="8">
        <f t="shared" si="1"/>
        <v>0.99803913487031704</v>
      </c>
    </row>
    <row r="103" spans="1:7">
      <c r="A103" t="s">
        <v>150</v>
      </c>
      <c r="B103">
        <v>71650125</v>
      </c>
      <c r="C103">
        <v>71237382</v>
      </c>
      <c r="D103">
        <v>412738</v>
      </c>
      <c r="E103">
        <v>5</v>
      </c>
      <c r="F103">
        <v>0</v>
      </c>
      <c r="G103" s="8">
        <f t="shared" si="1"/>
        <v>0.99423946573714983</v>
      </c>
    </row>
    <row r="104" spans="1:7">
      <c r="A104" t="s">
        <v>137</v>
      </c>
      <c r="B104">
        <v>93251161</v>
      </c>
      <c r="C104">
        <v>92983760</v>
      </c>
      <c r="D104">
        <v>194062</v>
      </c>
      <c r="E104">
        <v>4555</v>
      </c>
      <c r="F104">
        <v>68784</v>
      </c>
      <c r="G104" s="8">
        <f t="shared" si="1"/>
        <v>0.99713246465639183</v>
      </c>
    </row>
    <row r="105" spans="1:7">
      <c r="A105" s="4" t="s">
        <v>10</v>
      </c>
      <c r="B105">
        <v>34168735</v>
      </c>
      <c r="C105">
        <v>34060199</v>
      </c>
      <c r="D105">
        <v>108534</v>
      </c>
      <c r="E105">
        <v>2</v>
      </c>
      <c r="F105">
        <v>0</v>
      </c>
      <c r="G105" s="8">
        <f t="shared" si="1"/>
        <v>0.99682352887808112</v>
      </c>
    </row>
    <row r="106" spans="1:7">
      <c r="A106" s="4" t="s">
        <v>14</v>
      </c>
      <c r="B106">
        <v>36203001</v>
      </c>
      <c r="C106">
        <v>36083966</v>
      </c>
      <c r="D106">
        <v>119031</v>
      </c>
      <c r="E106">
        <v>4</v>
      </c>
      <c r="F106">
        <v>0</v>
      </c>
      <c r="G106" s="8">
        <f t="shared" si="1"/>
        <v>0.99671201290743827</v>
      </c>
    </row>
    <row r="107" spans="1:7">
      <c r="A107" s="4" t="s">
        <v>16</v>
      </c>
      <c r="B107">
        <v>40433030</v>
      </c>
      <c r="C107">
        <v>40337326</v>
      </c>
      <c r="D107">
        <v>95701</v>
      </c>
      <c r="E107">
        <v>3</v>
      </c>
      <c r="F107">
        <v>0</v>
      </c>
      <c r="G107" s="8">
        <f t="shared" si="1"/>
        <v>0.99763302428732148</v>
      </c>
    </row>
    <row r="108" spans="1:7">
      <c r="A108" s="4" t="s">
        <v>18</v>
      </c>
      <c r="B108">
        <v>32952435</v>
      </c>
      <c r="C108">
        <v>32872950</v>
      </c>
      <c r="D108">
        <v>79485</v>
      </c>
      <c r="E108">
        <v>0</v>
      </c>
      <c r="F108">
        <v>0</v>
      </c>
      <c r="G108" s="8">
        <f t="shared" si="1"/>
        <v>0.99758788690426059</v>
      </c>
    </row>
    <row r="109" spans="1:7">
      <c r="A109" s="4" t="s">
        <v>25</v>
      </c>
      <c r="B109">
        <v>56988055</v>
      </c>
      <c r="C109">
        <v>56816391</v>
      </c>
      <c r="D109">
        <v>171661</v>
      </c>
      <c r="E109">
        <v>3</v>
      </c>
      <c r="F109">
        <v>0</v>
      </c>
      <c r="G109" s="8">
        <f t="shared" si="1"/>
        <v>0.99698771961948873</v>
      </c>
    </row>
    <row r="110" spans="1:7">
      <c r="A110" s="4" t="s">
        <v>41</v>
      </c>
      <c r="B110">
        <v>49414519</v>
      </c>
      <c r="C110">
        <v>49297119</v>
      </c>
      <c r="D110">
        <v>117399</v>
      </c>
      <c r="E110">
        <v>1</v>
      </c>
      <c r="F110">
        <v>0</v>
      </c>
      <c r="G110" s="8">
        <f t="shared" si="1"/>
        <v>0.99762418005121123</v>
      </c>
    </row>
    <row r="111" spans="1:7">
      <c r="A111" s="4" t="s">
        <v>45</v>
      </c>
      <c r="B111">
        <v>48040990</v>
      </c>
      <c r="C111">
        <v>47883353</v>
      </c>
      <c r="D111">
        <v>157634</v>
      </c>
      <c r="E111">
        <v>3</v>
      </c>
      <c r="F111">
        <v>0</v>
      </c>
      <c r="G111" s="8">
        <f t="shared" si="1"/>
        <v>0.99671869792858137</v>
      </c>
    </row>
    <row r="112" spans="1:7">
      <c r="A112" s="4" t="s">
        <v>51</v>
      </c>
      <c r="B112">
        <v>39018704</v>
      </c>
      <c r="C112">
        <v>38865119</v>
      </c>
      <c r="D112">
        <v>153583</v>
      </c>
      <c r="E112">
        <v>2</v>
      </c>
      <c r="F112">
        <v>0</v>
      </c>
      <c r="G112" s="8">
        <f t="shared" si="1"/>
        <v>0.99606381083287643</v>
      </c>
    </row>
    <row r="113" spans="1:7">
      <c r="A113" s="4" t="s">
        <v>55</v>
      </c>
      <c r="B113">
        <v>45453832</v>
      </c>
      <c r="C113">
        <v>45290849</v>
      </c>
      <c r="D113">
        <v>162981</v>
      </c>
      <c r="E113">
        <v>2</v>
      </c>
      <c r="F113">
        <v>0</v>
      </c>
      <c r="G113" s="8">
        <f t="shared" si="1"/>
        <v>0.99641431771913092</v>
      </c>
    </row>
    <row r="114" spans="1:7">
      <c r="A114" s="4" t="s">
        <v>61</v>
      </c>
      <c r="B114">
        <v>34525115</v>
      </c>
      <c r="C114">
        <v>34410085</v>
      </c>
      <c r="D114">
        <v>115027</v>
      </c>
      <c r="E114">
        <v>3</v>
      </c>
      <c r="F114">
        <v>0</v>
      </c>
      <c r="G114" s="8">
        <f t="shared" si="1"/>
        <v>0.99666822253886767</v>
      </c>
    </row>
    <row r="115" spans="1:7">
      <c r="A115" s="4" t="s">
        <v>63</v>
      </c>
      <c r="B115">
        <v>34302554</v>
      </c>
      <c r="C115">
        <v>34201782</v>
      </c>
      <c r="D115">
        <v>100769</v>
      </c>
      <c r="E115">
        <v>3</v>
      </c>
      <c r="F115">
        <v>0</v>
      </c>
      <c r="G115" s="8">
        <f t="shared" si="1"/>
        <v>0.99706225956236383</v>
      </c>
    </row>
    <row r="116" spans="1:7">
      <c r="A116" s="4" t="s">
        <v>65</v>
      </c>
      <c r="B116">
        <v>33160499</v>
      </c>
      <c r="C116">
        <v>33032764</v>
      </c>
      <c r="D116">
        <v>127733</v>
      </c>
      <c r="E116">
        <v>2</v>
      </c>
      <c r="F116">
        <v>0</v>
      </c>
      <c r="G116" s="8">
        <f t="shared" si="1"/>
        <v>0.99614797714594105</v>
      </c>
    </row>
    <row r="117" spans="1:7">
      <c r="A117" s="4" t="s">
        <v>67</v>
      </c>
      <c r="B117">
        <v>47307254</v>
      </c>
      <c r="C117">
        <v>47188012</v>
      </c>
      <c r="D117">
        <v>119239</v>
      </c>
      <c r="E117">
        <v>3</v>
      </c>
      <c r="F117">
        <v>0</v>
      </c>
      <c r="G117" s="8">
        <f t="shared" si="1"/>
        <v>0.9974794140450427</v>
      </c>
    </row>
    <row r="118" spans="1:7">
      <c r="A118" s="4" t="s">
        <v>69</v>
      </c>
      <c r="B118">
        <v>33996426</v>
      </c>
      <c r="C118">
        <v>33901767</v>
      </c>
      <c r="D118">
        <v>94657</v>
      </c>
      <c r="E118">
        <v>2</v>
      </c>
      <c r="F118">
        <v>0</v>
      </c>
      <c r="G118" s="8">
        <f t="shared" si="1"/>
        <v>0.99721561907713474</v>
      </c>
    </row>
    <row r="119" spans="1:7">
      <c r="A119" s="4" t="s">
        <v>86</v>
      </c>
      <c r="B119">
        <v>34821430</v>
      </c>
      <c r="C119">
        <v>34697231</v>
      </c>
      <c r="D119">
        <v>124199</v>
      </c>
      <c r="E119">
        <v>0</v>
      </c>
      <c r="F119">
        <v>0</v>
      </c>
      <c r="G119" s="8">
        <f t="shared" si="1"/>
        <v>0.99643325963350726</v>
      </c>
    </row>
    <row r="120" spans="1:7">
      <c r="A120" s="4" t="s">
        <v>90</v>
      </c>
      <c r="B120">
        <v>39409385</v>
      </c>
      <c r="C120">
        <v>39259824</v>
      </c>
      <c r="D120">
        <v>149561</v>
      </c>
      <c r="E120">
        <v>0</v>
      </c>
      <c r="F120">
        <v>0</v>
      </c>
      <c r="G120" s="8">
        <f t="shared" si="1"/>
        <v>0.99620493950869826</v>
      </c>
    </row>
    <row r="121" spans="1:7">
      <c r="A121" s="4" t="s">
        <v>106</v>
      </c>
      <c r="B121">
        <v>36745790</v>
      </c>
      <c r="C121">
        <v>36572980</v>
      </c>
      <c r="D121">
        <v>172810</v>
      </c>
      <c r="E121">
        <v>0</v>
      </c>
      <c r="F121">
        <v>0</v>
      </c>
      <c r="G121" s="8">
        <f t="shared" si="1"/>
        <v>0.99529714832637972</v>
      </c>
    </row>
    <row r="122" spans="1:7">
      <c r="A122" s="4" t="s">
        <v>113</v>
      </c>
      <c r="B122">
        <v>33785903</v>
      </c>
      <c r="C122">
        <v>33684012</v>
      </c>
      <c r="D122">
        <v>101891</v>
      </c>
      <c r="E122">
        <v>0</v>
      </c>
      <c r="F122">
        <v>0</v>
      </c>
      <c r="G122" s="8">
        <f t="shared" si="1"/>
        <v>0.99698421557653794</v>
      </c>
    </row>
    <row r="123" spans="1:7">
      <c r="A123" s="4" t="s">
        <v>115</v>
      </c>
      <c r="B123">
        <v>44496061</v>
      </c>
      <c r="C123">
        <v>44371978</v>
      </c>
      <c r="D123">
        <v>124083</v>
      </c>
      <c r="E123">
        <v>0</v>
      </c>
      <c r="F123">
        <v>0</v>
      </c>
      <c r="G123" s="8">
        <f t="shared" si="1"/>
        <v>0.9972113711368743</v>
      </c>
    </row>
    <row r="124" spans="1:7">
      <c r="A124" s="4" t="s">
        <v>119</v>
      </c>
      <c r="B124">
        <v>34266732</v>
      </c>
      <c r="C124">
        <v>34159002</v>
      </c>
      <c r="D124">
        <v>107730</v>
      </c>
      <c r="E124">
        <v>0</v>
      </c>
      <c r="F124">
        <v>0</v>
      </c>
      <c r="G124" s="8">
        <f t="shared" si="1"/>
        <v>0.99685613439880993</v>
      </c>
    </row>
    <row r="125" spans="1:7">
      <c r="A125" s="4" t="s">
        <v>125</v>
      </c>
      <c r="B125">
        <v>32727127</v>
      </c>
      <c r="C125">
        <v>32640720</v>
      </c>
      <c r="D125">
        <v>86407</v>
      </c>
      <c r="E125">
        <v>0</v>
      </c>
      <c r="F125">
        <v>0</v>
      </c>
      <c r="G125" s="8">
        <f t="shared" si="1"/>
        <v>0.99735977435477308</v>
      </c>
    </row>
    <row r="126" spans="1:7">
      <c r="A126" s="4" t="s">
        <v>127</v>
      </c>
      <c r="B126">
        <v>45564011</v>
      </c>
      <c r="C126">
        <v>45347881</v>
      </c>
      <c r="D126">
        <v>216130</v>
      </c>
      <c r="E126">
        <v>0</v>
      </c>
      <c r="F126">
        <v>0</v>
      </c>
      <c r="G126" s="8">
        <f t="shared" si="1"/>
        <v>0.99525656334338086</v>
      </c>
    </row>
    <row r="127" spans="1:7">
      <c r="A127" s="4" t="s">
        <v>135</v>
      </c>
      <c r="B127">
        <v>30784827</v>
      </c>
      <c r="C127">
        <v>30659312</v>
      </c>
      <c r="D127">
        <v>125514</v>
      </c>
      <c r="E127">
        <v>1</v>
      </c>
      <c r="F127">
        <v>0</v>
      </c>
      <c r="G127" s="8">
        <f t="shared" si="1"/>
        <v>0.99592282912617958</v>
      </c>
    </row>
    <row r="128" spans="1:7">
      <c r="A128" s="4" t="s">
        <v>140</v>
      </c>
      <c r="B128">
        <v>37006650</v>
      </c>
      <c r="C128">
        <v>36905148</v>
      </c>
      <c r="D128">
        <v>101502</v>
      </c>
      <c r="E128">
        <v>0</v>
      </c>
      <c r="F128">
        <v>0</v>
      </c>
      <c r="G128" s="8">
        <f t="shared" si="1"/>
        <v>0.99725719566618432</v>
      </c>
    </row>
    <row r="129" spans="1:7">
      <c r="A129" s="4" t="s">
        <v>142</v>
      </c>
      <c r="B129">
        <v>46481080</v>
      </c>
      <c r="C129">
        <v>46366215</v>
      </c>
      <c r="D129">
        <v>114865</v>
      </c>
      <c r="E129">
        <v>0</v>
      </c>
      <c r="F129">
        <v>0</v>
      </c>
      <c r="G129" s="8">
        <f t="shared" si="1"/>
        <v>0.99752877945176832</v>
      </c>
    </row>
    <row r="130" spans="1:7">
      <c r="A130" s="4" t="s">
        <v>146</v>
      </c>
      <c r="B130">
        <v>39896188</v>
      </c>
      <c r="C130">
        <v>39764802</v>
      </c>
      <c r="D130">
        <v>131386</v>
      </c>
      <c r="E130">
        <v>0</v>
      </c>
      <c r="F130">
        <v>0</v>
      </c>
      <c r="G130" s="8">
        <f t="shared" si="1"/>
        <v>0.99670680316625737</v>
      </c>
    </row>
    <row r="131" spans="1:7">
      <c r="A131" s="4" t="s">
        <v>157</v>
      </c>
      <c r="B131">
        <v>35336061</v>
      </c>
      <c r="C131">
        <v>35226368</v>
      </c>
      <c r="D131">
        <v>109693</v>
      </c>
      <c r="E131">
        <v>0</v>
      </c>
      <c r="F131">
        <v>0</v>
      </c>
      <c r="G131" s="8">
        <f t="shared" si="1"/>
        <v>0.9968957207765744</v>
      </c>
    </row>
    <row r="132" spans="1:7">
      <c r="A132" s="4" t="s">
        <v>161</v>
      </c>
      <c r="B132">
        <v>40312691</v>
      </c>
      <c r="C132">
        <v>39937723</v>
      </c>
      <c r="D132">
        <v>374968</v>
      </c>
      <c r="E132">
        <v>0</v>
      </c>
      <c r="F132">
        <v>0</v>
      </c>
      <c r="G132" s="8">
        <f t="shared" ref="G132:G158" si="2">C132/B132</f>
        <v>0.99069851228735883</v>
      </c>
    </row>
    <row r="133" spans="1:7">
      <c r="A133" s="4" t="s">
        <v>165</v>
      </c>
      <c r="B133">
        <v>41375047</v>
      </c>
      <c r="C133">
        <v>41261983</v>
      </c>
      <c r="D133">
        <v>113064</v>
      </c>
      <c r="E133">
        <v>0</v>
      </c>
      <c r="F133">
        <v>0</v>
      </c>
      <c r="G133" s="8">
        <f t="shared" si="2"/>
        <v>0.99726733845160342</v>
      </c>
    </row>
    <row r="134" spans="1:7">
      <c r="A134" s="4" t="s">
        <v>169</v>
      </c>
      <c r="B134">
        <v>34573137</v>
      </c>
      <c r="C134">
        <v>34444017</v>
      </c>
      <c r="D134">
        <v>129120</v>
      </c>
      <c r="E134">
        <v>0</v>
      </c>
      <c r="F134">
        <v>0</v>
      </c>
      <c r="G134" s="8">
        <f t="shared" si="2"/>
        <v>0.99626530852551798</v>
      </c>
    </row>
    <row r="135" spans="1:7">
      <c r="A135" s="4" t="s">
        <v>179</v>
      </c>
      <c r="B135">
        <v>30021373</v>
      </c>
      <c r="C135">
        <v>29933866</v>
      </c>
      <c r="D135">
        <v>87507</v>
      </c>
      <c r="E135">
        <v>0</v>
      </c>
      <c r="F135">
        <v>0</v>
      </c>
      <c r="G135" s="8">
        <f t="shared" si="2"/>
        <v>0.99708517661733864</v>
      </c>
    </row>
    <row r="136" spans="1:7">
      <c r="A136" s="4" t="s">
        <v>181</v>
      </c>
      <c r="B136">
        <v>38205155</v>
      </c>
      <c r="C136">
        <v>37991926</v>
      </c>
      <c r="D136">
        <v>213229</v>
      </c>
      <c r="E136">
        <v>0</v>
      </c>
      <c r="F136">
        <v>0</v>
      </c>
      <c r="G136" s="8">
        <f t="shared" si="2"/>
        <v>0.99441884216933552</v>
      </c>
    </row>
    <row r="137" spans="1:7">
      <c r="A137" s="4" t="s">
        <v>185</v>
      </c>
      <c r="B137">
        <v>31179195</v>
      </c>
      <c r="C137">
        <v>31070534</v>
      </c>
      <c r="D137">
        <v>108658</v>
      </c>
      <c r="E137">
        <v>3</v>
      </c>
      <c r="F137">
        <v>0</v>
      </c>
      <c r="G137" s="8">
        <f t="shared" si="2"/>
        <v>0.99651495171700233</v>
      </c>
    </row>
    <row r="138" spans="1:7">
      <c r="A138" s="4" t="s">
        <v>193</v>
      </c>
      <c r="B138">
        <v>41936677</v>
      </c>
      <c r="C138">
        <v>41772667</v>
      </c>
      <c r="D138">
        <v>164006</v>
      </c>
      <c r="E138">
        <v>4</v>
      </c>
      <c r="F138">
        <v>0</v>
      </c>
      <c r="G138" s="8">
        <f t="shared" si="2"/>
        <v>0.99608910357871228</v>
      </c>
    </row>
    <row r="139" spans="1:7">
      <c r="A139" s="4" t="s">
        <v>195</v>
      </c>
      <c r="B139">
        <v>34269425</v>
      </c>
      <c r="C139">
        <v>34157528</v>
      </c>
      <c r="D139">
        <v>111896</v>
      </c>
      <c r="E139">
        <v>1</v>
      </c>
      <c r="F139">
        <v>0</v>
      </c>
      <c r="G139" s="8">
        <f t="shared" si="2"/>
        <v>0.99673478618331068</v>
      </c>
    </row>
    <row r="140" spans="1:7">
      <c r="A140" s="4" t="s">
        <v>199</v>
      </c>
      <c r="B140">
        <v>34798267</v>
      </c>
      <c r="C140">
        <v>34682944</v>
      </c>
      <c r="D140">
        <v>115318</v>
      </c>
      <c r="E140">
        <v>5</v>
      </c>
      <c r="F140">
        <v>0</v>
      </c>
      <c r="G140" s="8">
        <f t="shared" si="2"/>
        <v>0.99668595565405604</v>
      </c>
    </row>
    <row r="141" spans="1:7">
      <c r="A141" s="4">
        <v>170170</v>
      </c>
      <c r="B141">
        <v>49563529</v>
      </c>
      <c r="C141">
        <v>49354260</v>
      </c>
      <c r="D141">
        <v>209267</v>
      </c>
      <c r="E141">
        <v>2</v>
      </c>
      <c r="F141">
        <v>0</v>
      </c>
      <c r="G141" s="8">
        <f t="shared" si="2"/>
        <v>0.99577776231389814</v>
      </c>
    </row>
    <row r="142" spans="1:7">
      <c r="A142" s="4">
        <v>172172</v>
      </c>
      <c r="B142">
        <v>50628625</v>
      </c>
      <c r="C142">
        <v>50514580</v>
      </c>
      <c r="D142">
        <v>114043</v>
      </c>
      <c r="E142">
        <v>2</v>
      </c>
      <c r="F142">
        <v>0</v>
      </c>
      <c r="G142" s="8">
        <f t="shared" si="2"/>
        <v>0.99774742055507137</v>
      </c>
    </row>
    <row r="143" spans="1:7">
      <c r="A143" s="4" t="s">
        <v>231</v>
      </c>
      <c r="B143">
        <v>35464878</v>
      </c>
      <c r="C143">
        <v>35317636</v>
      </c>
      <c r="D143">
        <v>147241</v>
      </c>
      <c r="E143">
        <v>1</v>
      </c>
      <c r="F143">
        <v>0</v>
      </c>
      <c r="G143" s="8">
        <f t="shared" si="2"/>
        <v>0.99584823046620941</v>
      </c>
    </row>
    <row r="144" spans="1:7">
      <c r="A144" s="4" t="s">
        <v>249</v>
      </c>
      <c r="B144">
        <v>35345010</v>
      </c>
      <c r="C144">
        <v>35083326</v>
      </c>
      <c r="D144">
        <v>261683</v>
      </c>
      <c r="E144">
        <v>1</v>
      </c>
      <c r="F144">
        <v>0</v>
      </c>
      <c r="G144" s="8">
        <f t="shared" si="2"/>
        <v>0.99259629577131259</v>
      </c>
    </row>
    <row r="145" spans="1:7">
      <c r="A145" s="4" t="s">
        <v>255</v>
      </c>
      <c r="B145">
        <v>33927394</v>
      </c>
      <c r="C145">
        <v>33799554</v>
      </c>
      <c r="D145">
        <v>127836</v>
      </c>
      <c r="E145">
        <v>4</v>
      </c>
      <c r="F145">
        <v>0</v>
      </c>
      <c r="G145" s="8">
        <f t="shared" si="2"/>
        <v>0.99623195344741189</v>
      </c>
    </row>
    <row r="146" spans="1:7">
      <c r="A146" s="4">
        <v>169169</v>
      </c>
      <c r="B146">
        <v>42898371</v>
      </c>
      <c r="C146">
        <v>42138793</v>
      </c>
      <c r="D146">
        <v>759576</v>
      </c>
      <c r="E146">
        <v>2</v>
      </c>
      <c r="F146">
        <v>0</v>
      </c>
      <c r="G146" s="8">
        <f t="shared" si="2"/>
        <v>0.9822935467642816</v>
      </c>
    </row>
    <row r="147" spans="1:7">
      <c r="A147" s="4" t="s">
        <v>266</v>
      </c>
      <c r="B147">
        <v>34422520</v>
      </c>
      <c r="C147">
        <v>34353088</v>
      </c>
      <c r="D147">
        <v>69430</v>
      </c>
      <c r="E147">
        <v>2</v>
      </c>
      <c r="F147">
        <v>0</v>
      </c>
      <c r="G147" s="8">
        <f t="shared" si="2"/>
        <v>0.99798294837217028</v>
      </c>
    </row>
    <row r="148" spans="1:7">
      <c r="A148" s="4" t="s">
        <v>268</v>
      </c>
      <c r="B148">
        <v>40848702</v>
      </c>
      <c r="C148">
        <v>40669107</v>
      </c>
      <c r="D148">
        <v>179592</v>
      </c>
      <c r="E148">
        <v>3</v>
      </c>
      <c r="F148">
        <v>0</v>
      </c>
      <c r="G148" s="8">
        <f t="shared" si="2"/>
        <v>0.9956034098708938</v>
      </c>
    </row>
    <row r="149" spans="1:7">
      <c r="A149" s="4" t="s">
        <v>270</v>
      </c>
      <c r="B149">
        <v>41349154</v>
      </c>
      <c r="C149">
        <v>41167721</v>
      </c>
      <c r="D149">
        <v>181432</v>
      </c>
      <c r="E149">
        <v>1</v>
      </c>
      <c r="F149">
        <v>0</v>
      </c>
      <c r="G149" s="8">
        <f t="shared" si="2"/>
        <v>0.99561217141226155</v>
      </c>
    </row>
    <row r="150" spans="1:7">
      <c r="A150" s="4" t="s">
        <v>272</v>
      </c>
      <c r="B150">
        <v>34488821</v>
      </c>
      <c r="C150">
        <v>34326063</v>
      </c>
      <c r="D150">
        <v>162756</v>
      </c>
      <c r="E150">
        <v>2</v>
      </c>
      <c r="F150">
        <v>0</v>
      </c>
      <c r="G150" s="8">
        <f t="shared" si="2"/>
        <v>0.99528084766945213</v>
      </c>
    </row>
    <row r="151" spans="1:7">
      <c r="A151" s="4" t="s">
        <v>289</v>
      </c>
      <c r="B151">
        <v>32833647</v>
      </c>
      <c r="C151">
        <v>32679254</v>
      </c>
      <c r="D151">
        <v>154389</v>
      </c>
      <c r="E151">
        <v>4</v>
      </c>
      <c r="F151">
        <v>0</v>
      </c>
      <c r="G151" s="8">
        <f t="shared" si="2"/>
        <v>0.99529772004919226</v>
      </c>
    </row>
    <row r="152" spans="1:7">
      <c r="A152" s="4" t="s">
        <v>297</v>
      </c>
      <c r="B152">
        <v>43051875</v>
      </c>
      <c r="C152">
        <v>42922603</v>
      </c>
      <c r="D152">
        <v>129271</v>
      </c>
      <c r="E152">
        <v>1</v>
      </c>
      <c r="F152">
        <v>0</v>
      </c>
      <c r="G152" s="8">
        <f t="shared" si="2"/>
        <v>0.99699729686569982</v>
      </c>
    </row>
    <row r="153" spans="1:7">
      <c r="A153" s="4" t="s">
        <v>305</v>
      </c>
      <c r="B153">
        <v>36918215</v>
      </c>
      <c r="C153">
        <v>36748964</v>
      </c>
      <c r="D153">
        <v>169250</v>
      </c>
      <c r="E153">
        <v>1</v>
      </c>
      <c r="F153">
        <v>0</v>
      </c>
      <c r="G153" s="8">
        <f t="shared" si="2"/>
        <v>0.99541551507839698</v>
      </c>
    </row>
    <row r="154" spans="1:7">
      <c r="A154" s="4" t="s">
        <v>309</v>
      </c>
      <c r="B154">
        <v>47539413</v>
      </c>
      <c r="C154">
        <v>47435011</v>
      </c>
      <c r="D154">
        <v>104400</v>
      </c>
      <c r="E154">
        <v>2</v>
      </c>
      <c r="F154">
        <v>0</v>
      </c>
      <c r="G154" s="8">
        <f t="shared" si="2"/>
        <v>0.99780388537822295</v>
      </c>
    </row>
    <row r="155" spans="1:7">
      <c r="A155" s="4" t="s">
        <v>313</v>
      </c>
      <c r="B155">
        <v>33752468</v>
      </c>
      <c r="C155">
        <v>33665675</v>
      </c>
      <c r="D155">
        <v>86792</v>
      </c>
      <c r="E155">
        <v>1</v>
      </c>
      <c r="F155">
        <v>0</v>
      </c>
      <c r="G155" s="8">
        <f t="shared" si="2"/>
        <v>0.99742854359568611</v>
      </c>
    </row>
    <row r="156" spans="1:7">
      <c r="A156" s="4" t="s">
        <v>317</v>
      </c>
      <c r="B156">
        <v>35889611</v>
      </c>
      <c r="C156">
        <v>35733073</v>
      </c>
      <c r="D156">
        <v>156536</v>
      </c>
      <c r="E156">
        <v>2</v>
      </c>
      <c r="F156">
        <v>0</v>
      </c>
      <c r="G156" s="8">
        <f t="shared" si="2"/>
        <v>0.99563834782160221</v>
      </c>
    </row>
    <row r="157" spans="1:7">
      <c r="A157" s="4" t="s">
        <v>327</v>
      </c>
      <c r="B157">
        <v>44098137</v>
      </c>
      <c r="C157">
        <v>43981684</v>
      </c>
      <c r="D157">
        <v>116452</v>
      </c>
      <c r="E157">
        <v>1</v>
      </c>
      <c r="F157">
        <v>0</v>
      </c>
      <c r="G157" s="8">
        <f t="shared" si="2"/>
        <v>0.99735923084460465</v>
      </c>
    </row>
    <row r="158" spans="1:7">
      <c r="A158" s="4" t="s">
        <v>197</v>
      </c>
      <c r="B158">
        <v>35116998</v>
      </c>
      <c r="C158">
        <v>34998355</v>
      </c>
      <c r="D158">
        <v>118640</v>
      </c>
      <c r="E158">
        <v>3</v>
      </c>
      <c r="F158">
        <v>0</v>
      </c>
      <c r="G158" s="8">
        <f t="shared" si="2"/>
        <v>0.99662149367095676</v>
      </c>
    </row>
    <row r="159" spans="1:7"/>
    <row r="160" spans="1:7"/>
    <row r="161"/>
    <row r="162"/>
    <row r="163"/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AB03-1A8D-4D55-B262-226B631BB9BA}">
  <dimension ref="A1:P158"/>
  <sheetViews>
    <sheetView topLeftCell="A2" workbookViewId="0">
      <selection activeCell="A2" sqref="A2"/>
    </sheetView>
  </sheetViews>
  <sheetFormatPr defaultRowHeight="15"/>
  <cols>
    <col min="1" max="16" width="15.28515625" customWidth="1"/>
  </cols>
  <sheetData>
    <row r="1" spans="1:16">
      <c r="A1" s="3" t="s">
        <v>342</v>
      </c>
    </row>
    <row r="2" spans="1:16" ht="45" customHeight="1">
      <c r="A2" s="2" t="s">
        <v>1</v>
      </c>
      <c r="B2" s="2" t="s">
        <v>343</v>
      </c>
      <c r="C2" s="2" t="s">
        <v>344</v>
      </c>
      <c r="D2" s="7" t="s">
        <v>345</v>
      </c>
      <c r="E2" s="7" t="s">
        <v>346</v>
      </c>
      <c r="F2" s="7" t="s">
        <v>347</v>
      </c>
      <c r="G2" s="2" t="s">
        <v>348</v>
      </c>
      <c r="H2" s="7" t="s">
        <v>349</v>
      </c>
      <c r="I2" s="7" t="s">
        <v>350</v>
      </c>
      <c r="J2" s="7" t="s">
        <v>351</v>
      </c>
      <c r="K2" s="2" t="s">
        <v>352</v>
      </c>
      <c r="L2" s="2" t="s">
        <v>353</v>
      </c>
      <c r="M2" s="2" t="s">
        <v>354</v>
      </c>
      <c r="N2" s="2" t="s">
        <v>355</v>
      </c>
      <c r="O2" s="2" t="s">
        <v>356</v>
      </c>
      <c r="P2" s="2" t="s">
        <v>357</v>
      </c>
    </row>
    <row r="3" spans="1:16">
      <c r="A3" t="s">
        <v>94</v>
      </c>
      <c r="B3">
        <v>13406</v>
      </c>
      <c r="C3" s="4">
        <v>973000000</v>
      </c>
      <c r="D3">
        <v>206359</v>
      </c>
      <c r="E3">
        <v>2663476</v>
      </c>
      <c r="F3">
        <v>117506</v>
      </c>
      <c r="G3">
        <v>18732</v>
      </c>
      <c r="H3">
        <v>2791866586</v>
      </c>
      <c r="I3">
        <v>2791213819</v>
      </c>
      <c r="J3">
        <f>H3-I3</f>
        <v>652767</v>
      </c>
      <c r="K3">
        <v>217667092</v>
      </c>
      <c r="L3">
        <v>213599942</v>
      </c>
      <c r="M3" s="9">
        <f>(I3/H3)*100</f>
        <v>99.976618975875368</v>
      </c>
      <c r="N3" s="9">
        <f>(J3/H3)*100</f>
        <v>2.3381024124624845E-2</v>
      </c>
      <c r="O3" s="9">
        <f>(K3/I3)*100</f>
        <v>7.7982951545425836</v>
      </c>
      <c r="P3" s="9">
        <f>(L3/I3)*100</f>
        <v>7.6525825626832784</v>
      </c>
    </row>
    <row r="4" spans="1:16">
      <c r="A4" t="s">
        <v>102</v>
      </c>
      <c r="B4">
        <v>10754</v>
      </c>
      <c r="C4" s="4">
        <v>970000000</v>
      </c>
      <c r="D4">
        <v>151805</v>
      </c>
      <c r="E4">
        <v>2667633</v>
      </c>
      <c r="F4">
        <v>134226</v>
      </c>
      <c r="G4">
        <v>14565</v>
      </c>
      <c r="H4">
        <v>2377091026</v>
      </c>
      <c r="I4">
        <v>2376434212</v>
      </c>
      <c r="J4">
        <f>H4-I4</f>
        <v>656814</v>
      </c>
      <c r="K4">
        <v>162734375</v>
      </c>
      <c r="L4">
        <v>163542877</v>
      </c>
      <c r="M4" s="9">
        <f>(I4/H4)*100</f>
        <v>99.972369000900002</v>
      </c>
      <c r="N4" s="9">
        <f>(J4/H4)*100</f>
        <v>2.763099909998987E-2</v>
      </c>
      <c r="O4" s="9">
        <f>(K4/I4)*100</f>
        <v>6.8478384201952398</v>
      </c>
      <c r="P4" s="9">
        <f>(L4/I4)*100</f>
        <v>6.8818600647212032</v>
      </c>
    </row>
    <row r="5" spans="1:16">
      <c r="A5" t="s">
        <v>303</v>
      </c>
      <c r="B5">
        <v>7469</v>
      </c>
      <c r="C5" s="4">
        <v>919000000</v>
      </c>
      <c r="D5">
        <v>82993</v>
      </c>
      <c r="E5">
        <v>2245794</v>
      </c>
      <c r="F5">
        <v>166411</v>
      </c>
      <c r="G5">
        <v>10175</v>
      </c>
      <c r="H5">
        <v>1763757900</v>
      </c>
      <c r="I5">
        <v>1763307320</v>
      </c>
      <c r="J5">
        <f>H5-I5</f>
        <v>450580</v>
      </c>
      <c r="K5">
        <v>140014686</v>
      </c>
      <c r="L5">
        <v>146052345</v>
      </c>
      <c r="M5" s="9">
        <f>(I5/H5)*100</f>
        <v>99.974453409960631</v>
      </c>
      <c r="N5" s="9">
        <f>(J5/H5)*100</f>
        <v>2.5546590039369918E-2</v>
      </c>
      <c r="O5" s="9">
        <f>(K5/I5)*100</f>
        <v>7.9404585015843976</v>
      </c>
      <c r="P5" s="9">
        <f>(L5/I5)*100</f>
        <v>8.2828638742337901</v>
      </c>
    </row>
    <row r="6" spans="1:16">
      <c r="A6" t="s">
        <v>148</v>
      </c>
      <c r="B6">
        <v>9594</v>
      </c>
      <c r="C6" s="4">
        <v>951000000</v>
      </c>
      <c r="D6">
        <v>12718</v>
      </c>
      <c r="E6">
        <v>2491865</v>
      </c>
      <c r="F6">
        <v>145947</v>
      </c>
      <c r="G6">
        <v>12718</v>
      </c>
      <c r="H6">
        <v>1743674556</v>
      </c>
      <c r="I6">
        <v>1743049924</v>
      </c>
      <c r="J6">
        <f>H6-I6</f>
        <v>624632</v>
      </c>
      <c r="K6">
        <v>139211496</v>
      </c>
      <c r="L6">
        <v>135449989</v>
      </c>
      <c r="M6" s="9">
        <f>(I6/H6)*100</f>
        <v>99.964177260151516</v>
      </c>
      <c r="N6" s="9">
        <f>(J6/H6)*100</f>
        <v>3.5822739848478925E-2</v>
      </c>
      <c r="O6" s="9">
        <f>(K6/I6)*100</f>
        <v>7.9866614308174002</v>
      </c>
      <c r="P6" s="9">
        <f>(L6/I6)*100</f>
        <v>7.7708611288175593</v>
      </c>
    </row>
    <row r="7" spans="1:16">
      <c r="A7" t="s">
        <v>307</v>
      </c>
      <c r="B7">
        <v>8514</v>
      </c>
      <c r="C7" s="4">
        <v>954000000</v>
      </c>
      <c r="D7">
        <v>112803</v>
      </c>
      <c r="E7">
        <v>2548287</v>
      </c>
      <c r="F7">
        <v>153597</v>
      </c>
      <c r="G7">
        <v>11550</v>
      </c>
      <c r="H7">
        <v>2016784978</v>
      </c>
      <c r="I7">
        <v>2016150198</v>
      </c>
      <c r="J7">
        <f>H7-I7</f>
        <v>634780</v>
      </c>
      <c r="K7">
        <v>148764987</v>
      </c>
      <c r="L7">
        <v>148619926</v>
      </c>
      <c r="M7" s="9">
        <f>(I7/H7)*100</f>
        <v>99.968525152312992</v>
      </c>
      <c r="N7" s="9">
        <f>(J7/H7)*100</f>
        <v>3.1474847687010095E-2</v>
      </c>
      <c r="O7" s="9">
        <f>(K7/I7)*100</f>
        <v>7.378665892430698</v>
      </c>
      <c r="P7" s="9">
        <f>(L7/I7)*100</f>
        <v>7.3714709423647813</v>
      </c>
    </row>
    <row r="8" spans="1:16">
      <c r="A8" t="s">
        <v>283</v>
      </c>
      <c r="B8">
        <v>11233</v>
      </c>
      <c r="C8" s="4">
        <v>947000000</v>
      </c>
      <c r="D8">
        <v>118096</v>
      </c>
      <c r="E8">
        <v>2452698</v>
      </c>
      <c r="F8">
        <v>129310</v>
      </c>
      <c r="G8">
        <v>15474</v>
      </c>
      <c r="H8">
        <v>2153675228</v>
      </c>
      <c r="I8">
        <v>2152705887</v>
      </c>
      <c r="J8">
        <f>H8-I8</f>
        <v>969341</v>
      </c>
      <c r="K8">
        <v>163683987</v>
      </c>
      <c r="L8">
        <v>167459729</v>
      </c>
      <c r="M8" s="9">
        <f>(I8/H8)*100</f>
        <v>99.954991310323976</v>
      </c>
      <c r="N8" s="9">
        <f>(J8/H8)*100</f>
        <v>4.5008689676027606E-2</v>
      </c>
      <c r="O8" s="9">
        <f>(K8/I8)*100</f>
        <v>7.6036391217431554</v>
      </c>
      <c r="P8" s="9">
        <f>(L8/I8)*100</f>
        <v>7.7790342847703657</v>
      </c>
    </row>
    <row r="9" spans="1:16">
      <c r="A9" t="s">
        <v>321</v>
      </c>
      <c r="B9">
        <v>4224</v>
      </c>
      <c r="C9" s="4">
        <v>901000000</v>
      </c>
      <c r="D9">
        <v>49124</v>
      </c>
      <c r="E9">
        <v>2201532</v>
      </c>
      <c r="F9">
        <v>246433</v>
      </c>
      <c r="G9">
        <v>5369</v>
      </c>
      <c r="H9">
        <v>1047652615</v>
      </c>
      <c r="I9">
        <v>1047063933</v>
      </c>
      <c r="J9">
        <f>H9-I9</f>
        <v>588682</v>
      </c>
      <c r="K9">
        <v>91701082</v>
      </c>
      <c r="L9">
        <v>86902008</v>
      </c>
      <c r="M9" s="9">
        <f>(I9/H9)*100</f>
        <v>99.943809427708047</v>
      </c>
      <c r="N9" s="9">
        <f>(J9/H9)*100</f>
        <v>5.6190572291942402E-2</v>
      </c>
      <c r="O9" s="9">
        <f>(K9/I9)*100</f>
        <v>8.7579257684162837</v>
      </c>
      <c r="P9" s="9">
        <f>(L9/I9)*100</f>
        <v>8.2995894769302492</v>
      </c>
    </row>
    <row r="10" spans="1:16">
      <c r="A10" t="s">
        <v>104</v>
      </c>
      <c r="B10">
        <v>17378</v>
      </c>
      <c r="C10" s="4">
        <v>923000000</v>
      </c>
      <c r="D10">
        <v>251381</v>
      </c>
      <c r="E10">
        <v>2155788</v>
      </c>
      <c r="F10">
        <v>98934</v>
      </c>
      <c r="G10">
        <v>25292</v>
      </c>
      <c r="H10">
        <v>3165150649</v>
      </c>
      <c r="I10">
        <v>3164290197</v>
      </c>
      <c r="J10">
        <f>H10-I10</f>
        <v>860452</v>
      </c>
      <c r="K10">
        <v>196141800</v>
      </c>
      <c r="L10">
        <v>188892887</v>
      </c>
      <c r="M10" s="9">
        <f>(I10/H10)*100</f>
        <v>99.972814816878568</v>
      </c>
      <c r="N10" s="9">
        <f>(J10/H10)*100</f>
        <v>2.7185183121436945E-2</v>
      </c>
      <c r="O10" s="9">
        <f>(K10/I10)*100</f>
        <v>6.1986034083080659</v>
      </c>
      <c r="P10" s="9">
        <f>(L10/I10)*100</f>
        <v>5.9695184461616559</v>
      </c>
    </row>
    <row r="11" spans="1:16">
      <c r="A11" t="s">
        <v>57</v>
      </c>
      <c r="B11">
        <v>11851</v>
      </c>
      <c r="C11" s="4">
        <v>946000000</v>
      </c>
      <c r="D11">
        <v>128922</v>
      </c>
      <c r="E11">
        <v>2426136</v>
      </c>
      <c r="F11">
        <v>125122</v>
      </c>
      <c r="G11">
        <v>16250</v>
      </c>
      <c r="H11">
        <v>2333929802</v>
      </c>
      <c r="I11">
        <v>2333597110</v>
      </c>
      <c r="J11">
        <f>H11-I11</f>
        <v>332692</v>
      </c>
      <c r="K11">
        <v>157155463</v>
      </c>
      <c r="L11">
        <v>158758551</v>
      </c>
      <c r="M11" s="9">
        <f>(I11/H11)*100</f>
        <v>99.985745415319911</v>
      </c>
      <c r="N11" s="9">
        <f>(J11/H11)*100</f>
        <v>1.4254584680092275E-2</v>
      </c>
      <c r="O11" s="9">
        <f>(K11/I11)*100</f>
        <v>6.7344728156609692</v>
      </c>
      <c r="P11" s="9">
        <f>(L11/I11)*100</f>
        <v>6.8031688212023873</v>
      </c>
    </row>
    <row r="12" spans="1:16">
      <c r="A12" t="s">
        <v>203</v>
      </c>
      <c r="B12">
        <v>13703</v>
      </c>
      <c r="C12" s="4">
        <v>958000000</v>
      </c>
      <c r="D12">
        <v>176763</v>
      </c>
      <c r="E12">
        <v>3208178</v>
      </c>
      <c r="F12">
        <v>116093</v>
      </c>
      <c r="G12">
        <v>19196</v>
      </c>
      <c r="H12" s="13" t="s">
        <v>9</v>
      </c>
      <c r="I12" s="13" t="s">
        <v>9</v>
      </c>
      <c r="J12" s="13" t="s">
        <v>9</v>
      </c>
      <c r="K12" s="13" t="s">
        <v>9</v>
      </c>
      <c r="L12" s="13" t="s">
        <v>9</v>
      </c>
      <c r="M12" s="14" t="s">
        <v>9</v>
      </c>
      <c r="N12" s="14" t="s">
        <v>9</v>
      </c>
      <c r="O12" s="14" t="s">
        <v>9</v>
      </c>
      <c r="P12" s="14" t="s">
        <v>9</v>
      </c>
    </row>
    <row r="13" spans="1:16">
      <c r="A13" t="s">
        <v>108</v>
      </c>
      <c r="B13">
        <v>7645</v>
      </c>
      <c r="C13" s="4">
        <v>938000000</v>
      </c>
      <c r="D13">
        <v>74024</v>
      </c>
      <c r="E13">
        <v>2417459</v>
      </c>
      <c r="F13">
        <v>167219</v>
      </c>
      <c r="G13">
        <v>9951</v>
      </c>
      <c r="H13" s="13">
        <v>1763414653</v>
      </c>
      <c r="I13" s="13">
        <v>1762570922</v>
      </c>
      <c r="J13" s="13">
        <f>H13-I13</f>
        <v>843731</v>
      </c>
      <c r="K13" s="13">
        <v>115663597</v>
      </c>
      <c r="L13" s="13">
        <v>112838268</v>
      </c>
      <c r="M13" s="14">
        <f>(I13/H13)*100</f>
        <v>99.952153567593157</v>
      </c>
      <c r="N13" s="14">
        <f>(J13/H13)*100</f>
        <v>4.7846432406842429E-2</v>
      </c>
      <c r="O13" s="14">
        <f>(K13/I13)*100</f>
        <v>6.5622095290642726</v>
      </c>
      <c r="P13" s="14">
        <f>(L13/I13)*100</f>
        <v>6.4019136246705886</v>
      </c>
    </row>
    <row r="14" spans="1:16">
      <c r="A14" t="s">
        <v>287</v>
      </c>
      <c r="B14">
        <v>8422</v>
      </c>
      <c r="C14" s="4">
        <v>953000000</v>
      </c>
      <c r="D14">
        <v>89342</v>
      </c>
      <c r="E14">
        <v>2550073</v>
      </c>
      <c r="F14">
        <v>155142</v>
      </c>
      <c r="G14">
        <v>11100</v>
      </c>
      <c r="H14" s="13" t="s">
        <v>9</v>
      </c>
      <c r="I14" s="13" t="s">
        <v>9</v>
      </c>
      <c r="J14" s="13" t="s">
        <v>9</v>
      </c>
      <c r="K14" s="13" t="s">
        <v>9</v>
      </c>
      <c r="L14" s="13" t="s">
        <v>9</v>
      </c>
      <c r="M14" s="14" t="s">
        <v>9</v>
      </c>
      <c r="N14" s="14" t="s">
        <v>9</v>
      </c>
      <c r="O14" s="14" t="s">
        <v>9</v>
      </c>
      <c r="P14" s="14" t="s">
        <v>9</v>
      </c>
    </row>
    <row r="15" spans="1:16">
      <c r="A15" t="s">
        <v>201</v>
      </c>
      <c r="B15">
        <v>10645</v>
      </c>
      <c r="C15" s="4">
        <v>948000000</v>
      </c>
      <c r="D15">
        <v>168940</v>
      </c>
      <c r="E15">
        <v>2469128</v>
      </c>
      <c r="F15">
        <v>132274</v>
      </c>
      <c r="G15">
        <v>14729</v>
      </c>
      <c r="H15">
        <v>2206511932</v>
      </c>
      <c r="I15">
        <v>2205774805</v>
      </c>
      <c r="J15">
        <f>H15-I15</f>
        <v>737127</v>
      </c>
      <c r="K15">
        <v>172122771</v>
      </c>
      <c r="L15">
        <v>178369398</v>
      </c>
      <c r="M15" s="9">
        <f>(I15/H15)*100</f>
        <v>99.966593110632672</v>
      </c>
      <c r="N15" s="9">
        <f>(J15/H15)*100</f>
        <v>3.3406889367322036E-2</v>
      </c>
      <c r="O15" s="9">
        <f>(K15/I15)*100</f>
        <v>7.8032794014074343</v>
      </c>
      <c r="P15" s="9">
        <f>(L15/I15)*100</f>
        <v>8.0864736325610522</v>
      </c>
    </row>
    <row r="16" spans="1:16">
      <c r="A16" t="s">
        <v>247</v>
      </c>
      <c r="B16">
        <v>8239</v>
      </c>
      <c r="C16" s="4">
        <v>940000000</v>
      </c>
      <c r="D16">
        <v>119293</v>
      </c>
      <c r="E16">
        <v>2405158</v>
      </c>
      <c r="F16">
        <v>156151</v>
      </c>
      <c r="G16">
        <v>11118</v>
      </c>
      <c r="H16">
        <v>1678699439</v>
      </c>
      <c r="I16">
        <v>1677890289</v>
      </c>
      <c r="J16">
        <f>H16-I16</f>
        <v>809150</v>
      </c>
      <c r="K16">
        <v>141376221</v>
      </c>
      <c r="L16">
        <v>145369525</v>
      </c>
      <c r="M16" s="9">
        <f>(I16/H16)*100</f>
        <v>99.95179899503141</v>
      </c>
      <c r="N16" s="9">
        <f>(J16/H16)*100</f>
        <v>4.8201004968585086E-2</v>
      </c>
      <c r="O16" s="9">
        <f>(K16/I16)*100</f>
        <v>8.4258322446253811</v>
      </c>
      <c r="P16" s="9">
        <f>(L16/I16)*100</f>
        <v>8.6638277814122322</v>
      </c>
    </row>
    <row r="17" spans="1:16">
      <c r="A17" t="s">
        <v>325</v>
      </c>
      <c r="B17">
        <v>10760</v>
      </c>
      <c r="C17" s="4">
        <v>963000000</v>
      </c>
      <c r="D17">
        <v>184586</v>
      </c>
      <c r="E17">
        <v>2593558</v>
      </c>
      <c r="F17">
        <v>132480</v>
      </c>
      <c r="G17">
        <v>14739</v>
      </c>
      <c r="H17">
        <v>2164918266</v>
      </c>
      <c r="I17">
        <v>2164207726</v>
      </c>
      <c r="J17">
        <f>H17-I17</f>
        <v>710540</v>
      </c>
      <c r="K17">
        <v>160433688</v>
      </c>
      <c r="L17">
        <v>156742151</v>
      </c>
      <c r="M17" s="9">
        <f>(I17/H17)*100</f>
        <v>99.967179361403197</v>
      </c>
      <c r="N17" s="9">
        <f>(J17/H17)*100</f>
        <v>3.2820638596801413E-2</v>
      </c>
      <c r="O17" s="9">
        <f>(K17/I17)*100</f>
        <v>7.4130447864411693</v>
      </c>
      <c r="P17" s="9">
        <f>(L17/I17)*100</f>
        <v>7.2424725740028162</v>
      </c>
    </row>
    <row r="18" spans="1:16">
      <c r="A18" t="s">
        <v>210</v>
      </c>
      <c r="B18">
        <v>9814</v>
      </c>
      <c r="C18" s="4">
        <v>956000000</v>
      </c>
      <c r="D18">
        <v>107242</v>
      </c>
      <c r="E18">
        <v>2538906</v>
      </c>
      <c r="F18">
        <v>140458</v>
      </c>
      <c r="G18">
        <v>13294</v>
      </c>
      <c r="H18">
        <v>1869027281</v>
      </c>
      <c r="I18">
        <v>1868432261</v>
      </c>
      <c r="J18">
        <f>H18-I18</f>
        <v>595020</v>
      </c>
      <c r="K18">
        <v>145901817</v>
      </c>
      <c r="L18">
        <v>140937733</v>
      </c>
      <c r="M18" s="9">
        <f>(I18/H18)*100</f>
        <v>99.968164188610359</v>
      </c>
      <c r="N18" s="9">
        <f>(J18/H18)*100</f>
        <v>3.1835811389635892E-2</v>
      </c>
      <c r="O18" s="9">
        <f>(K18/I18)*100</f>
        <v>7.808782798575324</v>
      </c>
      <c r="P18" s="9">
        <f>(L18/I18)*100</f>
        <v>7.5431010233450477</v>
      </c>
    </row>
    <row r="19" spans="1:16">
      <c r="A19" t="s">
        <v>129</v>
      </c>
      <c r="B19">
        <v>12541</v>
      </c>
      <c r="C19" s="4">
        <v>971000000</v>
      </c>
      <c r="D19">
        <v>160802</v>
      </c>
      <c r="E19">
        <v>2624163</v>
      </c>
      <c r="F19">
        <v>121911</v>
      </c>
      <c r="G19">
        <v>17367</v>
      </c>
      <c r="H19">
        <v>2338433509</v>
      </c>
      <c r="I19">
        <v>2337988709</v>
      </c>
      <c r="J19">
        <f>H19-I19</f>
        <v>444800</v>
      </c>
      <c r="K19">
        <v>169729418</v>
      </c>
      <c r="L19">
        <v>171290993</v>
      </c>
      <c r="M19" s="9">
        <f>(I19/H19)*100</f>
        <v>99.980978719373965</v>
      </c>
      <c r="N19" s="9">
        <f>(J19/H19)*100</f>
        <v>1.9021280626029553E-2</v>
      </c>
      <c r="O19" s="9">
        <f>(K19/I19)*100</f>
        <v>7.2596337761013539</v>
      </c>
      <c r="P19" s="9">
        <f>(L19/I19)*100</f>
        <v>7.3264251593954128</v>
      </c>
    </row>
    <row r="20" spans="1:16">
      <c r="A20" t="s">
        <v>216</v>
      </c>
      <c r="B20">
        <v>12794</v>
      </c>
      <c r="C20" s="4">
        <v>947000000</v>
      </c>
      <c r="D20">
        <v>216977</v>
      </c>
      <c r="E20">
        <v>2429691</v>
      </c>
      <c r="F20">
        <v>119278</v>
      </c>
      <c r="G20">
        <v>17989</v>
      </c>
      <c r="H20">
        <v>2334486100</v>
      </c>
      <c r="I20">
        <v>2333561746</v>
      </c>
      <c r="J20">
        <f>H20-I20</f>
        <v>924354</v>
      </c>
      <c r="K20">
        <v>185325765</v>
      </c>
      <c r="L20">
        <v>189532153</v>
      </c>
      <c r="M20" s="9">
        <f>(I20/H20)*100</f>
        <v>99.960404390499477</v>
      </c>
      <c r="N20" s="9">
        <f>(J20/H20)*100</f>
        <v>3.9595609500523481E-2</v>
      </c>
      <c r="O20" s="9">
        <f>(K20/I20)*100</f>
        <v>7.9417553582059792</v>
      </c>
      <c r="P20" s="9">
        <f>(L20/I20)*100</f>
        <v>8.1220114841563742</v>
      </c>
    </row>
    <row r="21" spans="1:16">
      <c r="A21" t="s">
        <v>319</v>
      </c>
      <c r="B21">
        <v>10510</v>
      </c>
      <c r="C21" s="4">
        <v>947000000</v>
      </c>
      <c r="D21">
        <v>130081</v>
      </c>
      <c r="E21">
        <v>2460424</v>
      </c>
      <c r="F21">
        <v>135090</v>
      </c>
      <c r="G21">
        <v>14448</v>
      </c>
      <c r="H21">
        <v>2256281090</v>
      </c>
      <c r="I21">
        <v>2255280207</v>
      </c>
      <c r="J21">
        <f>H21-I21</f>
        <v>1000883</v>
      </c>
      <c r="K21">
        <v>165120865</v>
      </c>
      <c r="L21">
        <v>172552592</v>
      </c>
      <c r="M21" s="9">
        <f>(I21/H21)*100</f>
        <v>99.955640145882711</v>
      </c>
      <c r="N21" s="9">
        <f>(J21/H21)*100</f>
        <v>4.4359854117289967E-2</v>
      </c>
      <c r="O21" s="9">
        <f>(K21/I21)*100</f>
        <v>7.3215232629406035</v>
      </c>
      <c r="P21" s="9">
        <f>(L21/I21)*100</f>
        <v>7.6510489235185313</v>
      </c>
    </row>
    <row r="22" spans="1:16">
      <c r="A22" t="s">
        <v>29</v>
      </c>
      <c r="B22">
        <v>6834</v>
      </c>
      <c r="C22" s="4">
        <v>942000000</v>
      </c>
      <c r="D22">
        <v>88094</v>
      </c>
      <c r="E22">
        <v>2466664</v>
      </c>
      <c r="F22">
        <v>177317</v>
      </c>
      <c r="G22">
        <v>8941</v>
      </c>
      <c r="H22">
        <v>1546612072</v>
      </c>
      <c r="I22">
        <v>1546034223</v>
      </c>
      <c r="J22">
        <f>H22-I22</f>
        <v>577849</v>
      </c>
      <c r="K22">
        <v>119901992</v>
      </c>
      <c r="L22">
        <v>122400670</v>
      </c>
      <c r="M22" s="9">
        <f>(I22/H22)*100</f>
        <v>99.962637754453013</v>
      </c>
      <c r="N22" s="9">
        <f>(J22/H22)*100</f>
        <v>3.7362245546988075E-2</v>
      </c>
      <c r="O22" s="9">
        <f>(K22/I22)*100</f>
        <v>7.7554552296608517</v>
      </c>
      <c r="P22" s="9">
        <f>(L22/I22)*100</f>
        <v>7.9170737735991246</v>
      </c>
    </row>
    <row r="23" spans="1:16">
      <c r="A23" t="s">
        <v>71</v>
      </c>
      <c r="B23">
        <v>8918</v>
      </c>
      <c r="C23" s="4">
        <v>955000000</v>
      </c>
      <c r="D23">
        <v>115582</v>
      </c>
      <c r="E23">
        <v>2535581</v>
      </c>
      <c r="F23">
        <v>149168</v>
      </c>
      <c r="G23">
        <v>11945</v>
      </c>
      <c r="H23">
        <v>1965300275</v>
      </c>
      <c r="I23">
        <v>1964440408</v>
      </c>
      <c r="J23">
        <f>H23-I23</f>
        <v>859867</v>
      </c>
      <c r="K23">
        <v>174008354</v>
      </c>
      <c r="L23">
        <v>172707390</v>
      </c>
      <c r="M23" s="9">
        <f>(I23/H23)*100</f>
        <v>99.956247551026266</v>
      </c>
      <c r="N23" s="9">
        <f>(J23/H23)*100</f>
        <v>4.3752448973732525E-2</v>
      </c>
      <c r="O23" s="9">
        <f>(K23/I23)*100</f>
        <v>8.8579095243290276</v>
      </c>
      <c r="P23" s="9">
        <f>(L23/I23)*100</f>
        <v>8.7916838452653128</v>
      </c>
    </row>
    <row r="24" spans="1:16">
      <c r="A24" t="s">
        <v>253</v>
      </c>
      <c r="B24">
        <v>12348</v>
      </c>
      <c r="C24" s="4">
        <v>966000000</v>
      </c>
      <c r="D24">
        <v>151988</v>
      </c>
      <c r="E24">
        <v>2627765</v>
      </c>
      <c r="F24">
        <v>121960</v>
      </c>
      <c r="G24">
        <v>16988</v>
      </c>
      <c r="H24">
        <v>3067542820</v>
      </c>
      <c r="I24">
        <v>3066425649</v>
      </c>
      <c r="J24">
        <f>H24-I24</f>
        <v>1117171</v>
      </c>
      <c r="K24">
        <v>224483607</v>
      </c>
      <c r="L24">
        <v>239119062</v>
      </c>
      <c r="M24" s="9">
        <f>(I24/H24)*100</f>
        <v>99.963580915881067</v>
      </c>
      <c r="N24" s="9">
        <f>(J24/H24)*100</f>
        <v>3.6419084118930078E-2</v>
      </c>
      <c r="O24" s="9">
        <f>(K24/I24)*100</f>
        <v>7.3206929727191312</v>
      </c>
      <c r="P24" s="9">
        <f>(L24/I24)*100</f>
        <v>7.7979735813252056</v>
      </c>
    </row>
    <row r="25" spans="1:16">
      <c r="A25" t="s">
        <v>20</v>
      </c>
      <c r="B25">
        <v>11100</v>
      </c>
      <c r="C25" s="4">
        <v>958000000</v>
      </c>
      <c r="D25">
        <v>140356</v>
      </c>
      <c r="E25">
        <v>2558835</v>
      </c>
      <c r="F25">
        <v>130021</v>
      </c>
      <c r="G25">
        <v>15208</v>
      </c>
      <c r="H25">
        <v>2593448703</v>
      </c>
      <c r="I25">
        <v>2592649603</v>
      </c>
      <c r="J25">
        <f>H25-I25</f>
        <v>799100</v>
      </c>
      <c r="K25">
        <v>217372671</v>
      </c>
      <c r="L25">
        <v>218533054</v>
      </c>
      <c r="M25" s="9">
        <f>(I25/H25)*100</f>
        <v>99.969187746066638</v>
      </c>
      <c r="N25" s="9">
        <f>(J25/H25)*100</f>
        <v>3.0812253933368044E-2</v>
      </c>
      <c r="O25" s="9">
        <f>(K25/I25)*100</f>
        <v>8.3841900867928434</v>
      </c>
      <c r="P25" s="9">
        <f>(L25/I25)*100</f>
        <v>8.4289467326063505</v>
      </c>
    </row>
    <row r="26" spans="1:16">
      <c r="A26" t="s">
        <v>131</v>
      </c>
      <c r="B26">
        <v>12347</v>
      </c>
      <c r="C26" s="4">
        <v>977000000</v>
      </c>
      <c r="D26">
        <v>118053</v>
      </c>
      <c r="E26">
        <v>2701980</v>
      </c>
      <c r="F26">
        <v>122947</v>
      </c>
      <c r="G26">
        <v>16840</v>
      </c>
      <c r="H26">
        <v>2726302043</v>
      </c>
      <c r="I26">
        <v>2724110911</v>
      </c>
      <c r="J26">
        <f>H26-I26</f>
        <v>2191132</v>
      </c>
      <c r="K26">
        <v>215475098</v>
      </c>
      <c r="L26">
        <v>209584984</v>
      </c>
      <c r="M26" s="9">
        <f>(I26/H26)*100</f>
        <v>99.919629888198713</v>
      </c>
      <c r="N26" s="9">
        <f>(J26/H26)*100</f>
        <v>8.0370111801291708E-2</v>
      </c>
      <c r="O26" s="9">
        <f>(K26/I26)*100</f>
        <v>7.9099238261521725</v>
      </c>
      <c r="P26" s="9">
        <f>(L26/I26)*100</f>
        <v>7.6937023068221171</v>
      </c>
    </row>
    <row r="27" spans="1:16">
      <c r="A27" t="s">
        <v>243</v>
      </c>
      <c r="B27">
        <v>9768</v>
      </c>
      <c r="C27" s="4">
        <v>918000000</v>
      </c>
      <c r="D27">
        <v>125607</v>
      </c>
      <c r="E27">
        <v>2171097</v>
      </c>
      <c r="F27">
        <v>139867</v>
      </c>
      <c r="G27">
        <v>13532</v>
      </c>
      <c r="H27">
        <v>1600730297</v>
      </c>
      <c r="I27">
        <v>1599869576</v>
      </c>
      <c r="J27">
        <f>H27-I27</f>
        <v>860721</v>
      </c>
      <c r="K27">
        <v>136692862</v>
      </c>
      <c r="L27">
        <v>142119933</v>
      </c>
      <c r="M27" s="9">
        <f>(I27/H27)*100</f>
        <v>99.946229480280778</v>
      </c>
      <c r="N27" s="9">
        <f>(J27/H27)*100</f>
        <v>5.3770519719225383E-2</v>
      </c>
      <c r="O27" s="9">
        <f>(K27/I27)*100</f>
        <v>8.5440003391876491</v>
      </c>
      <c r="P27" s="9">
        <f>(L27/I27)*100</f>
        <v>8.8832199281724442</v>
      </c>
    </row>
    <row r="28" spans="1:16">
      <c r="A28" t="s">
        <v>331</v>
      </c>
      <c r="B28">
        <v>6355</v>
      </c>
      <c r="C28" s="4">
        <v>934000000</v>
      </c>
      <c r="D28">
        <v>68007</v>
      </c>
      <c r="E28">
        <v>2394013</v>
      </c>
      <c r="F28">
        <v>187029</v>
      </c>
      <c r="G28">
        <v>8154</v>
      </c>
      <c r="H28">
        <v>1366371513</v>
      </c>
      <c r="I28">
        <v>1365228726</v>
      </c>
      <c r="J28">
        <f>H28-I28</f>
        <v>1142787</v>
      </c>
      <c r="K28">
        <v>112828506</v>
      </c>
      <c r="L28">
        <v>112934991</v>
      </c>
      <c r="M28" s="9">
        <f>(I28/H28)*100</f>
        <v>99.916363376349167</v>
      </c>
      <c r="N28" s="9">
        <f>(J28/H28)*100</f>
        <v>8.3636623650832811E-2</v>
      </c>
      <c r="O28" s="9">
        <f>(K28/I28)*100</f>
        <v>8.2644397858941616</v>
      </c>
      <c r="P28" s="9">
        <f>(L28/I28)*100</f>
        <v>8.2722395778244131</v>
      </c>
    </row>
    <row r="29" spans="1:16">
      <c r="A29" t="s">
        <v>59</v>
      </c>
      <c r="B29">
        <v>12685</v>
      </c>
      <c r="C29" s="4">
        <v>871000000</v>
      </c>
      <c r="D29">
        <v>180949</v>
      </c>
      <c r="E29">
        <v>1717882</v>
      </c>
      <c r="F29">
        <v>117065</v>
      </c>
      <c r="G29">
        <v>17852</v>
      </c>
      <c r="H29">
        <v>1306458595</v>
      </c>
      <c r="I29">
        <v>1306167003</v>
      </c>
      <c r="J29">
        <f>H29-I29</f>
        <v>291592</v>
      </c>
      <c r="K29">
        <v>118973258</v>
      </c>
      <c r="L29">
        <v>112592721</v>
      </c>
      <c r="M29" s="9">
        <f>(I29/H29)*100</f>
        <v>99.977680731627018</v>
      </c>
      <c r="N29" s="9">
        <f>(J29/H29)*100</f>
        <v>2.2319268372986593E-2</v>
      </c>
      <c r="O29" s="9">
        <f>(K29/I29)*100</f>
        <v>9.1085793567547348</v>
      </c>
      <c r="P29" s="9">
        <f>(L29/I29)*100</f>
        <v>8.6200861560120128</v>
      </c>
    </row>
    <row r="30" spans="1:16">
      <c r="A30" t="s">
        <v>189</v>
      </c>
      <c r="B30">
        <v>5057</v>
      </c>
      <c r="C30" s="4">
        <v>937000000</v>
      </c>
      <c r="D30">
        <v>68994</v>
      </c>
      <c r="E30">
        <v>2469293</v>
      </c>
      <c r="F30">
        <v>220501</v>
      </c>
      <c r="G30">
        <v>6440</v>
      </c>
      <c r="H30">
        <v>1500829954</v>
      </c>
      <c r="I30">
        <v>1500539326</v>
      </c>
      <c r="J30">
        <f>H30-I30</f>
        <v>290628</v>
      </c>
      <c r="K30">
        <v>95953531</v>
      </c>
      <c r="L30">
        <v>90840460</v>
      </c>
      <c r="M30" s="9">
        <f>(I30/H30)*100</f>
        <v>99.980635514421508</v>
      </c>
      <c r="N30" s="9">
        <f>(J30/H30)*100</f>
        <v>1.9364485578490791E-2</v>
      </c>
      <c r="O30" s="9">
        <f>(K30/I30)*100</f>
        <v>6.394602882937038</v>
      </c>
      <c r="P30" s="9">
        <f>(L30/I30)*100</f>
        <v>6.0538539994252707</v>
      </c>
    </row>
    <row r="31" spans="1:16">
      <c r="A31" t="s">
        <v>315</v>
      </c>
      <c r="B31">
        <v>2202</v>
      </c>
      <c r="C31" s="4">
        <v>905000000</v>
      </c>
      <c r="D31">
        <v>19315</v>
      </c>
      <c r="E31">
        <v>2512790</v>
      </c>
      <c r="F31">
        <v>369192</v>
      </c>
      <c r="G31">
        <v>2696</v>
      </c>
      <c r="H31">
        <v>1070043305</v>
      </c>
      <c r="I31">
        <v>1069306363</v>
      </c>
      <c r="J31">
        <f>H31-I31</f>
        <v>736942</v>
      </c>
      <c r="K31">
        <v>84501648</v>
      </c>
      <c r="L31">
        <v>74558120</v>
      </c>
      <c r="M31" s="9">
        <f>(I31/H31)*100</f>
        <v>99.931129703203922</v>
      </c>
      <c r="N31" s="9">
        <f>(J31/H31)*100</f>
        <v>6.8870296796072192E-2</v>
      </c>
      <c r="O31" s="9">
        <f>(K31/I31)*100</f>
        <v>7.9024731287416827</v>
      </c>
      <c r="P31" s="9">
        <f>(L31/I31)*100</f>
        <v>6.9725686276496983</v>
      </c>
    </row>
    <row r="32" spans="1:16">
      <c r="A32" t="s">
        <v>299</v>
      </c>
      <c r="B32">
        <v>10859</v>
      </c>
      <c r="C32" s="4">
        <v>960000000</v>
      </c>
      <c r="D32">
        <v>117402</v>
      </c>
      <c r="E32">
        <v>2573945</v>
      </c>
      <c r="F32">
        <v>132978</v>
      </c>
      <c r="G32">
        <v>14822</v>
      </c>
      <c r="H32">
        <v>2337253782</v>
      </c>
      <c r="I32">
        <v>2336299230</v>
      </c>
      <c r="J32">
        <f>H32-I32</f>
        <v>954552</v>
      </c>
      <c r="K32">
        <v>160579129</v>
      </c>
      <c r="L32">
        <v>166602393</v>
      </c>
      <c r="M32" s="9">
        <f>(I32/H32)*100</f>
        <v>99.959159248886394</v>
      </c>
      <c r="N32" s="9">
        <f>(J32/H32)*100</f>
        <v>4.0840751113607569E-2</v>
      </c>
      <c r="O32" s="9">
        <f>(K32/I32)*100</f>
        <v>6.8732261235218566</v>
      </c>
      <c r="P32" s="9">
        <f>(L32/I32)*100</f>
        <v>7.1310383045411525</v>
      </c>
    </row>
    <row r="33" spans="1:16">
      <c r="A33" t="s">
        <v>261</v>
      </c>
      <c r="B33">
        <v>11497</v>
      </c>
      <c r="C33" s="4">
        <v>983000000</v>
      </c>
      <c r="D33">
        <v>164815</v>
      </c>
      <c r="E33">
        <v>2760429</v>
      </c>
      <c r="F33">
        <v>129424</v>
      </c>
      <c r="G33">
        <v>15771</v>
      </c>
      <c r="H33">
        <v>3199010144</v>
      </c>
      <c r="I33">
        <v>3198150025</v>
      </c>
      <c r="J33">
        <f>H33-I33</f>
        <v>860119</v>
      </c>
      <c r="K33">
        <v>174295482</v>
      </c>
      <c r="L33">
        <v>172891148</v>
      </c>
      <c r="M33" s="9">
        <f>(I33/H33)*100</f>
        <v>99.973112964283246</v>
      </c>
      <c r="N33" s="9">
        <f>(J33/H33)*100</f>
        <v>2.6887035716758267E-2</v>
      </c>
      <c r="O33" s="9">
        <f>(K33/I33)*100</f>
        <v>5.4498844843903154</v>
      </c>
      <c r="P33" s="9">
        <f>(L33/I33)*100</f>
        <v>5.4059736612887637</v>
      </c>
    </row>
    <row r="34" spans="1:16">
      <c r="A34" t="s">
        <v>53</v>
      </c>
      <c r="B34">
        <v>11908</v>
      </c>
      <c r="C34" s="4">
        <v>924000000</v>
      </c>
      <c r="D34">
        <v>193045</v>
      </c>
      <c r="E34">
        <v>2249955</v>
      </c>
      <c r="F34">
        <v>124560</v>
      </c>
      <c r="G34">
        <v>16854</v>
      </c>
      <c r="H34" s="13" t="s">
        <v>9</v>
      </c>
      <c r="I34" s="13" t="s">
        <v>9</v>
      </c>
      <c r="J34" s="13" t="s">
        <v>9</v>
      </c>
      <c r="K34" s="13" t="s">
        <v>9</v>
      </c>
      <c r="L34" s="13" t="s">
        <v>9</v>
      </c>
      <c r="M34" s="14" t="s">
        <v>9</v>
      </c>
      <c r="N34" s="14" t="s">
        <v>9</v>
      </c>
      <c r="O34" s="14" t="s">
        <v>9</v>
      </c>
      <c r="P34" s="14" t="s">
        <v>9</v>
      </c>
    </row>
    <row r="35" spans="1:16">
      <c r="A35" t="s">
        <v>323</v>
      </c>
      <c r="B35">
        <v>7934</v>
      </c>
      <c r="C35" s="4">
        <v>934000000</v>
      </c>
      <c r="D35">
        <v>94692</v>
      </c>
      <c r="E35">
        <v>2366404</v>
      </c>
      <c r="F35">
        <v>162657</v>
      </c>
      <c r="G35">
        <v>10457</v>
      </c>
      <c r="H35">
        <v>1606499552</v>
      </c>
      <c r="I35">
        <v>1605792278</v>
      </c>
      <c r="J35">
        <f>H35-I35</f>
        <v>707274</v>
      </c>
      <c r="K35">
        <v>118256705</v>
      </c>
      <c r="L35">
        <v>114423796</v>
      </c>
      <c r="M35" s="9">
        <f>(I35/H35)*100</f>
        <v>99.955974217414536</v>
      </c>
      <c r="N35" s="9">
        <f>(J35/H35)*100</f>
        <v>4.4025782585465668E-2</v>
      </c>
      <c r="O35" s="9">
        <f>(K35/I35)*100</f>
        <v>7.3643837138940338</v>
      </c>
      <c r="P35" s="9">
        <f>(L35/I35)*100</f>
        <v>7.1256910104533455</v>
      </c>
    </row>
    <row r="36" spans="1:16">
      <c r="A36" t="s">
        <v>224</v>
      </c>
      <c r="B36">
        <v>8333</v>
      </c>
      <c r="C36" s="4">
        <v>956000000</v>
      </c>
      <c r="D36">
        <v>75971</v>
      </c>
      <c r="E36">
        <v>2554426</v>
      </c>
      <c r="F36">
        <v>156709</v>
      </c>
      <c r="G36">
        <v>10932</v>
      </c>
      <c r="H36">
        <v>1683839341</v>
      </c>
      <c r="I36">
        <v>1683298724</v>
      </c>
      <c r="J36">
        <f>H36-I36</f>
        <v>540617</v>
      </c>
      <c r="K36">
        <v>135488954</v>
      </c>
      <c r="L36">
        <v>139842333</v>
      </c>
      <c r="M36" s="9">
        <f>(I36/H36)*100</f>
        <v>99.967893789696177</v>
      </c>
      <c r="N36" s="9">
        <f>(J36/H36)*100</f>
        <v>3.2106210303824941E-2</v>
      </c>
      <c r="O36" s="9">
        <f>(K36/I36)*100</f>
        <v>8.0490142402080256</v>
      </c>
      <c r="P36" s="9">
        <f>(L36/I36)*100</f>
        <v>8.3076361317315417</v>
      </c>
    </row>
    <row r="37" spans="1:16">
      <c r="A37" t="s">
        <v>187</v>
      </c>
      <c r="B37">
        <v>7994</v>
      </c>
      <c r="C37" s="4">
        <v>955000000</v>
      </c>
      <c r="D37">
        <v>102355</v>
      </c>
      <c r="E37">
        <v>2566591</v>
      </c>
      <c r="F37">
        <v>160696</v>
      </c>
      <c r="G37">
        <v>10563</v>
      </c>
      <c r="H37">
        <v>1907230130</v>
      </c>
      <c r="I37">
        <v>1906120379</v>
      </c>
      <c r="J37">
        <f>H37-I37</f>
        <v>1109751</v>
      </c>
      <c r="K37">
        <v>132414486</v>
      </c>
      <c r="L37">
        <v>134413253</v>
      </c>
      <c r="M37" s="9">
        <f>(I37/H37)*100</f>
        <v>99.941813471665313</v>
      </c>
      <c r="N37" s="9">
        <f>(J37/H37)*100</f>
        <v>5.8186528334679785E-2</v>
      </c>
      <c r="O37" s="9">
        <f>(K37/I37)*100</f>
        <v>6.9468060600384574</v>
      </c>
      <c r="P37" s="9">
        <f>(L37/I37)*100</f>
        <v>7.0516665411508095</v>
      </c>
    </row>
    <row r="38" spans="1:16">
      <c r="A38" t="s">
        <v>123</v>
      </c>
      <c r="B38">
        <v>5768</v>
      </c>
      <c r="C38" s="4">
        <v>947000000</v>
      </c>
      <c r="D38">
        <v>57170</v>
      </c>
      <c r="E38">
        <v>2534522</v>
      </c>
      <c r="F38">
        <v>199930</v>
      </c>
      <c r="G38">
        <v>7365</v>
      </c>
      <c r="H38">
        <v>1510135408</v>
      </c>
      <c r="I38">
        <v>1509527433</v>
      </c>
      <c r="J38">
        <f>H38-I38</f>
        <v>607975</v>
      </c>
      <c r="K38">
        <v>114849625</v>
      </c>
      <c r="L38">
        <v>121272250</v>
      </c>
      <c r="M38" s="9">
        <f>(I38/H38)*100</f>
        <v>99.959740365216305</v>
      </c>
      <c r="N38" s="9">
        <f>(J38/H38)*100</f>
        <v>4.0259634783690865E-2</v>
      </c>
      <c r="O38" s="9">
        <f>(K38/I38)*100</f>
        <v>7.608316516100043</v>
      </c>
      <c r="P38" s="9">
        <f>(L38/I38)*100</f>
        <v>8.0337890752330576</v>
      </c>
    </row>
    <row r="39" spans="1:16">
      <c r="A39" t="s">
        <v>171</v>
      </c>
      <c r="B39">
        <v>9164</v>
      </c>
      <c r="C39" s="4">
        <v>937000000</v>
      </c>
      <c r="D39">
        <v>109296</v>
      </c>
      <c r="E39">
        <v>2357424</v>
      </c>
      <c r="F39">
        <v>146834</v>
      </c>
      <c r="G39">
        <v>12403</v>
      </c>
      <c r="H39">
        <v>1784663906</v>
      </c>
      <c r="I39">
        <v>1783235282</v>
      </c>
      <c r="J39">
        <f>H39-I39</f>
        <v>1428624</v>
      </c>
      <c r="K39">
        <v>133047306</v>
      </c>
      <c r="L39">
        <v>127985597</v>
      </c>
      <c r="M39" s="9">
        <f>(I39/H39)*100</f>
        <v>99.919949969560264</v>
      </c>
      <c r="N39" s="9">
        <f>(J39/H39)*100</f>
        <v>8.0050030439737033E-2</v>
      </c>
      <c r="O39" s="9">
        <f>(K39/I39)*100</f>
        <v>7.4610068196261716</v>
      </c>
      <c r="P39" s="9">
        <f>(L39/I39)*100</f>
        <v>7.1771570634502515</v>
      </c>
    </row>
    <row r="40" spans="1:16">
      <c r="A40" t="s">
        <v>291</v>
      </c>
      <c r="B40">
        <v>11461</v>
      </c>
      <c r="C40" s="4">
        <v>937000000</v>
      </c>
      <c r="D40">
        <v>137519</v>
      </c>
      <c r="E40">
        <v>2321658</v>
      </c>
      <c r="F40">
        <v>128820</v>
      </c>
      <c r="G40">
        <v>15856</v>
      </c>
      <c r="H40">
        <v>1731416609</v>
      </c>
      <c r="I40">
        <v>1731074323</v>
      </c>
      <c r="J40">
        <f>H40-I40</f>
        <v>342286</v>
      </c>
      <c r="K40">
        <v>138600127</v>
      </c>
      <c r="L40">
        <v>133151128</v>
      </c>
      <c r="M40" s="9">
        <f>(I40/H40)*100</f>
        <v>99.980230870015873</v>
      </c>
      <c r="N40" s="9">
        <f>(J40/H40)*100</f>
        <v>1.9769129984128504E-2</v>
      </c>
      <c r="O40" s="9">
        <f>(K40/I40)*100</f>
        <v>8.0065959709807331</v>
      </c>
      <c r="P40" s="9">
        <f>(L40/I40)*100</f>
        <v>7.6918204048712013</v>
      </c>
    </row>
    <row r="41" spans="1:16">
      <c r="A41" t="s">
        <v>257</v>
      </c>
      <c r="B41">
        <v>12066</v>
      </c>
      <c r="C41" s="4">
        <v>963000000</v>
      </c>
      <c r="D41">
        <v>206854</v>
      </c>
      <c r="E41">
        <v>2607174</v>
      </c>
      <c r="F41">
        <v>123114</v>
      </c>
      <c r="G41">
        <v>16658</v>
      </c>
      <c r="H41">
        <v>2753363775</v>
      </c>
      <c r="I41">
        <v>2752969360</v>
      </c>
      <c r="J41">
        <f>H41-I41</f>
        <v>394415</v>
      </c>
      <c r="K41">
        <v>172297963</v>
      </c>
      <c r="L41">
        <v>172658472</v>
      </c>
      <c r="M41" s="9">
        <f>(I41/H41)*100</f>
        <v>99.985675158379678</v>
      </c>
      <c r="N41" s="9">
        <f>(J41/H41)*100</f>
        <v>1.4324841620319493E-2</v>
      </c>
      <c r="O41" s="9">
        <f>(K41/I41)*100</f>
        <v>6.2586226168532431</v>
      </c>
      <c r="P41" s="9">
        <f>(L41/I41)*100</f>
        <v>6.2717178951820953</v>
      </c>
    </row>
    <row r="42" spans="1:16">
      <c r="A42" t="s">
        <v>133</v>
      </c>
      <c r="B42">
        <v>10367</v>
      </c>
      <c r="C42" s="4">
        <v>936000000</v>
      </c>
      <c r="D42">
        <v>143531</v>
      </c>
      <c r="E42">
        <v>2336198</v>
      </c>
      <c r="F42">
        <v>135434</v>
      </c>
      <c r="G42">
        <v>14400</v>
      </c>
      <c r="H42">
        <v>1874778075</v>
      </c>
      <c r="I42">
        <v>1874209793</v>
      </c>
      <c r="J42">
        <f>H42-I42</f>
        <v>568282</v>
      </c>
      <c r="K42">
        <v>167698910</v>
      </c>
      <c r="L42">
        <v>171203350</v>
      </c>
      <c r="M42" s="9">
        <f>(I42/H42)*100</f>
        <v>99.969688038942962</v>
      </c>
      <c r="N42" s="9">
        <f>(J42/H42)*100</f>
        <v>3.0311961057044048E-2</v>
      </c>
      <c r="O42" s="9">
        <f>(K42/I42)*100</f>
        <v>8.9477128241640767</v>
      </c>
      <c r="P42" s="9">
        <f>(L42/I42)*100</f>
        <v>9.1346950933363313</v>
      </c>
    </row>
    <row r="43" spans="1:16">
      <c r="A43" t="s">
        <v>245</v>
      </c>
      <c r="B43">
        <v>11675</v>
      </c>
      <c r="C43" s="4">
        <v>954000000</v>
      </c>
      <c r="D43">
        <v>162416</v>
      </c>
      <c r="E43">
        <v>2484649</v>
      </c>
      <c r="F43">
        <v>126980</v>
      </c>
      <c r="G43">
        <v>16063</v>
      </c>
      <c r="H43">
        <v>2309530315</v>
      </c>
      <c r="I43">
        <v>2308812627</v>
      </c>
      <c r="J43">
        <f>H43-I43</f>
        <v>717688</v>
      </c>
      <c r="K43">
        <v>156246446</v>
      </c>
      <c r="L43">
        <v>157384492</v>
      </c>
      <c r="M43" s="9">
        <f>(I43/H43)*100</f>
        <v>99.968924937016908</v>
      </c>
      <c r="N43" s="9">
        <f>(J43/H43)*100</f>
        <v>3.1075062983098364E-2</v>
      </c>
      <c r="O43" s="9">
        <f>(K43/I43)*100</f>
        <v>6.7673939484219572</v>
      </c>
      <c r="P43" s="9">
        <f>(L43/I43)*100</f>
        <v>6.8166853455102832</v>
      </c>
    </row>
    <row r="44" spans="1:16">
      <c r="A44" t="s">
        <v>214</v>
      </c>
      <c r="B44">
        <v>10810</v>
      </c>
      <c r="C44" s="4">
        <v>958000000</v>
      </c>
      <c r="D44">
        <v>134136</v>
      </c>
      <c r="E44">
        <v>2548420</v>
      </c>
      <c r="F44">
        <v>132183</v>
      </c>
      <c r="G44">
        <v>14601</v>
      </c>
      <c r="H44">
        <v>2337182223</v>
      </c>
      <c r="I44">
        <v>2335898750</v>
      </c>
      <c r="J44">
        <f>H44-I44</f>
        <v>1283473</v>
      </c>
      <c r="K44">
        <v>153712489</v>
      </c>
      <c r="L44">
        <v>158198857</v>
      </c>
      <c r="M44" s="9">
        <f>(I44/H44)*100</f>
        <v>99.945084598566197</v>
      </c>
      <c r="N44" s="9">
        <f>(J44/H44)*100</f>
        <v>5.4915401433805952E-2</v>
      </c>
      <c r="O44" s="9">
        <f>(K44/I44)*100</f>
        <v>6.5804431377858315</v>
      </c>
      <c r="P44" s="9">
        <f>(L44/I44)*100</f>
        <v>6.7725048870375906</v>
      </c>
    </row>
    <row r="45" spans="1:16">
      <c r="A45" t="s">
        <v>163</v>
      </c>
      <c r="B45">
        <v>17741</v>
      </c>
      <c r="C45" s="4">
        <v>865000000</v>
      </c>
      <c r="D45">
        <v>191149</v>
      </c>
      <c r="E45">
        <v>1637299</v>
      </c>
      <c r="F45">
        <v>95052</v>
      </c>
      <c r="G45">
        <v>25266</v>
      </c>
      <c r="H45">
        <v>2118251439</v>
      </c>
      <c r="I45">
        <v>2117888494</v>
      </c>
      <c r="J45">
        <f>H45-I45</f>
        <v>362945</v>
      </c>
      <c r="K45">
        <v>168786885</v>
      </c>
      <c r="L45">
        <v>166271455</v>
      </c>
      <c r="M45" s="9">
        <f>(I45/H45)*100</f>
        <v>99.982865820680317</v>
      </c>
      <c r="N45" s="9">
        <f>(J45/H45)*100</f>
        <v>1.7134179319681794E-2</v>
      </c>
      <c r="O45" s="9">
        <f>(K45/I45)*100</f>
        <v>7.9695831710769935</v>
      </c>
      <c r="P45" s="9">
        <f>(L45/I45)*100</f>
        <v>7.8508125178000991</v>
      </c>
    </row>
    <row r="46" spans="1:16">
      <c r="A46" t="s">
        <v>226</v>
      </c>
      <c r="B46">
        <v>9211</v>
      </c>
      <c r="C46" s="4">
        <v>945000000</v>
      </c>
      <c r="D46">
        <v>107785</v>
      </c>
      <c r="E46">
        <v>2421194</v>
      </c>
      <c r="F46">
        <v>147096</v>
      </c>
      <c r="G46">
        <v>12445</v>
      </c>
      <c r="H46">
        <v>1910008626</v>
      </c>
      <c r="I46">
        <v>1909672060</v>
      </c>
      <c r="J46">
        <f>H46-I46</f>
        <v>336566</v>
      </c>
      <c r="K46">
        <v>118203125</v>
      </c>
      <c r="L46">
        <v>116071378</v>
      </c>
      <c r="M46" s="9">
        <f>(I46/H46)*100</f>
        <v>99.982378823036782</v>
      </c>
      <c r="N46" s="9">
        <f>(J46/H46)*100</f>
        <v>1.7621176963208123E-2</v>
      </c>
      <c r="O46" s="9">
        <f>(K46/I46)*100</f>
        <v>6.1897080381434701</v>
      </c>
      <c r="P46" s="9">
        <f>(L46/I46)*100</f>
        <v>6.0780790812847725</v>
      </c>
    </row>
    <row r="47" spans="1:16">
      <c r="A47" t="s">
        <v>239</v>
      </c>
      <c r="B47">
        <v>15343</v>
      </c>
      <c r="C47" s="4">
        <v>900000000</v>
      </c>
      <c r="D47">
        <v>209173</v>
      </c>
      <c r="E47">
        <v>1967744</v>
      </c>
      <c r="F47">
        <v>105377</v>
      </c>
      <c r="G47">
        <v>21781</v>
      </c>
      <c r="H47">
        <v>2061618150</v>
      </c>
      <c r="I47">
        <v>2061225119</v>
      </c>
      <c r="J47">
        <f>H47-I47</f>
        <v>393031</v>
      </c>
      <c r="K47">
        <v>163795186</v>
      </c>
      <c r="L47">
        <v>161202960</v>
      </c>
      <c r="M47" s="9">
        <f>(I47/H47)*100</f>
        <v>99.980935800356633</v>
      </c>
      <c r="N47" s="9">
        <f>(J47/H47)*100</f>
        <v>1.9064199643372366E-2</v>
      </c>
      <c r="O47" s="9">
        <f>(K47/I47)*100</f>
        <v>7.946496697045152</v>
      </c>
      <c r="P47" s="9">
        <f>(L47/I47)*100</f>
        <v>7.8207352760288185</v>
      </c>
    </row>
    <row r="48" spans="1:16">
      <c r="A48" t="s">
        <v>49</v>
      </c>
      <c r="B48">
        <v>8517</v>
      </c>
      <c r="C48" s="4">
        <v>947000000</v>
      </c>
      <c r="D48">
        <v>91820</v>
      </c>
      <c r="E48">
        <v>2463009</v>
      </c>
      <c r="F48">
        <v>154187</v>
      </c>
      <c r="G48">
        <v>11183</v>
      </c>
      <c r="H48">
        <v>1667061463</v>
      </c>
      <c r="I48">
        <v>1666460625</v>
      </c>
      <c r="J48">
        <f>H48-I48</f>
        <v>600838</v>
      </c>
      <c r="K48">
        <v>134335202</v>
      </c>
      <c r="L48">
        <v>130550209</v>
      </c>
      <c r="M48" s="9">
        <f>(I48/H48)*100</f>
        <v>99.96395825748867</v>
      </c>
      <c r="N48" s="9">
        <f>(J48/H48)*100</f>
        <v>3.6041742511325747E-2</v>
      </c>
      <c r="O48" s="9">
        <f>(K48/I48)*100</f>
        <v>8.0611086745598932</v>
      </c>
      <c r="P48" s="9">
        <f>(L48/I48)*100</f>
        <v>7.8339810159030909</v>
      </c>
    </row>
    <row r="49" spans="1:16">
      <c r="A49" t="s">
        <v>212</v>
      </c>
      <c r="B49">
        <v>11971</v>
      </c>
      <c r="C49" s="4">
        <v>949000000</v>
      </c>
      <c r="D49">
        <v>170920</v>
      </c>
      <c r="E49">
        <v>2437658</v>
      </c>
      <c r="F49">
        <v>124783</v>
      </c>
      <c r="G49">
        <v>16456</v>
      </c>
      <c r="H49">
        <v>2031281990</v>
      </c>
      <c r="I49">
        <v>2030224860</v>
      </c>
      <c r="J49">
        <f>H49-I49</f>
        <v>1057130</v>
      </c>
      <c r="K49">
        <v>169578114</v>
      </c>
      <c r="L49">
        <v>168810751</v>
      </c>
      <c r="M49" s="9">
        <f>(I49/H49)*100</f>
        <v>99.947957496536461</v>
      </c>
      <c r="N49" s="9">
        <f>(J49/H49)*100</f>
        <v>5.2042503463539301E-2</v>
      </c>
      <c r="O49" s="9">
        <f>(K49/I49)*100</f>
        <v>8.3526764616605078</v>
      </c>
      <c r="P49" s="9">
        <f>(L49/I49)*100</f>
        <v>8.3148795153656039</v>
      </c>
    </row>
    <row r="50" spans="1:16">
      <c r="A50" t="s">
        <v>207</v>
      </c>
      <c r="B50">
        <v>13353</v>
      </c>
      <c r="C50" s="4">
        <v>922000000</v>
      </c>
      <c r="D50">
        <v>139255</v>
      </c>
      <c r="E50">
        <v>2164022</v>
      </c>
      <c r="F50">
        <v>115932</v>
      </c>
      <c r="G50">
        <v>18661</v>
      </c>
      <c r="H50">
        <v>1889814991</v>
      </c>
      <c r="I50">
        <v>1889357258</v>
      </c>
      <c r="J50">
        <f>H50-I50</f>
        <v>457733</v>
      </c>
      <c r="K50">
        <v>154302994</v>
      </c>
      <c r="L50">
        <v>154507143</v>
      </c>
      <c r="M50" s="9">
        <f>(I50/H50)*100</f>
        <v>99.975778951792634</v>
      </c>
      <c r="N50" s="9">
        <f>(J50/H50)*100</f>
        <v>2.4221048207358622E-2</v>
      </c>
      <c r="O50" s="9">
        <f>(K50/I50)*100</f>
        <v>8.1669569556865671</v>
      </c>
      <c r="P50" s="9">
        <f>(L50/I50)*100</f>
        <v>8.1777621646609724</v>
      </c>
    </row>
    <row r="51" spans="1:16">
      <c r="A51" t="s">
        <v>205</v>
      </c>
      <c r="B51">
        <v>13607</v>
      </c>
      <c r="C51" s="4">
        <v>954000000</v>
      </c>
      <c r="D51">
        <v>240702</v>
      </c>
      <c r="E51">
        <v>2459519</v>
      </c>
      <c r="F51">
        <v>114981</v>
      </c>
      <c r="G51">
        <v>18877</v>
      </c>
      <c r="H51">
        <v>2509812256</v>
      </c>
      <c r="I51">
        <v>2509152438</v>
      </c>
      <c r="J51">
        <f>H51-I51</f>
        <v>659818</v>
      </c>
      <c r="K51">
        <v>183019146</v>
      </c>
      <c r="L51">
        <v>185144607</v>
      </c>
      <c r="M51" s="9">
        <f>(I51/H51)*100</f>
        <v>99.973710463863469</v>
      </c>
      <c r="N51" s="9">
        <f>(J51/H51)*100</f>
        <v>2.6289536136522872E-2</v>
      </c>
      <c r="O51" s="9">
        <f>(K51/I51)*100</f>
        <v>7.2940624582331566</v>
      </c>
      <c r="P51" s="9">
        <f>(L51/I51)*100</f>
        <v>7.37877078315638</v>
      </c>
    </row>
    <row r="52" spans="1:16">
      <c r="A52" t="s">
        <v>293</v>
      </c>
      <c r="B52">
        <v>16275</v>
      </c>
      <c r="C52" s="4">
        <v>950000000</v>
      </c>
      <c r="D52">
        <v>205325</v>
      </c>
      <c r="E52">
        <v>2411173</v>
      </c>
      <c r="F52">
        <v>103371</v>
      </c>
      <c r="G52">
        <v>22993</v>
      </c>
      <c r="H52">
        <v>3195791101</v>
      </c>
      <c r="I52">
        <v>3195210939</v>
      </c>
      <c r="J52">
        <f>H52-I52</f>
        <v>580162</v>
      </c>
      <c r="K52">
        <v>206375165</v>
      </c>
      <c r="L52">
        <v>206249115</v>
      </c>
      <c r="M52" s="9">
        <f>(I52/H52)*100</f>
        <v>99.981846059968731</v>
      </c>
      <c r="N52" s="9">
        <f>(J52/H52)*100</f>
        <v>1.8153940031263641E-2</v>
      </c>
      <c r="O52" s="9">
        <f>(K52/I52)*100</f>
        <v>6.4588901621809329</v>
      </c>
      <c r="P52" s="9">
        <f>(L52/I52)*100</f>
        <v>6.4549451957168573</v>
      </c>
    </row>
    <row r="53" spans="1:16">
      <c r="A53" t="s">
        <v>220</v>
      </c>
      <c r="B53">
        <v>12336</v>
      </c>
      <c r="C53" s="4">
        <v>970000000</v>
      </c>
      <c r="D53">
        <v>148912</v>
      </c>
      <c r="E53">
        <v>2640584</v>
      </c>
      <c r="F53">
        <v>123465</v>
      </c>
      <c r="G53">
        <v>16863</v>
      </c>
      <c r="H53">
        <v>2368571065</v>
      </c>
      <c r="I53">
        <v>2367975364</v>
      </c>
      <c r="J53">
        <f>H53-I53</f>
        <v>595701</v>
      </c>
      <c r="K53">
        <v>187691934</v>
      </c>
      <c r="L53">
        <v>182394978</v>
      </c>
      <c r="M53" s="9">
        <f>(I53/H53)*100</f>
        <v>99.974849772979042</v>
      </c>
      <c r="N53" s="9">
        <f>(J53/H53)*100</f>
        <v>2.5150227020948598E-2</v>
      </c>
      <c r="O53" s="9">
        <f>(K53/I53)*100</f>
        <v>7.9262621078518958</v>
      </c>
      <c r="P53" s="9">
        <f>(L53/I53)*100</f>
        <v>7.7025707603603264</v>
      </c>
    </row>
    <row r="54" spans="1:16">
      <c r="A54" t="s">
        <v>153</v>
      </c>
      <c r="B54">
        <v>11986</v>
      </c>
      <c r="C54" s="4">
        <v>924000000</v>
      </c>
      <c r="D54">
        <v>210463</v>
      </c>
      <c r="E54">
        <v>2224052</v>
      </c>
      <c r="F54">
        <v>123566</v>
      </c>
      <c r="G54">
        <v>16519</v>
      </c>
      <c r="H54">
        <v>1902282938</v>
      </c>
      <c r="I54">
        <v>1901723982</v>
      </c>
      <c r="J54">
        <f>H54-I54</f>
        <v>558956</v>
      </c>
      <c r="K54">
        <v>156399684</v>
      </c>
      <c r="L54">
        <v>151410582</v>
      </c>
      <c r="M54" s="9">
        <f>(I54/H54)*100</f>
        <v>99.970616568711506</v>
      </c>
      <c r="N54" s="9">
        <f>(J54/H54)*100</f>
        <v>2.9383431288495316E-2</v>
      </c>
      <c r="O54" s="9">
        <f>(K54/I54)*100</f>
        <v>8.2241001049751716</v>
      </c>
      <c r="P54" s="9">
        <f>(L54/I54)*100</f>
        <v>7.9617538314243124</v>
      </c>
    </row>
    <row r="55" spans="1:16">
      <c r="A55" t="s">
        <v>43</v>
      </c>
      <c r="B55">
        <v>10578</v>
      </c>
      <c r="C55" s="4">
        <v>982000000</v>
      </c>
      <c r="D55">
        <v>105581</v>
      </c>
      <c r="E55">
        <v>2795193</v>
      </c>
      <c r="F55">
        <v>134022</v>
      </c>
      <c r="G55">
        <v>14244</v>
      </c>
      <c r="H55">
        <v>3326682186</v>
      </c>
      <c r="I55">
        <v>3326027935</v>
      </c>
      <c r="J55">
        <f>H55-I55</f>
        <v>654251</v>
      </c>
      <c r="K55">
        <v>167236310</v>
      </c>
      <c r="L55">
        <v>163256982</v>
      </c>
      <c r="M55" s="9">
        <f>(I55/H55)*100</f>
        <v>99.980333228020598</v>
      </c>
      <c r="N55" s="9">
        <f>(J55/H55)*100</f>
        <v>1.9666771979401823E-2</v>
      </c>
      <c r="O55" s="9">
        <f>(K55/I55)*100</f>
        <v>5.0281090017363308</v>
      </c>
      <c r="P55" s="9">
        <f>(L55/I55)*100</f>
        <v>4.9084669518868607</v>
      </c>
    </row>
    <row r="56" spans="1:16">
      <c r="A56" t="s">
        <v>73</v>
      </c>
      <c r="B56">
        <v>7217</v>
      </c>
      <c r="C56" s="4">
        <v>941000000</v>
      </c>
      <c r="D56">
        <v>69771</v>
      </c>
      <c r="E56">
        <v>2423208</v>
      </c>
      <c r="F56">
        <v>170703</v>
      </c>
      <c r="G56">
        <v>9436</v>
      </c>
      <c r="H56">
        <v>1495455501</v>
      </c>
      <c r="I56">
        <v>1495066114</v>
      </c>
      <c r="J56">
        <f>H56-I56</f>
        <v>389387</v>
      </c>
      <c r="K56">
        <v>122389925</v>
      </c>
      <c r="L56">
        <v>114155924</v>
      </c>
      <c r="M56" s="9">
        <f>(I56/H56)*100</f>
        <v>99.973961980163267</v>
      </c>
      <c r="N56" s="9">
        <f>(J56/H56)*100</f>
        <v>2.603801983674003E-2</v>
      </c>
      <c r="O56" s="9">
        <f>(K56/I56)*100</f>
        <v>8.1862550327322854</v>
      </c>
      <c r="P56" s="9">
        <f>(L56/I56)*100</f>
        <v>7.6355100908935452</v>
      </c>
    </row>
    <row r="57" spans="1:16">
      <c r="A57" t="s">
        <v>88</v>
      </c>
      <c r="B57">
        <v>6098</v>
      </c>
      <c r="C57" s="4">
        <v>932000000</v>
      </c>
      <c r="D57">
        <v>139392</v>
      </c>
      <c r="E57">
        <v>2370793</v>
      </c>
      <c r="F57">
        <v>191633</v>
      </c>
      <c r="G57">
        <v>7908</v>
      </c>
      <c r="H57">
        <v>1542199974</v>
      </c>
      <c r="I57">
        <v>1541754703</v>
      </c>
      <c r="J57">
        <f>H57-I57</f>
        <v>445271</v>
      </c>
      <c r="K57">
        <v>108782709</v>
      </c>
      <c r="L57">
        <v>101656502</v>
      </c>
      <c r="M57" s="9">
        <f>(I57/H57)*100</f>
        <v>99.971127544578735</v>
      </c>
      <c r="N57" s="9">
        <f>(J57/H57)*100</f>
        <v>2.8872455421270808E-2</v>
      </c>
      <c r="O57" s="9">
        <f>(K57/I57)*100</f>
        <v>7.0557728014921457</v>
      </c>
      <c r="P57" s="9">
        <f>(L57/I57)*100</f>
        <v>6.5935587420095585</v>
      </c>
    </row>
    <row r="58" spans="1:16">
      <c r="A58" t="s">
        <v>117</v>
      </c>
      <c r="B58">
        <v>10381</v>
      </c>
      <c r="C58" s="4">
        <v>966000000</v>
      </c>
      <c r="D58">
        <v>112326</v>
      </c>
      <c r="E58">
        <v>2639201</v>
      </c>
      <c r="F58">
        <v>136093</v>
      </c>
      <c r="G58">
        <v>14030</v>
      </c>
      <c r="H58">
        <v>2392965368</v>
      </c>
      <c r="I58">
        <v>2392378618</v>
      </c>
      <c r="J58">
        <f>H58-I58</f>
        <v>586750</v>
      </c>
      <c r="K58">
        <v>158800748</v>
      </c>
      <c r="L58">
        <v>151359690</v>
      </c>
      <c r="M58" s="9">
        <f>(I58/H58)*100</f>
        <v>99.975480213468757</v>
      </c>
      <c r="N58" s="9">
        <f>(J58/H58)*100</f>
        <v>2.4519786531235752E-2</v>
      </c>
      <c r="O58" s="9">
        <f>(K58/I58)*100</f>
        <v>6.6377765962795445</v>
      </c>
      <c r="P58" s="9">
        <f>(L58/I58)*100</f>
        <v>6.3267448079156834</v>
      </c>
    </row>
    <row r="59" spans="1:16">
      <c r="A59" t="s">
        <v>159</v>
      </c>
      <c r="B59">
        <v>11098</v>
      </c>
      <c r="C59" s="4">
        <v>943000000</v>
      </c>
      <c r="D59">
        <v>117007</v>
      </c>
      <c r="E59">
        <v>2415278</v>
      </c>
      <c r="F59">
        <v>129120</v>
      </c>
      <c r="G59">
        <v>15235</v>
      </c>
      <c r="H59">
        <v>2847440156</v>
      </c>
      <c r="I59">
        <v>2846637162</v>
      </c>
      <c r="J59">
        <f>H59-I59</f>
        <v>802994</v>
      </c>
      <c r="K59">
        <v>154892138</v>
      </c>
      <c r="L59">
        <v>152665540</v>
      </c>
      <c r="M59" s="9">
        <f>(I59/H59)*100</f>
        <v>99.971799442446297</v>
      </c>
      <c r="N59" s="9">
        <f>(J59/H59)*100</f>
        <v>2.8200557553701929E-2</v>
      </c>
      <c r="O59" s="9">
        <f>(K59/I59)*100</f>
        <v>5.4412322043591725</v>
      </c>
      <c r="P59" s="9">
        <f>(L59/I59)*100</f>
        <v>5.3630136653151723</v>
      </c>
    </row>
    <row r="60" spans="1:16">
      <c r="A60" t="s">
        <v>23</v>
      </c>
      <c r="B60">
        <v>12982</v>
      </c>
      <c r="C60" s="4">
        <v>924000000</v>
      </c>
      <c r="D60">
        <v>194966</v>
      </c>
      <c r="E60">
        <v>2216510</v>
      </c>
      <c r="F60">
        <v>117296</v>
      </c>
      <c r="G60">
        <v>18149</v>
      </c>
      <c r="H60">
        <v>2119569962</v>
      </c>
      <c r="I60">
        <v>2119085013</v>
      </c>
      <c r="J60">
        <f>H60-I60</f>
        <v>484949</v>
      </c>
      <c r="K60">
        <v>166398942</v>
      </c>
      <c r="L60">
        <v>165589683</v>
      </c>
      <c r="M60" s="9">
        <f>(I60/H60)*100</f>
        <v>99.977120406087352</v>
      </c>
      <c r="N60" s="9">
        <f>(J60/H60)*100</f>
        <v>2.2879593912644814E-2</v>
      </c>
      <c r="O60" s="9">
        <f>(K60/I60)*100</f>
        <v>7.8523957736092953</v>
      </c>
      <c r="P60" s="9">
        <f>(L60/I60)*100</f>
        <v>7.8142066969542583</v>
      </c>
    </row>
    <row r="61" spans="1:16">
      <c r="A61" t="s">
        <v>92</v>
      </c>
      <c r="B61">
        <v>6126</v>
      </c>
      <c r="C61" s="4">
        <v>959000000</v>
      </c>
      <c r="D61">
        <v>114944</v>
      </c>
      <c r="E61">
        <v>2622830</v>
      </c>
      <c r="F61">
        <v>191653</v>
      </c>
      <c r="G61">
        <v>8008</v>
      </c>
      <c r="H61">
        <v>1711854223</v>
      </c>
      <c r="I61">
        <v>1711470332</v>
      </c>
      <c r="J61">
        <f>H61-I61</f>
        <v>383891</v>
      </c>
      <c r="K61">
        <v>122306307</v>
      </c>
      <c r="L61">
        <v>130222214</v>
      </c>
      <c r="M61" s="9">
        <f>(I61/H61)*100</f>
        <v>99.977574550750745</v>
      </c>
      <c r="N61" s="9">
        <f>(J61/H61)*100</f>
        <v>2.2425449249249538E-2</v>
      </c>
      <c r="O61" s="9">
        <f>(K61/I61)*100</f>
        <v>7.1462709410261631</v>
      </c>
      <c r="P61" s="9">
        <f>(L61/I61)*100</f>
        <v>7.608791783601891</v>
      </c>
    </row>
    <row r="62" spans="1:16">
      <c r="A62" t="s">
        <v>183</v>
      </c>
      <c r="B62">
        <v>6511</v>
      </c>
      <c r="C62" s="4">
        <v>951000000</v>
      </c>
      <c r="D62">
        <v>78081</v>
      </c>
      <c r="E62">
        <v>2525298</v>
      </c>
      <c r="F62">
        <v>185798</v>
      </c>
      <c r="G62">
        <v>8500</v>
      </c>
      <c r="H62">
        <v>1785817266</v>
      </c>
      <c r="I62">
        <v>1784580345</v>
      </c>
      <c r="J62">
        <f>H62-I62</f>
        <v>1236921</v>
      </c>
      <c r="K62">
        <v>125129666</v>
      </c>
      <c r="L62">
        <v>136305812</v>
      </c>
      <c r="M62" s="9">
        <f>(I62/H62)*100</f>
        <v>99.93073641835872</v>
      </c>
      <c r="N62" s="9">
        <f>(J62/H62)*100</f>
        <v>6.9263581641280866E-2</v>
      </c>
      <c r="O62" s="9">
        <f>(K62/I62)*100</f>
        <v>7.0117137819311797</v>
      </c>
      <c r="P62" s="9">
        <f>(L62/I62)*100</f>
        <v>7.6379756384686619</v>
      </c>
    </row>
    <row r="63" spans="1:16">
      <c r="A63" t="s">
        <v>259</v>
      </c>
      <c r="B63">
        <v>12707</v>
      </c>
      <c r="C63" s="4">
        <v>986000000</v>
      </c>
      <c r="D63">
        <v>170084</v>
      </c>
      <c r="E63">
        <v>2784579</v>
      </c>
      <c r="F63">
        <v>119797</v>
      </c>
      <c r="G63">
        <v>17597</v>
      </c>
      <c r="H63">
        <v>3513679701</v>
      </c>
      <c r="I63">
        <v>3512996513</v>
      </c>
      <c r="J63">
        <f>H63-I63</f>
        <v>683188</v>
      </c>
      <c r="K63">
        <v>192303994</v>
      </c>
      <c r="L63">
        <v>203785878</v>
      </c>
      <c r="M63" s="9">
        <f>(I63/H63)*100</f>
        <v>99.980556338137319</v>
      </c>
      <c r="N63" s="9">
        <f>(J63/H63)*100</f>
        <v>1.9443661862678131E-2</v>
      </c>
      <c r="O63" s="9">
        <f>(K63/I63)*100</f>
        <v>5.4740730111279783</v>
      </c>
      <c r="P63" s="9">
        <f>(L63/I63)*100</f>
        <v>5.8009131875275504</v>
      </c>
    </row>
    <row r="64" spans="1:16">
      <c r="A64" t="s">
        <v>144</v>
      </c>
      <c r="B64">
        <v>5236</v>
      </c>
      <c r="C64" s="4">
        <v>948000000</v>
      </c>
      <c r="D64">
        <v>78298</v>
      </c>
      <c r="E64">
        <v>2585294</v>
      </c>
      <c r="F64">
        <v>213951</v>
      </c>
      <c r="G64">
        <v>6682</v>
      </c>
      <c r="H64">
        <v>1738020224</v>
      </c>
      <c r="I64">
        <v>1736836990</v>
      </c>
      <c r="J64">
        <f>H64-I64</f>
        <v>1183234</v>
      </c>
      <c r="K64">
        <v>123510698</v>
      </c>
      <c r="L64">
        <v>139899310</v>
      </c>
      <c r="M64" s="9">
        <f>(I64/H64)*100</f>
        <v>99.931920585062201</v>
      </c>
      <c r="N64" s="9">
        <f>(J64/H64)*100</f>
        <v>6.8079414937809141E-2</v>
      </c>
      <c r="O64" s="9">
        <f>(K64/I64)*100</f>
        <v>7.1112429497485543</v>
      </c>
      <c r="P64" s="9">
        <f>(L64/I64)*100</f>
        <v>8.0548324802778417</v>
      </c>
    </row>
    <row r="65" spans="1:16">
      <c r="A65" t="s">
        <v>167</v>
      </c>
      <c r="B65">
        <v>8854</v>
      </c>
      <c r="C65" s="4">
        <v>964000000</v>
      </c>
      <c r="D65">
        <v>158051</v>
      </c>
      <c r="E65">
        <v>2641152</v>
      </c>
      <c r="F65">
        <v>150403</v>
      </c>
      <c r="G65">
        <v>11767</v>
      </c>
      <c r="H65">
        <v>2280706589</v>
      </c>
      <c r="I65">
        <v>2279027311</v>
      </c>
      <c r="J65">
        <f>H65-I65</f>
        <v>1679278</v>
      </c>
      <c r="K65">
        <v>136668277</v>
      </c>
      <c r="L65">
        <v>134871728</v>
      </c>
      <c r="M65" s="9">
        <f>(I65/H65)*100</f>
        <v>99.92637027454127</v>
      </c>
      <c r="N65" s="9">
        <f>(J65/H65)*100</f>
        <v>7.362972545873589E-2</v>
      </c>
      <c r="O65" s="9">
        <f>(K65/I65)*100</f>
        <v>5.9967810100543373</v>
      </c>
      <c r="P65" s="9">
        <f>(L65/I65)*100</f>
        <v>5.9179513711408962</v>
      </c>
    </row>
    <row r="66" spans="1:16">
      <c r="A66" t="s">
        <v>241</v>
      </c>
      <c r="B66">
        <v>8894</v>
      </c>
      <c r="C66" s="4">
        <v>974000000</v>
      </c>
      <c r="D66">
        <v>115536</v>
      </c>
      <c r="E66">
        <v>2723821</v>
      </c>
      <c r="F66">
        <v>150391</v>
      </c>
      <c r="G66">
        <v>11912</v>
      </c>
      <c r="H66">
        <v>2150461320</v>
      </c>
      <c r="I66">
        <v>2149029399</v>
      </c>
      <c r="J66">
        <f>H66-I66</f>
        <v>1431921</v>
      </c>
      <c r="K66">
        <v>170734451</v>
      </c>
      <c r="L66">
        <v>180363537</v>
      </c>
      <c r="M66" s="9">
        <f>(I66/H66)*100</f>
        <v>99.933413310591419</v>
      </c>
      <c r="N66" s="9">
        <f>(J66/H66)*100</f>
        <v>6.658668940857769E-2</v>
      </c>
      <c r="O66" s="9">
        <f>(K66/I66)*100</f>
        <v>7.9447238404205756</v>
      </c>
      <c r="P66" s="9">
        <f>(L66/I66)*100</f>
        <v>8.3927905818286099</v>
      </c>
    </row>
    <row r="67" spans="1:16">
      <c r="A67" t="s">
        <v>81</v>
      </c>
      <c r="B67">
        <v>10778</v>
      </c>
      <c r="C67" s="4">
        <v>951000000</v>
      </c>
      <c r="D67">
        <v>182510</v>
      </c>
      <c r="E67">
        <v>2466849</v>
      </c>
      <c r="F67">
        <v>133502</v>
      </c>
      <c r="G67">
        <v>14832</v>
      </c>
      <c r="H67">
        <v>1953405705</v>
      </c>
      <c r="I67">
        <v>1952568574</v>
      </c>
      <c r="J67">
        <f>H67-I67</f>
        <v>837131</v>
      </c>
      <c r="K67">
        <v>156956551</v>
      </c>
      <c r="L67">
        <v>154697976</v>
      </c>
      <c r="M67" s="9">
        <f>(I67/H67)*100</f>
        <v>99.957145051954271</v>
      </c>
      <c r="N67" s="9">
        <f>(J67/H67)*100</f>
        <v>4.2854948045726121E-2</v>
      </c>
      <c r="O67" s="9">
        <f>(K67/I67)*100</f>
        <v>8.0384654905339072</v>
      </c>
      <c r="P67" s="9">
        <f>(L67/I67)*100</f>
        <v>7.9227934967266354</v>
      </c>
    </row>
    <row r="68" spans="1:16">
      <c r="A68" t="s">
        <v>121</v>
      </c>
      <c r="B68">
        <v>8300</v>
      </c>
      <c r="C68" s="4">
        <v>944000000</v>
      </c>
      <c r="D68">
        <v>124443</v>
      </c>
      <c r="E68">
        <v>2441376</v>
      </c>
      <c r="F68">
        <v>156489</v>
      </c>
      <c r="G68">
        <v>11300</v>
      </c>
      <c r="H68">
        <v>1708852593</v>
      </c>
      <c r="I68">
        <v>1708163022</v>
      </c>
      <c r="J68">
        <f>H68-I68</f>
        <v>689571</v>
      </c>
      <c r="K68">
        <v>141325498</v>
      </c>
      <c r="L68">
        <v>144111941</v>
      </c>
      <c r="M68" s="9">
        <f>(I68/H68)*100</f>
        <v>99.959647133823907</v>
      </c>
      <c r="N68" s="9">
        <f>(J68/H68)*100</f>
        <v>4.035286617609387E-2</v>
      </c>
      <c r="O68" s="9">
        <f>(K68/I68)*100</f>
        <v>8.2735369036691395</v>
      </c>
      <c r="P68" s="9">
        <f>(L68/I68)*100</f>
        <v>8.4366620248731738</v>
      </c>
    </row>
    <row r="69" spans="1:16">
      <c r="A69" t="s">
        <v>285</v>
      </c>
      <c r="B69">
        <v>9700</v>
      </c>
      <c r="C69" s="4">
        <v>939000000</v>
      </c>
      <c r="D69">
        <v>122994</v>
      </c>
      <c r="E69">
        <v>2399814</v>
      </c>
      <c r="F69">
        <v>140230</v>
      </c>
      <c r="G69">
        <v>13451</v>
      </c>
      <c r="H69">
        <v>1947914209</v>
      </c>
      <c r="I69">
        <v>1947318162</v>
      </c>
      <c r="J69">
        <f>H69-I69</f>
        <v>596047</v>
      </c>
      <c r="K69">
        <v>174718904</v>
      </c>
      <c r="L69">
        <v>187645252</v>
      </c>
      <c r="M69" s="9">
        <f>(I69/H69)*100</f>
        <v>99.969400757115167</v>
      </c>
      <c r="N69" s="9">
        <f>(J69/H69)*100</f>
        <v>3.0599242884828712E-2</v>
      </c>
      <c r="O69" s="9">
        <f>(K69/I69)*100</f>
        <v>8.9722833900216035</v>
      </c>
      <c r="P69" s="9">
        <f>(L69/I69)*100</f>
        <v>9.6360859597426174</v>
      </c>
    </row>
    <row r="70" spans="1:16">
      <c r="A70" t="s">
        <v>301</v>
      </c>
      <c r="B70">
        <v>9120</v>
      </c>
      <c r="C70" s="4">
        <v>964000000</v>
      </c>
      <c r="D70">
        <v>111573</v>
      </c>
      <c r="E70">
        <v>2623886</v>
      </c>
      <c r="F70">
        <v>147529</v>
      </c>
      <c r="G70">
        <v>12383</v>
      </c>
      <c r="H70">
        <v>2174803091</v>
      </c>
      <c r="I70">
        <v>2174219561</v>
      </c>
      <c r="J70">
        <f>H70-I70</f>
        <v>583530</v>
      </c>
      <c r="K70">
        <v>172871812</v>
      </c>
      <c r="L70">
        <v>177704098</v>
      </c>
      <c r="M70" s="9">
        <f>(I70/H70)*100</f>
        <v>99.97316860535949</v>
      </c>
      <c r="N70" s="9">
        <f>(J70/H70)*100</f>
        <v>2.6831394640499891E-2</v>
      </c>
      <c r="O70" s="9">
        <f>(K70/I70)*100</f>
        <v>7.9509822789235765</v>
      </c>
      <c r="P70" s="9">
        <f>(L70/I70)*100</f>
        <v>8.1732360975663205</v>
      </c>
    </row>
    <row r="71" spans="1:16">
      <c r="A71" t="s">
        <v>329</v>
      </c>
      <c r="B71">
        <v>12198</v>
      </c>
      <c r="C71" s="4">
        <v>947000000</v>
      </c>
      <c r="D71">
        <v>146562</v>
      </c>
      <c r="E71">
        <v>2447677</v>
      </c>
      <c r="F71">
        <v>122288</v>
      </c>
      <c r="G71">
        <v>17066</v>
      </c>
      <c r="H71">
        <v>2469288067</v>
      </c>
      <c r="I71">
        <v>2468691912</v>
      </c>
      <c r="J71">
        <f>H71-I71</f>
        <v>596155</v>
      </c>
      <c r="K71">
        <v>182846457</v>
      </c>
      <c r="L71">
        <v>191334875</v>
      </c>
      <c r="M71" s="9">
        <f>(I71/H71)*100</f>
        <v>99.975857211316608</v>
      </c>
      <c r="N71" s="9">
        <f>(J71/H71)*100</f>
        <v>2.4142788683390985E-2</v>
      </c>
      <c r="O71" s="9">
        <f>(K71/I71)*100</f>
        <v>7.4066130370989773</v>
      </c>
      <c r="P71" s="9">
        <f>(L71/I71)*100</f>
        <v>7.7504557806482577</v>
      </c>
    </row>
    <row r="72" spans="1:16">
      <c r="A72" t="s">
        <v>278</v>
      </c>
      <c r="B72">
        <v>11205</v>
      </c>
      <c r="C72" s="4">
        <v>949000000</v>
      </c>
      <c r="D72">
        <v>145945</v>
      </c>
      <c r="E72">
        <v>2480581</v>
      </c>
      <c r="F72">
        <v>129389</v>
      </c>
      <c r="G72">
        <v>15413</v>
      </c>
      <c r="H72">
        <v>2388428031</v>
      </c>
      <c r="I72">
        <v>2387664873</v>
      </c>
      <c r="J72">
        <f>H72-I72</f>
        <v>763158</v>
      </c>
      <c r="K72">
        <v>165882976</v>
      </c>
      <c r="L72">
        <v>175236693</v>
      </c>
      <c r="M72" s="9">
        <f>(I72/H72)*100</f>
        <v>99.968047687010255</v>
      </c>
      <c r="N72" s="9">
        <f>(J72/H72)*100</f>
        <v>3.195231298974819E-2</v>
      </c>
      <c r="O72" s="9">
        <f>(K72/I72)*100</f>
        <v>6.9474982806768466</v>
      </c>
      <c r="P72" s="9">
        <f>(L72/I72)*100</f>
        <v>7.3392499500913004</v>
      </c>
    </row>
    <row r="73" spans="1:16">
      <c r="A73" t="s">
        <v>251</v>
      </c>
      <c r="B73">
        <v>6251</v>
      </c>
      <c r="C73" s="4">
        <v>952000000</v>
      </c>
      <c r="D73">
        <v>116873</v>
      </c>
      <c r="E73">
        <v>2572158</v>
      </c>
      <c r="F73">
        <v>189194</v>
      </c>
      <c r="G73">
        <v>8103</v>
      </c>
      <c r="H73">
        <v>1651830150</v>
      </c>
      <c r="I73">
        <v>1651253233</v>
      </c>
      <c r="J73">
        <f>H73-I73</f>
        <v>576917</v>
      </c>
      <c r="K73">
        <v>118735429</v>
      </c>
      <c r="L73">
        <v>124717748</v>
      </c>
      <c r="M73" s="9">
        <f>(I73/H73)*100</f>
        <v>99.965074072537064</v>
      </c>
      <c r="N73" s="9">
        <f>(J73/H73)*100</f>
        <v>3.4925927462941639E-2</v>
      </c>
      <c r="O73" s="9">
        <f>(K73/I73)*100</f>
        <v>7.1906250735558741</v>
      </c>
      <c r="P73" s="9">
        <f>(L73/I73)*100</f>
        <v>7.5529146897361441</v>
      </c>
    </row>
    <row r="74" spans="1:16">
      <c r="A74" t="s">
        <v>311</v>
      </c>
      <c r="B74">
        <v>10347</v>
      </c>
      <c r="C74" s="4">
        <v>954000000</v>
      </c>
      <c r="D74">
        <v>128918</v>
      </c>
      <c r="E74">
        <v>2522641</v>
      </c>
      <c r="F74">
        <v>136105</v>
      </c>
      <c r="G74">
        <v>13982</v>
      </c>
      <c r="H74">
        <v>2097774857</v>
      </c>
      <c r="I74">
        <v>2096817842</v>
      </c>
      <c r="J74">
        <f>H74-I74</f>
        <v>957015</v>
      </c>
      <c r="K74">
        <v>162461073</v>
      </c>
      <c r="L74">
        <v>177287134</v>
      </c>
      <c r="M74" s="9">
        <f>(I74/H74)*100</f>
        <v>99.954379518049493</v>
      </c>
      <c r="N74" s="9">
        <f>(J74/H74)*100</f>
        <v>4.5620481950508954E-2</v>
      </c>
      <c r="O74" s="9">
        <f>(K74/I74)*100</f>
        <v>7.7479821921507668</v>
      </c>
      <c r="P74" s="9">
        <f>(L74/I74)*100</f>
        <v>8.4550565360937071</v>
      </c>
    </row>
    <row r="75" spans="1:16">
      <c r="A75" t="s">
        <v>295</v>
      </c>
      <c r="B75">
        <v>7595</v>
      </c>
      <c r="C75" s="4">
        <v>930000000</v>
      </c>
      <c r="D75">
        <v>90855</v>
      </c>
      <c r="E75">
        <v>2326669</v>
      </c>
      <c r="F75">
        <v>167866</v>
      </c>
      <c r="G75">
        <v>10189</v>
      </c>
      <c r="H75">
        <v>1354653485</v>
      </c>
      <c r="I75">
        <v>1354166944</v>
      </c>
      <c r="J75">
        <f>H75-I75</f>
        <v>486541</v>
      </c>
      <c r="K75">
        <v>106001888</v>
      </c>
      <c r="L75">
        <v>106346913</v>
      </c>
      <c r="M75" s="9">
        <f>(I75/H75)*100</f>
        <v>99.964083730238954</v>
      </c>
      <c r="N75" s="9">
        <f>(J75/H75)*100</f>
        <v>3.5916269761045207E-2</v>
      </c>
      <c r="O75" s="9">
        <f>(K75/I75)*100</f>
        <v>7.8278301260911594</v>
      </c>
      <c r="P75" s="9">
        <f>(L75/I75)*100</f>
        <v>7.853308890103877</v>
      </c>
    </row>
    <row r="76" spans="1:16">
      <c r="A76" t="s">
        <v>229</v>
      </c>
      <c r="B76">
        <v>11115</v>
      </c>
      <c r="C76" s="4">
        <v>962000000</v>
      </c>
      <c r="D76">
        <v>159038</v>
      </c>
      <c r="E76">
        <v>2601547</v>
      </c>
      <c r="F76">
        <v>129710</v>
      </c>
      <c r="G76">
        <v>15120</v>
      </c>
      <c r="H76">
        <v>2409670059</v>
      </c>
      <c r="I76">
        <v>2408789425</v>
      </c>
      <c r="J76">
        <f>H76-I76</f>
        <v>880634</v>
      </c>
      <c r="K76">
        <v>172538144</v>
      </c>
      <c r="L76">
        <v>184558659</v>
      </c>
      <c r="M76" s="9">
        <f>(I76/H76)*100</f>
        <v>99.963454166817939</v>
      </c>
      <c r="N76" s="9">
        <f>(J76/H76)*100</f>
        <v>3.6545833182052248E-2</v>
      </c>
      <c r="O76" s="9">
        <f>(K76/I76)*100</f>
        <v>7.1628570853593807</v>
      </c>
      <c r="P76" s="9">
        <f>(L76/I76)*100</f>
        <v>7.6618843093766902</v>
      </c>
    </row>
    <row r="77" spans="1:16">
      <c r="A77" t="s">
        <v>47</v>
      </c>
      <c r="B77">
        <v>11308</v>
      </c>
      <c r="C77" s="4">
        <v>976000000</v>
      </c>
      <c r="D77">
        <v>137391</v>
      </c>
      <c r="E77">
        <v>2755701</v>
      </c>
      <c r="F77">
        <v>128305</v>
      </c>
      <c r="G77">
        <v>15685</v>
      </c>
      <c r="H77">
        <v>3186927420</v>
      </c>
      <c r="I77">
        <v>3185935422</v>
      </c>
      <c r="J77">
        <f>H77-I77</f>
        <v>991998</v>
      </c>
      <c r="K77">
        <v>220447033</v>
      </c>
      <c r="L77">
        <v>249972943</v>
      </c>
      <c r="M77" s="9">
        <f>(I77/H77)*100</f>
        <v>99.968872902665609</v>
      </c>
      <c r="N77" s="9">
        <f>(J77/H77)*100</f>
        <v>3.1127097334397405E-2</v>
      </c>
      <c r="O77" s="9">
        <f>(K77/I77)*100</f>
        <v>6.919381713695012</v>
      </c>
      <c r="P77" s="9">
        <f>(L77/I77)*100</f>
        <v>7.8461396698077834</v>
      </c>
    </row>
    <row r="78" spans="1:16">
      <c r="A78" t="s">
        <v>235</v>
      </c>
      <c r="B78">
        <v>10088</v>
      </c>
      <c r="C78" s="4">
        <v>948000000</v>
      </c>
      <c r="D78">
        <v>116624</v>
      </c>
      <c r="E78">
        <v>2466823</v>
      </c>
      <c r="F78">
        <v>138195</v>
      </c>
      <c r="G78">
        <v>13672</v>
      </c>
      <c r="H78">
        <v>1840785868</v>
      </c>
      <c r="I78">
        <v>1840019169</v>
      </c>
      <c r="J78">
        <f>H78-I78</f>
        <v>766699</v>
      </c>
      <c r="K78">
        <v>150848044</v>
      </c>
      <c r="L78">
        <v>153725892</v>
      </c>
      <c r="M78" s="9">
        <f>(I78/H78)*100</f>
        <v>99.958349365163627</v>
      </c>
      <c r="N78" s="9">
        <f>(J78/H78)*100</f>
        <v>4.1650634836360008E-2</v>
      </c>
      <c r="O78" s="9">
        <f>(K78/I78)*100</f>
        <v>8.1981778527873583</v>
      </c>
      <c r="P78" s="9">
        <f>(L78/I78)*100</f>
        <v>8.3545810059982042</v>
      </c>
    </row>
    <row r="79" spans="1:16">
      <c r="A79" t="s">
        <v>96</v>
      </c>
      <c r="B79">
        <v>12962</v>
      </c>
      <c r="C79" s="4">
        <v>914000000</v>
      </c>
      <c r="D79">
        <v>148351</v>
      </c>
      <c r="E79">
        <v>2129928</v>
      </c>
      <c r="F79">
        <v>118214</v>
      </c>
      <c r="G79">
        <v>18981</v>
      </c>
      <c r="H79">
        <v>1984997191</v>
      </c>
      <c r="I79">
        <v>1984276813</v>
      </c>
      <c r="J79">
        <f>H79-I79</f>
        <v>720378</v>
      </c>
      <c r="K79">
        <v>169360394</v>
      </c>
      <c r="L79">
        <v>193415530</v>
      </c>
      <c r="M79" s="9">
        <f>(I79/H79)*100</f>
        <v>99.963708865520502</v>
      </c>
      <c r="N79" s="9">
        <f>(J79/H79)*100</f>
        <v>3.6291134479494586E-2</v>
      </c>
      <c r="O79" s="9">
        <f>(K79/I79)*100</f>
        <v>8.5351193387149671</v>
      </c>
      <c r="P79" s="9">
        <f>(L79/I79)*100</f>
        <v>9.7474066487516833</v>
      </c>
    </row>
    <row r="80" spans="1:16">
      <c r="A80" t="s">
        <v>333</v>
      </c>
      <c r="B80">
        <v>10448</v>
      </c>
      <c r="C80" s="4">
        <v>987000000</v>
      </c>
      <c r="D80">
        <v>110922</v>
      </c>
      <c r="E80">
        <v>2754011</v>
      </c>
      <c r="F80">
        <v>136603</v>
      </c>
      <c r="G80">
        <v>14270</v>
      </c>
      <c r="H80">
        <v>2441814973</v>
      </c>
      <c r="I80">
        <v>2438359933</v>
      </c>
      <c r="J80">
        <f>H80-I80</f>
        <v>3455040</v>
      </c>
      <c r="K80">
        <v>171930065</v>
      </c>
      <c r="L80">
        <v>179775100</v>
      </c>
      <c r="M80" s="9">
        <f>(I80/H80)*100</f>
        <v>99.858505249652268</v>
      </c>
      <c r="N80" s="9">
        <f>(J80/H80)*100</f>
        <v>0.14149475034773651</v>
      </c>
      <c r="O80" s="9">
        <f>(K80/I80)*100</f>
        <v>7.0510535656837332</v>
      </c>
      <c r="P80" s="9">
        <f>(L80/I80)*100</f>
        <v>7.3727876498863063</v>
      </c>
    </row>
    <row r="81" spans="1:16">
      <c r="A81" t="s">
        <v>263</v>
      </c>
      <c r="B81">
        <v>9067</v>
      </c>
      <c r="C81" s="4">
        <v>933000000</v>
      </c>
      <c r="D81">
        <v>164842</v>
      </c>
      <c r="E81">
        <v>2328017</v>
      </c>
      <c r="F81">
        <v>148181</v>
      </c>
      <c r="G81">
        <v>12416</v>
      </c>
      <c r="H81">
        <v>1582417435</v>
      </c>
      <c r="I81">
        <v>1581272502</v>
      </c>
      <c r="J81">
        <f>H81-I81</f>
        <v>1144933</v>
      </c>
      <c r="K81">
        <v>132154057</v>
      </c>
      <c r="L81">
        <v>132154057</v>
      </c>
      <c r="M81" s="9">
        <f>(I81/H81)*100</f>
        <v>99.92764658839846</v>
      </c>
      <c r="N81" s="9">
        <f>(J81/H81)*100</f>
        <v>7.2353411601534828E-2</v>
      </c>
      <c r="O81" s="9">
        <f>(K81/I81)*100</f>
        <v>8.3574498913280912</v>
      </c>
      <c r="P81" s="9">
        <f>(L81/I81)*100</f>
        <v>8.3574498913280912</v>
      </c>
    </row>
    <row r="82" spans="1:16">
      <c r="A82" t="s">
        <v>27</v>
      </c>
      <c r="B82">
        <v>9101</v>
      </c>
      <c r="C82" s="4">
        <v>950000000</v>
      </c>
      <c r="D82">
        <v>140284</v>
      </c>
      <c r="E82">
        <v>2483007</v>
      </c>
      <c r="F82">
        <v>148392</v>
      </c>
      <c r="G82">
        <v>12196</v>
      </c>
      <c r="H82">
        <v>1734903851</v>
      </c>
      <c r="I82">
        <v>1734234871</v>
      </c>
      <c r="J82">
        <f>H82-I82</f>
        <v>668980</v>
      </c>
      <c r="K82">
        <v>139604079</v>
      </c>
      <c r="L82">
        <v>145707858</v>
      </c>
      <c r="M82" s="9">
        <f>(I82/H82)*100</f>
        <v>99.961439938033777</v>
      </c>
      <c r="N82" s="9">
        <f>(J82/H82)*100</f>
        <v>3.8560061966223622E-2</v>
      </c>
      <c r="O82" s="9">
        <f>(K82/I82)*100</f>
        <v>8.0498945866254576</v>
      </c>
      <c r="P82" s="9">
        <f>(L82/I82)*100</f>
        <v>8.4018526231098942</v>
      </c>
    </row>
    <row r="83" spans="1:16">
      <c r="A83" t="s">
        <v>233</v>
      </c>
      <c r="B83">
        <v>11500</v>
      </c>
      <c r="C83" s="4">
        <v>947000000</v>
      </c>
      <c r="D83">
        <v>231468</v>
      </c>
      <c r="E83">
        <v>2438710</v>
      </c>
      <c r="F83">
        <v>127871</v>
      </c>
      <c r="G83">
        <v>15932</v>
      </c>
      <c r="H83">
        <v>1965025498</v>
      </c>
      <c r="I83">
        <v>1963896674</v>
      </c>
      <c r="J83">
        <f>H83-I83</f>
        <v>1128824</v>
      </c>
      <c r="K83">
        <v>160836424</v>
      </c>
      <c r="L83">
        <v>161264308</v>
      </c>
      <c r="M83" s="9">
        <f>(I83/H83)*100</f>
        <v>99.942554231426058</v>
      </c>
      <c r="N83" s="9">
        <f>(J83/H83)*100</f>
        <v>5.7445768573940403E-2</v>
      </c>
      <c r="O83" s="9">
        <f>(K83/I83)*100</f>
        <v>8.1896581489907856</v>
      </c>
      <c r="P83" s="9">
        <f>(L83/I83)*100</f>
        <v>8.2114456496095674</v>
      </c>
    </row>
    <row r="84" spans="1:16">
      <c r="A84" t="s">
        <v>191</v>
      </c>
      <c r="B84">
        <v>6070</v>
      </c>
      <c r="C84" s="4">
        <v>932000000</v>
      </c>
      <c r="D84">
        <v>82320</v>
      </c>
      <c r="E84">
        <v>2381153</v>
      </c>
      <c r="F84">
        <v>192903</v>
      </c>
      <c r="G84">
        <v>7852</v>
      </c>
      <c r="H84">
        <v>1301129041</v>
      </c>
      <c r="I84">
        <v>1300522423</v>
      </c>
      <c r="J84">
        <f>H84-I84</f>
        <v>606618</v>
      </c>
      <c r="K84">
        <v>113502890</v>
      </c>
      <c r="L84">
        <v>111611394</v>
      </c>
      <c r="M84" s="9">
        <f>(I84/H84)*100</f>
        <v>99.953377568182347</v>
      </c>
      <c r="N84" s="9">
        <f>(J84/H84)*100</f>
        <v>4.6622431817660119E-2</v>
      </c>
      <c r="O84" s="9">
        <f>(K84/I84)*100</f>
        <v>8.7274842780623079</v>
      </c>
      <c r="P84" s="9">
        <f>(L84/I84)*100</f>
        <v>8.5820430333326136</v>
      </c>
    </row>
    <row r="85" spans="1:16">
      <c r="A85" t="s">
        <v>237</v>
      </c>
      <c r="B85">
        <v>665</v>
      </c>
      <c r="C85" s="4">
        <v>606000000</v>
      </c>
      <c r="D85">
        <v>38002</v>
      </c>
      <c r="E85">
        <v>3513502</v>
      </c>
      <c r="F85">
        <v>17531</v>
      </c>
      <c r="G85">
        <v>1502</v>
      </c>
      <c r="H85">
        <v>1262713359</v>
      </c>
      <c r="I85">
        <v>1243727262</v>
      </c>
      <c r="J85">
        <f>H85-I85</f>
        <v>18986097</v>
      </c>
      <c r="K85">
        <v>103638307</v>
      </c>
      <c r="L85">
        <v>3353108</v>
      </c>
      <c r="M85" s="9">
        <f>(I85/H85)*100</f>
        <v>98.496404836087578</v>
      </c>
      <c r="N85" s="9">
        <f>(J85/H85)*100</f>
        <v>1.5035951639124141</v>
      </c>
      <c r="O85" s="9">
        <f>(K85/I85)*100</f>
        <v>8.3328805411358751</v>
      </c>
      <c r="P85" s="9">
        <f>(L85/I85)*100</f>
        <v>0.26960155191966839</v>
      </c>
    </row>
    <row r="86" spans="1:16">
      <c r="A86" t="s">
        <v>176</v>
      </c>
      <c r="B86">
        <v>658</v>
      </c>
      <c r="C86" s="4">
        <v>761000000</v>
      </c>
      <c r="D86">
        <v>38339</v>
      </c>
      <c r="E86">
        <v>3900436</v>
      </c>
      <c r="F86">
        <v>77539</v>
      </c>
      <c r="G86">
        <v>980</v>
      </c>
      <c r="H86">
        <v>1514999807</v>
      </c>
      <c r="I86">
        <v>1505638068</v>
      </c>
      <c r="J86">
        <f>H86-I86</f>
        <v>9361739</v>
      </c>
      <c r="K86">
        <v>139059874</v>
      </c>
      <c r="L86">
        <v>8683089</v>
      </c>
      <c r="M86" s="9">
        <f>(I86/H86)*100</f>
        <v>99.382063353622598</v>
      </c>
      <c r="N86" s="9">
        <f>(J86/H86)*100</f>
        <v>0.61793664637740775</v>
      </c>
      <c r="O86" s="9">
        <f>(K86/I86)*100</f>
        <v>9.2359430168180356</v>
      </c>
      <c r="P86" s="9">
        <f>(L86/I86)*100</f>
        <v>0.57670493225069008</v>
      </c>
    </row>
    <row r="87" spans="1:16">
      <c r="A87" t="s">
        <v>83</v>
      </c>
      <c r="B87">
        <v>5585</v>
      </c>
      <c r="C87" s="4">
        <v>863000000</v>
      </c>
      <c r="D87">
        <v>53941</v>
      </c>
      <c r="E87">
        <v>1845736</v>
      </c>
      <c r="F87">
        <v>220390</v>
      </c>
      <c r="G87">
        <v>7206</v>
      </c>
      <c r="H87">
        <v>1224142953</v>
      </c>
      <c r="I87">
        <v>1222353227</v>
      </c>
      <c r="J87">
        <f>H87-I87</f>
        <v>1789726</v>
      </c>
      <c r="K87">
        <v>99733603</v>
      </c>
      <c r="L87">
        <v>76109690</v>
      </c>
      <c r="M87" s="9">
        <f>(I87/H87)*100</f>
        <v>99.853797630773926</v>
      </c>
      <c r="N87" s="9">
        <f>(J87/H87)*100</f>
        <v>0.14620236922607194</v>
      </c>
      <c r="O87" s="9">
        <f>(K87/I87)*100</f>
        <v>8.159147519475562</v>
      </c>
      <c r="P87" s="9">
        <f>(L87/I87)*100</f>
        <v>6.2264890637867971</v>
      </c>
    </row>
    <row r="88" spans="1:16">
      <c r="A88" t="s">
        <v>6</v>
      </c>
      <c r="B88">
        <v>10677</v>
      </c>
      <c r="C88" s="4">
        <v>949000000</v>
      </c>
      <c r="D88">
        <v>133602</v>
      </c>
      <c r="E88">
        <v>2461969</v>
      </c>
      <c r="F88">
        <v>130244</v>
      </c>
      <c r="G88">
        <v>14589</v>
      </c>
      <c r="H88">
        <v>2201281705</v>
      </c>
      <c r="I88">
        <v>2200380546</v>
      </c>
      <c r="J88">
        <f>H88-I88</f>
        <v>901159</v>
      </c>
      <c r="K88">
        <v>167603495</v>
      </c>
      <c r="L88">
        <v>159069554</v>
      </c>
      <c r="M88" s="9">
        <f>(I88/H88)*100</f>
        <v>99.959062077427291</v>
      </c>
      <c r="N88" s="9">
        <f>(J88/H88)*100</f>
        <v>4.0937922572704073E-2</v>
      </c>
      <c r="O88" s="9">
        <f>(K88/I88)*100</f>
        <v>7.6170231237810624</v>
      </c>
      <c r="P88" s="9">
        <f>(L88/I88)*100</f>
        <v>7.229183801373237</v>
      </c>
    </row>
    <row r="89" spans="1:16">
      <c r="A89" t="s">
        <v>31</v>
      </c>
      <c r="B89">
        <v>18195</v>
      </c>
      <c r="C89" s="4">
        <v>848000000</v>
      </c>
      <c r="D89">
        <v>205832</v>
      </c>
      <c r="E89">
        <v>1563004</v>
      </c>
      <c r="F89">
        <v>90819</v>
      </c>
      <c r="G89">
        <v>25491</v>
      </c>
      <c r="H89">
        <v>2490004773</v>
      </c>
      <c r="I89">
        <v>2489602189</v>
      </c>
      <c r="J89">
        <f>H89-I89</f>
        <v>402584</v>
      </c>
      <c r="K89">
        <v>189939099</v>
      </c>
      <c r="L89">
        <v>201463783</v>
      </c>
      <c r="M89" s="9">
        <f>(I89/H89)*100</f>
        <v>99.983831998863408</v>
      </c>
      <c r="N89" s="9">
        <f>(J89/H89)*100</f>
        <v>1.6168001136598623E-2</v>
      </c>
      <c r="O89" s="9">
        <f>(K89/I89)*100</f>
        <v>7.6292951476031972</v>
      </c>
      <c r="P89" s="9">
        <f>(L89/I89)*100</f>
        <v>8.0922078189898308</v>
      </c>
    </row>
    <row r="90" spans="1:16">
      <c r="A90" t="s">
        <v>78</v>
      </c>
      <c r="B90">
        <v>13609</v>
      </c>
      <c r="C90" s="4">
        <v>970000000</v>
      </c>
      <c r="D90">
        <v>152568</v>
      </c>
      <c r="E90">
        <v>2608018</v>
      </c>
      <c r="F90">
        <v>116578</v>
      </c>
      <c r="G90">
        <v>19237</v>
      </c>
      <c r="H90">
        <v>2089046441</v>
      </c>
      <c r="I90">
        <v>2088373266</v>
      </c>
      <c r="J90">
        <f>H90-I90</f>
        <v>673175</v>
      </c>
      <c r="K90">
        <v>177433886</v>
      </c>
      <c r="L90">
        <v>170098262</v>
      </c>
      <c r="M90" s="9">
        <f>(I90/H90)*100</f>
        <v>99.967775967695687</v>
      </c>
      <c r="N90" s="9">
        <f>(J90/H90)*100</f>
        <v>3.2224032304315822E-2</v>
      </c>
      <c r="O90" s="9">
        <f>(K90/I90)*100</f>
        <v>8.4962726198775229</v>
      </c>
      <c r="P90" s="9">
        <f>(L90/I90)*100</f>
        <v>8.1450124251877885</v>
      </c>
    </row>
    <row r="91" spans="1:16">
      <c r="A91" t="s">
        <v>274</v>
      </c>
      <c r="B91">
        <v>13027</v>
      </c>
      <c r="C91" s="4">
        <v>908000000</v>
      </c>
      <c r="D91">
        <v>176514</v>
      </c>
      <c r="E91">
        <v>2106847</v>
      </c>
      <c r="F91">
        <v>113202</v>
      </c>
      <c r="G91">
        <v>17969</v>
      </c>
      <c r="H91">
        <v>1648945260</v>
      </c>
      <c r="I91">
        <v>1647427309</v>
      </c>
      <c r="J91">
        <f>H91-I91</f>
        <v>1517951</v>
      </c>
      <c r="K91">
        <v>155197701</v>
      </c>
      <c r="L91">
        <v>148907562</v>
      </c>
      <c r="M91" s="9">
        <f>(I91/H91)*100</f>
        <v>99.907944124233694</v>
      </c>
      <c r="N91" s="9">
        <f>(J91/H91)*100</f>
        <v>9.2055875766306514E-2</v>
      </c>
      <c r="O91" s="9">
        <f>(K91/I91)*100</f>
        <v>9.4206099505662628</v>
      </c>
      <c r="P91" s="9">
        <f>(L91/I91)*100</f>
        <v>9.0387940752534899</v>
      </c>
    </row>
    <row r="92" spans="1:16">
      <c r="A92" t="s">
        <v>276</v>
      </c>
      <c r="B92">
        <v>10019</v>
      </c>
      <c r="C92" s="4">
        <v>942000000</v>
      </c>
      <c r="D92">
        <v>110564</v>
      </c>
      <c r="E92">
        <v>2390014</v>
      </c>
      <c r="F92">
        <v>141096</v>
      </c>
      <c r="G92">
        <v>13695</v>
      </c>
      <c r="H92">
        <v>1732980942</v>
      </c>
      <c r="I92">
        <v>1729086024</v>
      </c>
      <c r="J92">
        <f>H92-I92</f>
        <v>3894918</v>
      </c>
      <c r="K92">
        <v>128515489</v>
      </c>
      <c r="L92">
        <v>127023308</v>
      </c>
      <c r="M92" s="9">
        <f>(I92/H92)*100</f>
        <v>99.775247499519239</v>
      </c>
      <c r="N92" s="9">
        <f>(J92/H92)*100</f>
        <v>0.22475250048075834</v>
      </c>
      <c r="O92" s="9">
        <f>(K92/I92)*100</f>
        <v>7.4325676812017312</v>
      </c>
      <c r="P92" s="9">
        <f>(L92/I92)*100</f>
        <v>7.3462688516878556</v>
      </c>
    </row>
    <row r="93" spans="1:16">
      <c r="A93" t="s">
        <v>280</v>
      </c>
      <c r="B93">
        <v>5001</v>
      </c>
      <c r="C93" s="4">
        <v>918000000</v>
      </c>
      <c r="D93">
        <v>77327</v>
      </c>
      <c r="E93">
        <v>2231906</v>
      </c>
      <c r="F93">
        <v>220880</v>
      </c>
      <c r="G93">
        <v>7011</v>
      </c>
      <c r="H93">
        <v>967613876</v>
      </c>
      <c r="I93">
        <v>967393259</v>
      </c>
      <c r="J93">
        <f>H93-I93</f>
        <v>220617</v>
      </c>
      <c r="K93">
        <v>107113542</v>
      </c>
      <c r="L93">
        <v>141742031</v>
      </c>
      <c r="M93" s="9">
        <f>(I93/H93)*100</f>
        <v>99.977199892904395</v>
      </c>
      <c r="N93" s="9">
        <f>(J93/H93)*100</f>
        <v>2.2800107095611765E-2</v>
      </c>
      <c r="O93" s="9">
        <f>(K93/I93)*100</f>
        <v>11.072388710949246</v>
      </c>
      <c r="P93" s="9">
        <f>(L93/I93)*100</f>
        <v>14.651955622113757</v>
      </c>
    </row>
    <row r="94" spans="1:16">
      <c r="A94" t="s">
        <v>75</v>
      </c>
      <c r="B94">
        <v>4431</v>
      </c>
      <c r="C94" s="4">
        <v>906000000</v>
      </c>
      <c r="D94">
        <v>60002</v>
      </c>
      <c r="E94">
        <v>2270043</v>
      </c>
      <c r="F94">
        <v>251070</v>
      </c>
      <c r="G94">
        <v>5704</v>
      </c>
      <c r="H94">
        <v>1087627707</v>
      </c>
      <c r="I94">
        <v>1087465193</v>
      </c>
      <c r="J94">
        <f>H94-I94</f>
        <v>162514</v>
      </c>
      <c r="K94">
        <v>103528372</v>
      </c>
      <c r="L94">
        <v>77870638</v>
      </c>
      <c r="M94" s="9">
        <f>(I94/H94)*100</f>
        <v>99.985057938580084</v>
      </c>
      <c r="N94" s="9">
        <f>(J94/H94)*100</f>
        <v>1.4942061419919307E-2</v>
      </c>
      <c r="O94" s="9">
        <f>(K94/I94)*100</f>
        <v>9.5201550050898955</v>
      </c>
      <c r="P94" s="9">
        <f>(L94/I94)*100</f>
        <v>7.1607476267978347</v>
      </c>
    </row>
    <row r="95" spans="1:16">
      <c r="A95" t="s">
        <v>218</v>
      </c>
      <c r="B95">
        <v>606</v>
      </c>
      <c r="C95" s="4">
        <v>670000000</v>
      </c>
      <c r="D95">
        <v>123415</v>
      </c>
      <c r="E95">
        <v>3662211</v>
      </c>
      <c r="F95">
        <v>29292</v>
      </c>
      <c r="G95">
        <v>1761</v>
      </c>
      <c r="H95">
        <v>649919325</v>
      </c>
      <c r="I95">
        <v>642541880</v>
      </c>
      <c r="J95">
        <f>H95-I95</f>
        <v>7377445</v>
      </c>
      <c r="K95">
        <v>73441540</v>
      </c>
      <c r="L95">
        <v>10766887</v>
      </c>
      <c r="M95" s="9">
        <f>(I95/H95)*100</f>
        <v>98.864867574140831</v>
      </c>
      <c r="N95" s="9">
        <f>(J95/H95)*100</f>
        <v>1.1351324258591633</v>
      </c>
      <c r="O95" s="9">
        <f>(K95/I95)*100</f>
        <v>11.429844853070122</v>
      </c>
      <c r="P95" s="9">
        <f>(L95/I95)*100</f>
        <v>1.6756708527699393</v>
      </c>
    </row>
    <row r="96" spans="1:16">
      <c r="A96" t="s">
        <v>173</v>
      </c>
      <c r="B96">
        <v>4145</v>
      </c>
      <c r="C96" s="4">
        <v>935000000</v>
      </c>
      <c r="D96">
        <v>41290</v>
      </c>
      <c r="E96">
        <v>2526850</v>
      </c>
      <c r="F96">
        <v>251085</v>
      </c>
      <c r="G96">
        <v>5227</v>
      </c>
      <c r="H96">
        <v>1469281546</v>
      </c>
      <c r="I96">
        <v>1467511134</v>
      </c>
      <c r="J96">
        <f>H96-I96</f>
        <v>1770412</v>
      </c>
      <c r="K96">
        <v>108480009</v>
      </c>
      <c r="L96">
        <v>110388109</v>
      </c>
      <c r="M96" s="9">
        <f>(I96/H96)*100</f>
        <v>99.879504918249339</v>
      </c>
      <c r="N96" s="9">
        <f>(J96/H96)*100</f>
        <v>0.12049508175065583</v>
      </c>
      <c r="O96" s="9">
        <f>(K96/I96)*100</f>
        <v>7.3921080724148016</v>
      </c>
      <c r="P96" s="9">
        <f>(L96/I96)*100</f>
        <v>7.5221309360096482</v>
      </c>
    </row>
    <row r="97" spans="1:16">
      <c r="A97" t="s">
        <v>110</v>
      </c>
      <c r="B97">
        <v>12203</v>
      </c>
      <c r="C97" s="4">
        <v>889000000</v>
      </c>
      <c r="D97">
        <v>131081</v>
      </c>
      <c r="E97">
        <v>1793838</v>
      </c>
      <c r="F97">
        <v>124857</v>
      </c>
      <c r="G97">
        <v>16337</v>
      </c>
      <c r="H97">
        <v>2963372347</v>
      </c>
      <c r="I97">
        <v>2963013015</v>
      </c>
      <c r="J97">
        <f>H97-I97</f>
        <v>359332</v>
      </c>
      <c r="K97">
        <v>320164586</v>
      </c>
      <c r="L97">
        <v>284319753</v>
      </c>
      <c r="M97" s="9">
        <f>(I97/H97)*100</f>
        <v>99.987874220383958</v>
      </c>
      <c r="N97" s="9">
        <f>(J97/H97)*100</f>
        <v>1.2125779616043639E-2</v>
      </c>
      <c r="O97" s="9">
        <f>(K97/I97)*100</f>
        <v>10.805372247073979</v>
      </c>
      <c r="P97" s="9">
        <f>(L97/I97)*100</f>
        <v>9.5956295689777793</v>
      </c>
    </row>
    <row r="98" spans="1:16">
      <c r="A98" t="s">
        <v>38</v>
      </c>
      <c r="B98">
        <v>7838</v>
      </c>
      <c r="C98" s="4">
        <v>927000000</v>
      </c>
      <c r="D98">
        <v>154595</v>
      </c>
      <c r="E98">
        <v>2285438</v>
      </c>
      <c r="F98">
        <v>165697</v>
      </c>
      <c r="G98">
        <v>10355</v>
      </c>
      <c r="H98">
        <v>1214116139</v>
      </c>
      <c r="I98">
        <v>1213640236</v>
      </c>
      <c r="J98">
        <f>H98-I98</f>
        <v>475903</v>
      </c>
      <c r="K98">
        <v>116786470</v>
      </c>
      <c r="L98">
        <v>124016710</v>
      </c>
      <c r="M98" s="9">
        <f>(I98/H98)*100</f>
        <v>99.9608025142972</v>
      </c>
      <c r="N98" s="9">
        <f>(J98/H98)*100</f>
        <v>3.9197485702807219E-2</v>
      </c>
      <c r="O98" s="9">
        <f>(K98/I98)*100</f>
        <v>9.6228245023346446</v>
      </c>
      <c r="P98" s="9">
        <f>(L98/I98)*100</f>
        <v>10.21857271383346</v>
      </c>
    </row>
    <row r="99" spans="1:16">
      <c r="A99" t="s">
        <v>222</v>
      </c>
      <c r="B99">
        <v>2118</v>
      </c>
      <c r="C99" s="4">
        <v>860000000</v>
      </c>
      <c r="D99">
        <v>21629</v>
      </c>
      <c r="E99">
        <v>2283175</v>
      </c>
      <c r="F99">
        <v>363710</v>
      </c>
      <c r="G99">
        <v>2732</v>
      </c>
      <c r="H99">
        <v>755869662</v>
      </c>
      <c r="I99">
        <v>755073948</v>
      </c>
      <c r="J99">
        <f>H99-I99</f>
        <v>795714</v>
      </c>
      <c r="K99">
        <v>79557489</v>
      </c>
      <c r="L99">
        <v>50487456</v>
      </c>
      <c r="M99" s="9">
        <f>(I99/H99)*100</f>
        <v>99.8947286761193</v>
      </c>
      <c r="N99" s="9">
        <f>(J99/H99)*100</f>
        <v>0.10527132388070365</v>
      </c>
      <c r="O99" s="9">
        <f>(K99/I99)*100</f>
        <v>10.536383782108716</v>
      </c>
      <c r="P99" s="9">
        <f>(L99/I99)*100</f>
        <v>6.686425367174766</v>
      </c>
    </row>
    <row r="100" spans="1:16">
      <c r="A100" t="s">
        <v>98</v>
      </c>
      <c r="B100">
        <v>9912</v>
      </c>
      <c r="C100" s="4">
        <v>842000000</v>
      </c>
      <c r="D100">
        <v>97623</v>
      </c>
      <c r="E100">
        <v>1497076</v>
      </c>
      <c r="F100">
        <v>136001</v>
      </c>
      <c r="G100">
        <v>13069</v>
      </c>
      <c r="H100">
        <v>1430537155</v>
      </c>
      <c r="I100">
        <v>1428508510</v>
      </c>
      <c r="J100">
        <f>H100-I100</f>
        <v>2028645</v>
      </c>
      <c r="K100">
        <v>143844170</v>
      </c>
      <c r="L100">
        <v>122818683</v>
      </c>
      <c r="M100" s="9">
        <f>(I100/H100)*100</f>
        <v>99.858189981790446</v>
      </c>
      <c r="N100" s="9">
        <f>(J100/H100)*100</f>
        <v>0.14181001820955849</v>
      </c>
      <c r="O100" s="9">
        <f>(K100/I100)*100</f>
        <v>10.069535392547294</v>
      </c>
      <c r="P100" s="9">
        <f>(L100/I100)*100</f>
        <v>8.5976864779055457</v>
      </c>
    </row>
    <row r="101" spans="1:16">
      <c r="A101" t="s">
        <v>155</v>
      </c>
      <c r="B101">
        <v>676</v>
      </c>
      <c r="C101" s="4">
        <v>786000000</v>
      </c>
      <c r="D101">
        <v>14076</v>
      </c>
      <c r="E101">
        <v>3326983</v>
      </c>
      <c r="F101">
        <v>205601</v>
      </c>
      <c r="G101">
        <v>807</v>
      </c>
      <c r="H101">
        <v>561861453</v>
      </c>
      <c r="I101">
        <v>560384624</v>
      </c>
      <c r="J101">
        <f>H101-I101</f>
        <v>1476829</v>
      </c>
      <c r="K101">
        <v>52095967</v>
      </c>
      <c r="L101">
        <v>14213207</v>
      </c>
      <c r="M101" s="9">
        <f>(I101/H101)*100</f>
        <v>99.737154241118589</v>
      </c>
      <c r="N101" s="9">
        <f>(J101/H101)*100</f>
        <v>0.26284575888141593</v>
      </c>
      <c r="O101" s="9">
        <f>(K101/I101)*100</f>
        <v>9.2964661714201497</v>
      </c>
      <c r="P101" s="9">
        <f>(L101/I101)*100</f>
        <v>2.5363306542115263</v>
      </c>
    </row>
    <row r="102" spans="1:16">
      <c r="A102" t="s">
        <v>35</v>
      </c>
      <c r="B102">
        <v>10331</v>
      </c>
      <c r="C102" s="4">
        <v>861000000</v>
      </c>
      <c r="D102">
        <v>133960</v>
      </c>
      <c r="E102">
        <v>1638178</v>
      </c>
      <c r="F102">
        <v>136547</v>
      </c>
      <c r="G102">
        <v>13722</v>
      </c>
      <c r="H102">
        <v>1465690128</v>
      </c>
      <c r="I102">
        <v>1464206659</v>
      </c>
      <c r="J102">
        <f>H102-I102</f>
        <v>1483469</v>
      </c>
      <c r="K102">
        <v>140300560</v>
      </c>
      <c r="L102">
        <v>119098083</v>
      </c>
      <c r="M102" s="9">
        <f>(I102/H102)*100</f>
        <v>99.898786996537652</v>
      </c>
      <c r="N102" s="9">
        <f>(J102/H102)*100</f>
        <v>0.10121300346235258</v>
      </c>
      <c r="O102" s="9">
        <f>(K102/I102)*100</f>
        <v>9.5820189819256925</v>
      </c>
      <c r="P102" s="9">
        <f>(L102/I102)*100</f>
        <v>8.1339667640454287</v>
      </c>
    </row>
    <row r="103" spans="1:16">
      <c r="A103" t="s">
        <v>150</v>
      </c>
      <c r="B103">
        <v>6772</v>
      </c>
      <c r="C103" s="4">
        <v>880000000</v>
      </c>
      <c r="D103">
        <v>83960</v>
      </c>
      <c r="E103">
        <v>1886154</v>
      </c>
      <c r="F103">
        <v>196861</v>
      </c>
      <c r="G103">
        <v>8949</v>
      </c>
      <c r="H103">
        <v>1381637534</v>
      </c>
      <c r="I103">
        <v>1381086121</v>
      </c>
      <c r="J103">
        <f>H103-I103</f>
        <v>551413</v>
      </c>
      <c r="K103">
        <v>117374167</v>
      </c>
      <c r="L103">
        <v>98507243</v>
      </c>
      <c r="M103" s="9">
        <f>(I103/H103)*100</f>
        <v>99.960089894315217</v>
      </c>
      <c r="N103" s="9">
        <f>(J103/H103)*100</f>
        <v>3.9910105684780851E-2</v>
      </c>
      <c r="O103" s="9">
        <f>(K103/I103)*100</f>
        <v>8.498685579072589</v>
      </c>
      <c r="P103" s="9">
        <f>(L103/I103)*100</f>
        <v>7.1325923490328087</v>
      </c>
    </row>
    <row r="104" spans="1:16">
      <c r="A104" t="s">
        <v>137</v>
      </c>
      <c r="B104">
        <v>10762</v>
      </c>
      <c r="C104" s="4">
        <v>876000000</v>
      </c>
      <c r="D104">
        <v>134597</v>
      </c>
      <c r="E104">
        <v>1891873</v>
      </c>
      <c r="F104">
        <v>126895</v>
      </c>
      <c r="G104">
        <v>14888</v>
      </c>
      <c r="H104">
        <v>1671349529</v>
      </c>
      <c r="I104">
        <v>1670344264</v>
      </c>
      <c r="J104">
        <f>H104-I104</f>
        <v>1005265</v>
      </c>
      <c r="K104">
        <v>159342976</v>
      </c>
      <c r="L104">
        <v>151097715</v>
      </c>
      <c r="M104" s="9">
        <f>(I104/H104)*100</f>
        <v>99.939853095803272</v>
      </c>
      <c r="N104" s="9">
        <f>(J104/H104)*100</f>
        <v>6.0146904196722341E-2</v>
      </c>
      <c r="O104" s="9">
        <f>(K104/I104)*100</f>
        <v>9.5395290320822159</v>
      </c>
      <c r="P104" s="9">
        <f>(L104/I104)*100</f>
        <v>9.0459025876596186</v>
      </c>
    </row>
    <row r="105" spans="1:16">
      <c r="A105" s="4" t="s">
        <v>10</v>
      </c>
      <c r="B105">
        <v>964</v>
      </c>
      <c r="C105" s="4">
        <v>859000000</v>
      </c>
      <c r="D105">
        <v>7465</v>
      </c>
      <c r="E105">
        <v>2758049</v>
      </c>
      <c r="F105">
        <v>492515</v>
      </c>
      <c r="G105">
        <v>1139</v>
      </c>
      <c r="H105">
        <v>645949745</v>
      </c>
      <c r="I105">
        <v>645459812</v>
      </c>
      <c r="J105">
        <f>H105-I105</f>
        <v>489933</v>
      </c>
      <c r="K105">
        <v>57937507</v>
      </c>
      <c r="L105">
        <v>45101483</v>
      </c>
      <c r="M105" s="9">
        <f>(I105/H105)*100</f>
        <v>99.924153077883787</v>
      </c>
      <c r="N105" s="9">
        <f>(J105/H105)*100</f>
        <v>7.5846922116208901E-2</v>
      </c>
      <c r="O105" s="9">
        <f>(K105/I105)*100</f>
        <v>8.9761602384626862</v>
      </c>
      <c r="P105" s="9">
        <f>(L105/I105)*100</f>
        <v>6.9874966901889781</v>
      </c>
    </row>
    <row r="106" spans="1:16">
      <c r="A106" s="4" t="s">
        <v>14</v>
      </c>
      <c r="B106">
        <v>1051</v>
      </c>
      <c r="C106" s="4">
        <v>883000000</v>
      </c>
      <c r="D106">
        <v>17011</v>
      </c>
      <c r="E106">
        <v>2793328</v>
      </c>
      <c r="F106">
        <v>500147</v>
      </c>
      <c r="G106">
        <v>1249</v>
      </c>
      <c r="H106">
        <v>635324798</v>
      </c>
      <c r="I106">
        <v>634409038</v>
      </c>
      <c r="J106">
        <f>H106-I106</f>
        <v>915760</v>
      </c>
      <c r="K106">
        <v>61003220</v>
      </c>
      <c r="L106">
        <v>49844486</v>
      </c>
      <c r="M106" s="9">
        <f>(I106/H106)*100</f>
        <v>99.855859553588516</v>
      </c>
      <c r="N106" s="9">
        <f>(J106/H106)*100</f>
        <v>0.14414044641147472</v>
      </c>
      <c r="O106" s="9">
        <f>(K106/I106)*100</f>
        <v>9.6157551904233749</v>
      </c>
      <c r="P106" s="9">
        <f>(L106/I106)*100</f>
        <v>7.8568373106941776</v>
      </c>
    </row>
    <row r="107" spans="1:16">
      <c r="A107" s="4" t="s">
        <v>16</v>
      </c>
      <c r="B107">
        <v>1310</v>
      </c>
      <c r="C107" s="4">
        <v>894000000</v>
      </c>
      <c r="D107">
        <v>12548</v>
      </c>
      <c r="E107">
        <v>2626674</v>
      </c>
      <c r="F107">
        <v>478644</v>
      </c>
      <c r="G107">
        <v>1587</v>
      </c>
      <c r="H107">
        <v>690846474</v>
      </c>
      <c r="I107">
        <v>689801612</v>
      </c>
      <c r="J107">
        <f>H107-I107</f>
        <v>1044862</v>
      </c>
      <c r="K107">
        <v>67862617</v>
      </c>
      <c r="L107">
        <v>55237801</v>
      </c>
      <c r="M107" s="9">
        <f>(I107/H107)*100</f>
        <v>99.848756266504452</v>
      </c>
      <c r="N107" s="9">
        <f>(J107/H107)*100</f>
        <v>0.1512437334955552</v>
      </c>
      <c r="O107" s="9">
        <f>(K107/I107)*100</f>
        <v>9.8379904916777718</v>
      </c>
      <c r="P107" s="9">
        <f>(L107/I107)*100</f>
        <v>8.0077807936465071</v>
      </c>
    </row>
    <row r="108" spans="1:16">
      <c r="A108" s="4" t="s">
        <v>18</v>
      </c>
      <c r="B108">
        <v>985</v>
      </c>
      <c r="C108" s="4">
        <v>842000000</v>
      </c>
      <c r="D108">
        <v>13262</v>
      </c>
      <c r="E108">
        <v>2595665</v>
      </c>
      <c r="F108">
        <v>488792</v>
      </c>
      <c r="G108">
        <v>1172</v>
      </c>
      <c r="H108">
        <v>551352443</v>
      </c>
      <c r="I108">
        <v>550665543</v>
      </c>
      <c r="J108">
        <f>H108-I108</f>
        <v>686900</v>
      </c>
      <c r="K108">
        <v>55868198</v>
      </c>
      <c r="L108">
        <v>42586867</v>
      </c>
      <c r="M108" s="9">
        <f>(I108/H108)*100</f>
        <v>99.875415442749755</v>
      </c>
      <c r="N108" s="9">
        <f>(J108/H108)*100</f>
        <v>0.12458455725025237</v>
      </c>
      <c r="O108" s="9">
        <f>(K108/I108)*100</f>
        <v>10.145577240157916</v>
      </c>
      <c r="P108" s="9">
        <f>(L108/I108)*100</f>
        <v>7.7337083355513316</v>
      </c>
    </row>
    <row r="109" spans="1:16">
      <c r="A109" s="4" t="s">
        <v>25</v>
      </c>
      <c r="B109">
        <v>2882</v>
      </c>
      <c r="C109" s="4">
        <v>926000000</v>
      </c>
      <c r="D109">
        <v>27634</v>
      </c>
      <c r="E109">
        <v>2474097</v>
      </c>
      <c r="F109">
        <v>313937</v>
      </c>
      <c r="G109">
        <v>3671</v>
      </c>
      <c r="H109">
        <v>976977146</v>
      </c>
      <c r="I109">
        <v>976429667</v>
      </c>
      <c r="J109">
        <f>H109-I109</f>
        <v>547479</v>
      </c>
      <c r="K109">
        <v>96475223</v>
      </c>
      <c r="L109">
        <v>87703183</v>
      </c>
      <c r="M109" s="9">
        <f>(I109/H109)*100</f>
        <v>99.943961944018696</v>
      </c>
      <c r="N109" s="9">
        <f>(J109/H109)*100</f>
        <v>5.6038055981301328E-2</v>
      </c>
      <c r="O109" s="9">
        <f>(K109/I109)*100</f>
        <v>9.880406777931297</v>
      </c>
      <c r="P109" s="9">
        <f>(L109/I109)*100</f>
        <v>8.9820276835156836</v>
      </c>
    </row>
    <row r="110" spans="1:16">
      <c r="A110" s="4" t="s">
        <v>41</v>
      </c>
      <c r="B110">
        <v>1977</v>
      </c>
      <c r="C110" s="4">
        <v>911000000</v>
      </c>
      <c r="D110">
        <v>45164</v>
      </c>
      <c r="E110">
        <v>2483682</v>
      </c>
      <c r="F110">
        <v>396783</v>
      </c>
      <c r="G110">
        <v>2449</v>
      </c>
      <c r="H110">
        <v>895819600</v>
      </c>
      <c r="I110">
        <v>895457954</v>
      </c>
      <c r="J110">
        <f>H110-I110</f>
        <v>361646</v>
      </c>
      <c r="K110">
        <v>83014916</v>
      </c>
      <c r="L110">
        <v>71281484</v>
      </c>
      <c r="M110" s="9">
        <f>(I110/H110)*100</f>
        <v>99.959629595065792</v>
      </c>
      <c r="N110" s="9">
        <f>(J110/H110)*100</f>
        <v>4.0370404934207738E-2</v>
      </c>
      <c r="O110" s="9">
        <f>(K110/I110)*100</f>
        <v>9.2706659904212554</v>
      </c>
      <c r="P110" s="9">
        <f>(L110/I110)*100</f>
        <v>7.9603384705654197</v>
      </c>
    </row>
    <row r="111" spans="1:16">
      <c r="A111" s="4" t="s">
        <v>45</v>
      </c>
      <c r="B111">
        <v>1843</v>
      </c>
      <c r="C111" s="4">
        <v>910000000</v>
      </c>
      <c r="D111">
        <v>22108</v>
      </c>
      <c r="E111">
        <v>2534442</v>
      </c>
      <c r="F111">
        <v>411130</v>
      </c>
      <c r="G111">
        <v>2286</v>
      </c>
      <c r="H111">
        <v>869394999</v>
      </c>
      <c r="I111">
        <v>868252055</v>
      </c>
      <c r="J111">
        <f>H111-I111</f>
        <v>1142944</v>
      </c>
      <c r="K111">
        <v>80830451</v>
      </c>
      <c r="L111">
        <v>69108262</v>
      </c>
      <c r="M111" s="9">
        <f>(I111/H111)*100</f>
        <v>99.868535705713214</v>
      </c>
      <c r="N111" s="9">
        <f>(J111/H111)*100</f>
        <v>0.13146429428679057</v>
      </c>
      <c r="O111" s="9">
        <f>(K111/I111)*100</f>
        <v>9.3095605745499785</v>
      </c>
      <c r="P111" s="9">
        <f>(L111/I111)*100</f>
        <v>7.9594700181849847</v>
      </c>
    </row>
    <row r="112" spans="1:16">
      <c r="A112" s="4" t="s">
        <v>51</v>
      </c>
      <c r="B112">
        <v>1191</v>
      </c>
      <c r="C112" s="4">
        <v>894000000</v>
      </c>
      <c r="D112">
        <v>12026</v>
      </c>
      <c r="E112">
        <v>2733315</v>
      </c>
      <c r="F112">
        <v>495984</v>
      </c>
      <c r="G112">
        <v>1431</v>
      </c>
      <c r="H112">
        <v>704559617</v>
      </c>
      <c r="I112">
        <v>704237898</v>
      </c>
      <c r="J112">
        <f>H112-I112</f>
        <v>321719</v>
      </c>
      <c r="K112">
        <v>66010398</v>
      </c>
      <c r="L112">
        <v>59948569</v>
      </c>
      <c r="M112" s="9">
        <f>(I112/H112)*100</f>
        <v>99.95433757594995</v>
      </c>
      <c r="N112" s="9">
        <f>(J112/H112)*100</f>
        <v>4.5662424050057354E-2</v>
      </c>
      <c r="O112" s="9">
        <f>(K112/I112)*100</f>
        <v>9.3733095289910118</v>
      </c>
      <c r="P112" s="9">
        <f>(L112/I112)*100</f>
        <v>8.5125451456462233</v>
      </c>
    </row>
    <row r="113" spans="1:16">
      <c r="A113" s="4" t="s">
        <v>55</v>
      </c>
      <c r="B113">
        <v>1682</v>
      </c>
      <c r="C113" s="4">
        <v>892000000</v>
      </c>
      <c r="D113">
        <v>23689</v>
      </c>
      <c r="E113">
        <v>2419085</v>
      </c>
      <c r="F113">
        <v>433227</v>
      </c>
      <c r="G113">
        <v>2064</v>
      </c>
      <c r="H113">
        <v>792556532</v>
      </c>
      <c r="I113">
        <v>792182747</v>
      </c>
      <c r="J113">
        <f>H113-I113</f>
        <v>373785</v>
      </c>
      <c r="K113">
        <v>75670466</v>
      </c>
      <c r="L113">
        <v>68171519</v>
      </c>
      <c r="M113" s="9">
        <f>(I113/H113)*100</f>
        <v>99.952838064553347</v>
      </c>
      <c r="N113" s="9">
        <f>(J113/H113)*100</f>
        <v>4.7161935446643946E-2</v>
      </c>
      <c r="O113" s="9">
        <f>(K113/I113)*100</f>
        <v>9.5521476940219205</v>
      </c>
      <c r="P113" s="9">
        <f>(L113/I113)*100</f>
        <v>8.6055293754081212</v>
      </c>
    </row>
    <row r="114" spans="1:16">
      <c r="A114" s="4" t="s">
        <v>61</v>
      </c>
      <c r="B114">
        <v>1014</v>
      </c>
      <c r="C114" s="4">
        <v>866000000</v>
      </c>
      <c r="D114">
        <v>23880</v>
      </c>
      <c r="E114">
        <v>2727240</v>
      </c>
      <c r="F114">
        <v>495384</v>
      </c>
      <c r="G114">
        <v>1208</v>
      </c>
      <c r="H114">
        <v>620372331</v>
      </c>
      <c r="I114">
        <v>619615248</v>
      </c>
      <c r="J114">
        <f>H114-I114</f>
        <v>757083</v>
      </c>
      <c r="K114">
        <v>58379110</v>
      </c>
      <c r="L114">
        <v>46505730</v>
      </c>
      <c r="M114" s="9">
        <f>(I114/H114)*100</f>
        <v>99.877963125986028</v>
      </c>
      <c r="N114" s="9">
        <f>(J114/H114)*100</f>
        <v>0.12203687401397016</v>
      </c>
      <c r="O114" s="9">
        <f>(K114/I114)*100</f>
        <v>9.4218323691091612</v>
      </c>
      <c r="P114" s="9">
        <f>(L114/I114)*100</f>
        <v>7.5055819155696435</v>
      </c>
    </row>
    <row r="115" spans="1:16">
      <c r="A115" s="4" t="s">
        <v>63</v>
      </c>
      <c r="B115">
        <v>1011</v>
      </c>
      <c r="C115" s="4">
        <v>866000000</v>
      </c>
      <c r="D115">
        <v>14537</v>
      </c>
      <c r="E115">
        <v>2734969</v>
      </c>
      <c r="F115">
        <v>493028</v>
      </c>
      <c r="G115">
        <v>1203</v>
      </c>
      <c r="H115">
        <v>614559102</v>
      </c>
      <c r="I115">
        <v>613975256</v>
      </c>
      <c r="J115">
        <f>H115-I115</f>
        <v>583846</v>
      </c>
      <c r="K115">
        <v>58230968</v>
      </c>
      <c r="L115">
        <v>45360414</v>
      </c>
      <c r="M115" s="9">
        <f>(I115/H115)*100</f>
        <v>99.904997583129116</v>
      </c>
      <c r="N115" s="9">
        <f>(J115/H115)*100</f>
        <v>9.5002416870883802E-2</v>
      </c>
      <c r="O115" s="9">
        <f>(K115/I115)*100</f>
        <v>9.4842532220875029</v>
      </c>
      <c r="P115" s="9">
        <f>(L115/I115)*100</f>
        <v>7.387987310029315</v>
      </c>
    </row>
    <row r="116" spans="1:16">
      <c r="A116" s="4" t="s">
        <v>65</v>
      </c>
      <c r="B116">
        <v>932</v>
      </c>
      <c r="C116" s="4">
        <v>851000000</v>
      </c>
      <c r="D116">
        <v>11761</v>
      </c>
      <c r="E116">
        <v>2752312</v>
      </c>
      <c r="F116">
        <v>489234</v>
      </c>
      <c r="G116">
        <v>1092</v>
      </c>
      <c r="H116">
        <v>537474374</v>
      </c>
      <c r="I116">
        <v>536859197</v>
      </c>
      <c r="J116">
        <f>H116-I116</f>
        <v>615177</v>
      </c>
      <c r="K116">
        <v>56338018</v>
      </c>
      <c r="L116">
        <v>47245812</v>
      </c>
      <c r="M116" s="9">
        <f>(I116/H116)*100</f>
        <v>99.885543008232801</v>
      </c>
      <c r="N116" s="9">
        <f>(J116/H116)*100</f>
        <v>0.11445699176720191</v>
      </c>
      <c r="O116" s="9">
        <f>(K116/I116)*100</f>
        <v>10.494002582952863</v>
      </c>
      <c r="P116" s="9">
        <f>(L116/I116)*100</f>
        <v>8.8004102870943282</v>
      </c>
    </row>
    <row r="117" spans="1:16">
      <c r="A117" s="4" t="s">
        <v>67</v>
      </c>
      <c r="B117">
        <v>1930</v>
      </c>
      <c r="C117" s="4">
        <v>915000000</v>
      </c>
      <c r="D117">
        <v>24238</v>
      </c>
      <c r="E117">
        <v>2546347</v>
      </c>
      <c r="F117">
        <v>401403</v>
      </c>
      <c r="G117">
        <v>2385</v>
      </c>
      <c r="H117">
        <v>869106795</v>
      </c>
      <c r="I117">
        <v>868770273</v>
      </c>
      <c r="J117">
        <f>H117-I117</f>
        <v>336522</v>
      </c>
      <c r="K117">
        <v>80070220</v>
      </c>
      <c r="L117">
        <v>68616062</v>
      </c>
      <c r="M117" s="9">
        <f>(I117/H117)*100</f>
        <v>99.96127955713429</v>
      </c>
      <c r="N117" s="9">
        <f>(J117/H117)*100</f>
        <v>3.8720442865712495E-2</v>
      </c>
      <c r="O117" s="9">
        <f>(K117/I117)*100</f>
        <v>9.216500896549439</v>
      </c>
      <c r="P117" s="9">
        <f>(L117/I117)*100</f>
        <v>7.8980674330692713</v>
      </c>
    </row>
    <row r="118" spans="1:16">
      <c r="A118" s="4" t="s">
        <v>69</v>
      </c>
      <c r="B118">
        <v>1026</v>
      </c>
      <c r="C118" s="4">
        <v>850000000</v>
      </c>
      <c r="D118">
        <v>9656</v>
      </c>
      <c r="E118">
        <v>2580982</v>
      </c>
      <c r="F118">
        <v>494525</v>
      </c>
      <c r="G118">
        <v>1225</v>
      </c>
      <c r="H118">
        <v>575121875</v>
      </c>
      <c r="I118">
        <v>574593971</v>
      </c>
      <c r="J118">
        <f>H118-I118</f>
        <v>527904</v>
      </c>
      <c r="K118">
        <v>57788997</v>
      </c>
      <c r="L118">
        <v>45406992</v>
      </c>
      <c r="M118" s="9">
        <f>(I118/H118)*100</f>
        <v>99.908210064171172</v>
      </c>
      <c r="N118" s="9">
        <f>(J118/H118)*100</f>
        <v>9.1789935828818892E-2</v>
      </c>
      <c r="O118" s="9">
        <f>(K118/I118)*100</f>
        <v>10.057362227352714</v>
      </c>
      <c r="P118" s="9">
        <f>(L118/I118)*100</f>
        <v>7.9024483882028065</v>
      </c>
    </row>
    <row r="119" spans="1:16">
      <c r="A119" s="4" t="s">
        <v>86</v>
      </c>
      <c r="B119">
        <v>1069</v>
      </c>
      <c r="C119" s="4">
        <v>853000000</v>
      </c>
      <c r="D119">
        <v>21961</v>
      </c>
      <c r="E119">
        <v>2530841</v>
      </c>
      <c r="F119">
        <v>499098</v>
      </c>
      <c r="G119">
        <v>1275</v>
      </c>
      <c r="H119">
        <v>562498444</v>
      </c>
      <c r="I119">
        <v>561706591</v>
      </c>
      <c r="J119">
        <f>H119-I119</f>
        <v>791853</v>
      </c>
      <c r="K119">
        <v>59647442</v>
      </c>
      <c r="L119">
        <v>49095497</v>
      </c>
      <c r="M119" s="9">
        <f>(I119/H119)*100</f>
        <v>99.859225743920462</v>
      </c>
      <c r="N119" s="9">
        <f>(J119/H119)*100</f>
        <v>0.14077425607954214</v>
      </c>
      <c r="O119" s="9">
        <f>(K119/I119)*100</f>
        <v>10.618967794878518</v>
      </c>
      <c r="P119" s="9">
        <f>(L119/I119)*100</f>
        <v>8.7404167561209896</v>
      </c>
    </row>
    <row r="120" spans="1:16">
      <c r="A120" s="4" t="s">
        <v>90</v>
      </c>
      <c r="B120">
        <v>1141</v>
      </c>
      <c r="C120" s="4">
        <v>871000000</v>
      </c>
      <c r="D120">
        <v>28114</v>
      </c>
      <c r="E120">
        <v>2607985</v>
      </c>
      <c r="F120">
        <v>497072</v>
      </c>
      <c r="G120">
        <v>1379</v>
      </c>
      <c r="H120">
        <v>740634849</v>
      </c>
      <c r="I120">
        <v>740053026</v>
      </c>
      <c r="J120">
        <f>H120-I120</f>
        <v>581823</v>
      </c>
      <c r="K120">
        <v>65961983</v>
      </c>
      <c r="L120">
        <v>56172076</v>
      </c>
      <c r="M120" s="9">
        <f>(I120/H120)*100</f>
        <v>99.921442664926502</v>
      </c>
      <c r="N120" s="9">
        <f>(J120/H120)*100</f>
        <v>7.8557335073494494E-2</v>
      </c>
      <c r="O120" s="9">
        <f>(K120/I120)*100</f>
        <v>8.9131427995809585</v>
      </c>
      <c r="P120" s="9">
        <f>(L120/I120)*100</f>
        <v>7.5902771864350171</v>
      </c>
    </row>
    <row r="121" spans="1:16">
      <c r="A121" s="4" t="s">
        <v>106</v>
      </c>
      <c r="B121">
        <v>1045</v>
      </c>
      <c r="C121" s="4">
        <v>868000000</v>
      </c>
      <c r="D121">
        <v>23785</v>
      </c>
      <c r="E121">
        <v>2701944</v>
      </c>
      <c r="F121">
        <v>498317</v>
      </c>
      <c r="G121">
        <v>1245</v>
      </c>
      <c r="H121">
        <v>657307345</v>
      </c>
      <c r="I121">
        <v>656491719</v>
      </c>
      <c r="J121">
        <f>H121-I121</f>
        <v>815626</v>
      </c>
      <c r="K121">
        <v>61973754</v>
      </c>
      <c r="L121">
        <v>53741135</v>
      </c>
      <c r="M121" s="9">
        <f>(I121/H121)*100</f>
        <v>99.875914059655003</v>
      </c>
      <c r="N121" s="9">
        <f>(J121/H121)*100</f>
        <v>0.12408594034499949</v>
      </c>
      <c r="O121" s="9">
        <f>(K121/I121)*100</f>
        <v>9.4401425343797829</v>
      </c>
      <c r="P121" s="9">
        <f>(L121/I121)*100</f>
        <v>8.1861101129898639</v>
      </c>
    </row>
    <row r="122" spans="1:16">
      <c r="A122" s="4" t="s">
        <v>113</v>
      </c>
      <c r="B122">
        <v>1070</v>
      </c>
      <c r="C122" s="4">
        <v>853000000</v>
      </c>
      <c r="D122">
        <v>47669</v>
      </c>
      <c r="E122">
        <v>2527714</v>
      </c>
      <c r="F122">
        <v>500959</v>
      </c>
      <c r="G122">
        <v>1282</v>
      </c>
      <c r="H122">
        <v>557669689</v>
      </c>
      <c r="I122">
        <v>557171791</v>
      </c>
      <c r="J122">
        <f>H122-I122</f>
        <v>497898</v>
      </c>
      <c r="K122">
        <v>57945843</v>
      </c>
      <c r="L122">
        <v>48217939</v>
      </c>
      <c r="M122" s="9">
        <f>(I122/H122)*100</f>
        <v>99.910718116867201</v>
      </c>
      <c r="N122" s="9">
        <f>(J122/H122)*100</f>
        <v>8.9281883132794768E-2</v>
      </c>
      <c r="O122" s="9">
        <f>(K122/I122)*100</f>
        <v>10.399995824627094</v>
      </c>
      <c r="P122" s="9">
        <f>(L122/I122)*100</f>
        <v>8.6540524446615414</v>
      </c>
    </row>
    <row r="123" spans="1:16">
      <c r="A123" s="4" t="s">
        <v>115</v>
      </c>
      <c r="B123">
        <v>1415</v>
      </c>
      <c r="C123" s="4">
        <v>912000000</v>
      </c>
      <c r="D123">
        <v>16364</v>
      </c>
      <c r="E123">
        <v>2703724</v>
      </c>
      <c r="F123">
        <v>468602</v>
      </c>
      <c r="G123">
        <v>1714</v>
      </c>
      <c r="H123">
        <v>775447220</v>
      </c>
      <c r="I123">
        <v>775078048</v>
      </c>
      <c r="J123">
        <f>H123-I123</f>
        <v>369172</v>
      </c>
      <c r="K123">
        <v>75523854</v>
      </c>
      <c r="L123">
        <v>64201769</v>
      </c>
      <c r="M123" s="9">
        <f>(I123/H123)*100</f>
        <v>99.952392375589412</v>
      </c>
      <c r="N123" s="9">
        <f>(J123/H123)*100</f>
        <v>4.7607624410594962E-2</v>
      </c>
      <c r="O123" s="9">
        <f>(K123/I123)*100</f>
        <v>9.7440321261685376</v>
      </c>
      <c r="P123" s="9">
        <f>(L123/I123)*100</f>
        <v>8.2832650422322374</v>
      </c>
    </row>
    <row r="124" spans="1:16">
      <c r="A124" s="4" t="s">
        <v>119</v>
      </c>
      <c r="B124">
        <v>901</v>
      </c>
      <c r="C124" s="4">
        <v>850000000</v>
      </c>
      <c r="D124">
        <v>26553</v>
      </c>
      <c r="E124">
        <v>2864080</v>
      </c>
      <c r="F124">
        <v>471203</v>
      </c>
      <c r="G124">
        <v>1068</v>
      </c>
      <c r="H124">
        <v>622225055</v>
      </c>
      <c r="I124">
        <v>621295968</v>
      </c>
      <c r="J124">
        <f>H124-I124</f>
        <v>929087</v>
      </c>
      <c r="K124">
        <v>57061310</v>
      </c>
      <c r="L124">
        <v>44314262</v>
      </c>
      <c r="M124" s="9">
        <f>(I124/H124)*100</f>
        <v>99.850683126220304</v>
      </c>
      <c r="N124" s="9">
        <f>(J124/H124)*100</f>
        <v>0.14931687377969696</v>
      </c>
      <c r="O124" s="9">
        <f>(K124/I124)*100</f>
        <v>9.1842395474872944</v>
      </c>
      <c r="P124" s="9">
        <f>(L124/I124)*100</f>
        <v>7.1325526451831083</v>
      </c>
    </row>
    <row r="125" spans="1:16">
      <c r="A125" s="4" t="s">
        <v>125</v>
      </c>
      <c r="B125">
        <v>899</v>
      </c>
      <c r="C125" s="4">
        <v>840000000</v>
      </c>
      <c r="D125">
        <v>8100</v>
      </c>
      <c r="E125">
        <v>2767682</v>
      </c>
      <c r="F125">
        <v>479287</v>
      </c>
      <c r="G125">
        <v>1048</v>
      </c>
      <c r="H125">
        <v>527787844</v>
      </c>
      <c r="I125">
        <v>527085152</v>
      </c>
      <c r="J125">
        <f>H125-I125</f>
        <v>702692</v>
      </c>
      <c r="K125">
        <v>55476889</v>
      </c>
      <c r="L125">
        <v>46207440</v>
      </c>
      <c r="M125" s="9">
        <f>(I125/H125)*100</f>
        <v>99.866860897235824</v>
      </c>
      <c r="N125" s="9">
        <f>(J125/H125)*100</f>
        <v>0.13313910276417809</v>
      </c>
      <c r="O125" s="9">
        <f>(K125/I125)*100</f>
        <v>10.525223256526111</v>
      </c>
      <c r="P125" s="9">
        <f>(L125/I125)*100</f>
        <v>8.7665986842292991</v>
      </c>
    </row>
    <row r="126" spans="1:16">
      <c r="A126" s="4" t="s">
        <v>127</v>
      </c>
      <c r="B126">
        <v>1606</v>
      </c>
      <c r="C126" s="4">
        <v>915000000</v>
      </c>
      <c r="D126">
        <v>14180</v>
      </c>
      <c r="E126">
        <v>2628147</v>
      </c>
      <c r="F126">
        <v>442520</v>
      </c>
      <c r="G126">
        <v>1973</v>
      </c>
      <c r="H126">
        <v>794880279</v>
      </c>
      <c r="I126">
        <v>794306147</v>
      </c>
      <c r="J126">
        <f>H126-I126</f>
        <v>574132</v>
      </c>
      <c r="K126">
        <v>77522933</v>
      </c>
      <c r="L126">
        <v>68194458</v>
      </c>
      <c r="M126" s="9">
        <f>(I126/H126)*100</f>
        <v>99.927771261261839</v>
      </c>
      <c r="N126" s="9">
        <f>(J126/H126)*100</f>
        <v>7.2228738738151541E-2</v>
      </c>
      <c r="O126" s="9">
        <f>(K126/I126)*100</f>
        <v>9.7598304246788121</v>
      </c>
      <c r="P126" s="9">
        <f>(L126/I126)*100</f>
        <v>8.5854123447945572</v>
      </c>
    </row>
    <row r="127" spans="1:16">
      <c r="A127" s="4" t="s">
        <v>135</v>
      </c>
      <c r="B127">
        <v>864</v>
      </c>
      <c r="C127" s="4">
        <v>824000000</v>
      </c>
      <c r="D127">
        <v>14416</v>
      </c>
      <c r="E127">
        <v>2722097</v>
      </c>
      <c r="F127">
        <v>464977</v>
      </c>
      <c r="G127">
        <v>1005</v>
      </c>
      <c r="H127">
        <v>497381208</v>
      </c>
      <c r="I127">
        <v>496229813</v>
      </c>
      <c r="J127">
        <f>H127-I127</f>
        <v>1151395</v>
      </c>
      <c r="K127">
        <v>52089749</v>
      </c>
      <c r="L127">
        <v>40935444</v>
      </c>
      <c r="M127" s="9">
        <f>(I127/H127)*100</f>
        <v>99.7685085440542</v>
      </c>
      <c r="N127" s="9">
        <f>(J127/H127)*100</f>
        <v>0.23149145594579842</v>
      </c>
      <c r="O127" s="9">
        <f>(K127/I127)*100</f>
        <v>10.497101874046411</v>
      </c>
      <c r="P127" s="9">
        <f>(L127/I127)*100</f>
        <v>8.2492915434728218</v>
      </c>
    </row>
    <row r="128" spans="1:16">
      <c r="A128" s="4" t="s">
        <v>140</v>
      </c>
      <c r="B128">
        <v>1121</v>
      </c>
      <c r="C128" s="4">
        <v>878000000</v>
      </c>
      <c r="D128">
        <v>11767</v>
      </c>
      <c r="E128">
        <v>2680465</v>
      </c>
      <c r="F128">
        <v>492704</v>
      </c>
      <c r="G128">
        <v>1351</v>
      </c>
      <c r="H128">
        <v>600810147</v>
      </c>
      <c r="I128">
        <v>600200424</v>
      </c>
      <c r="J128">
        <f>H128-I128</f>
        <v>609723</v>
      </c>
      <c r="K128">
        <v>63470327</v>
      </c>
      <c r="L128">
        <v>50663951</v>
      </c>
      <c r="M128" s="9">
        <f>(I128/H128)*100</f>
        <v>99.898516527551266</v>
      </c>
      <c r="N128" s="9">
        <f>(J128/H128)*100</f>
        <v>0.10148347244874345</v>
      </c>
      <c r="O128" s="9">
        <f>(K128/I128)*100</f>
        <v>10.574855408632635</v>
      </c>
      <c r="P128" s="9">
        <f>(L128/I128)*100</f>
        <v>8.4411721441902881</v>
      </c>
    </row>
    <row r="129" spans="1:16">
      <c r="A129" s="4" t="s">
        <v>142</v>
      </c>
      <c r="B129">
        <v>1771</v>
      </c>
      <c r="C129" s="4">
        <v>912000000</v>
      </c>
      <c r="D129">
        <v>28831</v>
      </c>
      <c r="E129">
        <v>2555953</v>
      </c>
      <c r="F129">
        <v>420959</v>
      </c>
      <c r="G129">
        <v>2169</v>
      </c>
      <c r="H129">
        <v>815321476</v>
      </c>
      <c r="I129">
        <v>815020331</v>
      </c>
      <c r="J129">
        <f>H129-I129</f>
        <v>301145</v>
      </c>
      <c r="K129">
        <v>78894170</v>
      </c>
      <c r="L129">
        <v>66658398</v>
      </c>
      <c r="M129" s="9">
        <f>(I129/H129)*100</f>
        <v>99.963064262519197</v>
      </c>
      <c r="N129" s="9">
        <f>(J129/H129)*100</f>
        <v>3.6935737480806898E-2</v>
      </c>
      <c r="O129" s="9">
        <f>(K129/I129)*100</f>
        <v>9.6800247796517862</v>
      </c>
      <c r="P129" s="9">
        <f>(L129/I129)*100</f>
        <v>8.1787405129161126</v>
      </c>
    </row>
    <row r="130" spans="1:16">
      <c r="A130" s="4" t="s">
        <v>146</v>
      </c>
      <c r="B130">
        <v>1244</v>
      </c>
      <c r="C130" s="4">
        <v>898000000</v>
      </c>
      <c r="D130">
        <v>30632</v>
      </c>
      <c r="E130">
        <v>2711874</v>
      </c>
      <c r="F130">
        <v>487510</v>
      </c>
      <c r="G130">
        <v>1499</v>
      </c>
      <c r="H130">
        <v>750679283</v>
      </c>
      <c r="I130">
        <v>750277159</v>
      </c>
      <c r="J130">
        <f>H130-I130</f>
        <v>402124</v>
      </c>
      <c r="K130">
        <v>67487944</v>
      </c>
      <c r="L130">
        <v>56685631</v>
      </c>
      <c r="M130" s="9">
        <f>(I130/H130)*100</f>
        <v>99.946431983790347</v>
      </c>
      <c r="N130" s="9">
        <f>(J130/H130)*100</f>
        <v>5.3568016209660077E-2</v>
      </c>
      <c r="O130" s="9">
        <f>(K130/I130)*100</f>
        <v>8.9950684477654477</v>
      </c>
      <c r="P130" s="9">
        <f>(L130/I130)*100</f>
        <v>7.5552921103919672</v>
      </c>
    </row>
    <row r="131" spans="1:16">
      <c r="A131" s="4" t="s">
        <v>157</v>
      </c>
      <c r="B131">
        <v>989</v>
      </c>
      <c r="C131" s="4">
        <v>860000000</v>
      </c>
      <c r="D131">
        <v>11868</v>
      </c>
      <c r="E131">
        <v>2731256</v>
      </c>
      <c r="F131">
        <v>493014</v>
      </c>
      <c r="G131">
        <v>1174</v>
      </c>
      <c r="H131">
        <v>707308722</v>
      </c>
      <c r="I131">
        <v>706638362</v>
      </c>
      <c r="J131">
        <f>H131-I131</f>
        <v>670360</v>
      </c>
      <c r="K131">
        <v>59128036</v>
      </c>
      <c r="L131">
        <v>46087091</v>
      </c>
      <c r="M131" s="9">
        <f>(I131/H131)*100</f>
        <v>99.905223846511532</v>
      </c>
      <c r="N131" s="9">
        <f>(J131/H131)*100</f>
        <v>9.4776153488462134E-2</v>
      </c>
      <c r="O131" s="9">
        <f>(K131/I131)*100</f>
        <v>8.3675100560136304</v>
      </c>
      <c r="P131" s="9">
        <f>(L131/I131)*100</f>
        <v>6.5220193918653973</v>
      </c>
    </row>
    <row r="132" spans="1:16">
      <c r="A132" s="4" t="s">
        <v>161</v>
      </c>
      <c r="B132">
        <v>1141</v>
      </c>
      <c r="C132" s="4">
        <v>898000000</v>
      </c>
      <c r="D132">
        <v>11619</v>
      </c>
      <c r="E132">
        <v>2899782</v>
      </c>
      <c r="F132">
        <v>472032</v>
      </c>
      <c r="G132">
        <v>1411</v>
      </c>
      <c r="H132">
        <v>1055206895</v>
      </c>
      <c r="I132">
        <v>1054877113</v>
      </c>
      <c r="J132">
        <f>H132-I132</f>
        <v>329782</v>
      </c>
      <c r="K132">
        <v>65660254</v>
      </c>
      <c r="L132">
        <v>74304158</v>
      </c>
      <c r="M132" s="9">
        <f>(I132/H132)*100</f>
        <v>99.968747171615107</v>
      </c>
      <c r="N132" s="9">
        <f>(J132/H132)*100</f>
        <v>3.1252828384901711E-2</v>
      </c>
      <c r="O132" s="9">
        <f>(K132/I132)*100</f>
        <v>6.2244457852788777</v>
      </c>
      <c r="P132" s="9">
        <f>(L132/I132)*100</f>
        <v>7.0438686254822551</v>
      </c>
    </row>
    <row r="133" spans="1:16">
      <c r="A133" s="4" t="s">
        <v>165</v>
      </c>
      <c r="B133">
        <v>1277</v>
      </c>
      <c r="C133" s="4">
        <v>882000000</v>
      </c>
      <c r="D133">
        <v>13171</v>
      </c>
      <c r="E133">
        <v>2566383</v>
      </c>
      <c r="F133">
        <v>483142</v>
      </c>
      <c r="G133">
        <v>1555</v>
      </c>
      <c r="H133">
        <v>745437940</v>
      </c>
      <c r="I133">
        <v>744597788</v>
      </c>
      <c r="J133">
        <f>H133-I133</f>
        <v>840152</v>
      </c>
      <c r="K133">
        <v>69316229</v>
      </c>
      <c r="L133">
        <v>58462548</v>
      </c>
      <c r="M133" s="9">
        <f>(I133/H133)*100</f>
        <v>99.8872941723358</v>
      </c>
      <c r="N133" s="9">
        <f>(J133/H133)*100</f>
        <v>0.11270582766420502</v>
      </c>
      <c r="O133" s="9">
        <f>(K133/I133)*100</f>
        <v>9.3092176900208568</v>
      </c>
      <c r="P133" s="9">
        <f>(L133/I133)*100</f>
        <v>7.8515607945910251</v>
      </c>
    </row>
    <row r="134" spans="1:16">
      <c r="A134" s="4" t="s">
        <v>169</v>
      </c>
      <c r="B134">
        <v>943</v>
      </c>
      <c r="C134" s="4">
        <v>855000000</v>
      </c>
      <c r="D134">
        <v>22113</v>
      </c>
      <c r="E134">
        <v>2769165</v>
      </c>
      <c r="F134">
        <v>487586</v>
      </c>
      <c r="G134">
        <v>1109</v>
      </c>
      <c r="H134">
        <v>602375785</v>
      </c>
      <c r="I134">
        <v>599727925</v>
      </c>
      <c r="J134">
        <f>H134-I134</f>
        <v>2647860</v>
      </c>
      <c r="K134">
        <v>56584550</v>
      </c>
      <c r="L134">
        <v>44625704</v>
      </c>
      <c r="M134" s="9">
        <f>(I134/H134)*100</f>
        <v>99.560430537558872</v>
      </c>
      <c r="N134" s="9">
        <f>(J134/H134)*100</f>
        <v>0.43956946244112383</v>
      </c>
      <c r="O134" s="9">
        <f>(K134/I134)*100</f>
        <v>9.4350367293635689</v>
      </c>
      <c r="P134" s="9">
        <f>(L134/I134)*100</f>
        <v>7.4409915129431408</v>
      </c>
    </row>
    <row r="135" spans="1:16">
      <c r="A135" s="4" t="s">
        <v>179</v>
      </c>
      <c r="B135">
        <v>843</v>
      </c>
      <c r="C135" s="4">
        <v>820000000</v>
      </c>
      <c r="D135">
        <v>23788</v>
      </c>
      <c r="E135">
        <v>2783350</v>
      </c>
      <c r="F135">
        <v>450978</v>
      </c>
      <c r="G135">
        <v>983</v>
      </c>
      <c r="H135">
        <v>541057886</v>
      </c>
      <c r="I135">
        <v>540222686</v>
      </c>
      <c r="J135">
        <f>H135-I135</f>
        <v>835200</v>
      </c>
      <c r="K135">
        <v>50406746</v>
      </c>
      <c r="L135">
        <v>36793388</v>
      </c>
      <c r="M135" s="9">
        <f>(I135/H135)*100</f>
        <v>99.845635740350332</v>
      </c>
      <c r="N135" s="9">
        <f>(J135/H135)*100</f>
        <v>0.15436425964965975</v>
      </c>
      <c r="O135" s="9">
        <f>(K135/I135)*100</f>
        <v>9.3307347703646784</v>
      </c>
      <c r="P135" s="9">
        <f>(L135/I135)*100</f>
        <v>6.8107817301104596</v>
      </c>
    </row>
    <row r="136" spans="1:16">
      <c r="A136" s="4" t="s">
        <v>181</v>
      </c>
      <c r="B136">
        <v>1122</v>
      </c>
      <c r="C136" s="4">
        <v>869000000</v>
      </c>
      <c r="D136">
        <v>9590</v>
      </c>
      <c r="E136">
        <v>2611654</v>
      </c>
      <c r="F136">
        <v>491293</v>
      </c>
      <c r="G136">
        <v>1349</v>
      </c>
      <c r="H136">
        <v>677605771</v>
      </c>
      <c r="I136">
        <v>676781461</v>
      </c>
      <c r="J136">
        <f>H136-I136</f>
        <v>824310</v>
      </c>
      <c r="K136">
        <v>64852097</v>
      </c>
      <c r="L136">
        <v>54500145</v>
      </c>
      <c r="M136" s="9">
        <f>(I136/H136)*100</f>
        <v>99.87834961930983</v>
      </c>
      <c r="N136" s="9">
        <f>(J136/H136)*100</f>
        <v>0.12165038069016092</v>
      </c>
      <c r="O136" s="9">
        <f>(K136/I136)*100</f>
        <v>9.5824281155952047</v>
      </c>
      <c r="P136" s="9">
        <f>(L136/I136)*100</f>
        <v>8.0528424817475912</v>
      </c>
    </row>
    <row r="137" spans="1:16">
      <c r="A137" s="4" t="s">
        <v>185</v>
      </c>
      <c r="B137">
        <v>904</v>
      </c>
      <c r="C137" s="4">
        <v>831000000</v>
      </c>
      <c r="D137">
        <v>21771</v>
      </c>
      <c r="E137">
        <v>2667845</v>
      </c>
      <c r="F137">
        <v>479366</v>
      </c>
      <c r="G137">
        <v>1057</v>
      </c>
      <c r="H137">
        <v>532742699</v>
      </c>
      <c r="I137">
        <v>531758615</v>
      </c>
      <c r="J137">
        <f>H137-I137</f>
        <v>984084</v>
      </c>
      <c r="K137">
        <v>52770998</v>
      </c>
      <c r="L137">
        <v>41169832</v>
      </c>
      <c r="M137" s="9">
        <f>(I137/H137)*100</f>
        <v>99.815279683448082</v>
      </c>
      <c r="N137" s="9">
        <f>(J137/H137)*100</f>
        <v>0.18472031655191204</v>
      </c>
      <c r="O137" s="9">
        <f>(K137/I137)*100</f>
        <v>9.9238632927460895</v>
      </c>
      <c r="P137" s="9">
        <f>(L137/I137)*100</f>
        <v>7.7422031046925301</v>
      </c>
    </row>
    <row r="138" spans="1:16">
      <c r="A138" s="4" t="s">
        <v>193</v>
      </c>
      <c r="B138">
        <v>1309</v>
      </c>
      <c r="C138" s="4">
        <v>912000000</v>
      </c>
      <c r="D138">
        <v>13018</v>
      </c>
      <c r="E138">
        <v>2775185</v>
      </c>
      <c r="F138">
        <v>481926</v>
      </c>
      <c r="G138">
        <v>1577</v>
      </c>
      <c r="H138">
        <v>798789226</v>
      </c>
      <c r="I138">
        <v>798487915</v>
      </c>
      <c r="J138">
        <f>H138-I138</f>
        <v>301311</v>
      </c>
      <c r="K138">
        <v>70499153</v>
      </c>
      <c r="L138">
        <v>61231768</v>
      </c>
      <c r="M138" s="9">
        <f>(I138/H138)*100</f>
        <v>99.962279035546231</v>
      </c>
      <c r="N138" s="9">
        <f>(J138/H138)*100</f>
        <v>3.7720964453769434E-2</v>
      </c>
      <c r="O138" s="9">
        <f>(K138/I138)*100</f>
        <v>8.8290820281231177</v>
      </c>
      <c r="P138" s="9">
        <f>(L138/I138)*100</f>
        <v>7.6684652140289442</v>
      </c>
    </row>
    <row r="139" spans="1:16">
      <c r="A139" s="4" t="s">
        <v>195</v>
      </c>
      <c r="B139">
        <v>1010</v>
      </c>
      <c r="C139" s="4">
        <v>864000000</v>
      </c>
      <c r="D139">
        <v>11467</v>
      </c>
      <c r="E139">
        <v>2720251</v>
      </c>
      <c r="F139">
        <v>492665</v>
      </c>
      <c r="G139">
        <v>1199</v>
      </c>
      <c r="H139">
        <v>615548507</v>
      </c>
      <c r="I139">
        <v>614999770</v>
      </c>
      <c r="J139">
        <f>H139-I139</f>
        <v>548737</v>
      </c>
      <c r="K139">
        <v>58277266</v>
      </c>
      <c r="L139">
        <v>46027375</v>
      </c>
      <c r="M139" s="9">
        <f>(I139/H139)*100</f>
        <v>99.910853979213698</v>
      </c>
      <c r="N139" s="9">
        <f>(J139/H139)*100</f>
        <v>8.9146020786303362E-2</v>
      </c>
      <c r="O139" s="9">
        <f>(K139/I139)*100</f>
        <v>9.4759817552452095</v>
      </c>
      <c r="P139" s="9">
        <f>(L139/I139)*100</f>
        <v>7.4841288152026468</v>
      </c>
    </row>
    <row r="140" spans="1:16">
      <c r="A140" s="4" t="s">
        <v>199</v>
      </c>
      <c r="B140">
        <v>1022</v>
      </c>
      <c r="C140" s="4">
        <v>858000000</v>
      </c>
      <c r="D140">
        <v>9380</v>
      </c>
      <c r="E140">
        <v>2636464</v>
      </c>
      <c r="F140">
        <v>499407</v>
      </c>
      <c r="G140">
        <v>1214</v>
      </c>
      <c r="H140">
        <v>593980351</v>
      </c>
      <c r="I140">
        <v>593048779</v>
      </c>
      <c r="J140">
        <f>H140-I140</f>
        <v>931572</v>
      </c>
      <c r="K140">
        <v>59020819</v>
      </c>
      <c r="L140">
        <v>48207398</v>
      </c>
      <c r="M140" s="9">
        <f>(I140/H140)*100</f>
        <v>99.843164508988949</v>
      </c>
      <c r="N140" s="9">
        <f>(J140/H140)*100</f>
        <v>0.15683549101104863</v>
      </c>
      <c r="O140" s="9">
        <f>(K140/I140)*100</f>
        <v>9.9521019332542959</v>
      </c>
      <c r="P140" s="9">
        <f>(L140/I140)*100</f>
        <v>8.128740789465482</v>
      </c>
    </row>
    <row r="141" spans="1:16">
      <c r="A141" s="4">
        <v>170170</v>
      </c>
      <c r="B141">
        <v>1844</v>
      </c>
      <c r="C141" s="4">
        <v>930000000</v>
      </c>
      <c r="D141">
        <v>15594</v>
      </c>
      <c r="E141">
        <v>2691650</v>
      </c>
      <c r="F141">
        <v>412912</v>
      </c>
      <c r="G141">
        <v>2265</v>
      </c>
      <c r="H141">
        <v>954915183</v>
      </c>
      <c r="I141">
        <v>954212007</v>
      </c>
      <c r="J141">
        <f>H141-I141</f>
        <v>703176</v>
      </c>
      <c r="K141">
        <v>83073955</v>
      </c>
      <c r="L141">
        <v>75625424</v>
      </c>
      <c r="M141" s="9">
        <f>(I141/H141)*100</f>
        <v>99.926362465220123</v>
      </c>
      <c r="N141" s="9">
        <f>(J141/H141)*100</f>
        <v>7.3637534779882122E-2</v>
      </c>
      <c r="O141" s="9">
        <f>(K141/I141)*100</f>
        <v>8.7060270034937837</v>
      </c>
      <c r="P141" s="9">
        <f>(L141/I141)*100</f>
        <v>7.9254320261346285</v>
      </c>
    </row>
    <row r="142" spans="1:16">
      <c r="A142" s="4">
        <v>172172</v>
      </c>
      <c r="B142">
        <v>2073</v>
      </c>
      <c r="C142" s="4">
        <v>926000000</v>
      </c>
      <c r="D142">
        <v>23198</v>
      </c>
      <c r="E142">
        <v>2594575</v>
      </c>
      <c r="F142">
        <v>385353</v>
      </c>
      <c r="G142">
        <v>2598</v>
      </c>
      <c r="H142">
        <v>858959030</v>
      </c>
      <c r="I142">
        <v>858365058</v>
      </c>
      <c r="J142">
        <f>H142-I142</f>
        <v>593972</v>
      </c>
      <c r="K142">
        <v>85843992</v>
      </c>
      <c r="L142">
        <v>76960542</v>
      </c>
      <c r="M142" s="9">
        <f>(I142/H142)*100</f>
        <v>99.930849786863533</v>
      </c>
      <c r="N142" s="9">
        <f>(J142/H142)*100</f>
        <v>6.9150213136475208E-2</v>
      </c>
      <c r="O142" s="9">
        <f>(K142/I142)*100</f>
        <v>10.000872146405568</v>
      </c>
      <c r="P142" s="9">
        <f>(L142/I142)*100</f>
        <v>8.9659453495601174</v>
      </c>
    </row>
    <row r="143" spans="1:16">
      <c r="A143" s="4" t="s">
        <v>231</v>
      </c>
      <c r="B143">
        <v>1011</v>
      </c>
      <c r="C143" s="4">
        <v>870000000</v>
      </c>
      <c r="D143">
        <v>12061</v>
      </c>
      <c r="E143">
        <v>2776217</v>
      </c>
      <c r="F143">
        <v>493182</v>
      </c>
      <c r="G143">
        <v>1202</v>
      </c>
      <c r="H143">
        <v>692187423</v>
      </c>
      <c r="I143">
        <v>691530320</v>
      </c>
      <c r="J143">
        <f>H143-I143</f>
        <v>657103</v>
      </c>
      <c r="K143">
        <v>59817281</v>
      </c>
      <c r="L143">
        <v>47990326</v>
      </c>
      <c r="M143" s="9">
        <f>(I143/H143)*100</f>
        <v>99.905068630523203</v>
      </c>
      <c r="N143" s="9">
        <f>(J143/H143)*100</f>
        <v>9.4931369476789818E-2</v>
      </c>
      <c r="O143" s="9">
        <f>(K143/I143)*100</f>
        <v>8.64998674244681</v>
      </c>
      <c r="P143" s="9">
        <f>(L143/I143)*100</f>
        <v>6.9397283983152036</v>
      </c>
    </row>
    <row r="144" spans="1:16">
      <c r="A144" s="4" t="s">
        <v>249</v>
      </c>
      <c r="B144">
        <v>1033</v>
      </c>
      <c r="C144" s="4">
        <v>877000000</v>
      </c>
      <c r="D144">
        <v>45183</v>
      </c>
      <c r="E144">
        <v>2786733</v>
      </c>
      <c r="F144">
        <v>486796</v>
      </c>
      <c r="G144">
        <v>1254</v>
      </c>
      <c r="H144">
        <v>725348881</v>
      </c>
      <c r="I144">
        <v>724814159</v>
      </c>
      <c r="J144">
        <f>H144-I144</f>
        <v>534722</v>
      </c>
      <c r="K144">
        <v>59366946</v>
      </c>
      <c r="L144">
        <v>64609855</v>
      </c>
      <c r="M144" s="9">
        <f>(I144/H144)*100</f>
        <v>99.926280716217164</v>
      </c>
      <c r="N144" s="9">
        <f>(J144/H144)*100</f>
        <v>7.3719283782833878E-2</v>
      </c>
      <c r="O144" s="9">
        <f>(K144/I144)*100</f>
        <v>8.1906438033587037</v>
      </c>
      <c r="P144" s="9">
        <f>(L144/I144)*100</f>
        <v>8.9139890822690173</v>
      </c>
    </row>
    <row r="145" spans="1:16">
      <c r="A145" s="4" t="s">
        <v>255</v>
      </c>
      <c r="B145">
        <v>947</v>
      </c>
      <c r="C145" s="4">
        <v>855000000</v>
      </c>
      <c r="D145">
        <v>23850</v>
      </c>
      <c r="E145">
        <v>2767767</v>
      </c>
      <c r="F145">
        <v>494455</v>
      </c>
      <c r="G145">
        <v>1111</v>
      </c>
      <c r="H145">
        <v>547428617</v>
      </c>
      <c r="I145">
        <v>546912641</v>
      </c>
      <c r="J145">
        <f>H145-I145</f>
        <v>515976</v>
      </c>
      <c r="K145">
        <v>57306802</v>
      </c>
      <c r="L145">
        <v>50357405</v>
      </c>
      <c r="M145" s="9">
        <f>(I145/H145)*100</f>
        <v>99.90574551932859</v>
      </c>
      <c r="N145" s="9">
        <f>(J145/H145)*100</f>
        <v>9.4254480671404142E-2</v>
      </c>
      <c r="O145" s="9">
        <f>(K145/I145)*100</f>
        <v>10.47823687074002</v>
      </c>
      <c r="P145" s="9">
        <f>(L145/I145)*100</f>
        <v>9.2075774492840807</v>
      </c>
    </row>
    <row r="146" spans="1:16">
      <c r="A146" s="4">
        <v>169169</v>
      </c>
      <c r="B146">
        <v>1172</v>
      </c>
      <c r="C146" s="4">
        <v>904000000</v>
      </c>
      <c r="D146">
        <v>9667</v>
      </c>
      <c r="E146">
        <v>2818262</v>
      </c>
      <c r="F146">
        <v>495736</v>
      </c>
      <c r="G146">
        <v>1410</v>
      </c>
      <c r="H146">
        <v>828529506</v>
      </c>
      <c r="I146">
        <v>827964357</v>
      </c>
      <c r="J146">
        <f>H146-I146</f>
        <v>565149</v>
      </c>
      <c r="K146">
        <v>73086772</v>
      </c>
      <c r="L146">
        <v>193474630</v>
      </c>
      <c r="M146" s="9">
        <f>(I146/H146)*100</f>
        <v>99.931788910846592</v>
      </c>
      <c r="N146" s="9">
        <f>(J146/H146)*100</f>
        <v>6.8211089153413923E-2</v>
      </c>
      <c r="O146" s="9">
        <f>(K146/I146)*100</f>
        <v>8.8272848199430403</v>
      </c>
      <c r="P146" s="9">
        <f>(L146/I146)*100</f>
        <v>23.3675071111787</v>
      </c>
    </row>
    <row r="147" spans="1:16">
      <c r="A147" s="4" t="s">
        <v>266</v>
      </c>
      <c r="B147">
        <v>1036</v>
      </c>
      <c r="C147" s="4">
        <v>873000000</v>
      </c>
      <c r="D147">
        <v>10695</v>
      </c>
      <c r="E147">
        <v>2742204</v>
      </c>
      <c r="F147">
        <v>491673</v>
      </c>
      <c r="G147">
        <v>1241</v>
      </c>
      <c r="H147">
        <v>559846012</v>
      </c>
      <c r="I147">
        <v>558859323</v>
      </c>
      <c r="J147">
        <f>H147-I147</f>
        <v>986689</v>
      </c>
      <c r="K147">
        <v>58988721</v>
      </c>
      <c r="L147">
        <v>44539896</v>
      </c>
      <c r="M147" s="9">
        <f>(I147/H147)*100</f>
        <v>99.823757072685908</v>
      </c>
      <c r="N147" s="9">
        <f>(J147/H147)*100</f>
        <v>0.1762429273140915</v>
      </c>
      <c r="O147" s="9">
        <f>(K147/I147)*100</f>
        <v>10.555200311116577</v>
      </c>
      <c r="P147" s="9">
        <f>(L147/I147)*100</f>
        <v>7.9697867006863907</v>
      </c>
    </row>
    <row r="148" spans="1:16">
      <c r="A148" s="4" t="s">
        <v>268</v>
      </c>
      <c r="B148">
        <v>1101</v>
      </c>
      <c r="C148" s="4">
        <v>908000000</v>
      </c>
      <c r="D148">
        <v>17489</v>
      </c>
      <c r="E148">
        <v>2904050</v>
      </c>
      <c r="F148">
        <v>502407</v>
      </c>
      <c r="G148">
        <v>1312</v>
      </c>
      <c r="H148">
        <v>756491571</v>
      </c>
      <c r="I148">
        <v>753895831</v>
      </c>
      <c r="J148">
        <f>H148-I148</f>
        <v>2595740</v>
      </c>
      <c r="K148">
        <v>65887234</v>
      </c>
      <c r="L148">
        <v>58138991</v>
      </c>
      <c r="M148" s="9">
        <f>(I148/H148)*100</f>
        <v>99.656871259441957</v>
      </c>
      <c r="N148" s="9">
        <f>(J148/H148)*100</f>
        <v>0.34312874055803588</v>
      </c>
      <c r="O148" s="9">
        <f>(K148/I148)*100</f>
        <v>8.7395673633855129</v>
      </c>
      <c r="P148" s="9">
        <f>(L148/I148)*100</f>
        <v>7.711806937953475</v>
      </c>
    </row>
    <row r="149" spans="1:16">
      <c r="A149" s="4" t="s">
        <v>270</v>
      </c>
      <c r="B149">
        <v>1203</v>
      </c>
      <c r="C149" s="4">
        <v>902000000</v>
      </c>
      <c r="D149">
        <v>11166</v>
      </c>
      <c r="E149">
        <v>2800055</v>
      </c>
      <c r="F149">
        <v>490412</v>
      </c>
      <c r="G149">
        <v>1454</v>
      </c>
      <c r="H149">
        <v>818779838</v>
      </c>
      <c r="I149">
        <v>818243913</v>
      </c>
      <c r="J149">
        <f>H149-I149</f>
        <v>535925</v>
      </c>
      <c r="K149">
        <v>69328217</v>
      </c>
      <c r="L149">
        <v>59159149</v>
      </c>
      <c r="M149" s="9">
        <f>(I149/H149)*100</f>
        <v>99.934545896817752</v>
      </c>
      <c r="N149" s="9">
        <f>(J149/H149)*100</f>
        <v>6.5454103182252518E-2</v>
      </c>
      <c r="O149" s="9">
        <f>(K149/I149)*100</f>
        <v>8.4728057121519953</v>
      </c>
      <c r="P149" s="9">
        <f>(L149/I149)*100</f>
        <v>7.2300139432873483</v>
      </c>
    </row>
    <row r="150" spans="1:16">
      <c r="A150" s="4" t="s">
        <v>272</v>
      </c>
      <c r="B150">
        <v>1006</v>
      </c>
      <c r="C150" s="4">
        <v>871000000</v>
      </c>
      <c r="D150">
        <v>20308</v>
      </c>
      <c r="E150">
        <v>2793243</v>
      </c>
      <c r="F150">
        <v>475264</v>
      </c>
      <c r="G150">
        <v>1229</v>
      </c>
      <c r="H150">
        <v>674613460</v>
      </c>
      <c r="I150">
        <v>674177416</v>
      </c>
      <c r="J150">
        <f>H150-I150</f>
        <v>436044</v>
      </c>
      <c r="K150">
        <v>58061010</v>
      </c>
      <c r="L150">
        <v>47818070</v>
      </c>
      <c r="M150" s="9">
        <f>(I150/H150)*100</f>
        <v>99.935363874892147</v>
      </c>
      <c r="N150" s="9">
        <f>(J150/H150)*100</f>
        <v>6.4636125107850648E-2</v>
      </c>
      <c r="O150" s="9">
        <f>(K150/I150)*100</f>
        <v>8.6121262181229756</v>
      </c>
      <c r="P150" s="9">
        <f>(L150/I150)*100</f>
        <v>7.0928021118998732</v>
      </c>
    </row>
    <row r="151" spans="1:16">
      <c r="A151" s="4" t="s">
        <v>289</v>
      </c>
      <c r="B151">
        <v>967</v>
      </c>
      <c r="C151" s="4">
        <v>843000000</v>
      </c>
      <c r="D151">
        <v>13110</v>
      </c>
      <c r="E151">
        <v>2625949</v>
      </c>
      <c r="F151">
        <v>498146</v>
      </c>
      <c r="G151">
        <v>1139</v>
      </c>
      <c r="H151">
        <v>511478730</v>
      </c>
      <c r="I151">
        <v>511108348</v>
      </c>
      <c r="J151">
        <f>H151-I151</f>
        <v>370382</v>
      </c>
      <c r="K151">
        <v>56196697</v>
      </c>
      <c r="L151">
        <v>51392656</v>
      </c>
      <c r="M151" s="9">
        <f>(I151/H151)*100</f>
        <v>99.927586040576898</v>
      </c>
      <c r="N151" s="9">
        <f>(J151/H151)*100</f>
        <v>7.2413959423102497E-2</v>
      </c>
      <c r="O151" s="9">
        <f>(K151/I151)*100</f>
        <v>10.995065375062119</v>
      </c>
      <c r="P151" s="9">
        <f>(L151/I151)*100</f>
        <v>10.055139228522247</v>
      </c>
    </row>
    <row r="152" spans="1:16">
      <c r="A152" s="4" t="s">
        <v>297</v>
      </c>
      <c r="B152">
        <v>1400</v>
      </c>
      <c r="C152" s="4">
        <v>912000000</v>
      </c>
      <c r="D152">
        <v>11994</v>
      </c>
      <c r="E152">
        <v>2721550</v>
      </c>
      <c r="F152">
        <v>468755</v>
      </c>
      <c r="G152">
        <v>1700</v>
      </c>
      <c r="H152">
        <v>805340949</v>
      </c>
      <c r="I152">
        <v>804780828</v>
      </c>
      <c r="J152">
        <f>H152-I152</f>
        <v>560121</v>
      </c>
      <c r="K152">
        <v>72450462</v>
      </c>
      <c r="L152">
        <v>61768329</v>
      </c>
      <c r="M152" s="9">
        <f>(I152/H152)*100</f>
        <v>99.930449209034322</v>
      </c>
      <c r="N152" s="9">
        <f>(J152/H152)*100</f>
        <v>6.9550790965678316E-2</v>
      </c>
      <c r="O152" s="9">
        <f>(K152/I152)*100</f>
        <v>9.002508444448182</v>
      </c>
      <c r="P152" s="9">
        <f>(L152/I152)*100</f>
        <v>7.6751740164466247</v>
      </c>
    </row>
    <row r="153" spans="1:16">
      <c r="A153" s="4" t="s">
        <v>305</v>
      </c>
      <c r="B153">
        <v>1135</v>
      </c>
      <c r="C153" s="4">
        <v>878000000</v>
      </c>
      <c r="D153">
        <v>58535</v>
      </c>
      <c r="E153">
        <v>2700942</v>
      </c>
      <c r="F153">
        <v>476016</v>
      </c>
      <c r="G153">
        <v>1408</v>
      </c>
      <c r="H153">
        <v>732452471</v>
      </c>
      <c r="I153">
        <v>732085589</v>
      </c>
      <c r="J153">
        <f>H153-I153</f>
        <v>366882</v>
      </c>
      <c r="K153">
        <v>61519988</v>
      </c>
      <c r="L153">
        <v>53677203</v>
      </c>
      <c r="M153" s="9">
        <f>(I153/H153)*100</f>
        <v>99.949910470026936</v>
      </c>
      <c r="N153" s="9">
        <f>(J153/H153)*100</f>
        <v>5.008952997306497E-2</v>
      </c>
      <c r="O153" s="9">
        <f>(K153/I153)*100</f>
        <v>8.4033873804337382</v>
      </c>
      <c r="P153" s="9">
        <f>(L153/I153)*100</f>
        <v>7.3320939254276185</v>
      </c>
    </row>
    <row r="154" spans="1:16">
      <c r="A154" s="4" t="s">
        <v>309</v>
      </c>
      <c r="B154">
        <v>2109</v>
      </c>
      <c r="C154" s="4">
        <v>890000000</v>
      </c>
      <c r="D154">
        <v>26767</v>
      </c>
      <c r="E154">
        <v>2279679</v>
      </c>
      <c r="F154">
        <v>381297</v>
      </c>
      <c r="G154">
        <v>2684</v>
      </c>
      <c r="H154">
        <v>756215644</v>
      </c>
      <c r="I154">
        <v>755873341</v>
      </c>
      <c r="J154">
        <f>H154-I154</f>
        <v>342303</v>
      </c>
      <c r="K154">
        <v>81789671</v>
      </c>
      <c r="L154">
        <v>71398950</v>
      </c>
      <c r="M154" s="9">
        <f>(I154/H154)*100</f>
        <v>99.954734737013723</v>
      </c>
      <c r="N154" s="9">
        <f>(J154/H154)*100</f>
        <v>4.5265262986281196E-2</v>
      </c>
      <c r="O154" s="9">
        <f>(K154/I154)*100</f>
        <v>10.820552407866968</v>
      </c>
      <c r="P154" s="9">
        <f>(L154/I154)*100</f>
        <v>9.4458881041552694</v>
      </c>
    </row>
    <row r="155" spans="1:16">
      <c r="A155" s="4" t="s">
        <v>313</v>
      </c>
      <c r="B155">
        <v>1037</v>
      </c>
      <c r="C155" s="4">
        <v>862000000</v>
      </c>
      <c r="D155">
        <v>9792</v>
      </c>
      <c r="E155">
        <v>2647294</v>
      </c>
      <c r="F155">
        <v>498214</v>
      </c>
      <c r="G155">
        <v>1232</v>
      </c>
      <c r="H155">
        <v>535700890</v>
      </c>
      <c r="I155">
        <v>535300494</v>
      </c>
      <c r="J155">
        <f>H155-I155</f>
        <v>400396</v>
      </c>
      <c r="K155">
        <v>58107767</v>
      </c>
      <c r="L155">
        <v>47305545</v>
      </c>
      <c r="M155" s="9">
        <f>(I155/H155)*100</f>
        <v>99.925257544373309</v>
      </c>
      <c r="N155" s="9">
        <f>(J155/H155)*100</f>
        <v>7.474245562668376E-2</v>
      </c>
      <c r="O155" s="9">
        <f>(K155/I155)*100</f>
        <v>10.855167826540432</v>
      </c>
      <c r="P155" s="9">
        <f>(L155/I155)*100</f>
        <v>8.8371943478908879</v>
      </c>
    </row>
    <row r="156" spans="1:16">
      <c r="A156" s="4" t="s">
        <v>317</v>
      </c>
      <c r="B156">
        <v>1044</v>
      </c>
      <c r="C156" s="4">
        <v>860000000</v>
      </c>
      <c r="D156">
        <v>22062</v>
      </c>
      <c r="E156">
        <v>2627554</v>
      </c>
      <c r="F156">
        <v>499628</v>
      </c>
      <c r="G156">
        <v>1242</v>
      </c>
      <c r="H156">
        <v>594306056</v>
      </c>
      <c r="I156">
        <v>593694141</v>
      </c>
      <c r="J156">
        <f>H156-I156</f>
        <v>611915</v>
      </c>
      <c r="K156">
        <v>61115848</v>
      </c>
      <c r="L156">
        <v>53974778</v>
      </c>
      <c r="M156" s="9">
        <f>(I156/H156)*100</f>
        <v>99.897037057956553</v>
      </c>
      <c r="N156" s="9">
        <f>(J156/H156)*100</f>
        <v>0.10296294204345111</v>
      </c>
      <c r="O156" s="9">
        <f>(K156/I156)*100</f>
        <v>10.294163910234715</v>
      </c>
      <c r="P156" s="9">
        <f>(L156/I156)*100</f>
        <v>9.091344224668708</v>
      </c>
    </row>
    <row r="157" spans="1:16">
      <c r="A157" s="4" t="s">
        <v>327</v>
      </c>
      <c r="B157">
        <v>1751</v>
      </c>
      <c r="C157" s="4">
        <v>894000000</v>
      </c>
      <c r="D157">
        <v>17689</v>
      </c>
      <c r="E157">
        <v>2403830</v>
      </c>
      <c r="F157">
        <v>424220</v>
      </c>
      <c r="G157">
        <v>2159</v>
      </c>
      <c r="H157">
        <v>721758544</v>
      </c>
      <c r="I157">
        <v>721519159</v>
      </c>
      <c r="J157">
        <f>H157-I157</f>
        <v>239385</v>
      </c>
      <c r="K157">
        <v>75744292</v>
      </c>
      <c r="L157">
        <v>75744292</v>
      </c>
      <c r="M157" s="9">
        <f>(I157/H157)*100</f>
        <v>99.966833090929086</v>
      </c>
      <c r="N157" s="9">
        <f>(J157/H157)*100</f>
        <v>3.3166909070909453E-2</v>
      </c>
      <c r="O157" s="9">
        <f>(K157/I157)*100</f>
        <v>10.497890604177289</v>
      </c>
      <c r="P157" s="9">
        <f>(L157/I157)*100</f>
        <v>10.497890604177289</v>
      </c>
    </row>
    <row r="158" spans="1:16">
      <c r="A158" s="4" t="s">
        <v>197</v>
      </c>
      <c r="B158">
        <v>1025</v>
      </c>
      <c r="C158" s="4">
        <v>866000000</v>
      </c>
      <c r="D158">
        <v>12603</v>
      </c>
      <c r="E158">
        <v>2716510</v>
      </c>
      <c r="F158">
        <v>494413</v>
      </c>
      <c r="G158">
        <v>1221</v>
      </c>
      <c r="H158">
        <v>629463160</v>
      </c>
      <c r="I158">
        <v>628760719</v>
      </c>
      <c r="J158">
        <f>H158-I158</f>
        <v>702441</v>
      </c>
      <c r="K158">
        <v>59301936</v>
      </c>
      <c r="L158">
        <v>47261619</v>
      </c>
      <c r="M158" s="9">
        <f>(I158/H158)*100</f>
        <v>99.888406336599587</v>
      </c>
      <c r="N158" s="9">
        <f>(J158/H158)*100</f>
        <v>0.11159366340041252</v>
      </c>
      <c r="O158" s="9">
        <f>(K158/I158)*100</f>
        <v>9.4315586530780084</v>
      </c>
      <c r="P158" s="9">
        <f>(L158/I158)*100</f>
        <v>7.5166303447146472</v>
      </c>
    </row>
  </sheetData>
  <autoFilter ref="A2:P2" xr:uid="{D94CAB03-1A8D-4D55-B262-226B631BB9B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190D-E06A-4775-A13F-8714C5DC4CCC}">
  <dimension ref="A1:R158"/>
  <sheetViews>
    <sheetView tabSelected="1" workbookViewId="0">
      <selection activeCell="B2" sqref="B2"/>
    </sheetView>
  </sheetViews>
  <sheetFormatPr defaultRowHeight="15"/>
  <cols>
    <col min="1" max="1" width="18.42578125" bestFit="1" customWidth="1"/>
    <col min="2" max="2" width="27.42578125" bestFit="1" customWidth="1"/>
    <col min="3" max="3" width="18.5703125" customWidth="1"/>
    <col min="4" max="6" width="12.42578125" customWidth="1"/>
    <col min="7" max="12" width="16.5703125" customWidth="1"/>
    <col min="13" max="13" width="13.28515625" bestFit="1" customWidth="1"/>
    <col min="14" max="14" width="18.85546875" bestFit="1" customWidth="1"/>
    <col min="15" max="15" width="18.28515625" bestFit="1" customWidth="1"/>
    <col min="16" max="16" width="23.85546875" customWidth="1"/>
    <col min="17" max="17" width="15.5703125" customWidth="1"/>
    <col min="18" max="18" width="13.140625" customWidth="1"/>
  </cols>
  <sheetData>
    <row r="1" spans="1:18">
      <c r="C1" s="20" t="s">
        <v>358</v>
      </c>
      <c r="D1" s="20"/>
      <c r="E1" s="20"/>
      <c r="F1" s="20"/>
      <c r="G1" s="20"/>
      <c r="H1" s="15"/>
    </row>
    <row r="2" spans="1:18" ht="69.75" customHeight="1">
      <c r="A2" s="16" t="s">
        <v>2</v>
      </c>
      <c r="B2" s="16" t="s">
        <v>3</v>
      </c>
      <c r="C2" s="2" t="s">
        <v>1</v>
      </c>
      <c r="D2" s="7" t="s">
        <v>349</v>
      </c>
      <c r="E2" s="7" t="s">
        <v>350</v>
      </c>
      <c r="F2" s="7" t="s">
        <v>351</v>
      </c>
      <c r="G2" s="2" t="s">
        <v>352</v>
      </c>
      <c r="H2" s="2" t="s">
        <v>353</v>
      </c>
      <c r="I2" s="2" t="s">
        <v>354</v>
      </c>
      <c r="J2" s="2" t="s">
        <v>355</v>
      </c>
      <c r="K2" s="2" t="s">
        <v>356</v>
      </c>
      <c r="L2" s="2" t="s">
        <v>357</v>
      </c>
      <c r="M2" s="2" t="s">
        <v>359</v>
      </c>
      <c r="N2" s="2" t="s">
        <v>360</v>
      </c>
      <c r="O2" s="2" t="s">
        <v>361</v>
      </c>
      <c r="P2" s="2" t="s">
        <v>362</v>
      </c>
      <c r="Q2" s="2" t="s">
        <v>363</v>
      </c>
      <c r="R2" s="2" t="s">
        <v>364</v>
      </c>
    </row>
    <row r="3" spans="1:18" ht="12.75" customHeight="1">
      <c r="A3" s="16" t="s">
        <v>11</v>
      </c>
      <c r="B3" s="16" t="s">
        <v>95</v>
      </c>
      <c r="C3" t="s">
        <v>94</v>
      </c>
      <c r="D3">
        <v>649919325</v>
      </c>
      <c r="E3">
        <v>642541880</v>
      </c>
      <c r="F3">
        <f>D3-E3</f>
        <v>7377445</v>
      </c>
      <c r="G3">
        <v>73441540</v>
      </c>
      <c r="H3">
        <v>10766887</v>
      </c>
      <c r="I3" s="9">
        <f>(E3/D3)*100</f>
        <v>98.864867574140831</v>
      </c>
      <c r="J3" s="9">
        <f>(F3/D3)*100</f>
        <v>1.1351324258591633</v>
      </c>
      <c r="K3" s="9">
        <f>(G3/E3)*100</f>
        <v>11.429844853070122</v>
      </c>
      <c r="L3" s="9">
        <f>(H3/E3)*100</f>
        <v>1.6756708527699393</v>
      </c>
      <c r="M3" s="4">
        <v>953000000</v>
      </c>
      <c r="N3" s="4">
        <v>38100000000</v>
      </c>
      <c r="O3">
        <v>40</v>
      </c>
      <c r="P3" s="5">
        <f>ABS(1-('Assembly results'!C3/'GS estimations'!M3))*100</f>
        <v>2.0986358866736721</v>
      </c>
      <c r="Q3">
        <f>M3-'Assembly results'!C3</f>
        <v>-20000000</v>
      </c>
      <c r="R3" s="6">
        <f>ABS(M3-Metadata!D3)</f>
        <v>18868756.25</v>
      </c>
    </row>
    <row r="4" spans="1:18" ht="12.75" customHeight="1">
      <c r="A4" s="16" t="s">
        <v>11</v>
      </c>
      <c r="B4" s="16" t="s">
        <v>103</v>
      </c>
      <c r="C4" t="s">
        <v>102</v>
      </c>
      <c r="D4">
        <v>1514999807</v>
      </c>
      <c r="E4">
        <v>1505638068</v>
      </c>
      <c r="F4">
        <f>D4-E4</f>
        <v>9361739</v>
      </c>
      <c r="G4">
        <v>139059874</v>
      </c>
      <c r="H4">
        <v>8683089</v>
      </c>
      <c r="I4" s="9">
        <f>(E4/D4)*100</f>
        <v>99.382063353622598</v>
      </c>
      <c r="J4" s="9">
        <f>(F4/D4)*100</f>
        <v>0.61793664637740775</v>
      </c>
      <c r="K4" s="9">
        <f>(G4/E4)*100</f>
        <v>9.2359430168180356</v>
      </c>
      <c r="L4" s="9">
        <f>(H4/E4)*100</f>
        <v>0.57670493225069008</v>
      </c>
      <c r="M4" s="4">
        <v>998000000</v>
      </c>
      <c r="N4" s="4">
        <v>28900000000</v>
      </c>
      <c r="O4">
        <v>29</v>
      </c>
      <c r="P4" s="5">
        <f>ABS(1-('Assembly results'!C4/'GS estimations'!M4))*100</f>
        <v>2.8056112224448926</v>
      </c>
      <c r="Q4">
        <f>M4-'Assembly results'!C4</f>
        <v>28000000</v>
      </c>
      <c r="R4" s="6">
        <f>ABS(M4-Metadata!D4)</f>
        <v>21389358.299999952</v>
      </c>
    </row>
    <row r="5" spans="1:18" ht="12.75" customHeight="1">
      <c r="A5" s="16" t="s">
        <v>11</v>
      </c>
      <c r="B5" s="16" t="s">
        <v>304</v>
      </c>
      <c r="C5" t="s">
        <v>303</v>
      </c>
      <c r="D5">
        <v>1262713359</v>
      </c>
      <c r="E5">
        <v>1243727262</v>
      </c>
      <c r="F5">
        <f>D5-E5</f>
        <v>18986097</v>
      </c>
      <c r="G5">
        <v>103638307</v>
      </c>
      <c r="H5">
        <v>3353108</v>
      </c>
      <c r="I5" s="9">
        <f>(E5/D5)*100</f>
        <v>98.496404836087578</v>
      </c>
      <c r="J5" s="9">
        <f>(F5/D5)*100</f>
        <v>1.5035951639124141</v>
      </c>
      <c r="K5" s="9">
        <f>(G5/E5)*100</f>
        <v>8.3328805411358751</v>
      </c>
      <c r="L5" s="9">
        <f>(H5/E5)*100</f>
        <v>0.26960155191966839</v>
      </c>
      <c r="M5" s="4">
        <v>971000000</v>
      </c>
      <c r="N5" s="4">
        <v>24300000000</v>
      </c>
      <c r="O5">
        <v>25</v>
      </c>
      <c r="P5" s="5">
        <f>ABS(1-('Assembly results'!C5/'GS estimations'!M5))*100</f>
        <v>5.3553038105046298</v>
      </c>
      <c r="Q5">
        <f>M5-'Assembly results'!C5</f>
        <v>52000000</v>
      </c>
      <c r="R5" s="6">
        <f>ABS(M5-Metadata!D5)</f>
        <v>55154750</v>
      </c>
    </row>
    <row r="6" spans="1:18" ht="12.75" customHeight="1">
      <c r="A6" s="16" t="s">
        <v>11</v>
      </c>
      <c r="B6" s="16" t="s">
        <v>149</v>
      </c>
      <c r="C6" t="s">
        <v>148</v>
      </c>
      <c r="D6">
        <v>561861453</v>
      </c>
      <c r="E6">
        <v>560384624</v>
      </c>
      <c r="F6">
        <f>D6-E6</f>
        <v>1476829</v>
      </c>
      <c r="G6">
        <v>52095967</v>
      </c>
      <c r="H6">
        <v>14213207</v>
      </c>
      <c r="I6" s="9">
        <f>(E6/D6)*100</f>
        <v>99.737154241118589</v>
      </c>
      <c r="J6" s="9">
        <f>(F6/D6)*100</f>
        <v>0.26284575888141593</v>
      </c>
      <c r="K6" s="9">
        <f>(G6/E6)*100</f>
        <v>9.2964661714201497</v>
      </c>
      <c r="L6" s="9">
        <f>(H6/E6)*100</f>
        <v>2.5363306542115263</v>
      </c>
      <c r="M6" s="4">
        <v>922000000</v>
      </c>
      <c r="N6" s="4">
        <v>24000000000</v>
      </c>
      <c r="O6">
        <v>26</v>
      </c>
      <c r="P6" s="5">
        <f>ABS(1-('Assembly results'!C6/'GS estimations'!M6))*100</f>
        <v>3.14533622559654</v>
      </c>
      <c r="Q6">
        <f>M6-'Assembly results'!C6</f>
        <v>-29000000</v>
      </c>
      <c r="R6" s="6">
        <f>ABS(M6-Metadata!D6)</f>
        <v>61140750</v>
      </c>
    </row>
    <row r="7" spans="1:18" ht="12.75" customHeight="1">
      <c r="A7" s="16" t="s">
        <v>11</v>
      </c>
      <c r="B7" s="16" t="s">
        <v>308</v>
      </c>
      <c r="C7" t="s">
        <v>307</v>
      </c>
      <c r="D7">
        <v>541057886</v>
      </c>
      <c r="E7">
        <v>540222686</v>
      </c>
      <c r="F7">
        <f>D7-E7</f>
        <v>835200</v>
      </c>
      <c r="G7">
        <v>50406746</v>
      </c>
      <c r="H7">
        <v>36793388</v>
      </c>
      <c r="I7" s="9">
        <f>(E7/D7)*100</f>
        <v>99.845635740350332</v>
      </c>
      <c r="J7" s="9">
        <f>(F7/D7)*100</f>
        <v>0.15436425964965975</v>
      </c>
      <c r="K7" s="9">
        <f>(G7/E7)*100</f>
        <v>9.3307347703646784</v>
      </c>
      <c r="L7" s="9">
        <f>(H7/E7)*100</f>
        <v>6.8107817301104596</v>
      </c>
      <c r="M7" s="4">
        <v>970000000</v>
      </c>
      <c r="N7" s="4">
        <v>26200000000</v>
      </c>
      <c r="O7">
        <v>27</v>
      </c>
      <c r="P7" s="5">
        <f>ABS(1-('Assembly results'!C7/'GS estimations'!M7))*100</f>
        <v>1.6494845360824795</v>
      </c>
      <c r="Q7">
        <f>M7-'Assembly results'!C7</f>
        <v>16000000</v>
      </c>
      <c r="R7" s="6">
        <f>ABS(M7-Metadata!D7)</f>
        <v>16854750</v>
      </c>
    </row>
    <row r="8" spans="1:18" ht="12.75" customHeight="1">
      <c r="A8" s="16" t="s">
        <v>11</v>
      </c>
      <c r="B8" s="16" t="s">
        <v>284</v>
      </c>
      <c r="C8" t="s">
        <v>283</v>
      </c>
      <c r="D8">
        <v>497381208</v>
      </c>
      <c r="E8">
        <v>496229813</v>
      </c>
      <c r="F8">
        <f>D8-E8</f>
        <v>1151395</v>
      </c>
      <c r="G8">
        <v>52089749</v>
      </c>
      <c r="H8">
        <v>40935444</v>
      </c>
      <c r="I8" s="9">
        <f>(E8/D8)*100</f>
        <v>99.7685085440542</v>
      </c>
      <c r="J8" s="9">
        <f>(F8/D8)*100</f>
        <v>0.23149145594579842</v>
      </c>
      <c r="K8" s="9">
        <f>(G8/E8)*100</f>
        <v>10.497101874046411</v>
      </c>
      <c r="L8" s="9">
        <f>(H8/E8)*100</f>
        <v>8.2492915434728218</v>
      </c>
      <c r="M8" s="4">
        <v>953000000</v>
      </c>
      <c r="N8" s="4">
        <v>28600000000</v>
      </c>
      <c r="O8">
        <v>30</v>
      </c>
      <c r="P8" s="5">
        <f>ABS(1-('Assembly results'!C8/'GS estimations'!M8))*100</f>
        <v>0.62959076600209718</v>
      </c>
      <c r="Q8">
        <f>M8-'Assembly results'!C8</f>
        <v>6000000</v>
      </c>
      <c r="R8" s="6">
        <f>ABS(M8-Metadata!D8)</f>
        <v>15069500</v>
      </c>
    </row>
    <row r="9" spans="1:18" ht="15.75">
      <c r="A9" s="16" t="s">
        <v>11</v>
      </c>
      <c r="B9" s="16" t="s">
        <v>322</v>
      </c>
      <c r="C9" t="s">
        <v>321</v>
      </c>
      <c r="D9">
        <v>527787844</v>
      </c>
      <c r="E9">
        <v>527085152</v>
      </c>
      <c r="F9">
        <f>D9-E9</f>
        <v>702692</v>
      </c>
      <c r="G9">
        <v>55476889</v>
      </c>
      <c r="H9">
        <v>46207440</v>
      </c>
      <c r="I9" s="9">
        <f>(E9/D9)*100</f>
        <v>99.866860897235824</v>
      </c>
      <c r="J9" s="9">
        <f>(F9/D9)*100</f>
        <v>0.13313910276417809</v>
      </c>
      <c r="K9" s="9">
        <f>(G9/E9)*100</f>
        <v>10.525223256526111</v>
      </c>
      <c r="L9" s="9">
        <f>(H9/E9)*100</f>
        <v>8.7665986842292991</v>
      </c>
      <c r="M9" s="4">
        <v>977000000</v>
      </c>
      <c r="N9" s="4">
        <v>15600000000</v>
      </c>
      <c r="O9">
        <v>16</v>
      </c>
      <c r="P9" s="5">
        <f>ABS(1-('Assembly results'!C9/'GS estimations'!M9))*100</f>
        <v>7.7789150460593648</v>
      </c>
      <c r="Q9">
        <f>M9-'Assembly results'!C9</f>
        <v>76000000</v>
      </c>
      <c r="R9" s="6">
        <f>ABS(M9-Metadata!D9)</f>
        <v>57059500</v>
      </c>
    </row>
    <row r="10" spans="1:18" ht="15.75">
      <c r="A10" s="16" t="s">
        <v>11</v>
      </c>
      <c r="B10" s="16" t="s">
        <v>105</v>
      </c>
      <c r="C10" t="s">
        <v>104</v>
      </c>
      <c r="D10">
        <v>622225055</v>
      </c>
      <c r="E10">
        <v>621295968</v>
      </c>
      <c r="F10">
        <f>D10-E10</f>
        <v>929087</v>
      </c>
      <c r="G10">
        <v>57061310</v>
      </c>
      <c r="H10">
        <v>44314262</v>
      </c>
      <c r="I10" s="9">
        <f>(E10/D10)*100</f>
        <v>99.850683126220304</v>
      </c>
      <c r="J10" s="9">
        <f>(F10/D10)*100</f>
        <v>0.14931687377969696</v>
      </c>
      <c r="K10" s="9">
        <f>(G10/E10)*100</f>
        <v>9.1842395474872944</v>
      </c>
      <c r="L10" s="9">
        <f>(H10/E10)*100</f>
        <v>7.1325526451831083</v>
      </c>
      <c r="M10" s="4">
        <v>972000000</v>
      </c>
      <c r="N10" s="4">
        <v>35000000000</v>
      </c>
      <c r="O10">
        <v>36</v>
      </c>
      <c r="P10" s="5">
        <f>ABS(1-('Assembly results'!C10/'GS estimations'!M10))*100</f>
        <v>5.0411522633744816</v>
      </c>
      <c r="Q10">
        <f>M10-'Assembly results'!C10</f>
        <v>49000000</v>
      </c>
      <c r="R10" s="6">
        <f>ABS(M10-Metadata!D10)</f>
        <v>15274750</v>
      </c>
    </row>
    <row r="11" spans="1:18" ht="15.75">
      <c r="A11" s="16" t="s">
        <v>11</v>
      </c>
      <c r="B11" s="16" t="s">
        <v>58</v>
      </c>
      <c r="C11" t="s">
        <v>57</v>
      </c>
      <c r="D11">
        <v>532742699</v>
      </c>
      <c r="E11">
        <v>531758615</v>
      </c>
      <c r="F11">
        <f>D11-E11</f>
        <v>984084</v>
      </c>
      <c r="G11">
        <v>52770998</v>
      </c>
      <c r="H11">
        <v>41169832</v>
      </c>
      <c r="I11" s="9">
        <f>(E11/D11)*100</f>
        <v>99.815279683448082</v>
      </c>
      <c r="J11" s="9">
        <f>(F11/D11)*100</f>
        <v>0.18472031655191204</v>
      </c>
      <c r="K11" s="9">
        <f>(G11/E11)*100</f>
        <v>9.9238632927460895</v>
      </c>
      <c r="L11" s="9">
        <f>(H11/E11)*100</f>
        <v>7.7422031046925301</v>
      </c>
      <c r="M11" s="4">
        <v>999000000</v>
      </c>
      <c r="N11" s="4">
        <v>28000000000</v>
      </c>
      <c r="O11">
        <v>28</v>
      </c>
      <c r="P11" s="5">
        <f>ABS(1-('Assembly results'!C11/'GS estimations'!M11))*100</f>
        <v>5.3053053053053079</v>
      </c>
      <c r="Q11">
        <f>M11-'Assembly results'!C11</f>
        <v>53000000</v>
      </c>
      <c r="R11" s="6">
        <f>ABS(M11-Metadata!D11)</f>
        <v>31268750</v>
      </c>
    </row>
    <row r="12" spans="1:18" ht="15.75">
      <c r="A12" s="16" t="s">
        <v>11</v>
      </c>
      <c r="B12" s="16" t="s">
        <v>204</v>
      </c>
      <c r="C12" t="s">
        <v>203</v>
      </c>
      <c r="D12">
        <v>537474374</v>
      </c>
      <c r="E12">
        <v>536859197</v>
      </c>
      <c r="F12">
        <f>D12-E12</f>
        <v>615177</v>
      </c>
      <c r="G12">
        <v>56338018</v>
      </c>
      <c r="H12">
        <v>47245812</v>
      </c>
      <c r="I12" s="9">
        <f>(E12/D12)*100</f>
        <v>99.885543008232801</v>
      </c>
      <c r="J12" s="9">
        <f>(F12/D12)*100</f>
        <v>0.11445699176720191</v>
      </c>
      <c r="K12" s="9">
        <f>(G12/E12)*100</f>
        <v>10.494002582952863</v>
      </c>
      <c r="L12" s="9">
        <f>(H12/E12)*100</f>
        <v>8.8004102870943282</v>
      </c>
      <c r="M12" s="4">
        <v>1020000000</v>
      </c>
      <c r="N12" s="4">
        <v>54600000000</v>
      </c>
      <c r="O12">
        <v>57</v>
      </c>
      <c r="P12" s="5">
        <f>ABS(1-('Assembly results'!C12/'GS estimations'!M12))*100</f>
        <v>6.0784313725490202</v>
      </c>
      <c r="Q12">
        <f>M12-'Assembly results'!C12</f>
        <v>62000000</v>
      </c>
      <c r="R12" s="6">
        <f>ABS(M12-Metadata!D12)</f>
        <v>38522750</v>
      </c>
    </row>
    <row r="13" spans="1:18" ht="15.75">
      <c r="A13" s="16" t="s">
        <v>11</v>
      </c>
      <c r="B13" s="16" t="s">
        <v>109</v>
      </c>
      <c r="C13" t="s">
        <v>108</v>
      </c>
      <c r="D13">
        <v>602375785</v>
      </c>
      <c r="E13">
        <v>599727925</v>
      </c>
      <c r="F13">
        <f>D13-E13</f>
        <v>2647860</v>
      </c>
      <c r="G13">
        <v>56584550</v>
      </c>
      <c r="H13">
        <v>44625704</v>
      </c>
      <c r="I13" s="9">
        <f>(E13/D13)*100</f>
        <v>99.560430537558872</v>
      </c>
      <c r="J13" s="9">
        <f>(F13/D13)*100</f>
        <v>0.43956946244112383</v>
      </c>
      <c r="K13" s="9">
        <f>(G13/E13)*100</f>
        <v>9.4350367293635689</v>
      </c>
      <c r="L13" s="9">
        <f>(H13/E13)*100</f>
        <v>7.4409915129431408</v>
      </c>
      <c r="M13" s="4">
        <v>976000000</v>
      </c>
      <c r="N13" s="4">
        <v>20500000000</v>
      </c>
      <c r="O13">
        <v>21</v>
      </c>
      <c r="P13" s="5">
        <f>ABS(1-('Assembly results'!C13/'GS estimations'!M13))*100</f>
        <v>3.8934426229508157</v>
      </c>
      <c r="Q13">
        <f>M13-'Assembly results'!C13</f>
        <v>38000000</v>
      </c>
      <c r="R13" s="6">
        <f>ABS(M13-Metadata!D13)</f>
        <v>168019045</v>
      </c>
    </row>
    <row r="14" spans="1:18" ht="15.75">
      <c r="A14" s="16" t="s">
        <v>11</v>
      </c>
      <c r="B14" s="16" t="s">
        <v>288</v>
      </c>
      <c r="C14" t="s">
        <v>287</v>
      </c>
      <c r="D14">
        <v>547428617</v>
      </c>
      <c r="E14">
        <v>546912641</v>
      </c>
      <c r="F14">
        <f>D14-E14</f>
        <v>515976</v>
      </c>
      <c r="G14">
        <v>57306802</v>
      </c>
      <c r="H14">
        <v>50357405</v>
      </c>
      <c r="I14" s="9">
        <f>(E14/D14)*100</f>
        <v>99.90574551932859</v>
      </c>
      <c r="J14" s="9">
        <f>(F14/D14)*100</f>
        <v>9.4254480671404142E-2</v>
      </c>
      <c r="K14" s="9">
        <f>(G14/E14)*100</f>
        <v>10.47823687074002</v>
      </c>
      <c r="L14" s="9">
        <f>(H14/E14)*100</f>
        <v>9.2075774492840807</v>
      </c>
      <c r="M14" s="4">
        <v>1020000000</v>
      </c>
      <c r="N14" s="4">
        <v>25600000000</v>
      </c>
      <c r="O14">
        <v>25</v>
      </c>
      <c r="P14" s="5">
        <f>ABS(1-('Assembly results'!C14/'GS estimations'!M14))*100</f>
        <v>6.568627450980391</v>
      </c>
      <c r="Q14">
        <f>M14-'Assembly results'!C14</f>
        <v>67000000</v>
      </c>
      <c r="R14" s="6">
        <f>ABS(M14-Metadata!D14)</f>
        <v>146747015.6875</v>
      </c>
    </row>
    <row r="15" spans="1:18" ht="15.75">
      <c r="A15" s="16" t="s">
        <v>11</v>
      </c>
      <c r="B15" s="16" t="s">
        <v>202</v>
      </c>
      <c r="C15" t="s">
        <v>201</v>
      </c>
      <c r="D15">
        <v>645949745</v>
      </c>
      <c r="E15">
        <v>645459812</v>
      </c>
      <c r="F15">
        <f>D15-E15</f>
        <v>489933</v>
      </c>
      <c r="G15">
        <v>57937507</v>
      </c>
      <c r="H15">
        <v>45101483</v>
      </c>
      <c r="I15" s="9">
        <f>(E15/D15)*100</f>
        <v>99.924153077883787</v>
      </c>
      <c r="J15" s="9">
        <f>(F15/D15)*100</f>
        <v>7.5846922116208901E-2</v>
      </c>
      <c r="K15" s="9">
        <f>(G15/E15)*100</f>
        <v>8.9761602384626862</v>
      </c>
      <c r="L15" s="9">
        <f>(H15/E15)*100</f>
        <v>6.9874966901889781</v>
      </c>
      <c r="M15" s="4">
        <v>967000000</v>
      </c>
      <c r="N15" s="4">
        <v>30000000000</v>
      </c>
      <c r="O15">
        <v>31</v>
      </c>
      <c r="P15" s="5">
        <f>ABS(1-('Assembly results'!C15/'GS estimations'!M15))*100</f>
        <v>1.9648397104446769</v>
      </c>
      <c r="Q15">
        <f>M15-'Assembly results'!C15</f>
        <v>19000000</v>
      </c>
      <c r="R15" s="6">
        <f>ABS(M15-Metadata!D15)</f>
        <v>18947930.25</v>
      </c>
    </row>
    <row r="16" spans="1:18" ht="15.75">
      <c r="A16" s="16" t="s">
        <v>11</v>
      </c>
      <c r="B16" s="16" t="s">
        <v>248</v>
      </c>
      <c r="C16" t="s">
        <v>247</v>
      </c>
      <c r="D16">
        <v>511478730</v>
      </c>
      <c r="E16">
        <v>511108348</v>
      </c>
      <c r="F16">
        <f>D16-E16</f>
        <v>370382</v>
      </c>
      <c r="G16">
        <v>56196697</v>
      </c>
      <c r="H16">
        <v>51392656</v>
      </c>
      <c r="I16" s="9">
        <f>(E16/D16)*100</f>
        <v>99.927586040576898</v>
      </c>
      <c r="J16" s="9">
        <f>(F16/D16)*100</f>
        <v>7.2413959423102497E-2</v>
      </c>
      <c r="K16" s="9">
        <f>(G16/E16)*100</f>
        <v>10.995065375062119</v>
      </c>
      <c r="L16" s="9">
        <f>(H16/E16)*100</f>
        <v>10.055139228522247</v>
      </c>
      <c r="M16" s="4">
        <v>940000000</v>
      </c>
      <c r="N16" s="4">
        <v>24400000000</v>
      </c>
      <c r="O16">
        <v>26</v>
      </c>
      <c r="P16" s="5">
        <f>ABS(1-('Assembly results'!C16/'GS estimations'!M16))*100</f>
        <v>0</v>
      </c>
      <c r="Q16">
        <f>M16-'Assembly results'!C16</f>
        <v>0</v>
      </c>
      <c r="R16" s="6">
        <f>ABS(M16-Metadata!D16)</f>
        <v>29276500</v>
      </c>
    </row>
    <row r="17" spans="1:18" ht="15.75">
      <c r="A17" s="16" t="s">
        <v>11</v>
      </c>
      <c r="B17" s="16" t="s">
        <v>326</v>
      </c>
      <c r="C17" t="s">
        <v>325</v>
      </c>
      <c r="D17">
        <v>551352443</v>
      </c>
      <c r="E17">
        <v>550665543</v>
      </c>
      <c r="F17">
        <f>D17-E17</f>
        <v>686900</v>
      </c>
      <c r="G17">
        <v>55868198</v>
      </c>
      <c r="H17">
        <v>42586867</v>
      </c>
      <c r="I17" s="9">
        <f>(E17/D17)*100</f>
        <v>99.875415442749755</v>
      </c>
      <c r="J17" s="9">
        <f>(F17/D17)*100</f>
        <v>0.12458455725025237</v>
      </c>
      <c r="K17" s="9">
        <f>(G17/E17)*100</f>
        <v>10.145577240157916</v>
      </c>
      <c r="L17" s="9">
        <f>(H17/E17)*100</f>
        <v>7.7337083355513316</v>
      </c>
      <c r="M17" s="4">
        <v>973000000</v>
      </c>
      <c r="N17" s="4">
        <v>28200000000</v>
      </c>
      <c r="O17">
        <v>29</v>
      </c>
      <c r="P17" s="5">
        <f>ABS(1-('Assembly results'!C17/'GS estimations'!M17))*100</f>
        <v>1.0277492291880796</v>
      </c>
      <c r="Q17">
        <f>M17-'Assembly results'!C17</f>
        <v>10000000</v>
      </c>
      <c r="R17" s="6">
        <f>ABS(M17-Metadata!D17)</f>
        <v>17988500</v>
      </c>
    </row>
    <row r="18" spans="1:18" ht="15.75">
      <c r="A18" s="16" t="s">
        <v>11</v>
      </c>
      <c r="B18" s="16" t="s">
        <v>211</v>
      </c>
      <c r="C18" t="s">
        <v>210</v>
      </c>
      <c r="D18">
        <v>707308722</v>
      </c>
      <c r="E18">
        <v>706638362</v>
      </c>
      <c r="F18">
        <f>D18-E18</f>
        <v>670360</v>
      </c>
      <c r="G18">
        <v>59128036</v>
      </c>
      <c r="H18">
        <v>46087091</v>
      </c>
      <c r="I18" s="9">
        <f>(E18/D18)*100</f>
        <v>99.905223846511532</v>
      </c>
      <c r="J18" s="9">
        <f>(F18/D18)*100</f>
        <v>9.4776153488462134E-2</v>
      </c>
      <c r="K18" s="9">
        <f>(G18/E18)*100</f>
        <v>8.3675100560136304</v>
      </c>
      <c r="L18" s="9">
        <f>(H18/E18)*100</f>
        <v>6.5220193918653973</v>
      </c>
      <c r="M18" s="4">
        <v>941000000</v>
      </c>
      <c r="N18" s="4">
        <v>25400000000</v>
      </c>
      <c r="O18">
        <v>27</v>
      </c>
      <c r="P18" s="5">
        <f>ABS(1-('Assembly results'!C18/'GS estimations'!M18))*100</f>
        <v>1.5940488841657885</v>
      </c>
      <c r="Q18">
        <f>M18-'Assembly results'!C18</f>
        <v>-15000000</v>
      </c>
      <c r="R18" s="6">
        <f>ABS(M18-Metadata!D18)</f>
        <v>31724750</v>
      </c>
    </row>
    <row r="19" spans="1:18" ht="15.75">
      <c r="A19" s="16" t="s">
        <v>11</v>
      </c>
      <c r="B19" s="16" t="s">
        <v>130</v>
      </c>
      <c r="C19" t="s">
        <v>129</v>
      </c>
      <c r="D19">
        <v>674613460</v>
      </c>
      <c r="E19">
        <v>674177416</v>
      </c>
      <c r="F19">
        <f>D19-E19</f>
        <v>436044</v>
      </c>
      <c r="G19">
        <v>58061010</v>
      </c>
      <c r="H19">
        <v>47818070</v>
      </c>
      <c r="I19" s="9">
        <f>(E19/D19)*100</f>
        <v>99.935363874892147</v>
      </c>
      <c r="J19" s="9">
        <f>(F19/D19)*100</f>
        <v>6.4636125107850648E-2</v>
      </c>
      <c r="K19" s="9">
        <f>(G19/E19)*100</f>
        <v>8.6121262181229756</v>
      </c>
      <c r="L19" s="9">
        <f>(H19/E19)*100</f>
        <v>7.0928021118998732</v>
      </c>
      <c r="M19" s="4">
        <v>971000000</v>
      </c>
      <c r="N19" s="4">
        <v>30100000000</v>
      </c>
      <c r="O19">
        <v>31</v>
      </c>
      <c r="P19" s="5">
        <f>ABS(1-('Assembly results'!C19/'GS estimations'!M19))*100</f>
        <v>0</v>
      </c>
      <c r="Q19">
        <f>M19-'Assembly results'!C19</f>
        <v>0</v>
      </c>
      <c r="R19" s="6">
        <f>ABS(M19-Metadata!D19)</f>
        <v>23112000</v>
      </c>
    </row>
    <row r="20" spans="1:18" ht="15.75">
      <c r="A20" s="16" t="s">
        <v>11</v>
      </c>
      <c r="B20" s="16" t="s">
        <v>217</v>
      </c>
      <c r="C20" t="s">
        <v>216</v>
      </c>
      <c r="D20">
        <v>615548507</v>
      </c>
      <c r="E20">
        <v>614999770</v>
      </c>
      <c r="F20">
        <f>D20-E20</f>
        <v>548737</v>
      </c>
      <c r="G20">
        <v>58277266</v>
      </c>
      <c r="H20">
        <v>46027375</v>
      </c>
      <c r="I20" s="9">
        <f>(E20/D20)*100</f>
        <v>99.910853979213698</v>
      </c>
      <c r="J20" s="9">
        <f>(F20/D20)*100</f>
        <v>8.9146020786303362E-2</v>
      </c>
      <c r="K20" s="9">
        <f>(G20/E20)*100</f>
        <v>9.4759817552452095</v>
      </c>
      <c r="L20" s="9">
        <f>(H20/E20)*100</f>
        <v>7.4841288152026468</v>
      </c>
      <c r="M20" s="4">
        <v>978000000</v>
      </c>
      <c r="N20" s="4">
        <v>32300000000</v>
      </c>
      <c r="O20">
        <v>33</v>
      </c>
      <c r="P20" s="5">
        <f>ABS(1-('Assembly results'!C20/'GS estimations'!M20))*100</f>
        <v>3.1697341513292399</v>
      </c>
      <c r="Q20">
        <f>M20-'Assembly results'!C20</f>
        <v>31000000</v>
      </c>
      <c r="R20" s="6">
        <f>ABS(M20-Metadata!D20)</f>
        <v>10761680.25</v>
      </c>
    </row>
    <row r="21" spans="1:18" ht="15.75">
      <c r="A21" s="16" t="s">
        <v>11</v>
      </c>
      <c r="B21" s="16" t="s">
        <v>320</v>
      </c>
      <c r="C21" t="s">
        <v>319</v>
      </c>
      <c r="D21">
        <v>614559102</v>
      </c>
      <c r="E21">
        <v>613975256</v>
      </c>
      <c r="F21">
        <f>D21-E21</f>
        <v>583846</v>
      </c>
      <c r="G21">
        <v>58230968</v>
      </c>
      <c r="H21">
        <v>45360414</v>
      </c>
      <c r="I21" s="9">
        <f>(E21/D21)*100</f>
        <v>99.904997583129116</v>
      </c>
      <c r="J21" s="9">
        <f>(F21/D21)*100</f>
        <v>9.5002416870883802E-2</v>
      </c>
      <c r="K21" s="9">
        <f>(G21/E21)*100</f>
        <v>9.4842532220875029</v>
      </c>
      <c r="L21" s="9">
        <f>(H21/E21)*100</f>
        <v>7.387987310029315</v>
      </c>
      <c r="M21" s="4">
        <v>1000000000</v>
      </c>
      <c r="N21" s="4">
        <v>29100000000</v>
      </c>
      <c r="O21">
        <v>29</v>
      </c>
      <c r="P21" s="5">
        <f>ABS(1-('Assembly results'!C21/'GS estimations'!M21))*100</f>
        <v>5.3000000000000043</v>
      </c>
      <c r="Q21">
        <f>M21-'Assembly results'!C21</f>
        <v>53000000</v>
      </c>
      <c r="R21" s="6">
        <f>ABS(M21-Metadata!D21)</f>
        <v>27710000</v>
      </c>
    </row>
    <row r="22" spans="1:18" ht="15.75">
      <c r="A22" s="16" t="s">
        <v>11</v>
      </c>
      <c r="B22" s="16" t="s">
        <v>30</v>
      </c>
      <c r="C22" t="s">
        <v>29</v>
      </c>
      <c r="D22">
        <v>692187423</v>
      </c>
      <c r="E22">
        <v>691530320</v>
      </c>
      <c r="F22">
        <f>D22-E22</f>
        <v>657103</v>
      </c>
      <c r="G22">
        <v>59817281</v>
      </c>
      <c r="H22">
        <v>47990326</v>
      </c>
      <c r="I22" s="9">
        <f>(E22/D22)*100</f>
        <v>99.905068630523203</v>
      </c>
      <c r="J22" s="9">
        <f>(F22/D22)*100</f>
        <v>9.4931369476789818E-2</v>
      </c>
      <c r="K22" s="9">
        <f>(G22/E22)*100</f>
        <v>8.64998674244681</v>
      </c>
      <c r="L22" s="9">
        <f>(H22/E22)*100</f>
        <v>6.9397283983152036</v>
      </c>
      <c r="M22" s="4">
        <v>950000000</v>
      </c>
      <c r="N22" s="4">
        <v>20900000000</v>
      </c>
      <c r="O22">
        <v>22</v>
      </c>
      <c r="P22" s="5">
        <f>ABS(1-('Assembly results'!C22/'GS estimations'!M22))*100</f>
        <v>0.84210526315789958</v>
      </c>
      <c r="Q22">
        <f>M22-'Assembly results'!C22</f>
        <v>8000000</v>
      </c>
      <c r="R22" s="6">
        <f>ABS(M22-Metadata!D22)</f>
        <v>44861500</v>
      </c>
    </row>
    <row r="23" spans="1:18" ht="15.75">
      <c r="A23" s="16" t="s">
        <v>11</v>
      </c>
      <c r="B23" s="16" t="s">
        <v>72</v>
      </c>
      <c r="C23" t="s">
        <v>71</v>
      </c>
      <c r="D23">
        <v>620372331</v>
      </c>
      <c r="E23">
        <v>619615248</v>
      </c>
      <c r="F23">
        <f>D23-E23</f>
        <v>757083</v>
      </c>
      <c r="G23">
        <v>58379110</v>
      </c>
      <c r="H23">
        <v>46505730</v>
      </c>
      <c r="I23" s="9">
        <f>(E23/D23)*100</f>
        <v>99.877963125986028</v>
      </c>
      <c r="J23" s="9">
        <f>(F23/D23)*100</f>
        <v>0.12203687401397016</v>
      </c>
      <c r="K23" s="9">
        <f>(G23/E23)*100</f>
        <v>9.4218323691091612</v>
      </c>
      <c r="L23" s="9">
        <f>(H23/E23)*100</f>
        <v>7.5055819155696435</v>
      </c>
      <c r="M23" s="4">
        <v>950000000</v>
      </c>
      <c r="N23" s="4">
        <v>30400000000</v>
      </c>
      <c r="O23">
        <v>32</v>
      </c>
      <c r="P23" s="5">
        <f>ABS(1-('Assembly results'!C23/'GS estimations'!M23))*100</f>
        <v>0.52631578947368585</v>
      </c>
      <c r="Q23">
        <f>M23-'Assembly results'!C23</f>
        <v>-5000000</v>
      </c>
      <c r="R23" s="6">
        <f>ABS(M23-Metadata!D23)</f>
        <v>12642750</v>
      </c>
    </row>
    <row r="24" spans="1:18" ht="15.75">
      <c r="A24" s="16" t="s">
        <v>11</v>
      </c>
      <c r="B24" s="16" t="s">
        <v>254</v>
      </c>
      <c r="C24" t="s">
        <v>253</v>
      </c>
      <c r="D24">
        <v>593980351</v>
      </c>
      <c r="E24">
        <v>593048779</v>
      </c>
      <c r="F24">
        <f>D24-E24</f>
        <v>931572</v>
      </c>
      <c r="G24">
        <v>59020819</v>
      </c>
      <c r="H24">
        <v>48207398</v>
      </c>
      <c r="I24" s="9">
        <f>(E24/D24)*100</f>
        <v>99.843164508988949</v>
      </c>
      <c r="J24" s="9">
        <f>(F24/D24)*100</f>
        <v>0.15683549101104863</v>
      </c>
      <c r="K24" s="9">
        <f>(G24/E24)*100</f>
        <v>9.9521019332542959</v>
      </c>
      <c r="L24" s="9">
        <f>(H24/E24)*100</f>
        <v>8.128740789465482</v>
      </c>
      <c r="M24" s="4">
        <v>971000000</v>
      </c>
      <c r="N24" s="4">
        <v>39800000000</v>
      </c>
      <c r="O24">
        <v>41</v>
      </c>
      <c r="P24" s="5">
        <f>ABS(1-('Assembly results'!C24/'GS estimations'!M24))*100</f>
        <v>0.51493305870237149</v>
      </c>
      <c r="Q24">
        <f>M24-'Assembly results'!C24</f>
        <v>5000000</v>
      </c>
      <c r="R24" s="6">
        <f>ABS(M24-Metadata!D24)</f>
        <v>5117750</v>
      </c>
    </row>
    <row r="25" spans="1:18" ht="15.75">
      <c r="A25" s="16" t="s">
        <v>11</v>
      </c>
      <c r="B25" s="16" t="s">
        <v>21</v>
      </c>
      <c r="C25" t="s">
        <v>20</v>
      </c>
      <c r="D25">
        <v>629463160</v>
      </c>
      <c r="E25">
        <v>628760719</v>
      </c>
      <c r="F25">
        <f>D25-E25</f>
        <v>702441</v>
      </c>
      <c r="G25">
        <v>59301936</v>
      </c>
      <c r="H25">
        <v>47261619</v>
      </c>
      <c r="I25" s="9">
        <f>(E25/D25)*100</f>
        <v>99.888406336599587</v>
      </c>
      <c r="J25" s="9">
        <f>(F25/D25)*100</f>
        <v>0.11159366340041252</v>
      </c>
      <c r="K25" s="9">
        <f>(G25/E25)*100</f>
        <v>9.4315586530780084</v>
      </c>
      <c r="L25" s="9">
        <f>(H25/E25)*100</f>
        <v>7.5166303447146472</v>
      </c>
      <c r="M25" s="4">
        <v>953000000</v>
      </c>
      <c r="N25" s="4">
        <v>38100000000</v>
      </c>
      <c r="O25">
        <v>40</v>
      </c>
      <c r="P25" s="5">
        <f>ABS(1-('Assembly results'!C25/'GS estimations'!M25))*100</f>
        <v>0.52465897166842357</v>
      </c>
      <c r="Q25">
        <f>M25-'Assembly results'!C25</f>
        <v>-5000000</v>
      </c>
      <c r="R25" s="6">
        <f>ABS(M25-Metadata!D25)</f>
        <v>55448750</v>
      </c>
    </row>
    <row r="26" spans="1:18" ht="15.75">
      <c r="A26" s="16" t="s">
        <v>11</v>
      </c>
      <c r="B26" s="16" t="s">
        <v>132</v>
      </c>
      <c r="C26" t="s">
        <v>131</v>
      </c>
      <c r="D26">
        <v>575121875</v>
      </c>
      <c r="E26">
        <v>574593971</v>
      </c>
      <c r="F26">
        <f>D26-E26</f>
        <v>527904</v>
      </c>
      <c r="G26">
        <v>57788997</v>
      </c>
      <c r="H26">
        <v>45406992</v>
      </c>
      <c r="I26" s="9">
        <f>(E26/D26)*100</f>
        <v>99.908210064171172</v>
      </c>
      <c r="J26" s="9">
        <f>(F26/D26)*100</f>
        <v>9.1789935828818892E-2</v>
      </c>
      <c r="K26" s="9">
        <f>(G26/E26)*100</f>
        <v>10.057362227352714</v>
      </c>
      <c r="L26" s="9">
        <f>(H26/E26)*100</f>
        <v>7.9024483882028065</v>
      </c>
      <c r="M26" s="4">
        <v>944000000</v>
      </c>
      <c r="N26" s="4">
        <v>37800000000</v>
      </c>
      <c r="O26">
        <v>40</v>
      </c>
      <c r="P26" s="5">
        <f>ABS(1-('Assembly results'!C26/'GS estimations'!M26))*100</f>
        <v>3.495762711864403</v>
      </c>
      <c r="Q26">
        <f>M26-'Assembly results'!C26</f>
        <v>-33000000</v>
      </c>
      <c r="R26" s="6">
        <f>ABS(M26-Metadata!D26)</f>
        <v>38608500</v>
      </c>
    </row>
    <row r="27" spans="1:18" ht="15.75">
      <c r="A27" s="16" t="s">
        <v>11</v>
      </c>
      <c r="B27" s="16" t="s">
        <v>244</v>
      </c>
      <c r="C27" t="s">
        <v>243</v>
      </c>
      <c r="D27">
        <v>725348881</v>
      </c>
      <c r="E27">
        <v>724814159</v>
      </c>
      <c r="F27">
        <f>D27-E27</f>
        <v>534722</v>
      </c>
      <c r="G27">
        <v>59366946</v>
      </c>
      <c r="H27">
        <v>64609855</v>
      </c>
      <c r="I27" s="9">
        <f>(E27/D27)*100</f>
        <v>99.926280716217164</v>
      </c>
      <c r="J27" s="9">
        <f>(F27/D27)*100</f>
        <v>7.3719283782833878E-2</v>
      </c>
      <c r="K27" s="9">
        <f>(G27/E27)*100</f>
        <v>8.1906438033587037</v>
      </c>
      <c r="L27" s="9">
        <f>(H27/E27)*100</f>
        <v>8.9139890822690173</v>
      </c>
      <c r="M27" s="4">
        <v>945000000</v>
      </c>
      <c r="N27" s="4">
        <v>23600000000</v>
      </c>
      <c r="O27">
        <v>25</v>
      </c>
      <c r="P27" s="5">
        <f>ABS(1-('Assembly results'!C27/'GS estimations'!M27))*100</f>
        <v>2.8571428571428581</v>
      </c>
      <c r="Q27">
        <f>M27-'Assembly results'!C27</f>
        <v>27000000</v>
      </c>
      <c r="R27" s="6">
        <f>ABS(M27-Metadata!D27)</f>
        <v>39347500</v>
      </c>
    </row>
    <row r="28" spans="1:18" ht="15.75">
      <c r="A28" s="16" t="s">
        <v>11</v>
      </c>
      <c r="B28" s="16" t="s">
        <v>332</v>
      </c>
      <c r="C28" t="s">
        <v>331</v>
      </c>
      <c r="D28">
        <v>559846012</v>
      </c>
      <c r="E28">
        <v>558859323</v>
      </c>
      <c r="F28">
        <f>D28-E28</f>
        <v>986689</v>
      </c>
      <c r="G28">
        <v>58988721</v>
      </c>
      <c r="H28">
        <v>44539896</v>
      </c>
      <c r="I28" s="9">
        <f>(E28/D28)*100</f>
        <v>99.823757072685908</v>
      </c>
      <c r="J28" s="9">
        <f>(F28/D28)*100</f>
        <v>0.1762429273140915</v>
      </c>
      <c r="K28" s="9">
        <f>(G28/E28)*100</f>
        <v>10.555200311116577</v>
      </c>
      <c r="L28" s="9">
        <f>(H28/E28)*100</f>
        <v>7.9697867006863907</v>
      </c>
      <c r="M28" s="4">
        <v>975000000</v>
      </c>
      <c r="N28" s="4">
        <v>19500000000</v>
      </c>
      <c r="O28">
        <v>20</v>
      </c>
      <c r="P28" s="5">
        <f>ABS(1-('Assembly results'!C28/'GS estimations'!M28))*100</f>
        <v>4.2051282051282062</v>
      </c>
      <c r="Q28">
        <f>M28-'Assembly results'!C28</f>
        <v>41000000</v>
      </c>
      <c r="R28" s="6">
        <f>ABS(M28-Metadata!D28)</f>
        <v>2261750</v>
      </c>
    </row>
    <row r="29" spans="1:18" ht="15.75">
      <c r="A29" s="16" t="s">
        <v>11</v>
      </c>
      <c r="B29" s="16" t="s">
        <v>60</v>
      </c>
      <c r="C29" t="s">
        <v>59</v>
      </c>
      <c r="D29">
        <v>535700890</v>
      </c>
      <c r="E29">
        <v>535300494</v>
      </c>
      <c r="F29">
        <f>D29-E29</f>
        <v>400396</v>
      </c>
      <c r="G29">
        <v>58107767</v>
      </c>
      <c r="H29">
        <v>47305545</v>
      </c>
      <c r="I29" s="9">
        <f>(E29/D29)*100</f>
        <v>99.925257544373309</v>
      </c>
      <c r="J29" s="9">
        <f>(F29/D29)*100</f>
        <v>7.474245562668376E-2</v>
      </c>
      <c r="K29" s="9">
        <f>(G29/E29)*100</f>
        <v>10.855167826540432</v>
      </c>
      <c r="L29" s="9">
        <f>(H29/E29)*100</f>
        <v>8.8371943478908879</v>
      </c>
      <c r="M29" s="4">
        <v>977000000</v>
      </c>
      <c r="N29" s="4">
        <v>20500000000</v>
      </c>
      <c r="O29">
        <v>21</v>
      </c>
      <c r="P29" s="5">
        <f>ABS(1-('Assembly results'!C29/'GS estimations'!M29))*100</f>
        <v>10.849539406345954</v>
      </c>
      <c r="Q29">
        <f>M29-'Assembly results'!C29</f>
        <v>106000000</v>
      </c>
      <c r="R29" s="6">
        <f>ABS(M29-Metadata!D29)</f>
        <v>8438500</v>
      </c>
    </row>
    <row r="30" spans="1:18" ht="15.75">
      <c r="A30" s="16" t="s">
        <v>11</v>
      </c>
      <c r="B30" s="16" t="s">
        <v>190</v>
      </c>
      <c r="C30" t="s">
        <v>189</v>
      </c>
      <c r="D30">
        <v>594306056</v>
      </c>
      <c r="E30">
        <v>593694141</v>
      </c>
      <c r="F30">
        <f>D30-E30</f>
        <v>611915</v>
      </c>
      <c r="G30">
        <v>61115848</v>
      </c>
      <c r="H30">
        <v>53974778</v>
      </c>
      <c r="I30" s="9">
        <f>(E30/D30)*100</f>
        <v>99.897037057956553</v>
      </c>
      <c r="J30" s="9">
        <f>(F30/D30)*100</f>
        <v>0.10296294204345111</v>
      </c>
      <c r="K30" s="9">
        <f>(G30/E30)*100</f>
        <v>10.294163910234715</v>
      </c>
      <c r="L30" s="9">
        <f>(H30/E30)*100</f>
        <v>9.091344224668708</v>
      </c>
      <c r="M30" s="4">
        <v>1010000000</v>
      </c>
      <c r="N30" s="4">
        <v>17200000000</v>
      </c>
      <c r="O30">
        <v>17</v>
      </c>
      <c r="P30" s="5">
        <f>ABS(1-('Assembly results'!C30/'GS estimations'!M30))*100</f>
        <v>7.2277227722772235</v>
      </c>
      <c r="Q30">
        <f>M30-'Assembly results'!C30</f>
        <v>73000000</v>
      </c>
      <c r="R30" s="6">
        <f>ABS(M30-Metadata!D30)</f>
        <v>49824000</v>
      </c>
    </row>
    <row r="31" spans="1:18" ht="15.75">
      <c r="A31" s="16" t="s">
        <v>11</v>
      </c>
      <c r="B31" s="16" t="s">
        <v>316</v>
      </c>
      <c r="C31" t="s">
        <v>315</v>
      </c>
      <c r="D31">
        <v>657307345</v>
      </c>
      <c r="E31">
        <v>656491719</v>
      </c>
      <c r="F31">
        <f>D31-E31</f>
        <v>815626</v>
      </c>
      <c r="G31">
        <v>61973754</v>
      </c>
      <c r="H31">
        <v>53741135</v>
      </c>
      <c r="I31" s="9">
        <f>(E31/D31)*100</f>
        <v>99.875914059655003</v>
      </c>
      <c r="J31" s="9">
        <f>(F31/D31)*100</f>
        <v>0.12408594034499949</v>
      </c>
      <c r="K31" s="9">
        <f>(G31/E31)*100</f>
        <v>9.4401425343797829</v>
      </c>
      <c r="L31" s="9">
        <f>(H31/E31)*100</f>
        <v>8.1861101129898639</v>
      </c>
      <c r="M31" s="4">
        <v>1020000000</v>
      </c>
      <c r="N31" s="4">
        <v>14400000000</v>
      </c>
      <c r="O31">
        <v>14</v>
      </c>
      <c r="P31" s="5">
        <f>ABS(1-('Assembly results'!C31/'GS estimations'!M31))*100</f>
        <v>11.274509803921573</v>
      </c>
      <c r="Q31">
        <f>M31-'Assembly results'!C31</f>
        <v>115000000</v>
      </c>
      <c r="R31" s="6">
        <f>ABS(M31-Metadata!D31)</f>
        <v>56335000</v>
      </c>
    </row>
    <row r="32" spans="1:18" ht="15.75">
      <c r="A32" s="16" t="s">
        <v>11</v>
      </c>
      <c r="B32" s="16" t="s">
        <v>300</v>
      </c>
      <c r="C32" t="s">
        <v>299</v>
      </c>
      <c r="D32">
        <v>635324798</v>
      </c>
      <c r="E32">
        <v>634409038</v>
      </c>
      <c r="F32">
        <f>D32-E32</f>
        <v>915760</v>
      </c>
      <c r="G32">
        <v>61003220</v>
      </c>
      <c r="H32">
        <v>49844486</v>
      </c>
      <c r="I32" s="9">
        <f>(E32/D32)*100</f>
        <v>99.855859553588516</v>
      </c>
      <c r="J32" s="9">
        <f>(F32/D32)*100</f>
        <v>0.14414044641147472</v>
      </c>
      <c r="K32" s="9">
        <f>(G32/E32)*100</f>
        <v>9.6157551904233749</v>
      </c>
      <c r="L32" s="9">
        <f>(H32/E32)*100</f>
        <v>7.8568373106941776</v>
      </c>
      <c r="M32" s="4">
        <v>982000000</v>
      </c>
      <c r="N32" s="4">
        <v>28500000000</v>
      </c>
      <c r="O32">
        <v>29</v>
      </c>
      <c r="P32" s="5">
        <f>ABS(1-('Assembly results'!C32/'GS estimations'!M32))*100</f>
        <v>2.2403258655804503</v>
      </c>
      <c r="Q32">
        <f>M32-'Assembly results'!C32</f>
        <v>22000000</v>
      </c>
      <c r="R32" s="6">
        <f>ABS(M32-Metadata!D32)</f>
        <v>12392750</v>
      </c>
    </row>
    <row r="33" spans="1:18" ht="15.75">
      <c r="A33" s="16" t="s">
        <v>11</v>
      </c>
      <c r="B33" s="16" t="s">
        <v>262</v>
      </c>
      <c r="C33" t="s">
        <v>261</v>
      </c>
      <c r="D33">
        <v>562498444</v>
      </c>
      <c r="E33">
        <v>561706591</v>
      </c>
      <c r="F33">
        <f>D33-E33</f>
        <v>791853</v>
      </c>
      <c r="G33">
        <v>59647442</v>
      </c>
      <c r="H33">
        <v>49095497</v>
      </c>
      <c r="I33" s="9">
        <f>(E33/D33)*100</f>
        <v>99.859225743920462</v>
      </c>
      <c r="J33" s="9">
        <f>(F33/D33)*100</f>
        <v>0.14077425607954214</v>
      </c>
      <c r="K33" s="9">
        <f>(G33/E33)*100</f>
        <v>10.618967794878518</v>
      </c>
      <c r="L33" s="9">
        <f>(H33/E33)*100</f>
        <v>8.7404167561209896</v>
      </c>
      <c r="M33" s="4">
        <v>1020000000</v>
      </c>
      <c r="N33" s="4">
        <v>31500000000</v>
      </c>
      <c r="O33">
        <v>31</v>
      </c>
      <c r="P33" s="5">
        <f>ABS(1-('Assembly results'!C33/'GS estimations'!M33))*100</f>
        <v>3.6274509803921551</v>
      </c>
      <c r="Q33">
        <f>M33-'Assembly results'!C33</f>
        <v>37000000</v>
      </c>
      <c r="R33" s="6">
        <f>ABS(M33-Metadata!D33)</f>
        <v>46659250</v>
      </c>
    </row>
    <row r="34" spans="1:18" ht="15.75">
      <c r="A34" s="16" t="s">
        <v>11</v>
      </c>
      <c r="B34" s="16" t="s">
        <v>54</v>
      </c>
      <c r="C34" t="s">
        <v>53</v>
      </c>
      <c r="D34">
        <v>557669689</v>
      </c>
      <c r="E34">
        <v>557171791</v>
      </c>
      <c r="F34">
        <f>D34-E34</f>
        <v>497898</v>
      </c>
      <c r="G34">
        <v>57945843</v>
      </c>
      <c r="H34">
        <v>48217939</v>
      </c>
      <c r="I34" s="9">
        <f>(E34/D34)*100</f>
        <v>99.910718116867201</v>
      </c>
      <c r="J34" s="9">
        <f>(F34/D34)*100</f>
        <v>8.9281883132794768E-2</v>
      </c>
      <c r="K34" s="9">
        <f>(G34/E34)*100</f>
        <v>10.399995824627094</v>
      </c>
      <c r="L34" s="9">
        <f>(H34/E34)*100</f>
        <v>8.6540524446615414</v>
      </c>
      <c r="M34" s="4">
        <v>966000000</v>
      </c>
      <c r="N34" s="4">
        <v>30900000000</v>
      </c>
      <c r="O34">
        <v>32</v>
      </c>
      <c r="P34" s="5">
        <f>ABS(1-('Assembly results'!C34/'GS estimations'!M34))*100</f>
        <v>4.3478260869565188</v>
      </c>
      <c r="Q34">
        <f>M34-'Assembly results'!C34</f>
        <v>42000000</v>
      </c>
      <c r="R34" s="6">
        <f>ABS(M34-Metadata!D34)</f>
        <v>37944138.25</v>
      </c>
    </row>
    <row r="35" spans="1:18" ht="15.75">
      <c r="A35" s="16" t="s">
        <v>11</v>
      </c>
      <c r="B35" s="16" t="s">
        <v>324</v>
      </c>
      <c r="C35" t="s">
        <v>323</v>
      </c>
      <c r="D35">
        <v>756491571</v>
      </c>
      <c r="E35">
        <v>753895831</v>
      </c>
      <c r="F35">
        <f>D35-E35</f>
        <v>2595740</v>
      </c>
      <c r="G35">
        <v>65887234</v>
      </c>
      <c r="H35">
        <v>58138991</v>
      </c>
      <c r="I35" s="9">
        <f>(E35/D35)*100</f>
        <v>99.656871259441957</v>
      </c>
      <c r="J35" s="9">
        <f>(F35/D35)*100</f>
        <v>0.34312874055803588</v>
      </c>
      <c r="K35" s="9">
        <f>(G35/E35)*100</f>
        <v>8.7395673633855129</v>
      </c>
      <c r="L35" s="9">
        <f>(H35/E35)*100</f>
        <v>7.711806937953475</v>
      </c>
      <c r="M35" s="4">
        <v>989000000</v>
      </c>
      <c r="N35" s="4">
        <v>20800000000</v>
      </c>
      <c r="O35">
        <v>21</v>
      </c>
      <c r="P35" s="5">
        <f>ABS(1-('Assembly results'!C35/'GS estimations'!M35))*100</f>
        <v>5.5611729019211298</v>
      </c>
      <c r="Q35">
        <f>M35-'Assembly results'!C35</f>
        <v>55000000</v>
      </c>
      <c r="R35" s="6">
        <f>ABS(M35-Metadata!D35)</f>
        <v>27726250</v>
      </c>
    </row>
    <row r="36" spans="1:18" ht="15.75">
      <c r="A36" s="16" t="s">
        <v>11</v>
      </c>
      <c r="B36" s="16" t="s">
        <v>225</v>
      </c>
      <c r="C36" t="s">
        <v>224</v>
      </c>
      <c r="D36">
        <v>600810147</v>
      </c>
      <c r="E36">
        <v>600200424</v>
      </c>
      <c r="F36">
        <f>D36-E36</f>
        <v>609723</v>
      </c>
      <c r="G36">
        <v>63470327</v>
      </c>
      <c r="H36">
        <v>50663951</v>
      </c>
      <c r="I36" s="9">
        <f>(E36/D36)*100</f>
        <v>99.898516527551266</v>
      </c>
      <c r="J36" s="9">
        <f>(F36/D36)*100</f>
        <v>0.10148347244874345</v>
      </c>
      <c r="K36" s="9">
        <f>(G36/E36)*100</f>
        <v>10.574855408632635</v>
      </c>
      <c r="L36" s="9">
        <f>(H36/E36)*100</f>
        <v>8.4411721441902881</v>
      </c>
      <c r="M36" s="4">
        <v>979000000</v>
      </c>
      <c r="N36" s="4">
        <v>23500000000</v>
      </c>
      <c r="O36">
        <v>24</v>
      </c>
      <c r="P36" s="5">
        <f>ABS(1-('Assembly results'!C36/'GS estimations'!M36))*100</f>
        <v>2.3493360572012234</v>
      </c>
      <c r="Q36">
        <f>M36-'Assembly results'!C36</f>
        <v>23000000</v>
      </c>
      <c r="R36" s="6">
        <f>ABS(M36-Metadata!D36)</f>
        <v>78183095.5</v>
      </c>
    </row>
    <row r="37" spans="1:18" ht="15.75">
      <c r="A37" s="16" t="s">
        <v>11</v>
      </c>
      <c r="B37" s="16" t="s">
        <v>188</v>
      </c>
      <c r="C37" t="s">
        <v>187</v>
      </c>
      <c r="D37">
        <v>677605771</v>
      </c>
      <c r="E37">
        <v>676781461</v>
      </c>
      <c r="F37">
        <f>D37-E37</f>
        <v>824310</v>
      </c>
      <c r="G37">
        <v>64852097</v>
      </c>
      <c r="H37">
        <v>54500145</v>
      </c>
      <c r="I37" s="9">
        <f>(E37/D37)*100</f>
        <v>99.87834961930983</v>
      </c>
      <c r="J37" s="9">
        <f>(F37/D37)*100</f>
        <v>0.12165038069016092</v>
      </c>
      <c r="K37" s="9">
        <f>(G37/E37)*100</f>
        <v>9.5824281155952047</v>
      </c>
      <c r="L37" s="9">
        <f>(H37/E37)*100</f>
        <v>8.0528424817475912</v>
      </c>
      <c r="M37" s="4">
        <v>975000000</v>
      </c>
      <c r="N37" s="4">
        <v>23400000000</v>
      </c>
      <c r="O37">
        <v>24</v>
      </c>
      <c r="P37" s="5">
        <f>ABS(1-('Assembly results'!C37/'GS estimations'!M37))*100</f>
        <v>2.0512820512820551</v>
      </c>
      <c r="Q37">
        <f>M37-'Assembly results'!C37</f>
        <v>20000000</v>
      </c>
      <c r="R37" s="6">
        <f>ABS(M37-Metadata!D37)</f>
        <v>27219250</v>
      </c>
    </row>
    <row r="38" spans="1:18" ht="15.75">
      <c r="A38" s="16" t="s">
        <v>11</v>
      </c>
      <c r="B38" s="16" t="s">
        <v>124</v>
      </c>
      <c r="C38" t="s">
        <v>123</v>
      </c>
      <c r="D38">
        <v>732452471</v>
      </c>
      <c r="E38">
        <v>732085589</v>
      </c>
      <c r="F38">
        <f>D38-E38</f>
        <v>366882</v>
      </c>
      <c r="G38">
        <v>61519988</v>
      </c>
      <c r="H38">
        <v>53677203</v>
      </c>
      <c r="I38" s="9">
        <f>(E38/D38)*100</f>
        <v>99.949910470026936</v>
      </c>
      <c r="J38" s="9">
        <f>(F38/D38)*100</f>
        <v>5.008952997306497E-2</v>
      </c>
      <c r="K38" s="9">
        <f>(G38/E38)*100</f>
        <v>8.4033873804337382</v>
      </c>
      <c r="L38" s="9">
        <f>(H38/E38)*100</f>
        <v>7.3320939254276185</v>
      </c>
      <c r="M38" s="4">
        <v>997000000</v>
      </c>
      <c r="N38" s="4">
        <v>19900000000</v>
      </c>
      <c r="O38">
        <v>20</v>
      </c>
      <c r="P38" s="5">
        <f>ABS(1-('Assembly results'!C38/'GS estimations'!M38))*100</f>
        <v>5.0150451354062149</v>
      </c>
      <c r="Q38">
        <f>M38-'Assembly results'!C38</f>
        <v>50000000</v>
      </c>
      <c r="R38" s="6">
        <f>ABS(M38-Metadata!D38)</f>
        <v>18105750</v>
      </c>
    </row>
    <row r="39" spans="1:18" ht="15.75">
      <c r="A39" s="16" t="s">
        <v>11</v>
      </c>
      <c r="B39" s="16" t="s">
        <v>172</v>
      </c>
      <c r="C39" t="s">
        <v>171</v>
      </c>
      <c r="D39">
        <v>740634849</v>
      </c>
      <c r="E39">
        <v>740053026</v>
      </c>
      <c r="F39">
        <f>D39-E39</f>
        <v>581823</v>
      </c>
      <c r="G39">
        <v>65961983</v>
      </c>
      <c r="H39">
        <v>56172076</v>
      </c>
      <c r="I39" s="9">
        <f>(E39/D39)*100</f>
        <v>99.921442664926502</v>
      </c>
      <c r="J39" s="9">
        <f>(F39/D39)*100</f>
        <v>7.8557335073494494E-2</v>
      </c>
      <c r="K39" s="9">
        <f>(G39/E39)*100</f>
        <v>8.9131427995809585</v>
      </c>
      <c r="L39" s="9">
        <f>(H39/E39)*100</f>
        <v>7.5902771864350171</v>
      </c>
      <c r="M39" s="4">
        <v>969000000</v>
      </c>
      <c r="N39" s="4">
        <v>23300000000</v>
      </c>
      <c r="O39">
        <v>24</v>
      </c>
      <c r="P39" s="5">
        <f>ABS(1-('Assembly results'!C39/'GS estimations'!M39))*100</f>
        <v>3.302373581011353</v>
      </c>
      <c r="Q39">
        <f>M39-'Assembly results'!C39</f>
        <v>32000000</v>
      </c>
      <c r="R39" s="6">
        <f>ABS(M39-Metadata!D39)</f>
        <v>6697750</v>
      </c>
    </row>
    <row r="40" spans="1:18" ht="15.75">
      <c r="A40" s="16" t="s">
        <v>11</v>
      </c>
      <c r="B40" s="16" t="s">
        <v>292</v>
      </c>
      <c r="C40" t="s">
        <v>291</v>
      </c>
      <c r="D40">
        <v>1055206895</v>
      </c>
      <c r="E40">
        <v>1054877113</v>
      </c>
      <c r="F40">
        <f>D40-E40</f>
        <v>329782</v>
      </c>
      <c r="G40">
        <v>65660254</v>
      </c>
      <c r="H40">
        <v>74304158</v>
      </c>
      <c r="I40" s="9">
        <f>(E40/D40)*100</f>
        <v>99.968747171615107</v>
      </c>
      <c r="J40" s="9">
        <f>(F40/D40)*100</f>
        <v>3.1252828384901711E-2</v>
      </c>
      <c r="K40" s="9">
        <f>(G40/E40)*100</f>
        <v>6.2244457852788777</v>
      </c>
      <c r="L40" s="9">
        <f>(H40/E40)*100</f>
        <v>7.0438686254822551</v>
      </c>
      <c r="M40" s="4">
        <v>969000000</v>
      </c>
      <c r="N40" s="4">
        <v>24200000000</v>
      </c>
      <c r="O40">
        <v>24</v>
      </c>
      <c r="P40" s="5">
        <f>ABS(1-('Assembly results'!C40/'GS estimations'!M40))*100</f>
        <v>3.302373581011353</v>
      </c>
      <c r="Q40">
        <f>M40-'Assembly results'!C40</f>
        <v>32000000</v>
      </c>
      <c r="R40" s="6">
        <f>ABS(M40-Metadata!D40)</f>
        <v>64447500</v>
      </c>
    </row>
    <row r="41" spans="1:18" ht="15.75">
      <c r="A41" s="16" t="s">
        <v>11</v>
      </c>
      <c r="B41" s="16" t="s">
        <v>258</v>
      </c>
      <c r="C41" t="s">
        <v>257</v>
      </c>
      <c r="D41">
        <v>828529506</v>
      </c>
      <c r="E41">
        <v>827964357</v>
      </c>
      <c r="F41">
        <f>D41-E41</f>
        <v>565149</v>
      </c>
      <c r="G41">
        <v>73086772</v>
      </c>
      <c r="H41">
        <v>193474630</v>
      </c>
      <c r="I41" s="9">
        <f>(E41/D41)*100</f>
        <v>99.931788910846592</v>
      </c>
      <c r="J41" s="9">
        <f>(F41/D41)*100</f>
        <v>6.8211089153413923E-2</v>
      </c>
      <c r="K41" s="9">
        <f>(G41/E41)*100</f>
        <v>8.8272848199430403</v>
      </c>
      <c r="L41" s="9">
        <f>(H41/E41)*100</f>
        <v>23.3675071111787</v>
      </c>
      <c r="M41" s="4">
        <v>966000000</v>
      </c>
      <c r="N41" s="4">
        <v>30900000000</v>
      </c>
      <c r="O41">
        <v>32</v>
      </c>
      <c r="P41" s="5">
        <f>ABS(1-('Assembly results'!C41/'GS estimations'!M41))*100</f>
        <v>0.31055900621117516</v>
      </c>
      <c r="Q41">
        <f>M41-'Assembly results'!C41</f>
        <v>3000000</v>
      </c>
      <c r="R41" s="6">
        <f>ABS(M41-Metadata!D41)</f>
        <v>27311000</v>
      </c>
    </row>
    <row r="42" spans="1:18" ht="15.75">
      <c r="A42" s="16" t="s">
        <v>11</v>
      </c>
      <c r="B42" s="16" t="s">
        <v>134</v>
      </c>
      <c r="C42" t="s">
        <v>133</v>
      </c>
      <c r="D42">
        <v>704559617</v>
      </c>
      <c r="E42">
        <v>704237898</v>
      </c>
      <c r="F42">
        <f>D42-E42</f>
        <v>321719</v>
      </c>
      <c r="G42">
        <v>66010398</v>
      </c>
      <c r="H42">
        <v>59948569</v>
      </c>
      <c r="I42" s="9">
        <f>(E42/D42)*100</f>
        <v>99.95433757594995</v>
      </c>
      <c r="J42" s="9">
        <f>(F42/D42)*100</f>
        <v>4.5662424050057354E-2</v>
      </c>
      <c r="K42" s="9">
        <f>(G42/E42)*100</f>
        <v>9.3733095289910118</v>
      </c>
      <c r="L42" s="9">
        <f>(H42/E42)*100</f>
        <v>8.5125451456462233</v>
      </c>
      <c r="M42" s="4">
        <v>937000000</v>
      </c>
      <c r="N42" s="4">
        <v>29100000000</v>
      </c>
      <c r="O42">
        <v>31</v>
      </c>
      <c r="P42" s="5">
        <f>ABS(1-('Assembly results'!C42/'GS estimations'!M42))*100</f>
        <v>0.10672358591248265</v>
      </c>
      <c r="Q42">
        <f>M42-'Assembly results'!C42</f>
        <v>1000000</v>
      </c>
      <c r="R42" s="6">
        <f>ABS(M42-Metadata!D42)</f>
        <v>38266000</v>
      </c>
    </row>
    <row r="43" spans="1:18" ht="15.75">
      <c r="A43" s="16" t="s">
        <v>11</v>
      </c>
      <c r="B43" s="16" t="s">
        <v>246</v>
      </c>
      <c r="C43" t="s">
        <v>245</v>
      </c>
      <c r="D43">
        <v>818779838</v>
      </c>
      <c r="E43">
        <v>818243913</v>
      </c>
      <c r="F43">
        <f>D43-E43</f>
        <v>535925</v>
      </c>
      <c r="G43">
        <v>69328217</v>
      </c>
      <c r="H43">
        <v>59159149</v>
      </c>
      <c r="I43" s="9">
        <f>(E43/D43)*100</f>
        <v>99.934545896817752</v>
      </c>
      <c r="J43" s="9">
        <f>(F43/D43)*100</f>
        <v>6.5454103182252518E-2</v>
      </c>
      <c r="K43" s="9">
        <f>(G43/E43)*100</f>
        <v>8.4728057121519953</v>
      </c>
      <c r="L43" s="9">
        <f>(H43/E43)*100</f>
        <v>7.2300139432873483</v>
      </c>
      <c r="M43" s="4">
        <v>987000000</v>
      </c>
      <c r="N43" s="4">
        <v>27600000000</v>
      </c>
      <c r="O43">
        <v>28</v>
      </c>
      <c r="P43" s="5">
        <f>ABS(1-('Assembly results'!C43/'GS estimations'!M43))*100</f>
        <v>3.3434650455927084</v>
      </c>
      <c r="Q43">
        <f>M43-'Assembly results'!C43</f>
        <v>33000000</v>
      </c>
      <c r="R43" s="6">
        <f>ABS(M43-Metadata!D43)</f>
        <v>134772858.25</v>
      </c>
    </row>
    <row r="44" spans="1:18" ht="15.75">
      <c r="A44" s="16" t="s">
        <v>11</v>
      </c>
      <c r="B44" s="16" t="s">
        <v>215</v>
      </c>
      <c r="C44" t="s">
        <v>214</v>
      </c>
      <c r="D44">
        <v>750679283</v>
      </c>
      <c r="E44">
        <v>750277159</v>
      </c>
      <c r="F44">
        <f>D44-E44</f>
        <v>402124</v>
      </c>
      <c r="G44">
        <v>67487944</v>
      </c>
      <c r="H44">
        <v>56685631</v>
      </c>
      <c r="I44" s="9">
        <f>(E44/D44)*100</f>
        <v>99.946431983790347</v>
      </c>
      <c r="J44" s="9">
        <f>(F44/D44)*100</f>
        <v>5.3568016209660077E-2</v>
      </c>
      <c r="K44" s="9">
        <f>(G44/E44)*100</f>
        <v>8.9950684477654477</v>
      </c>
      <c r="L44" s="9">
        <f>(H44/E44)*100</f>
        <v>7.5552921103919672</v>
      </c>
      <c r="M44" s="4">
        <v>974000000</v>
      </c>
      <c r="N44" s="4">
        <v>27300000000</v>
      </c>
      <c r="O44">
        <v>28</v>
      </c>
      <c r="P44" s="5">
        <f>ABS(1-('Assembly results'!C44/'GS estimations'!M44))*100</f>
        <v>1.6427104722792629</v>
      </c>
      <c r="Q44">
        <f>M44-'Assembly results'!C44</f>
        <v>16000000</v>
      </c>
      <c r="R44" s="6">
        <f>ABS(M44-Metadata!D44)</f>
        <v>18897250</v>
      </c>
    </row>
    <row r="45" spans="1:18" ht="15.75">
      <c r="A45" s="16" t="s">
        <v>11</v>
      </c>
      <c r="B45" s="16" t="s">
        <v>164</v>
      </c>
      <c r="C45" t="s">
        <v>163</v>
      </c>
      <c r="D45">
        <v>745437940</v>
      </c>
      <c r="E45">
        <v>744597788</v>
      </c>
      <c r="F45">
        <f>D45-E45</f>
        <v>840152</v>
      </c>
      <c r="G45">
        <v>69316229</v>
      </c>
      <c r="H45">
        <v>58462548</v>
      </c>
      <c r="I45" s="9">
        <f>(E45/D45)*100</f>
        <v>99.8872941723358</v>
      </c>
      <c r="J45" s="9">
        <f>(F45/D45)*100</f>
        <v>0.11270582766420502</v>
      </c>
      <c r="K45" s="9">
        <f>(G45/E45)*100</f>
        <v>9.3092176900208568</v>
      </c>
      <c r="L45" s="9">
        <f>(H45/E45)*100</f>
        <v>7.8515607945910251</v>
      </c>
      <c r="M45" s="4">
        <v>949000000</v>
      </c>
      <c r="N45" s="4">
        <v>29400000000</v>
      </c>
      <c r="O45">
        <v>31</v>
      </c>
      <c r="P45" s="5">
        <f>ABS(1-('Assembly results'!C45/'GS estimations'!M45))*100</f>
        <v>8.8514225500526891</v>
      </c>
      <c r="Q45">
        <f>M45-'Assembly results'!C45</f>
        <v>84000000</v>
      </c>
      <c r="R45" s="6">
        <f>ABS(M45-Metadata!D45)</f>
        <v>34462500</v>
      </c>
    </row>
    <row r="46" spans="1:18" ht="15.75">
      <c r="A46" s="16" t="s">
        <v>11</v>
      </c>
      <c r="B46" s="16" t="s">
        <v>227</v>
      </c>
      <c r="C46" t="s">
        <v>226</v>
      </c>
      <c r="D46">
        <v>798789226</v>
      </c>
      <c r="E46">
        <v>798487915</v>
      </c>
      <c r="F46">
        <f>D46-E46</f>
        <v>301311</v>
      </c>
      <c r="G46">
        <v>70499153</v>
      </c>
      <c r="H46">
        <v>61231768</v>
      </c>
      <c r="I46" s="9">
        <f>(E46/D46)*100</f>
        <v>99.962279035546231</v>
      </c>
      <c r="J46" s="9">
        <f>(F46/D46)*100</f>
        <v>3.7720964453769434E-2</v>
      </c>
      <c r="K46" s="9">
        <f>(G46/E46)*100</f>
        <v>8.8290820281231177</v>
      </c>
      <c r="L46" s="9">
        <f>(H46/E46)*100</f>
        <v>7.6684652140289442</v>
      </c>
      <c r="M46" s="4">
        <v>1010000000</v>
      </c>
      <c r="N46" s="4">
        <v>21300000000</v>
      </c>
      <c r="O46">
        <v>21</v>
      </c>
      <c r="P46" s="5">
        <f>ABS(1-('Assembly results'!C46/'GS estimations'!M46))*100</f>
        <v>6.4356435643564307</v>
      </c>
      <c r="Q46">
        <f>M46-'Assembly results'!C46</f>
        <v>65000000</v>
      </c>
      <c r="R46" s="6">
        <f>ABS(M46-Metadata!D46)</f>
        <v>22453500</v>
      </c>
    </row>
    <row r="47" spans="1:18" ht="15.75">
      <c r="A47" s="16" t="s">
        <v>11</v>
      </c>
      <c r="B47" s="16" t="s">
        <v>240</v>
      </c>
      <c r="C47" t="s">
        <v>239</v>
      </c>
      <c r="D47">
        <v>690846474</v>
      </c>
      <c r="E47">
        <v>689801612</v>
      </c>
      <c r="F47">
        <f>D47-E47</f>
        <v>1044862</v>
      </c>
      <c r="G47">
        <v>67862617</v>
      </c>
      <c r="H47">
        <v>55237801</v>
      </c>
      <c r="I47" s="9">
        <f>(E47/D47)*100</f>
        <v>99.848756266504452</v>
      </c>
      <c r="J47" s="9">
        <f>(F47/D47)*100</f>
        <v>0.1512437334955552</v>
      </c>
      <c r="K47" s="9">
        <f>(G47/E47)*100</f>
        <v>9.8379904916777718</v>
      </c>
      <c r="L47" s="9">
        <f>(H47/E47)*100</f>
        <v>8.0077807936465071</v>
      </c>
      <c r="M47" s="4">
        <v>951000000</v>
      </c>
      <c r="N47" s="4">
        <v>28500000000</v>
      </c>
      <c r="O47">
        <v>30</v>
      </c>
      <c r="P47" s="5">
        <f>ABS(1-('Assembly results'!C47/'GS estimations'!M47))*100</f>
        <v>5.3627760252365935</v>
      </c>
      <c r="Q47">
        <f>M47-'Assembly results'!C47</f>
        <v>51000000</v>
      </c>
      <c r="R47" s="6">
        <f>ABS(M47-Metadata!D47)</f>
        <v>60180750</v>
      </c>
    </row>
    <row r="48" spans="1:18" ht="15.75">
      <c r="A48" s="16" t="s">
        <v>11</v>
      </c>
      <c r="B48" s="16" t="s">
        <v>50</v>
      </c>
      <c r="C48" t="s">
        <v>49</v>
      </c>
      <c r="D48">
        <v>805340949</v>
      </c>
      <c r="E48">
        <v>804780828</v>
      </c>
      <c r="F48">
        <f>D48-E48</f>
        <v>560121</v>
      </c>
      <c r="G48">
        <v>72450462</v>
      </c>
      <c r="H48">
        <v>61768329</v>
      </c>
      <c r="I48" s="9">
        <f>(E48/D48)*100</f>
        <v>99.930449209034322</v>
      </c>
      <c r="J48" s="9">
        <f>(F48/D48)*100</f>
        <v>6.9550790965678316E-2</v>
      </c>
      <c r="K48" s="9">
        <f>(G48/E48)*100</f>
        <v>9.002508444448182</v>
      </c>
      <c r="L48" s="9">
        <f>(H48/E48)*100</f>
        <v>7.6751740164466247</v>
      </c>
      <c r="M48" s="4">
        <v>934000000</v>
      </c>
      <c r="N48" s="4">
        <v>23300000000</v>
      </c>
      <c r="O48">
        <v>25</v>
      </c>
      <c r="P48" s="5">
        <f>ABS(1-('Assembly results'!C48/'GS estimations'!M48))*100</f>
        <v>1.3918629550321304</v>
      </c>
      <c r="Q48">
        <f>M48-'Assembly results'!C48</f>
        <v>-13000000</v>
      </c>
      <c r="R48" s="6">
        <f>ABS(M48-Metadata!D48)</f>
        <v>52674500</v>
      </c>
    </row>
    <row r="49" spans="1:18" ht="15.75">
      <c r="A49" s="16" t="s">
        <v>11</v>
      </c>
      <c r="B49" s="16" t="s">
        <v>213</v>
      </c>
      <c r="C49" t="s">
        <v>212</v>
      </c>
      <c r="D49">
        <v>775447220</v>
      </c>
      <c r="E49">
        <v>775078048</v>
      </c>
      <c r="F49">
        <f>D49-E49</f>
        <v>369172</v>
      </c>
      <c r="G49">
        <v>75523854</v>
      </c>
      <c r="H49">
        <v>64201769</v>
      </c>
      <c r="I49" s="9">
        <f>(E49/D49)*100</f>
        <v>99.952392375589412</v>
      </c>
      <c r="J49" s="9">
        <f>(F49/D49)*100</f>
        <v>4.7607624410594962E-2</v>
      </c>
      <c r="K49" s="9">
        <f>(G49/E49)*100</f>
        <v>9.7440321261685376</v>
      </c>
      <c r="L49" s="9">
        <f>(H49/E49)*100</f>
        <v>8.2832650422322374</v>
      </c>
      <c r="M49" s="4">
        <v>951000000</v>
      </c>
      <c r="N49" s="4">
        <v>29500000000</v>
      </c>
      <c r="O49">
        <v>31</v>
      </c>
      <c r="P49" s="5">
        <f>ABS(1-('Assembly results'!C49/'GS estimations'!M49))*100</f>
        <v>0.2103049421661396</v>
      </c>
      <c r="Q49">
        <f>M49-'Assembly results'!C49</f>
        <v>2000000</v>
      </c>
      <c r="R49" s="6">
        <f>ABS(M49-Metadata!D49)</f>
        <v>7558500</v>
      </c>
    </row>
    <row r="50" spans="1:18" ht="15.75">
      <c r="A50" s="16" t="s">
        <v>11</v>
      </c>
      <c r="B50" s="16" t="s">
        <v>208</v>
      </c>
      <c r="C50" t="s">
        <v>207</v>
      </c>
      <c r="D50">
        <v>794880279</v>
      </c>
      <c r="E50">
        <v>794306147</v>
      </c>
      <c r="F50">
        <f>D50-E50</f>
        <v>574132</v>
      </c>
      <c r="G50">
        <v>77522933</v>
      </c>
      <c r="H50">
        <v>68194458</v>
      </c>
      <c r="I50" s="9">
        <f>(E50/D50)*100</f>
        <v>99.927771261261839</v>
      </c>
      <c r="J50" s="9">
        <f>(F50/D50)*100</f>
        <v>7.2228738738151541E-2</v>
      </c>
      <c r="K50" s="9">
        <f>(G50/E50)*100</f>
        <v>9.7598304246788121</v>
      </c>
      <c r="L50" s="9">
        <f>(H50/E50)*100</f>
        <v>8.5854123447945572</v>
      </c>
      <c r="M50" s="4">
        <v>956000000</v>
      </c>
      <c r="N50" s="4">
        <v>26800000000</v>
      </c>
      <c r="O50">
        <v>28</v>
      </c>
      <c r="P50" s="5">
        <f>ABS(1-('Assembly results'!C50/'GS estimations'!M50))*100</f>
        <v>3.556485355648531</v>
      </c>
      <c r="Q50">
        <f>M50-'Assembly results'!C50</f>
        <v>34000000</v>
      </c>
      <c r="R50" s="6">
        <f>ABS(M50-Metadata!D50)</f>
        <v>18006750</v>
      </c>
    </row>
    <row r="51" spans="1:18" ht="15.75">
      <c r="A51" s="16" t="s">
        <v>11</v>
      </c>
      <c r="B51" s="16" t="s">
        <v>206</v>
      </c>
      <c r="C51" t="s">
        <v>205</v>
      </c>
      <c r="D51">
        <v>792556532</v>
      </c>
      <c r="E51">
        <v>792182747</v>
      </c>
      <c r="F51">
        <f>D51-E51</f>
        <v>373785</v>
      </c>
      <c r="G51">
        <v>75670466</v>
      </c>
      <c r="H51">
        <v>68171519</v>
      </c>
      <c r="I51" s="9">
        <f>(E51/D51)*100</f>
        <v>99.952838064553347</v>
      </c>
      <c r="J51" s="9">
        <f>(F51/D51)*100</f>
        <v>4.7161935446643946E-2</v>
      </c>
      <c r="K51" s="9">
        <f>(G51/E51)*100</f>
        <v>9.5521476940219205</v>
      </c>
      <c r="L51" s="9">
        <f>(H51/E51)*100</f>
        <v>8.6055293754081212</v>
      </c>
      <c r="M51" s="4">
        <v>941000000</v>
      </c>
      <c r="N51" s="4">
        <v>32000000000</v>
      </c>
      <c r="O51">
        <v>34</v>
      </c>
      <c r="P51" s="5">
        <f>ABS(1-('Assembly results'!C51/'GS estimations'!M51))*100</f>
        <v>1.381509032943673</v>
      </c>
      <c r="Q51">
        <f>M51-'Assembly results'!C51</f>
        <v>-13000000</v>
      </c>
      <c r="R51" s="6">
        <f>ABS(M51-Metadata!D51)</f>
        <v>46979750</v>
      </c>
    </row>
    <row r="52" spans="1:18" ht="15.75">
      <c r="A52" s="16" t="s">
        <v>11</v>
      </c>
      <c r="B52" s="16" t="s">
        <v>294</v>
      </c>
      <c r="C52" t="s">
        <v>293</v>
      </c>
      <c r="D52">
        <v>721758544</v>
      </c>
      <c r="E52">
        <v>721519159</v>
      </c>
      <c r="F52">
        <f>D52-E52</f>
        <v>239385</v>
      </c>
      <c r="G52">
        <v>75744292</v>
      </c>
      <c r="H52">
        <v>75744292</v>
      </c>
      <c r="I52" s="9">
        <f>(E52/D52)*100</f>
        <v>99.966833090929086</v>
      </c>
      <c r="J52" s="9">
        <f>(F52/D52)*100</f>
        <v>3.3166909070909453E-2</v>
      </c>
      <c r="K52" s="9">
        <f>(G52/E52)*100</f>
        <v>10.497890604177289</v>
      </c>
      <c r="L52" s="9">
        <f>(H52/E52)*100</f>
        <v>10.497890604177289</v>
      </c>
      <c r="M52" s="4">
        <v>970000000</v>
      </c>
      <c r="N52" s="4">
        <v>36900000000</v>
      </c>
      <c r="O52">
        <v>38</v>
      </c>
      <c r="P52" s="5">
        <f>ABS(1-('Assembly results'!C52/'GS estimations'!M52))*100</f>
        <v>2.0618556701030966</v>
      </c>
      <c r="Q52">
        <f>M52-'Assembly results'!C52</f>
        <v>20000000</v>
      </c>
      <c r="R52" s="6">
        <f>ABS(M52-Metadata!D52)</f>
        <v>61811750</v>
      </c>
    </row>
    <row r="53" spans="1:18" ht="15.75">
      <c r="A53" s="16" t="s">
        <v>11</v>
      </c>
      <c r="B53" s="16" t="s">
        <v>221</v>
      </c>
      <c r="C53" t="s">
        <v>220</v>
      </c>
      <c r="D53">
        <v>815321476</v>
      </c>
      <c r="E53">
        <v>815020331</v>
      </c>
      <c r="F53">
        <f>D53-E53</f>
        <v>301145</v>
      </c>
      <c r="G53">
        <v>78894170</v>
      </c>
      <c r="H53">
        <v>66658398</v>
      </c>
      <c r="I53" s="9">
        <f>(E53/D53)*100</f>
        <v>99.963064262519197</v>
      </c>
      <c r="J53" s="9">
        <f>(F53/D53)*100</f>
        <v>3.6935737480806898E-2</v>
      </c>
      <c r="K53" s="9">
        <f>(G53/E53)*100</f>
        <v>9.6800247796517862</v>
      </c>
      <c r="L53" s="9">
        <f>(H53/E53)*100</f>
        <v>8.1787405129161126</v>
      </c>
      <c r="M53" s="4">
        <v>935000000</v>
      </c>
      <c r="N53" s="4">
        <v>32700000000</v>
      </c>
      <c r="O53">
        <v>35</v>
      </c>
      <c r="P53" s="5">
        <f>ABS(1-('Assembly results'!C53/'GS estimations'!M53))*100</f>
        <v>3.7433155080213831</v>
      </c>
      <c r="Q53">
        <f>M53-'Assembly results'!C53</f>
        <v>-35000000</v>
      </c>
      <c r="R53" s="6">
        <f>ABS(M53-Metadata!D53)</f>
        <v>39352250</v>
      </c>
    </row>
    <row r="54" spans="1:18" ht="15.75">
      <c r="A54" s="16" t="s">
        <v>11</v>
      </c>
      <c r="B54" s="16" t="s">
        <v>154</v>
      </c>
      <c r="C54" t="s">
        <v>153</v>
      </c>
      <c r="D54">
        <v>869394999</v>
      </c>
      <c r="E54">
        <v>868252055</v>
      </c>
      <c r="F54">
        <f>D54-E54</f>
        <v>1142944</v>
      </c>
      <c r="G54">
        <v>80830451</v>
      </c>
      <c r="H54">
        <v>69108262</v>
      </c>
      <c r="I54" s="9">
        <f>(E54/D54)*100</f>
        <v>99.868535705713214</v>
      </c>
      <c r="J54" s="9">
        <f>(F54/D54)*100</f>
        <v>0.13146429428679057</v>
      </c>
      <c r="K54" s="9">
        <f>(G54/E54)*100</f>
        <v>9.3095605745499785</v>
      </c>
      <c r="L54" s="9">
        <f>(H54/E54)*100</f>
        <v>7.9594700181849847</v>
      </c>
      <c r="M54" s="4">
        <v>934000000</v>
      </c>
      <c r="N54" s="4">
        <v>27100000000</v>
      </c>
      <c r="O54">
        <v>29</v>
      </c>
      <c r="P54" s="5">
        <f>ABS(1-('Assembly results'!C54/'GS estimations'!M54))*100</f>
        <v>1.0706638115631661</v>
      </c>
      <c r="Q54">
        <f>M54-'Assembly results'!C54</f>
        <v>10000000</v>
      </c>
      <c r="R54" s="6">
        <f>ABS(M54-Metadata!D54)</f>
        <v>80047500</v>
      </c>
    </row>
    <row r="55" spans="1:18" ht="15.75">
      <c r="A55" s="16" t="s">
        <v>11</v>
      </c>
      <c r="B55" s="16" t="s">
        <v>44</v>
      </c>
      <c r="C55" t="s">
        <v>43</v>
      </c>
      <c r="D55">
        <v>954915183</v>
      </c>
      <c r="E55">
        <v>954212007</v>
      </c>
      <c r="F55">
        <f>D55-E55</f>
        <v>703176</v>
      </c>
      <c r="G55">
        <v>83073955</v>
      </c>
      <c r="H55">
        <v>75625424</v>
      </c>
      <c r="I55" s="9">
        <f>(E55/D55)*100</f>
        <v>99.926362465220123</v>
      </c>
      <c r="J55" s="9">
        <f>(F55/D55)*100</f>
        <v>7.3637534779882122E-2</v>
      </c>
      <c r="K55" s="9">
        <f>(G55/E55)*100</f>
        <v>8.7060270034937837</v>
      </c>
      <c r="L55" s="9">
        <f>(H55/E55)*100</f>
        <v>7.9254320261346285</v>
      </c>
      <c r="M55" s="4">
        <v>984000000</v>
      </c>
      <c r="N55" s="4">
        <v>30500000000</v>
      </c>
      <c r="O55">
        <v>31</v>
      </c>
      <c r="P55" s="5">
        <f>ABS(1-('Assembly results'!C55/'GS estimations'!M55))*100</f>
        <v>0.20325203252032908</v>
      </c>
      <c r="Q55">
        <f>M55-'Assembly results'!C55</f>
        <v>2000000</v>
      </c>
      <c r="R55" s="6">
        <f>ABS(M55-Metadata!D55)</f>
        <v>9150250</v>
      </c>
    </row>
    <row r="56" spans="1:18" ht="15.75">
      <c r="A56" s="16" t="s">
        <v>11</v>
      </c>
      <c r="B56" s="16" t="s">
        <v>74</v>
      </c>
      <c r="C56" t="s">
        <v>73</v>
      </c>
      <c r="D56">
        <v>869106795</v>
      </c>
      <c r="E56">
        <v>868770273</v>
      </c>
      <c r="F56">
        <f>D56-E56</f>
        <v>336522</v>
      </c>
      <c r="G56">
        <v>80070220</v>
      </c>
      <c r="H56">
        <v>68616062</v>
      </c>
      <c r="I56" s="9">
        <f>(E56/D56)*100</f>
        <v>99.96127955713429</v>
      </c>
      <c r="J56" s="9">
        <f>(F56/D56)*100</f>
        <v>3.8720442865712495E-2</v>
      </c>
      <c r="K56" s="9">
        <f>(G56/E56)*100</f>
        <v>9.216500896549439</v>
      </c>
      <c r="L56" s="9">
        <f>(H56/E56)*100</f>
        <v>7.8980674330692713</v>
      </c>
      <c r="M56" s="4">
        <v>966000000</v>
      </c>
      <c r="N56" s="4">
        <v>21300000000</v>
      </c>
      <c r="O56">
        <v>22</v>
      </c>
      <c r="P56" s="5">
        <f>ABS(1-('Assembly results'!C56/'GS estimations'!M56))*100</f>
        <v>2.5879917184264967</v>
      </c>
      <c r="Q56">
        <f>M56-'Assembly results'!C56</f>
        <v>25000000</v>
      </c>
      <c r="R56" s="6">
        <f>ABS(M56-Metadata!D56)</f>
        <v>4690500</v>
      </c>
    </row>
    <row r="57" spans="1:18" ht="15.75">
      <c r="A57" s="16" t="s">
        <v>11</v>
      </c>
      <c r="B57" s="16" t="s">
        <v>89</v>
      </c>
      <c r="C57" t="s">
        <v>88</v>
      </c>
      <c r="D57">
        <v>895819600</v>
      </c>
      <c r="E57">
        <v>895457954</v>
      </c>
      <c r="F57">
        <f>D57-E57</f>
        <v>361646</v>
      </c>
      <c r="G57">
        <v>83014916</v>
      </c>
      <c r="H57">
        <v>71281484</v>
      </c>
      <c r="I57" s="9">
        <f>(E57/D57)*100</f>
        <v>99.959629595065792</v>
      </c>
      <c r="J57" s="9">
        <f>(F57/D57)*100</f>
        <v>4.0370404934207738E-2</v>
      </c>
      <c r="K57" s="9">
        <f>(G57/E57)*100</f>
        <v>9.2706659904212554</v>
      </c>
      <c r="L57" s="9">
        <f>(H57/E57)*100</f>
        <v>7.9603384705654197</v>
      </c>
      <c r="M57" s="4">
        <v>1010000000</v>
      </c>
      <c r="N57" s="4">
        <v>19300000000</v>
      </c>
      <c r="O57">
        <v>19</v>
      </c>
      <c r="P57" s="5">
        <f>ABS(1-('Assembly results'!C57/'GS estimations'!M57))*100</f>
        <v>7.722772277227719</v>
      </c>
      <c r="Q57">
        <f>M57-'Assembly results'!C57</f>
        <v>78000000</v>
      </c>
      <c r="R57" s="6">
        <f>ABS(M57-Metadata!D57)</f>
        <v>33906500</v>
      </c>
    </row>
    <row r="58" spans="1:18" ht="15.75">
      <c r="A58" s="16" t="s">
        <v>11</v>
      </c>
      <c r="B58" s="16" t="s">
        <v>118</v>
      </c>
      <c r="C58" t="s">
        <v>117</v>
      </c>
      <c r="D58">
        <v>858959030</v>
      </c>
      <c r="E58">
        <v>858365058</v>
      </c>
      <c r="F58">
        <f>D58-E58</f>
        <v>593972</v>
      </c>
      <c r="G58">
        <v>85843992</v>
      </c>
      <c r="H58">
        <v>76960542</v>
      </c>
      <c r="I58" s="9">
        <f>(E58/D58)*100</f>
        <v>99.930849786863533</v>
      </c>
      <c r="J58" s="9">
        <f>(F58/D58)*100</f>
        <v>6.9150213136475208E-2</v>
      </c>
      <c r="K58" s="9">
        <f>(G58/E58)*100</f>
        <v>10.000872146405568</v>
      </c>
      <c r="L58" s="9">
        <f>(H58/E58)*100</f>
        <v>8.9659453495601174</v>
      </c>
      <c r="M58" s="4">
        <v>980000000</v>
      </c>
      <c r="N58" s="4">
        <v>28400000000</v>
      </c>
      <c r="O58">
        <v>29</v>
      </c>
      <c r="P58" s="5">
        <f>ABS(1-('Assembly results'!C58/'GS estimations'!M58))*100</f>
        <v>1.4285714285714235</v>
      </c>
      <c r="Q58">
        <f>M58-'Assembly results'!C58</f>
        <v>14000000</v>
      </c>
      <c r="R58" s="6">
        <f>ABS(M58-Metadata!D58)</f>
        <v>38377750</v>
      </c>
    </row>
    <row r="59" spans="1:18" ht="15.75">
      <c r="A59" s="16" t="s">
        <v>11</v>
      </c>
      <c r="B59" s="16" t="s">
        <v>160</v>
      </c>
      <c r="C59" t="s">
        <v>159</v>
      </c>
      <c r="D59">
        <v>756215644</v>
      </c>
      <c r="E59">
        <v>755873341</v>
      </c>
      <c r="F59">
        <f>D59-E59</f>
        <v>342303</v>
      </c>
      <c r="G59">
        <v>81789671</v>
      </c>
      <c r="H59">
        <v>71398950</v>
      </c>
      <c r="I59" s="9">
        <f>(E59/D59)*100</f>
        <v>99.954734737013723</v>
      </c>
      <c r="J59" s="9">
        <f>(F59/D59)*100</f>
        <v>4.5265262986281196E-2</v>
      </c>
      <c r="K59" s="9">
        <f>(G59/E59)*100</f>
        <v>10.820552407866968</v>
      </c>
      <c r="L59" s="9">
        <f>(H59/E59)*100</f>
        <v>9.4458881041552694</v>
      </c>
      <c r="M59" s="4">
        <v>1000000000</v>
      </c>
      <c r="N59" s="4">
        <v>28100000000</v>
      </c>
      <c r="O59">
        <v>28</v>
      </c>
      <c r="P59" s="5">
        <f>ABS(1-('Assembly results'!C59/'GS estimations'!M59))*100</f>
        <v>5.7000000000000046</v>
      </c>
      <c r="Q59">
        <f>M59-'Assembly results'!C59</f>
        <v>57000000</v>
      </c>
      <c r="R59" s="6">
        <f>ABS(M59-Metadata!D59)</f>
        <v>67974250</v>
      </c>
    </row>
    <row r="60" spans="1:18" ht="15.75">
      <c r="A60" s="16" t="s">
        <v>11</v>
      </c>
      <c r="B60" s="16" t="s">
        <v>24</v>
      </c>
      <c r="C60" t="s">
        <v>23</v>
      </c>
      <c r="D60">
        <v>755869662</v>
      </c>
      <c r="E60">
        <v>755073948</v>
      </c>
      <c r="F60">
        <f>D60-E60</f>
        <v>795714</v>
      </c>
      <c r="G60">
        <v>79557489</v>
      </c>
      <c r="H60">
        <v>50487456</v>
      </c>
      <c r="I60" s="9">
        <f>(E60/D60)*100</f>
        <v>99.8947286761193</v>
      </c>
      <c r="J60" s="9">
        <f>(F60/D60)*100</f>
        <v>0.10527132388070365</v>
      </c>
      <c r="K60" s="9">
        <f>(G60/E60)*100</f>
        <v>10.536383782108716</v>
      </c>
      <c r="L60" s="9">
        <f>(H60/E60)*100</f>
        <v>6.686425367174766</v>
      </c>
      <c r="M60" s="4">
        <v>934000000</v>
      </c>
      <c r="N60" s="4">
        <v>28900000000</v>
      </c>
      <c r="O60">
        <v>31</v>
      </c>
      <c r="P60" s="5">
        <f>ABS(1-('Assembly results'!C60/'GS estimations'!M60))*100</f>
        <v>1.0706638115631661</v>
      </c>
      <c r="Q60">
        <f>M60-'Assembly results'!C60</f>
        <v>10000000</v>
      </c>
      <c r="R60" s="6">
        <f>ABS(M60-Metadata!D60)</f>
        <v>17834000</v>
      </c>
    </row>
    <row r="61" spans="1:18" ht="15.75">
      <c r="A61" s="16" t="s">
        <v>11</v>
      </c>
      <c r="B61" s="16" t="s">
        <v>93</v>
      </c>
      <c r="C61" t="s">
        <v>92</v>
      </c>
      <c r="D61">
        <v>1070043305</v>
      </c>
      <c r="E61">
        <v>1069306363</v>
      </c>
      <c r="F61">
        <f>D61-E61</f>
        <v>736942</v>
      </c>
      <c r="G61">
        <v>84501648</v>
      </c>
      <c r="H61">
        <v>74558120</v>
      </c>
      <c r="I61" s="9">
        <f>(E61/D61)*100</f>
        <v>99.931129703203922</v>
      </c>
      <c r="J61" s="9">
        <f>(F61/D61)*100</f>
        <v>6.8870296796072192E-2</v>
      </c>
      <c r="K61" s="9">
        <f>(G61/E61)*100</f>
        <v>7.9024731287416827</v>
      </c>
      <c r="L61" s="9">
        <f>(H61/E61)*100</f>
        <v>6.9725686276496983</v>
      </c>
      <c r="M61" s="4">
        <v>1030000000</v>
      </c>
      <c r="N61" s="4">
        <v>21700000000</v>
      </c>
      <c r="O61">
        <v>21</v>
      </c>
      <c r="P61" s="5">
        <f>ABS(1-('Assembly results'!C61/'GS estimations'!M61))*100</f>
        <v>6.893203883495147</v>
      </c>
      <c r="Q61">
        <f>M61-'Assembly results'!C61</f>
        <v>71000000</v>
      </c>
      <c r="R61" s="6">
        <f>ABS(M61-Metadata!D61)</f>
        <v>202125153.5</v>
      </c>
    </row>
    <row r="62" spans="1:18" ht="15.75">
      <c r="A62" s="16" t="s">
        <v>11</v>
      </c>
      <c r="B62" s="16" t="s">
        <v>184</v>
      </c>
      <c r="C62" t="s">
        <v>183</v>
      </c>
      <c r="D62">
        <v>976977146</v>
      </c>
      <c r="E62">
        <v>976429667</v>
      </c>
      <c r="F62">
        <f>D62-E62</f>
        <v>547479</v>
      </c>
      <c r="G62">
        <v>96475223</v>
      </c>
      <c r="H62">
        <v>87703183</v>
      </c>
      <c r="I62" s="9">
        <f>(E62/D62)*100</f>
        <v>99.943961944018696</v>
      </c>
      <c r="J62" s="9">
        <f>(F62/D62)*100</f>
        <v>5.6038055981301328E-2</v>
      </c>
      <c r="K62" s="9">
        <f>(G62/E62)*100</f>
        <v>9.880406777931297</v>
      </c>
      <c r="L62" s="9">
        <f>(H62/E62)*100</f>
        <v>8.9820276835156836</v>
      </c>
      <c r="M62" s="4">
        <v>996000000</v>
      </c>
      <c r="N62" s="4">
        <v>21900000000</v>
      </c>
      <c r="O62">
        <v>22</v>
      </c>
      <c r="P62" s="5">
        <f>ABS(1-('Assembly results'!C62/'GS estimations'!M62))*100</f>
        <v>4.5180722891566276</v>
      </c>
      <c r="Q62">
        <f>M62-'Assembly results'!C62</f>
        <v>45000000</v>
      </c>
      <c r="R62" s="6">
        <f>ABS(M62-Metadata!D62)</f>
        <v>34867500</v>
      </c>
    </row>
    <row r="63" spans="1:18" ht="15.75">
      <c r="A63" s="16" t="s">
        <v>11</v>
      </c>
      <c r="B63" s="16" t="s">
        <v>260</v>
      </c>
      <c r="C63" t="s">
        <v>259</v>
      </c>
      <c r="D63">
        <v>1469281546</v>
      </c>
      <c r="E63">
        <v>1467511134</v>
      </c>
      <c r="F63">
        <f>D63-E63</f>
        <v>1770412</v>
      </c>
      <c r="G63">
        <v>108480009</v>
      </c>
      <c r="H63">
        <v>110388109</v>
      </c>
      <c r="I63" s="9">
        <f>(E63/D63)*100</f>
        <v>99.879504918249339</v>
      </c>
      <c r="J63" s="9">
        <f>(F63/D63)*100</f>
        <v>0.12049508175065583</v>
      </c>
      <c r="K63" s="9">
        <f>(G63/E63)*100</f>
        <v>7.3921080724148016</v>
      </c>
      <c r="L63" s="9">
        <f>(H63/E63)*100</f>
        <v>7.5221309360096482</v>
      </c>
      <c r="M63" s="4">
        <v>1030000000</v>
      </c>
      <c r="N63" s="4">
        <v>35000000000</v>
      </c>
      <c r="O63">
        <v>34</v>
      </c>
      <c r="P63" s="5">
        <f>ABS(1-('Assembly results'!C63/'GS estimations'!M63))*100</f>
        <v>4.27184466019418</v>
      </c>
      <c r="Q63">
        <f>M63-'Assembly results'!C63</f>
        <v>44000000</v>
      </c>
      <c r="R63" s="6">
        <f>ABS(M63-Metadata!D63)</f>
        <v>82163250</v>
      </c>
    </row>
    <row r="64" spans="1:18" ht="15.75">
      <c r="A64" s="16" t="s">
        <v>11</v>
      </c>
      <c r="B64" s="16" t="s">
        <v>145</v>
      </c>
      <c r="C64" t="s">
        <v>144</v>
      </c>
      <c r="D64">
        <v>1047652615</v>
      </c>
      <c r="E64">
        <v>1047063933</v>
      </c>
      <c r="F64">
        <f>D64-E64</f>
        <v>588682</v>
      </c>
      <c r="G64">
        <v>91701082</v>
      </c>
      <c r="H64">
        <v>86902008</v>
      </c>
      <c r="I64" s="9">
        <f>(E64/D64)*100</f>
        <v>99.943809427708047</v>
      </c>
      <c r="J64" s="9">
        <f>(F64/D64)*100</f>
        <v>5.6190572291942402E-2</v>
      </c>
      <c r="K64" s="9">
        <f>(G64/E64)*100</f>
        <v>8.7579257684162837</v>
      </c>
      <c r="L64" s="9">
        <f>(H64/E64)*100</f>
        <v>8.2995894769302492</v>
      </c>
      <c r="M64" s="4">
        <v>1010000000</v>
      </c>
      <c r="N64" s="4">
        <v>21300000000</v>
      </c>
      <c r="O64">
        <v>21</v>
      </c>
      <c r="P64" s="5">
        <f>ABS(1-('Assembly results'!C64/'GS estimations'!M64))*100</f>
        <v>6.1386138613861441</v>
      </c>
      <c r="Q64">
        <f>M64-'Assembly results'!C64</f>
        <v>62000000</v>
      </c>
      <c r="R64" s="6">
        <f>ABS(M64-Metadata!D64)</f>
        <v>60602750</v>
      </c>
    </row>
    <row r="65" spans="1:18" ht="15.75">
      <c r="A65" s="16" t="s">
        <v>11</v>
      </c>
      <c r="B65" s="16" t="s">
        <v>168</v>
      </c>
      <c r="C65" t="s">
        <v>167</v>
      </c>
      <c r="D65">
        <v>1087627707</v>
      </c>
      <c r="E65">
        <v>1087465193</v>
      </c>
      <c r="F65">
        <f>D65-E65</f>
        <v>162514</v>
      </c>
      <c r="G65">
        <v>103528372</v>
      </c>
      <c r="H65">
        <v>77870638</v>
      </c>
      <c r="I65" s="9">
        <f>(E65/D65)*100</f>
        <v>99.985057938580084</v>
      </c>
      <c r="J65" s="9">
        <f>(F65/D65)*100</f>
        <v>1.4942061419919307E-2</v>
      </c>
      <c r="K65" s="9">
        <f>(G65/E65)*100</f>
        <v>9.5201550050898955</v>
      </c>
      <c r="L65" s="9">
        <f>(H65/E65)*100</f>
        <v>7.1607476267978347</v>
      </c>
      <c r="M65" s="4">
        <v>981000000</v>
      </c>
      <c r="N65" s="4">
        <v>24500000000</v>
      </c>
      <c r="O65">
        <v>25</v>
      </c>
      <c r="P65" s="5">
        <f>ABS(1-('Assembly results'!C65/'GS estimations'!M65))*100</f>
        <v>1.7329255861365911</v>
      </c>
      <c r="Q65">
        <f>M65-'Assembly results'!C65</f>
        <v>17000000</v>
      </c>
      <c r="R65" s="6">
        <f>ABS(M65-Metadata!D65)</f>
        <v>3865750</v>
      </c>
    </row>
    <row r="66" spans="1:18" ht="15.75">
      <c r="A66" s="16" t="s">
        <v>11</v>
      </c>
      <c r="B66" s="16" t="s">
        <v>242</v>
      </c>
      <c r="C66" t="s">
        <v>241</v>
      </c>
      <c r="D66">
        <v>967613876</v>
      </c>
      <c r="E66">
        <v>967393259</v>
      </c>
      <c r="F66">
        <f>D66-E66</f>
        <v>220617</v>
      </c>
      <c r="G66">
        <v>107113542</v>
      </c>
      <c r="H66">
        <v>141742031</v>
      </c>
      <c r="I66" s="9">
        <f>(E66/D66)*100</f>
        <v>99.977199892904395</v>
      </c>
      <c r="J66" s="9">
        <f>(F66/D66)*100</f>
        <v>2.2800107095611765E-2</v>
      </c>
      <c r="K66" s="9">
        <f>(G66/E66)*100</f>
        <v>11.072388710949246</v>
      </c>
      <c r="L66" s="9">
        <f>(H66/E66)*100</f>
        <v>14.651955622113757</v>
      </c>
      <c r="M66" s="4">
        <v>965000000</v>
      </c>
      <c r="N66" s="4">
        <v>29900000000</v>
      </c>
      <c r="O66">
        <v>31</v>
      </c>
      <c r="P66" s="5">
        <f>ABS(1-('Assembly results'!C66/'GS estimations'!M66))*100</f>
        <v>0.932642487046631</v>
      </c>
      <c r="Q66">
        <f>M66-'Assembly results'!C66</f>
        <v>-9000000</v>
      </c>
      <c r="R66" s="6">
        <f>ABS(M66-Metadata!D66)</f>
        <v>120250</v>
      </c>
    </row>
    <row r="67" spans="1:18" ht="15.75">
      <c r="A67" s="16" t="s">
        <v>11</v>
      </c>
      <c r="B67" s="16" t="s">
        <v>82</v>
      </c>
      <c r="C67" t="s">
        <v>81</v>
      </c>
      <c r="D67">
        <v>1500829954</v>
      </c>
      <c r="E67">
        <v>1500539326</v>
      </c>
      <c r="F67">
        <f>D67-E67</f>
        <v>290628</v>
      </c>
      <c r="G67">
        <v>95953531</v>
      </c>
      <c r="H67">
        <v>90840460</v>
      </c>
      <c r="I67" s="9">
        <f>(E67/D67)*100</f>
        <v>99.980635514421508</v>
      </c>
      <c r="J67" s="9">
        <f>(F67/D67)*100</f>
        <v>1.9364485578490791E-2</v>
      </c>
      <c r="K67" s="9">
        <f>(G67/E67)*100</f>
        <v>6.394602882937038</v>
      </c>
      <c r="L67" s="9">
        <f>(H67/E67)*100</f>
        <v>6.0538539994252707</v>
      </c>
      <c r="M67" s="4">
        <v>944000000</v>
      </c>
      <c r="N67" s="4">
        <v>27400000000</v>
      </c>
      <c r="O67">
        <v>29</v>
      </c>
      <c r="P67" s="5">
        <f>ABS(1-('Assembly results'!C67/'GS estimations'!M67))*100</f>
        <v>0.74152542372880603</v>
      </c>
      <c r="Q67">
        <f>M67-'Assembly results'!C67</f>
        <v>-7000000</v>
      </c>
      <c r="R67" s="6">
        <f>ABS(M67-Metadata!D67)</f>
        <v>46730165.25</v>
      </c>
    </row>
    <row r="68" spans="1:18" ht="15.75">
      <c r="A68" s="16" t="s">
        <v>11</v>
      </c>
      <c r="B68" s="16" t="s">
        <v>122</v>
      </c>
      <c r="C68" t="s">
        <v>121</v>
      </c>
      <c r="D68">
        <v>1738020224</v>
      </c>
      <c r="E68">
        <v>1736836990</v>
      </c>
      <c r="F68">
        <f>D68-E68</f>
        <v>1183234</v>
      </c>
      <c r="G68">
        <v>123510698</v>
      </c>
      <c r="H68">
        <v>139899310</v>
      </c>
      <c r="I68" s="9">
        <f>(E68/D68)*100</f>
        <v>99.931920585062201</v>
      </c>
      <c r="J68" s="9">
        <f>(F68/D68)*100</f>
        <v>6.8079414937809141E-2</v>
      </c>
      <c r="K68" s="9">
        <f>(G68/E68)*100</f>
        <v>7.1112429497485543</v>
      </c>
      <c r="L68" s="9">
        <f>(H68/E68)*100</f>
        <v>8.0548324802778417</v>
      </c>
      <c r="M68" s="4">
        <v>986000000</v>
      </c>
      <c r="N68" s="4">
        <v>24700000000</v>
      </c>
      <c r="O68">
        <v>25</v>
      </c>
      <c r="P68" s="5">
        <f>ABS(1-('Assembly results'!C68/'GS estimations'!M68))*100</f>
        <v>4.2596348884381356</v>
      </c>
      <c r="Q68">
        <f>M68-'Assembly results'!C68</f>
        <v>42000000</v>
      </c>
      <c r="R68" s="6">
        <f>ABS(M68-Metadata!D68)</f>
        <v>56334000</v>
      </c>
    </row>
    <row r="69" spans="1:18" ht="15.75">
      <c r="A69" s="16" t="s">
        <v>11</v>
      </c>
      <c r="B69" s="16" t="s">
        <v>286</v>
      </c>
      <c r="C69" t="s">
        <v>285</v>
      </c>
      <c r="D69">
        <v>1224142953</v>
      </c>
      <c r="E69">
        <v>1222353227</v>
      </c>
      <c r="F69">
        <f>D69-E69</f>
        <v>1789726</v>
      </c>
      <c r="G69">
        <v>99733603</v>
      </c>
      <c r="H69">
        <v>76109690</v>
      </c>
      <c r="I69" s="9">
        <f>(E69/D69)*100</f>
        <v>99.853797630773926</v>
      </c>
      <c r="J69" s="9">
        <f>(F69/D69)*100</f>
        <v>0.14620236922607194</v>
      </c>
      <c r="K69" s="9">
        <f>(G69/E69)*100</f>
        <v>8.159147519475562</v>
      </c>
      <c r="L69" s="9">
        <f>(H69/E69)*100</f>
        <v>6.2264890637867971</v>
      </c>
      <c r="M69" s="4">
        <v>948000000</v>
      </c>
      <c r="N69" s="4">
        <v>30300000000</v>
      </c>
      <c r="O69">
        <v>32</v>
      </c>
      <c r="P69" s="5">
        <f>ABS(1-('Assembly results'!C69/'GS estimations'!M69))*100</f>
        <v>0.9493670886076</v>
      </c>
      <c r="Q69">
        <f>M69-'Assembly results'!C69</f>
        <v>9000000</v>
      </c>
      <c r="R69" s="6">
        <f>ABS(M69-Metadata!D69)</f>
        <v>21827098</v>
      </c>
    </row>
    <row r="70" spans="1:18" ht="15.75">
      <c r="A70" s="16" t="s">
        <v>11</v>
      </c>
      <c r="B70" s="16" t="s">
        <v>302</v>
      </c>
      <c r="C70" t="s">
        <v>301</v>
      </c>
      <c r="D70">
        <v>1510135408</v>
      </c>
      <c r="E70">
        <v>1509527433</v>
      </c>
      <c r="F70">
        <f>D70-E70</f>
        <v>607975</v>
      </c>
      <c r="G70">
        <v>114849625</v>
      </c>
      <c r="H70">
        <v>121272250</v>
      </c>
      <c r="I70" s="9">
        <f>(E70/D70)*100</f>
        <v>99.959740365216305</v>
      </c>
      <c r="J70" s="9">
        <f>(F70/D70)*100</f>
        <v>4.0259634783690865E-2</v>
      </c>
      <c r="K70" s="9">
        <f>(G70/E70)*100</f>
        <v>7.608316516100043</v>
      </c>
      <c r="L70" s="9">
        <f>(H70/E70)*100</f>
        <v>8.0337890752330576</v>
      </c>
      <c r="M70" s="4">
        <v>979000000</v>
      </c>
      <c r="N70" s="4">
        <v>30400000000</v>
      </c>
      <c r="O70">
        <v>31</v>
      </c>
      <c r="P70" s="5">
        <f>ABS(1-('Assembly results'!C70/'GS estimations'!M70))*100</f>
        <v>1.532175689479065</v>
      </c>
      <c r="Q70">
        <f>M70-'Assembly results'!C70</f>
        <v>15000000</v>
      </c>
      <c r="R70" s="6">
        <f>ABS(M70-Metadata!D70)</f>
        <v>3832750</v>
      </c>
    </row>
    <row r="71" spans="1:18" ht="15.75">
      <c r="A71" s="16" t="s">
        <v>11</v>
      </c>
      <c r="B71" s="16" t="s">
        <v>330</v>
      </c>
      <c r="C71" t="s">
        <v>329</v>
      </c>
      <c r="D71">
        <v>1301129041</v>
      </c>
      <c r="E71">
        <v>1300522423</v>
      </c>
      <c r="F71">
        <f>D71-E71</f>
        <v>606618</v>
      </c>
      <c r="G71">
        <v>113502890</v>
      </c>
      <c r="H71">
        <v>111611394</v>
      </c>
      <c r="I71" s="9">
        <f>(E71/D71)*100</f>
        <v>99.953377568182347</v>
      </c>
      <c r="J71" s="9">
        <f>(F71/D71)*100</f>
        <v>4.6622431817660119E-2</v>
      </c>
      <c r="K71" s="9">
        <f>(G71/E71)*100</f>
        <v>8.7274842780623079</v>
      </c>
      <c r="L71" s="9">
        <f>(H71/E71)*100</f>
        <v>8.5820430333326136</v>
      </c>
      <c r="M71" s="4">
        <v>979000000</v>
      </c>
      <c r="N71" s="4">
        <v>32300000000</v>
      </c>
      <c r="O71">
        <v>33</v>
      </c>
      <c r="P71" s="5">
        <f>ABS(1-('Assembly results'!C71/'GS estimations'!M71))*100</f>
        <v>3.2686414708886669</v>
      </c>
      <c r="Q71">
        <f>M71-'Assembly results'!C71</f>
        <v>32000000</v>
      </c>
      <c r="R71" s="6">
        <f>ABS(M71-Metadata!D71)</f>
        <v>16065250</v>
      </c>
    </row>
    <row r="72" spans="1:18" ht="15.75">
      <c r="A72" s="16" t="s">
        <v>11</v>
      </c>
      <c r="B72" s="16" t="s">
        <v>279</v>
      </c>
      <c r="C72" t="s">
        <v>278</v>
      </c>
      <c r="D72">
        <v>1542199974</v>
      </c>
      <c r="E72">
        <v>1541754703</v>
      </c>
      <c r="F72">
        <f>D72-E72</f>
        <v>445271</v>
      </c>
      <c r="G72">
        <v>108782709</v>
      </c>
      <c r="H72">
        <v>101656502</v>
      </c>
      <c r="I72" s="9">
        <f>(E72/D72)*100</f>
        <v>99.971127544578735</v>
      </c>
      <c r="J72" s="9">
        <f>(F72/D72)*100</f>
        <v>2.8872455421270808E-2</v>
      </c>
      <c r="K72" s="9">
        <f>(G72/E72)*100</f>
        <v>7.0557728014921457</v>
      </c>
      <c r="L72" s="9">
        <f>(H72/E72)*100</f>
        <v>6.5935587420095585</v>
      </c>
      <c r="M72" s="4">
        <v>978000000</v>
      </c>
      <c r="N72" s="4">
        <v>29400000000</v>
      </c>
      <c r="O72">
        <v>30</v>
      </c>
      <c r="P72" s="5">
        <f>ABS(1-('Assembly results'!C72/'GS estimations'!M72))*100</f>
        <v>2.9652351738241323</v>
      </c>
      <c r="Q72">
        <f>M72-'Assembly results'!C72</f>
        <v>29000000</v>
      </c>
      <c r="R72" s="6">
        <f>ABS(M72-Metadata!D72)</f>
        <v>30733500</v>
      </c>
    </row>
    <row r="73" spans="1:18" ht="15.75">
      <c r="A73" s="16" t="s">
        <v>11</v>
      </c>
      <c r="B73" s="16" t="s">
        <v>252</v>
      </c>
      <c r="C73" t="s">
        <v>251</v>
      </c>
      <c r="D73">
        <v>1711854223</v>
      </c>
      <c r="E73">
        <v>1711470332</v>
      </c>
      <c r="F73">
        <f>D73-E73</f>
        <v>383891</v>
      </c>
      <c r="G73">
        <v>122306307</v>
      </c>
      <c r="H73">
        <v>130222214</v>
      </c>
      <c r="I73" s="9">
        <f>(E73/D73)*100</f>
        <v>99.977574550750745</v>
      </c>
      <c r="J73" s="9">
        <f>(F73/D73)*100</f>
        <v>2.2425449249249538E-2</v>
      </c>
      <c r="K73" s="9">
        <f>(G73/E73)*100</f>
        <v>7.1462709410261631</v>
      </c>
      <c r="L73" s="9">
        <f>(H73/E73)*100</f>
        <v>7.608791783601891</v>
      </c>
      <c r="M73" s="4">
        <v>1000000000</v>
      </c>
      <c r="N73" s="4">
        <v>21000000000</v>
      </c>
      <c r="O73">
        <v>21</v>
      </c>
      <c r="P73" s="5">
        <f>ABS(1-('Assembly results'!C73/'GS estimations'!M73))*100</f>
        <v>4.8000000000000043</v>
      </c>
      <c r="Q73">
        <f>M73-'Assembly results'!C73</f>
        <v>48000000</v>
      </c>
      <c r="R73" s="6">
        <f>ABS(M73-Metadata!D73)</f>
        <v>130417250</v>
      </c>
    </row>
    <row r="74" spans="1:18" ht="15.75">
      <c r="A74" s="16" t="s">
        <v>11</v>
      </c>
      <c r="B74" s="16" t="s">
        <v>312</v>
      </c>
      <c r="C74" t="s">
        <v>311</v>
      </c>
      <c r="D74">
        <v>1651830150</v>
      </c>
      <c r="E74">
        <v>1651253233</v>
      </c>
      <c r="F74">
        <f>D74-E74</f>
        <v>576917</v>
      </c>
      <c r="G74">
        <v>118735429</v>
      </c>
      <c r="H74">
        <v>124717748</v>
      </c>
      <c r="I74" s="9">
        <f>(E74/D74)*100</f>
        <v>99.965074072537064</v>
      </c>
      <c r="J74" s="9">
        <f>(F74/D74)*100</f>
        <v>3.4925927462941639E-2</v>
      </c>
      <c r="K74" s="9">
        <f>(G74/E74)*100</f>
        <v>7.1906250735558741</v>
      </c>
      <c r="L74" s="9">
        <f>(H74/E74)*100</f>
        <v>7.5529146897361441</v>
      </c>
      <c r="M74" s="4">
        <v>974000000</v>
      </c>
      <c r="N74" s="4">
        <v>28300000000</v>
      </c>
      <c r="O74">
        <v>29</v>
      </c>
      <c r="P74" s="5">
        <f>ABS(1-('Assembly results'!C74/'GS estimations'!M74))*100</f>
        <v>2.0533880903490731</v>
      </c>
      <c r="Q74">
        <f>M74-'Assembly results'!C74</f>
        <v>20000000</v>
      </c>
      <c r="R74" s="6">
        <f>ABS(M74-Metadata!D74)</f>
        <v>8398250</v>
      </c>
    </row>
    <row r="75" spans="1:18" ht="15.75">
      <c r="A75" s="16" t="s">
        <v>11</v>
      </c>
      <c r="B75" s="16" t="s">
        <v>296</v>
      </c>
      <c r="C75" t="s">
        <v>295</v>
      </c>
      <c r="D75">
        <v>1366371513</v>
      </c>
      <c r="E75">
        <v>1365228726</v>
      </c>
      <c r="F75">
        <f>D75-E75</f>
        <v>1142787</v>
      </c>
      <c r="G75">
        <v>112828506</v>
      </c>
      <c r="H75">
        <v>112934991</v>
      </c>
      <c r="I75" s="9">
        <f>(E75/D75)*100</f>
        <v>99.916363376349167</v>
      </c>
      <c r="J75" s="9">
        <f>(F75/D75)*100</f>
        <v>8.3636623650832811E-2</v>
      </c>
      <c r="K75" s="9">
        <f>(G75/E75)*100</f>
        <v>8.2644397858941616</v>
      </c>
      <c r="L75" s="9">
        <f>(H75/E75)*100</f>
        <v>8.2722395778244131</v>
      </c>
      <c r="M75" s="4">
        <v>973000000</v>
      </c>
      <c r="N75" s="4">
        <v>18500000000</v>
      </c>
      <c r="O75">
        <v>19</v>
      </c>
      <c r="P75" s="5">
        <f>ABS(1-('Assembly results'!C75/'GS estimations'!M75))*100</f>
        <v>4.4193216855087369</v>
      </c>
      <c r="Q75">
        <f>M75-'Assembly results'!C75</f>
        <v>43000000</v>
      </c>
      <c r="R75" s="6">
        <f>ABS(M75-Metadata!D75)</f>
        <v>46278500</v>
      </c>
    </row>
    <row r="76" spans="1:18" ht="15.75">
      <c r="A76" s="16" t="s">
        <v>11</v>
      </c>
      <c r="B76" s="16" t="s">
        <v>230</v>
      </c>
      <c r="C76" t="s">
        <v>229</v>
      </c>
      <c r="D76">
        <v>1785817266</v>
      </c>
      <c r="E76">
        <v>1784580345</v>
      </c>
      <c r="F76">
        <f>D76-E76</f>
        <v>1236921</v>
      </c>
      <c r="G76">
        <v>125129666</v>
      </c>
      <c r="H76">
        <v>136305812</v>
      </c>
      <c r="I76" s="9">
        <f>(E76/D76)*100</f>
        <v>99.93073641835872</v>
      </c>
      <c r="J76" s="9">
        <f>(F76/D76)*100</f>
        <v>6.9263581641280866E-2</v>
      </c>
      <c r="K76" s="9">
        <f>(G76/E76)*100</f>
        <v>7.0117137819311797</v>
      </c>
      <c r="L76" s="9">
        <f>(H76/E76)*100</f>
        <v>7.6379756384686619</v>
      </c>
      <c r="M76" s="4">
        <v>978000000</v>
      </c>
      <c r="N76" s="4">
        <v>30300000000</v>
      </c>
      <c r="O76">
        <v>31</v>
      </c>
      <c r="P76" s="5">
        <f>ABS(1-('Assembly results'!C76/'GS estimations'!M76))*100</f>
        <v>1.6359918200409052</v>
      </c>
      <c r="Q76">
        <f>M76-'Assembly results'!C76</f>
        <v>16000000</v>
      </c>
      <c r="R76" s="6">
        <f>ABS(M76-Metadata!D76)</f>
        <v>24985500</v>
      </c>
    </row>
    <row r="77" spans="1:18" ht="15.75">
      <c r="A77" s="16" t="s">
        <v>11</v>
      </c>
      <c r="B77" s="16" t="s">
        <v>48</v>
      </c>
      <c r="C77" t="s">
        <v>47</v>
      </c>
      <c r="D77">
        <v>1381637534</v>
      </c>
      <c r="E77">
        <v>1381086121</v>
      </c>
      <c r="F77">
        <f>D77-E77</f>
        <v>551413</v>
      </c>
      <c r="G77">
        <v>117374167</v>
      </c>
      <c r="H77">
        <v>98507243</v>
      </c>
      <c r="I77" s="9">
        <f>(E77/D77)*100</f>
        <v>99.960089894315217</v>
      </c>
      <c r="J77" s="9">
        <f>(F77/D77)*100</f>
        <v>3.9910105684780851E-2</v>
      </c>
      <c r="K77" s="9">
        <f>(G77/E77)*100</f>
        <v>8.498685579072589</v>
      </c>
      <c r="L77" s="9">
        <f>(H77/E77)*100</f>
        <v>7.1325923490328087</v>
      </c>
      <c r="M77" s="4">
        <v>978000000</v>
      </c>
      <c r="N77" s="4">
        <v>39100000000</v>
      </c>
      <c r="O77">
        <v>40</v>
      </c>
      <c r="P77" s="5">
        <f>ABS(1-('Assembly results'!C77/'GS estimations'!M77))*100</f>
        <v>0.20449897750510759</v>
      </c>
      <c r="Q77">
        <f>M77-'Assembly results'!C77</f>
        <v>2000000</v>
      </c>
      <c r="R77" s="6">
        <f>ABS(M77-Metadata!D77)</f>
        <v>3631500</v>
      </c>
    </row>
    <row r="78" spans="1:18" ht="15.75">
      <c r="A78" s="16" t="s">
        <v>11</v>
      </c>
      <c r="B78" s="16" t="s">
        <v>236</v>
      </c>
      <c r="C78" t="s">
        <v>235</v>
      </c>
      <c r="D78">
        <v>1546612072</v>
      </c>
      <c r="E78">
        <v>1546034223</v>
      </c>
      <c r="F78">
        <f>D78-E78</f>
        <v>577849</v>
      </c>
      <c r="G78">
        <v>119901992</v>
      </c>
      <c r="H78">
        <v>122400670</v>
      </c>
      <c r="I78" s="9">
        <f>(E78/D78)*100</f>
        <v>99.962637754453013</v>
      </c>
      <c r="J78" s="9">
        <f>(F78/D78)*100</f>
        <v>3.7362245546988075E-2</v>
      </c>
      <c r="K78" s="9">
        <f>(G78/E78)*100</f>
        <v>7.7554552296608517</v>
      </c>
      <c r="L78" s="9">
        <f>(H78/E78)*100</f>
        <v>7.9170737735991246</v>
      </c>
      <c r="M78" s="4">
        <v>966000000</v>
      </c>
      <c r="N78" s="4">
        <v>26100000000</v>
      </c>
      <c r="O78">
        <v>27</v>
      </c>
      <c r="P78" s="5">
        <f>ABS(1-('Assembly results'!C78/'GS estimations'!M78))*100</f>
        <v>1.8633540372670843</v>
      </c>
      <c r="Q78">
        <f>M78-'Assembly results'!C78</f>
        <v>18000000</v>
      </c>
      <c r="R78" s="6">
        <f>ABS(M78-Metadata!D78)</f>
        <v>2235000</v>
      </c>
    </row>
    <row r="79" spans="1:18" ht="15.75">
      <c r="A79" s="16" t="s">
        <v>11</v>
      </c>
      <c r="B79" s="16" t="s">
        <v>97</v>
      </c>
      <c r="C79" t="s">
        <v>96</v>
      </c>
      <c r="D79">
        <v>1495455501</v>
      </c>
      <c r="E79">
        <v>1495066114</v>
      </c>
      <c r="F79">
        <f>D79-E79</f>
        <v>389387</v>
      </c>
      <c r="G79">
        <v>122389925</v>
      </c>
      <c r="H79">
        <v>114155924</v>
      </c>
      <c r="I79" s="9">
        <f>(E79/D79)*100</f>
        <v>99.973961980163267</v>
      </c>
      <c r="J79" s="9">
        <f>(F79/D79)*100</f>
        <v>2.603801983674003E-2</v>
      </c>
      <c r="K79" s="9">
        <f>(G79/E79)*100</f>
        <v>8.1862550327322854</v>
      </c>
      <c r="L79" s="9">
        <f>(H79/E79)*100</f>
        <v>7.6355100908935452</v>
      </c>
      <c r="M79" s="4">
        <v>972000000</v>
      </c>
      <c r="N79" s="4">
        <v>29200000000</v>
      </c>
      <c r="O79">
        <v>30</v>
      </c>
      <c r="P79" s="5">
        <f>ABS(1-('Assembly results'!C79/'GS estimations'!M79))*100</f>
        <v>5.9670781893004126</v>
      </c>
      <c r="Q79">
        <f>M79-'Assembly results'!C79</f>
        <v>58000000</v>
      </c>
      <c r="R79" s="6">
        <f>ABS(M79-Metadata!D79)</f>
        <v>33115500</v>
      </c>
    </row>
    <row r="80" spans="1:18" ht="15.75">
      <c r="A80" s="16" t="s">
        <v>11</v>
      </c>
      <c r="B80" s="16" t="s">
        <v>334</v>
      </c>
      <c r="C80" t="s">
        <v>333</v>
      </c>
      <c r="D80">
        <v>1763757900</v>
      </c>
      <c r="E80">
        <v>1763307320</v>
      </c>
      <c r="F80">
        <f>D80-E80</f>
        <v>450580</v>
      </c>
      <c r="G80">
        <v>140014686</v>
      </c>
      <c r="H80">
        <v>146052345</v>
      </c>
      <c r="I80" s="9">
        <f>(E80/D80)*100</f>
        <v>99.974453409960631</v>
      </c>
      <c r="J80" s="9">
        <f>(F80/D80)*100</f>
        <v>2.5546590039369918E-2</v>
      </c>
      <c r="K80" s="9">
        <f>(G80/E80)*100</f>
        <v>7.9404585015843976</v>
      </c>
      <c r="L80" s="9">
        <f>(H80/E80)*100</f>
        <v>8.2828638742337901</v>
      </c>
      <c r="M80" s="4">
        <v>982000000</v>
      </c>
      <c r="N80" s="4">
        <v>30500000000</v>
      </c>
      <c r="O80">
        <v>31</v>
      </c>
      <c r="P80" s="5">
        <f>ABS(1-('Assembly results'!C80/'GS estimations'!M80))*100</f>
        <v>0.50916496945010437</v>
      </c>
      <c r="Q80">
        <f>M80-'Assembly results'!C80</f>
        <v>-5000000</v>
      </c>
      <c r="R80" s="6">
        <f>ABS(M80-Metadata!D80)</f>
        <v>394250</v>
      </c>
    </row>
    <row r="81" spans="1:18" ht="15.75">
      <c r="A81" s="16" t="s">
        <v>11</v>
      </c>
      <c r="B81" s="16" t="s">
        <v>264</v>
      </c>
      <c r="C81" t="s">
        <v>263</v>
      </c>
      <c r="D81">
        <v>1354653485</v>
      </c>
      <c r="E81">
        <v>1354166944</v>
      </c>
      <c r="F81">
        <f>D81-E81</f>
        <v>486541</v>
      </c>
      <c r="G81">
        <v>106001888</v>
      </c>
      <c r="H81">
        <v>106346913</v>
      </c>
      <c r="I81" s="9">
        <f>(E81/D81)*100</f>
        <v>99.964083730238954</v>
      </c>
      <c r="J81" s="9">
        <f>(F81/D81)*100</f>
        <v>3.5916269761045207E-2</v>
      </c>
      <c r="K81" s="9">
        <f>(G81/E81)*100</f>
        <v>7.8278301260911594</v>
      </c>
      <c r="L81" s="9">
        <f>(H81/E81)*100</f>
        <v>7.853308890103877</v>
      </c>
      <c r="M81" s="4">
        <v>947000000</v>
      </c>
      <c r="N81" s="4">
        <v>22700000000</v>
      </c>
      <c r="O81">
        <v>24</v>
      </c>
      <c r="P81" s="5">
        <f>ABS(1-('Assembly results'!C81/'GS estimations'!M81))*100</f>
        <v>1.4783526927138357</v>
      </c>
      <c r="Q81">
        <f>M81-'Assembly results'!C81</f>
        <v>14000000</v>
      </c>
      <c r="R81" s="6">
        <f>ABS(M81-Metadata!D81)</f>
        <v>21554500</v>
      </c>
    </row>
    <row r="82" spans="1:18" ht="15.75">
      <c r="A82" s="16" t="s">
        <v>11</v>
      </c>
      <c r="B82" s="16" t="s">
        <v>28</v>
      </c>
      <c r="C82" t="s">
        <v>27</v>
      </c>
      <c r="D82" s="13">
        <v>1763414653</v>
      </c>
      <c r="E82" s="13">
        <v>1762570922</v>
      </c>
      <c r="F82" s="13">
        <f>D82-E82</f>
        <v>843731</v>
      </c>
      <c r="G82" s="13">
        <v>115663597</v>
      </c>
      <c r="H82" s="13">
        <v>112838268</v>
      </c>
      <c r="I82" s="14">
        <f>(E82/D82)*100</f>
        <v>99.952153567593157</v>
      </c>
      <c r="J82" s="14">
        <f>(F82/D82)*100</f>
        <v>4.7846432406842429E-2</v>
      </c>
      <c r="K82" s="14">
        <f>(G82/E82)*100</f>
        <v>6.5622095290642726</v>
      </c>
      <c r="L82" s="14">
        <f>(H82/E82)*100</f>
        <v>6.4019136246705886</v>
      </c>
      <c r="M82" s="4">
        <v>965000000</v>
      </c>
      <c r="N82" s="4">
        <v>24100000000</v>
      </c>
      <c r="O82">
        <v>25</v>
      </c>
      <c r="P82" s="5">
        <f>ABS(1-('Assembly results'!C82/'GS estimations'!M82))*100</f>
        <v>1.5544041450777257</v>
      </c>
      <c r="Q82">
        <f>M82-'Assembly results'!C82</f>
        <v>15000000</v>
      </c>
      <c r="R82" s="6">
        <f>ABS(M82-Metadata!D82)</f>
        <v>55692500</v>
      </c>
    </row>
    <row r="83" spans="1:18" ht="15.75">
      <c r="A83" s="16" t="s">
        <v>11</v>
      </c>
      <c r="B83" s="16" t="s">
        <v>234</v>
      </c>
      <c r="C83" t="s">
        <v>233</v>
      </c>
      <c r="D83">
        <v>1214116139</v>
      </c>
      <c r="E83">
        <v>1213640236</v>
      </c>
      <c r="F83">
        <f>D83-E83</f>
        <v>475903</v>
      </c>
      <c r="G83">
        <v>116786470</v>
      </c>
      <c r="H83">
        <v>124016710</v>
      </c>
      <c r="I83" s="9">
        <f>(E83/D83)*100</f>
        <v>99.9608025142972</v>
      </c>
      <c r="J83" s="9">
        <f>(F83/D83)*100</f>
        <v>3.9197485702807219E-2</v>
      </c>
      <c r="K83" s="9">
        <f>(G83/E83)*100</f>
        <v>9.6228245023346446</v>
      </c>
      <c r="L83" s="9">
        <f>(H83/E83)*100</f>
        <v>10.21857271383346</v>
      </c>
      <c r="M83" s="4">
        <v>931000000</v>
      </c>
      <c r="N83" s="4">
        <v>27900000000</v>
      </c>
      <c r="O83">
        <v>30</v>
      </c>
      <c r="P83" s="5">
        <f>ABS(1-('Assembly results'!C83/'GS estimations'!M83))*100</f>
        <v>1.7185821697099923</v>
      </c>
      <c r="Q83">
        <f>M83-'Assembly results'!C83</f>
        <v>-16000000</v>
      </c>
      <c r="R83" s="6">
        <f>ABS(M83-Metadata!D83)</f>
        <v>8666250</v>
      </c>
    </row>
    <row r="84" spans="1:18" ht="15.75">
      <c r="A84" s="16" t="s">
        <v>11</v>
      </c>
      <c r="B84" s="16" t="s">
        <v>192</v>
      </c>
      <c r="C84" t="s">
        <v>191</v>
      </c>
      <c r="D84">
        <v>1606499552</v>
      </c>
      <c r="E84">
        <v>1605792278</v>
      </c>
      <c r="F84">
        <f>D84-E84</f>
        <v>707274</v>
      </c>
      <c r="G84">
        <v>118256705</v>
      </c>
      <c r="H84">
        <v>114423796</v>
      </c>
      <c r="I84" s="9">
        <f>(E84/D84)*100</f>
        <v>99.955974217414536</v>
      </c>
      <c r="J84" s="9">
        <f>(F84/D84)*100</f>
        <v>4.4025782585465668E-2</v>
      </c>
      <c r="K84" s="9">
        <f>(G84/E84)*100</f>
        <v>7.3643837138940338</v>
      </c>
      <c r="L84" s="9">
        <f>(H84/E84)*100</f>
        <v>7.1256910104533455</v>
      </c>
      <c r="M84" s="4">
        <v>975000000</v>
      </c>
      <c r="N84" s="4">
        <v>19500000000</v>
      </c>
      <c r="O84">
        <v>20</v>
      </c>
      <c r="P84" s="5">
        <f>ABS(1-('Assembly results'!C84/'GS estimations'!M84))*100</f>
        <v>4.4102564102564079</v>
      </c>
      <c r="Q84">
        <f>M84-'Assembly results'!C84</f>
        <v>43000000</v>
      </c>
      <c r="R84" s="6">
        <f>ABS(M84-Metadata!D84)</f>
        <v>29788500</v>
      </c>
    </row>
    <row r="85" spans="1:18" ht="15.75">
      <c r="A85" s="16" t="s">
        <v>11</v>
      </c>
      <c r="B85" s="16" t="s">
        <v>238</v>
      </c>
      <c r="C85" t="s">
        <v>237</v>
      </c>
      <c r="D85">
        <v>1907230130</v>
      </c>
      <c r="E85">
        <v>1906120379</v>
      </c>
      <c r="F85">
        <f>D85-E85</f>
        <v>1109751</v>
      </c>
      <c r="G85">
        <v>132414486</v>
      </c>
      <c r="H85">
        <v>134413253</v>
      </c>
      <c r="I85" s="9">
        <f>(E85/D85)*100</f>
        <v>99.941813471665313</v>
      </c>
      <c r="J85" s="9">
        <f>(F85/D85)*100</f>
        <v>5.8186528334679785E-2</v>
      </c>
      <c r="K85" s="9">
        <f>(G85/E85)*100</f>
        <v>6.9468060600384574</v>
      </c>
      <c r="L85" s="9">
        <f>(H85/E85)*100</f>
        <v>7.0516665411508095</v>
      </c>
      <c r="M85" s="4">
        <v>834000000</v>
      </c>
      <c r="N85" s="4">
        <v>11700000000</v>
      </c>
      <c r="O85">
        <v>14</v>
      </c>
      <c r="P85" s="5">
        <f>ABS(1-('Assembly results'!C85/'GS estimations'!M85))*100</f>
        <v>27.338129496402875</v>
      </c>
      <c r="Q85">
        <f>M85-'Assembly results'!C85</f>
        <v>228000000</v>
      </c>
      <c r="R85" s="6">
        <f>ABS(M85-Metadata!D85)</f>
        <v>210530500</v>
      </c>
    </row>
    <row r="86" spans="1:18" ht="15.75">
      <c r="A86" s="16" t="s">
        <v>11</v>
      </c>
      <c r="B86" s="16" t="s">
        <v>177</v>
      </c>
      <c r="C86" t="s">
        <v>176</v>
      </c>
      <c r="D86">
        <v>1678699439</v>
      </c>
      <c r="E86">
        <v>1677890289</v>
      </c>
      <c r="F86">
        <f>D86-E86</f>
        <v>809150</v>
      </c>
      <c r="G86">
        <v>141376221</v>
      </c>
      <c r="H86">
        <v>145369525</v>
      </c>
      <c r="I86" s="9">
        <f>(E86/D86)*100</f>
        <v>99.95179899503141</v>
      </c>
      <c r="J86" s="9">
        <f>(F86/D86)*100</f>
        <v>4.8201004968585086E-2</v>
      </c>
      <c r="K86" s="9">
        <f>(G86/E86)*100</f>
        <v>8.4258322446253811</v>
      </c>
      <c r="L86" s="9">
        <f>(H86/E86)*100</f>
        <v>8.6638277814122322</v>
      </c>
      <c r="M86" s="4">
        <v>971000000</v>
      </c>
      <c r="N86" s="4">
        <v>15500000000</v>
      </c>
      <c r="O86">
        <v>16</v>
      </c>
      <c r="P86" s="5">
        <f>ABS(1-('Assembly results'!C86/'GS estimations'!M86))*100</f>
        <v>21.627188465499479</v>
      </c>
      <c r="Q86">
        <f>M86-'Assembly results'!C86</f>
        <v>210000000</v>
      </c>
      <c r="R86" s="6">
        <f>ABS(M86-Metadata!D86)</f>
        <v>23461750</v>
      </c>
    </row>
    <row r="87" spans="1:18" ht="15.75">
      <c r="A87" s="16" t="s">
        <v>32</v>
      </c>
      <c r="B87" s="16" t="s">
        <v>84</v>
      </c>
      <c r="C87" t="s">
        <v>83</v>
      </c>
      <c r="D87">
        <v>1708852593</v>
      </c>
      <c r="E87">
        <v>1708163022</v>
      </c>
      <c r="F87">
        <f>D87-E87</f>
        <v>689571</v>
      </c>
      <c r="G87">
        <v>141325498</v>
      </c>
      <c r="H87">
        <v>144111941</v>
      </c>
      <c r="I87" s="9">
        <f>(E87/D87)*100</f>
        <v>99.959647133823907</v>
      </c>
      <c r="J87" s="9">
        <f>(F87/D87)*100</f>
        <v>4.035286617609387E-2</v>
      </c>
      <c r="K87" s="9">
        <f>(G87/E87)*100</f>
        <v>8.2735369036691395</v>
      </c>
      <c r="L87" s="9">
        <f>(H87/E87)*100</f>
        <v>8.4366620248731738</v>
      </c>
      <c r="M87" s="4">
        <v>976000000</v>
      </c>
      <c r="N87" s="4">
        <v>14600000000</v>
      </c>
      <c r="O87">
        <v>15</v>
      </c>
      <c r="P87" s="5">
        <f>ABS(1-('Assembly results'!C87/'GS estimations'!M87))*100</f>
        <v>11.577868852459016</v>
      </c>
      <c r="Q87">
        <f>M87-'Assembly results'!C87</f>
        <v>113000000</v>
      </c>
      <c r="R87" s="6">
        <f>ABS(M87-Metadata!D87)</f>
        <v>5984750</v>
      </c>
    </row>
    <row r="88" spans="1:18" ht="15.75">
      <c r="A88" s="16" t="s">
        <v>7</v>
      </c>
      <c r="B88" s="16" t="s">
        <v>8</v>
      </c>
      <c r="C88" t="s">
        <v>6</v>
      </c>
      <c r="D88">
        <v>1683839341</v>
      </c>
      <c r="E88">
        <v>1683298724</v>
      </c>
      <c r="F88">
        <f>D88-E88</f>
        <v>540617</v>
      </c>
      <c r="G88">
        <v>135488954</v>
      </c>
      <c r="H88">
        <v>139842333</v>
      </c>
      <c r="I88" s="9">
        <f>(E88/D88)*100</f>
        <v>99.967893789696177</v>
      </c>
      <c r="J88" s="9">
        <f>(F88/D88)*100</f>
        <v>3.2106210303824941E-2</v>
      </c>
      <c r="K88" s="9">
        <f>(G88/E88)*100</f>
        <v>8.0490142402080256</v>
      </c>
      <c r="L88" s="9">
        <f>(H88/E88)*100</f>
        <v>8.3076361317315417</v>
      </c>
      <c r="M88" s="4">
        <v>987000000</v>
      </c>
      <c r="N88" s="4">
        <v>29600000000</v>
      </c>
      <c r="O88">
        <v>30</v>
      </c>
      <c r="P88" s="5">
        <f>ABS(1-('Assembly results'!C88/'GS estimations'!M88))*100</f>
        <v>3.8500506585612992</v>
      </c>
      <c r="Q88">
        <f>M88-'Assembly results'!C88</f>
        <v>38000000</v>
      </c>
      <c r="R88" s="6">
        <f>ABS(M88-Metadata!D88)</f>
        <v>9753000</v>
      </c>
    </row>
    <row r="89" spans="1:18" ht="15.75">
      <c r="A89" s="16" t="s">
        <v>32</v>
      </c>
      <c r="B89" s="16" t="s">
        <v>33</v>
      </c>
      <c r="C89" t="s">
        <v>31</v>
      </c>
      <c r="D89" s="13" t="s">
        <v>9</v>
      </c>
      <c r="E89" s="13" t="s">
        <v>9</v>
      </c>
      <c r="F89" s="13" t="s">
        <v>9</v>
      </c>
      <c r="G89" s="13" t="s">
        <v>9</v>
      </c>
      <c r="H89" s="13" t="s">
        <v>9</v>
      </c>
      <c r="I89" s="14" t="s">
        <v>9</v>
      </c>
      <c r="J89" s="14" t="s">
        <v>9</v>
      </c>
      <c r="K89" s="14" t="s">
        <v>9</v>
      </c>
      <c r="L89" s="14" t="s">
        <v>9</v>
      </c>
      <c r="M89" s="4">
        <v>912000000</v>
      </c>
      <c r="N89" s="4">
        <v>32800000000</v>
      </c>
      <c r="O89">
        <v>36</v>
      </c>
      <c r="P89" s="5">
        <f>ABS(1-('Assembly results'!C89/'GS estimations'!M89))*100</f>
        <v>7.0175438596491224</v>
      </c>
      <c r="Q89">
        <f>M89-'Assembly results'!C89</f>
        <v>64000000</v>
      </c>
      <c r="R89" s="6">
        <f>ABS(M89-Metadata!D89)</f>
        <v>68112000</v>
      </c>
    </row>
    <row r="90" spans="1:18" ht="15.75">
      <c r="A90" s="16" t="s">
        <v>11</v>
      </c>
      <c r="B90" s="16" t="s">
        <v>79</v>
      </c>
      <c r="C90" t="s">
        <v>78</v>
      </c>
      <c r="D90">
        <v>2016784978</v>
      </c>
      <c r="E90">
        <v>2016150198</v>
      </c>
      <c r="F90">
        <f>D90-E90</f>
        <v>634780</v>
      </c>
      <c r="G90">
        <v>148764987</v>
      </c>
      <c r="H90">
        <v>148619926</v>
      </c>
      <c r="I90" s="9">
        <f>(E90/D90)*100</f>
        <v>99.968525152312992</v>
      </c>
      <c r="J90" s="9">
        <f>(F90/D90)*100</f>
        <v>3.1474847687010095E-2</v>
      </c>
      <c r="K90" s="9">
        <f>(G90/E90)*100</f>
        <v>7.378665892430698</v>
      </c>
      <c r="L90" s="9">
        <f>(H90/E90)*100</f>
        <v>7.3714709423647813</v>
      </c>
      <c r="M90" s="4">
        <v>904000000</v>
      </c>
      <c r="N90" s="4">
        <v>30800000000</v>
      </c>
      <c r="O90">
        <v>34</v>
      </c>
      <c r="P90" s="5">
        <f>ABS(1-('Assembly results'!C90/'GS estimations'!M90))*100</f>
        <v>7.3008849557522071</v>
      </c>
      <c r="Q90">
        <f>M90-'Assembly results'!C90</f>
        <v>-66000000</v>
      </c>
      <c r="R90" s="6">
        <f>ABS(M90-Metadata!D90)</f>
        <v>64836250</v>
      </c>
    </row>
    <row r="91" spans="1:18" ht="15.75">
      <c r="A91" s="16" t="s">
        <v>32</v>
      </c>
      <c r="B91" s="16" t="s">
        <v>275</v>
      </c>
      <c r="C91" t="s">
        <v>274</v>
      </c>
      <c r="D91">
        <v>1667061463</v>
      </c>
      <c r="E91">
        <v>1666460625</v>
      </c>
      <c r="F91">
        <f>D91-E91</f>
        <v>600838</v>
      </c>
      <c r="G91">
        <v>134335202</v>
      </c>
      <c r="H91">
        <v>130550209</v>
      </c>
      <c r="I91" s="9">
        <f>(E91/D91)*100</f>
        <v>99.96395825748867</v>
      </c>
      <c r="J91" s="9">
        <f>(F91/D91)*100</f>
        <v>3.6041742511325747E-2</v>
      </c>
      <c r="K91" s="9">
        <f>(G91/E91)*100</f>
        <v>8.0611086745598932</v>
      </c>
      <c r="L91" s="9">
        <f>(H91/E91)*100</f>
        <v>7.8339810159030909</v>
      </c>
      <c r="M91" s="4">
        <v>885000000</v>
      </c>
      <c r="N91" s="4">
        <v>26600000000</v>
      </c>
      <c r="O91">
        <v>30</v>
      </c>
      <c r="P91" s="5">
        <f>ABS(1-('Assembly results'!C91/'GS estimations'!M91))*100</f>
        <v>2.5988700564971712</v>
      </c>
      <c r="Q91">
        <f>M91-'Assembly results'!C91</f>
        <v>-23000000</v>
      </c>
      <c r="R91" s="6">
        <f>ABS(M91-Metadata!D91)</f>
        <v>66041750</v>
      </c>
    </row>
    <row r="92" spans="1:18" ht="15.75">
      <c r="A92" s="16" t="s">
        <v>32</v>
      </c>
      <c r="B92" s="16" t="s">
        <v>277</v>
      </c>
      <c r="C92" t="s">
        <v>276</v>
      </c>
      <c r="D92">
        <v>2280706589</v>
      </c>
      <c r="E92">
        <v>2279027311</v>
      </c>
      <c r="F92">
        <f>D92-E92</f>
        <v>1679278</v>
      </c>
      <c r="G92">
        <v>136668277</v>
      </c>
      <c r="H92">
        <v>134871728</v>
      </c>
      <c r="I92" s="9">
        <f>(E92/D92)*100</f>
        <v>99.92637027454127</v>
      </c>
      <c r="J92" s="9">
        <f>(F92/D92)*100</f>
        <v>7.362972545873589E-2</v>
      </c>
      <c r="K92" s="9">
        <f>(G92/E92)*100</f>
        <v>5.9967810100543373</v>
      </c>
      <c r="L92" s="9">
        <f>(H92/E92)*100</f>
        <v>5.9179513711408962</v>
      </c>
      <c r="M92" s="4">
        <v>978000000</v>
      </c>
      <c r="N92" s="4">
        <v>22500000000</v>
      </c>
      <c r="O92">
        <v>23</v>
      </c>
      <c r="P92" s="5">
        <f>ABS(1-('Assembly results'!C92/'GS estimations'!M92))*100</f>
        <v>3.6809815950920255</v>
      </c>
      <c r="Q92">
        <f>M92-'Assembly results'!C92</f>
        <v>36000000</v>
      </c>
      <c r="R92" s="6">
        <f>ABS(M92-Metadata!D92)</f>
        <v>39241250</v>
      </c>
    </row>
    <row r="93" spans="1:18" ht="15.75">
      <c r="A93" s="16" t="s">
        <v>11</v>
      </c>
      <c r="B93" s="16" t="s">
        <v>281</v>
      </c>
      <c r="C93" t="s">
        <v>280</v>
      </c>
      <c r="D93">
        <v>2150461320</v>
      </c>
      <c r="E93">
        <v>2149029399</v>
      </c>
      <c r="F93">
        <f>D93-E93</f>
        <v>1431921</v>
      </c>
      <c r="G93">
        <v>170734451</v>
      </c>
      <c r="H93">
        <v>180363537</v>
      </c>
      <c r="I93" s="9">
        <f>(E93/D93)*100</f>
        <v>99.933413310591419</v>
      </c>
      <c r="J93" s="9">
        <f>(F93/D93)*100</f>
        <v>6.658668940857769E-2</v>
      </c>
      <c r="K93" s="9">
        <f>(G93/E93)*100</f>
        <v>7.9447238404205756</v>
      </c>
      <c r="L93" s="9">
        <f>(H93/E93)*100</f>
        <v>8.3927905818286099</v>
      </c>
      <c r="M93" s="4">
        <v>957000000</v>
      </c>
      <c r="N93" s="4">
        <v>18200000000</v>
      </c>
      <c r="O93">
        <v>19</v>
      </c>
      <c r="P93" s="5">
        <f>ABS(1-('Assembly results'!C93/'GS estimations'!M93))*100</f>
        <v>4.0752351097178678</v>
      </c>
      <c r="Q93">
        <f>M93-'Assembly results'!C93</f>
        <v>39000000</v>
      </c>
      <c r="R93" s="6">
        <f>ABS(M93-Metadata!D93)</f>
        <v>24596250</v>
      </c>
    </row>
    <row r="94" spans="1:18" ht="15.75">
      <c r="A94" s="16" t="s">
        <v>11</v>
      </c>
      <c r="B94" s="16" t="s">
        <v>76</v>
      </c>
      <c r="C94" t="s">
        <v>75</v>
      </c>
      <c r="D94">
        <v>1965300275</v>
      </c>
      <c r="E94">
        <v>1964440408</v>
      </c>
      <c r="F94">
        <f>D94-E94</f>
        <v>859867</v>
      </c>
      <c r="G94">
        <v>174008354</v>
      </c>
      <c r="H94">
        <v>172707390</v>
      </c>
      <c r="I94" s="9">
        <f>(E94/D94)*100</f>
        <v>99.956247551026266</v>
      </c>
      <c r="J94" s="9">
        <f>(F94/D94)*100</f>
        <v>4.3752448973732525E-2</v>
      </c>
      <c r="K94" s="9">
        <f>(G94/E94)*100</f>
        <v>8.8579095243290276</v>
      </c>
      <c r="L94" s="9">
        <f>(H94/E94)*100</f>
        <v>8.7916838452653128</v>
      </c>
      <c r="M94" s="4">
        <v>1030000000</v>
      </c>
      <c r="N94" s="4">
        <v>15400000000</v>
      </c>
      <c r="O94">
        <v>15</v>
      </c>
      <c r="P94" s="5">
        <f>ABS(1-('Assembly results'!C94/'GS estimations'!M94))*100</f>
        <v>12.038834951456312</v>
      </c>
      <c r="Q94">
        <f>M94-'Assembly results'!C94</f>
        <v>124000000</v>
      </c>
      <c r="R94" s="6">
        <f>ABS(M94-Metadata!D94)</f>
        <v>106720000</v>
      </c>
    </row>
    <row r="95" spans="1:18" ht="15.75">
      <c r="A95" s="16" t="s">
        <v>11</v>
      </c>
      <c r="B95" s="16" t="s">
        <v>219</v>
      </c>
      <c r="C95" t="s">
        <v>218</v>
      </c>
      <c r="D95">
        <v>1582417435</v>
      </c>
      <c r="E95">
        <v>1581272502</v>
      </c>
      <c r="F95">
        <f>D95-E95</f>
        <v>1144933</v>
      </c>
      <c r="G95">
        <v>132154057</v>
      </c>
      <c r="H95">
        <v>132154057</v>
      </c>
      <c r="I95" s="9">
        <f>(E95/D95)*100</f>
        <v>99.92764658839846</v>
      </c>
      <c r="J95" s="9">
        <f>(F95/D95)*100</f>
        <v>7.2353411601534828E-2</v>
      </c>
      <c r="K95" s="9">
        <f>(G95/E95)*100</f>
        <v>8.3574498913280912</v>
      </c>
      <c r="L95" s="9">
        <f>(H95/E95)*100</f>
        <v>8.3574498913280912</v>
      </c>
      <c r="M95" s="4">
        <v>831000000</v>
      </c>
      <c r="N95" s="4">
        <v>8310000000</v>
      </c>
      <c r="O95">
        <v>10</v>
      </c>
      <c r="P95" s="5">
        <f>ABS(1-('Assembly results'!C95/'GS estimations'!M95))*100</f>
        <v>19.37424789410349</v>
      </c>
      <c r="Q95">
        <f>M95-'Assembly results'!C95</f>
        <v>161000000</v>
      </c>
      <c r="R95" s="6" t="s">
        <v>9</v>
      </c>
    </row>
    <row r="96" spans="1:18" ht="15.75">
      <c r="A96" s="16" t="s">
        <v>11</v>
      </c>
      <c r="B96" s="16" t="s">
        <v>174</v>
      </c>
      <c r="C96" t="s">
        <v>173</v>
      </c>
      <c r="D96">
        <v>1734903851</v>
      </c>
      <c r="E96">
        <v>1734234871</v>
      </c>
      <c r="F96">
        <f>D96-E96</f>
        <v>668980</v>
      </c>
      <c r="G96">
        <v>139604079</v>
      </c>
      <c r="H96">
        <v>145707858</v>
      </c>
      <c r="I96" s="9">
        <f>(E96/D96)*100</f>
        <v>99.961439938033777</v>
      </c>
      <c r="J96" s="9">
        <f>(F96/D96)*100</f>
        <v>3.8560061966223622E-2</v>
      </c>
      <c r="K96" s="9">
        <f>(G96/E96)*100</f>
        <v>8.0498945866254576</v>
      </c>
      <c r="L96" s="9">
        <f>(H96/E96)*100</f>
        <v>8.4018526231098942</v>
      </c>
      <c r="M96" s="4">
        <v>978000000</v>
      </c>
      <c r="N96" s="4">
        <v>18600000000</v>
      </c>
      <c r="O96">
        <v>19</v>
      </c>
      <c r="P96" s="5">
        <f>ABS(1-('Assembly results'!C96/'GS estimations'!M96))*100</f>
        <v>4.3967280163599192</v>
      </c>
      <c r="Q96">
        <f>M96-'Assembly results'!C96</f>
        <v>43000000</v>
      </c>
      <c r="R96" s="6">
        <f>ABS(M96-Metadata!D96)</f>
        <v>15353168</v>
      </c>
    </row>
    <row r="97" spans="1:18" ht="15.75">
      <c r="A97" s="16" t="s">
        <v>11</v>
      </c>
      <c r="B97" s="16" t="s">
        <v>111</v>
      </c>
      <c r="C97" t="s">
        <v>110</v>
      </c>
      <c r="D97">
        <v>2174803091</v>
      </c>
      <c r="E97">
        <v>2174219561</v>
      </c>
      <c r="F97">
        <f>D97-E97</f>
        <v>583530</v>
      </c>
      <c r="G97">
        <v>172871812</v>
      </c>
      <c r="H97">
        <v>177704098</v>
      </c>
      <c r="I97" s="9">
        <f>(E97/D97)*100</f>
        <v>99.97316860535949</v>
      </c>
      <c r="J97" s="9">
        <f>(F97/D97)*100</f>
        <v>2.6831394640499891E-2</v>
      </c>
      <c r="K97" s="9">
        <f>(G97/E97)*100</f>
        <v>7.9509822789235765</v>
      </c>
      <c r="L97" s="9">
        <f>(H97/E97)*100</f>
        <v>8.1732360975663205</v>
      </c>
      <c r="M97" s="4">
        <v>945000000</v>
      </c>
      <c r="N97" s="4">
        <v>38700000000</v>
      </c>
      <c r="O97">
        <v>41</v>
      </c>
      <c r="P97" s="5">
        <f>ABS(1-('Assembly results'!C97/'GS estimations'!M97))*100</f>
        <v>5.9259259259259238</v>
      </c>
      <c r="Q97">
        <f>M97-'Assembly results'!C97</f>
        <v>56000000</v>
      </c>
      <c r="R97" s="6">
        <f>ABS(M97-Metadata!D97)</f>
        <v>6378944.75</v>
      </c>
    </row>
    <row r="98" spans="1:18" ht="15.75">
      <c r="A98" s="16" t="s">
        <v>32</v>
      </c>
      <c r="B98" s="16" t="s">
        <v>39</v>
      </c>
      <c r="C98" t="s">
        <v>38</v>
      </c>
      <c r="D98">
        <v>1784663906</v>
      </c>
      <c r="E98">
        <v>1783235282</v>
      </c>
      <c r="F98">
        <f>D98-E98</f>
        <v>1428624</v>
      </c>
      <c r="G98">
        <v>133047306</v>
      </c>
      <c r="H98">
        <v>127985597</v>
      </c>
      <c r="I98" s="9">
        <f>(E98/D98)*100</f>
        <v>99.919949969560264</v>
      </c>
      <c r="J98" s="9">
        <f>(F98/D98)*100</f>
        <v>8.0050030439737033E-2</v>
      </c>
      <c r="K98" s="9">
        <f>(G98/E98)*100</f>
        <v>7.4610068196261716</v>
      </c>
      <c r="L98" s="9">
        <f>(H98/E98)*100</f>
        <v>7.1771570634502515</v>
      </c>
      <c r="M98" s="4">
        <v>897000000</v>
      </c>
      <c r="N98" s="4">
        <v>19700000000</v>
      </c>
      <c r="O98">
        <v>22</v>
      </c>
      <c r="P98" s="5">
        <f>ABS(1-('Assembly results'!C98/'GS estimations'!M98))*100</f>
        <v>3.3444816053511683</v>
      </c>
      <c r="Q98">
        <f>M98-'Assembly results'!C98</f>
        <v>-30000000</v>
      </c>
      <c r="R98" s="6">
        <f>ABS(M98-Metadata!D98)</f>
        <v>84337419.25</v>
      </c>
    </row>
    <row r="99" spans="1:18" ht="15.75">
      <c r="A99" s="16" t="s">
        <v>11</v>
      </c>
      <c r="B99" s="16" t="s">
        <v>223</v>
      </c>
      <c r="C99" t="s">
        <v>222</v>
      </c>
      <c r="D99">
        <v>1910008626</v>
      </c>
      <c r="E99">
        <v>1909672060</v>
      </c>
      <c r="F99">
        <f>D99-E99</f>
        <v>336566</v>
      </c>
      <c r="G99">
        <v>118203125</v>
      </c>
      <c r="H99">
        <v>116071378</v>
      </c>
      <c r="I99" s="9">
        <f>(E99/D99)*100</f>
        <v>99.982378823036782</v>
      </c>
      <c r="J99" s="9">
        <f>(F99/D99)*100</f>
        <v>1.7621176963208123E-2</v>
      </c>
      <c r="K99" s="9">
        <f>(G99/E99)*100</f>
        <v>6.1897080381434701</v>
      </c>
      <c r="L99" s="9">
        <f>(H99/E99)*100</f>
        <v>6.0780790812847725</v>
      </c>
      <c r="M99" s="4">
        <v>953000000</v>
      </c>
      <c r="N99" s="4">
        <v>11400000000</v>
      </c>
      <c r="O99">
        <v>12</v>
      </c>
      <c r="P99" s="5">
        <f>ABS(1-('Assembly results'!C99/'GS estimations'!M99))*100</f>
        <v>9.7586568730325336</v>
      </c>
      <c r="Q99">
        <f>M99-'Assembly results'!C99</f>
        <v>93000000</v>
      </c>
      <c r="R99" s="6">
        <f>ABS(M99-Metadata!D99)</f>
        <v>7760250</v>
      </c>
    </row>
    <row r="100" spans="1:18" ht="15.75">
      <c r="A100" s="16" t="s">
        <v>99</v>
      </c>
      <c r="B100" s="16" t="s">
        <v>100</v>
      </c>
      <c r="C100" t="s">
        <v>98</v>
      </c>
      <c r="D100">
        <v>1743674556</v>
      </c>
      <c r="E100">
        <v>1743049924</v>
      </c>
      <c r="F100">
        <f>D100-E100</f>
        <v>624632</v>
      </c>
      <c r="G100">
        <v>139211496</v>
      </c>
      <c r="H100">
        <v>135449989</v>
      </c>
      <c r="I100" s="9">
        <f>(E100/D100)*100</f>
        <v>99.964177260151516</v>
      </c>
      <c r="J100" s="9">
        <f>(F100/D100)*100</f>
        <v>3.5822739848478925E-2</v>
      </c>
      <c r="K100" s="9">
        <f>(G100/E100)*100</f>
        <v>7.9866614308174002</v>
      </c>
      <c r="L100" s="9">
        <f>(H100/E100)*100</f>
        <v>7.7708611288175593</v>
      </c>
      <c r="M100" s="4">
        <v>911000000</v>
      </c>
      <c r="N100" s="4">
        <v>20000000000</v>
      </c>
      <c r="O100">
        <v>22</v>
      </c>
      <c r="P100" s="5">
        <f>ABS(1-('Assembly results'!C100/'GS estimations'!M100))*100</f>
        <v>7.574094401756315</v>
      </c>
      <c r="Q100">
        <f>M100-'Assembly results'!C100</f>
        <v>69000000</v>
      </c>
      <c r="R100" s="6" t="e">
        <f>ABS(M100-Metadata!D100)</f>
        <v>#VALUE!</v>
      </c>
    </row>
    <row r="101" spans="1:18" ht="15.75">
      <c r="A101" s="16" t="s">
        <v>32</v>
      </c>
      <c r="B101" s="16" t="s">
        <v>156</v>
      </c>
      <c r="C101" t="s">
        <v>155</v>
      </c>
      <c r="D101">
        <v>1947914209</v>
      </c>
      <c r="E101">
        <v>1947318162</v>
      </c>
      <c r="F101">
        <f>D101-E101</f>
        <v>596047</v>
      </c>
      <c r="G101">
        <v>174718904</v>
      </c>
      <c r="H101">
        <v>187645252</v>
      </c>
      <c r="I101" s="9">
        <f>(E101/D101)*100</f>
        <v>99.969400757115167</v>
      </c>
      <c r="J101" s="9">
        <f>(F101/D101)*100</f>
        <v>3.0599242884828712E-2</v>
      </c>
      <c r="K101" s="9">
        <f>(G101/E101)*100</f>
        <v>8.9722833900216035</v>
      </c>
      <c r="L101" s="9">
        <f>(H101/E101)*100</f>
        <v>9.6360859597426174</v>
      </c>
      <c r="M101" s="4">
        <v>924000000</v>
      </c>
      <c r="N101" s="4">
        <v>7390000000</v>
      </c>
      <c r="O101">
        <v>8</v>
      </c>
      <c r="P101" s="5">
        <f>ABS(1-('Assembly results'!C101/'GS estimations'!M101))*100</f>
        <v>14.935064935064934</v>
      </c>
      <c r="Q101">
        <f>M101-'Assembly results'!C101</f>
        <v>138000000</v>
      </c>
      <c r="R101" s="6">
        <f>ABS(M101-Metadata!D101)</f>
        <v>21462983.5</v>
      </c>
    </row>
    <row r="102" spans="1:18" ht="15.75">
      <c r="A102" s="16" t="s">
        <v>36</v>
      </c>
      <c r="B102" s="16" t="s">
        <v>37</v>
      </c>
      <c r="C102" t="s">
        <v>35</v>
      </c>
      <c r="D102">
        <v>1600730297</v>
      </c>
      <c r="E102">
        <v>1599869576</v>
      </c>
      <c r="F102">
        <f>D102-E102</f>
        <v>860721</v>
      </c>
      <c r="G102">
        <v>136692862</v>
      </c>
      <c r="H102">
        <v>142119933</v>
      </c>
      <c r="I102" s="9">
        <f>(E102/D102)*100</f>
        <v>99.946229480280778</v>
      </c>
      <c r="J102" s="9">
        <f>(F102/D102)*100</f>
        <v>5.3770519719225383E-2</v>
      </c>
      <c r="K102" s="9">
        <f>(G102/E102)*100</f>
        <v>8.5440003391876491</v>
      </c>
      <c r="L102" s="9">
        <f>(H102/E102)*100</f>
        <v>8.8832199281724442</v>
      </c>
      <c r="M102" s="4">
        <v>941000000</v>
      </c>
      <c r="N102" s="4">
        <v>19800000000</v>
      </c>
      <c r="O102">
        <v>21</v>
      </c>
      <c r="P102" s="5">
        <f>ABS(1-('Assembly results'!C102/'GS estimations'!M102))*100</f>
        <v>8.501594048884165</v>
      </c>
      <c r="Q102">
        <f>M102-'Assembly results'!C102</f>
        <v>80000000</v>
      </c>
      <c r="R102" s="6">
        <f>ABS(M102-Metadata!D102)</f>
        <v>52929579.25</v>
      </c>
    </row>
    <row r="103" spans="1:18" ht="15.75">
      <c r="A103" s="16" t="s">
        <v>151</v>
      </c>
      <c r="B103" s="16" t="s">
        <v>152</v>
      </c>
      <c r="C103" t="s">
        <v>150</v>
      </c>
      <c r="D103">
        <v>1869027281</v>
      </c>
      <c r="E103">
        <v>1868432261</v>
      </c>
      <c r="F103">
        <f>D103-E103</f>
        <v>595020</v>
      </c>
      <c r="G103">
        <v>145901817</v>
      </c>
      <c r="H103">
        <v>140937733</v>
      </c>
      <c r="I103" s="9">
        <f>(E103/D103)*100</f>
        <v>99.968164188610359</v>
      </c>
      <c r="J103" s="9">
        <f>(F103/D103)*100</f>
        <v>3.1835811389635892E-2</v>
      </c>
      <c r="K103" s="9">
        <f>(G103/E103)*100</f>
        <v>7.808782798575324</v>
      </c>
      <c r="L103" s="9">
        <f>(H103/E103)*100</f>
        <v>7.5431010233450477</v>
      </c>
      <c r="M103" s="4">
        <v>980000000</v>
      </c>
      <c r="N103" s="4">
        <v>16700000000</v>
      </c>
      <c r="O103">
        <v>17</v>
      </c>
      <c r="P103" s="5">
        <f>ABS(1-('Assembly results'!C103/'GS estimations'!M103))*100</f>
        <v>10.204081632653061</v>
      </c>
      <c r="Q103">
        <f>M103-'Assembly results'!C103</f>
        <v>100000000</v>
      </c>
      <c r="R103" s="6">
        <f>ABS(M103-Metadata!D103)</f>
        <v>690982</v>
      </c>
    </row>
    <row r="104" spans="1:18" ht="15.75">
      <c r="A104" s="16" t="s">
        <v>138</v>
      </c>
      <c r="B104" s="16" t="s">
        <v>139</v>
      </c>
      <c r="C104" t="s">
        <v>137</v>
      </c>
      <c r="D104">
        <v>1430537155</v>
      </c>
      <c r="E104">
        <v>1428508510</v>
      </c>
      <c r="F104">
        <f>D104-E104</f>
        <v>2028645</v>
      </c>
      <c r="G104">
        <v>143844170</v>
      </c>
      <c r="H104">
        <v>122818683</v>
      </c>
      <c r="I104" s="9">
        <f>(E104/D104)*100</f>
        <v>99.858189981790446</v>
      </c>
      <c r="J104" s="9">
        <f>(F104/D104)*100</f>
        <v>0.14181001820955849</v>
      </c>
      <c r="K104" s="9">
        <f>(G104/E104)*100</f>
        <v>10.069535392547294</v>
      </c>
      <c r="L104" s="9">
        <f>(H104/E104)*100</f>
        <v>8.5976864779055457</v>
      </c>
      <c r="M104" s="4">
        <v>869000000</v>
      </c>
      <c r="N104" s="4">
        <v>26900000000</v>
      </c>
      <c r="O104">
        <v>31</v>
      </c>
      <c r="P104" s="5">
        <f>ABS(1-('Assembly results'!C104/'GS estimations'!M104))*100</f>
        <v>0.80552359033372323</v>
      </c>
      <c r="Q104">
        <f>M104-'Assembly results'!C104</f>
        <v>-7000000</v>
      </c>
      <c r="R104" s="6">
        <f>ABS(M104-Metadata!D104)</f>
        <v>139477500</v>
      </c>
    </row>
    <row r="105" spans="1:18" ht="15.75">
      <c r="A105" s="16" t="s">
        <v>11</v>
      </c>
      <c r="B105" s="16" t="s">
        <v>12</v>
      </c>
      <c r="C105" s="4" t="s">
        <v>10</v>
      </c>
      <c r="D105">
        <v>1732980942</v>
      </c>
      <c r="E105">
        <v>1729086024</v>
      </c>
      <c r="F105">
        <f>D105-E105</f>
        <v>3894918</v>
      </c>
      <c r="G105">
        <v>128515489</v>
      </c>
      <c r="H105">
        <v>127023308</v>
      </c>
      <c r="I105" s="9">
        <f>(E105/D105)*100</f>
        <v>99.775247499519239</v>
      </c>
      <c r="J105" s="9">
        <f>(F105/D105)*100</f>
        <v>0.22475250048075834</v>
      </c>
      <c r="K105" s="9">
        <f>(G105/E105)*100</f>
        <v>7.4325676812017312</v>
      </c>
      <c r="L105" s="9">
        <f>(H105/E105)*100</f>
        <v>7.3462688516878556</v>
      </c>
      <c r="M105" s="4">
        <v>975000000</v>
      </c>
      <c r="N105" s="4">
        <v>9750000000</v>
      </c>
      <c r="O105">
        <v>10</v>
      </c>
      <c r="P105" s="5">
        <f>ABS(1-('Assembly results'!C105/'GS estimations'!M105))*100</f>
        <v>11.897435897435892</v>
      </c>
      <c r="Q105">
        <f>M105-'Assembly results'!C105</f>
        <v>116000000</v>
      </c>
      <c r="R105" s="6">
        <f>ABS(M105-Metadata!D105)</f>
        <v>23434750</v>
      </c>
    </row>
    <row r="106" spans="1:18" ht="15.75">
      <c r="A106" s="16" t="s">
        <v>11</v>
      </c>
      <c r="B106" s="16" t="s">
        <v>15</v>
      </c>
      <c r="C106" s="4" t="s">
        <v>14</v>
      </c>
      <c r="D106">
        <v>1840785868</v>
      </c>
      <c r="E106">
        <v>1840019169</v>
      </c>
      <c r="F106">
        <f>D106-E106</f>
        <v>766699</v>
      </c>
      <c r="G106">
        <v>150848044</v>
      </c>
      <c r="H106">
        <v>153725892</v>
      </c>
      <c r="I106" s="9">
        <f>(E106/D106)*100</f>
        <v>99.958349365163627</v>
      </c>
      <c r="J106" s="9">
        <f>(F106/D106)*100</f>
        <v>4.1650634836360008E-2</v>
      </c>
      <c r="K106" s="9">
        <f>(G106/E106)*100</f>
        <v>8.1981778527873583</v>
      </c>
      <c r="L106" s="9">
        <f>(H106/E106)*100</f>
        <v>8.3545810059982042</v>
      </c>
      <c r="M106" s="4">
        <v>1030000000</v>
      </c>
      <c r="N106" s="4">
        <v>10300000000</v>
      </c>
      <c r="O106">
        <v>10</v>
      </c>
      <c r="P106" s="5">
        <f>ABS(1-('Assembly results'!C106/'GS estimations'!M106))*100</f>
        <v>14.271844660194176</v>
      </c>
      <c r="Q106">
        <f>M106-'Assembly results'!C106</f>
        <v>147000000</v>
      </c>
      <c r="R106" s="6">
        <f>ABS(M106-Metadata!D106)</f>
        <v>68361994.25</v>
      </c>
    </row>
    <row r="107" spans="1:18" ht="15.75">
      <c r="A107" s="16" t="s">
        <v>11</v>
      </c>
      <c r="B107" s="16" t="s">
        <v>17</v>
      </c>
      <c r="C107" s="4" t="s">
        <v>16</v>
      </c>
      <c r="D107">
        <v>1465690128</v>
      </c>
      <c r="E107">
        <v>1464206659</v>
      </c>
      <c r="F107">
        <f>D107-E107</f>
        <v>1483469</v>
      </c>
      <c r="G107">
        <v>140300560</v>
      </c>
      <c r="H107">
        <v>119098083</v>
      </c>
      <c r="I107" s="9">
        <f>(E107/D107)*100</f>
        <v>99.898786996537652</v>
      </c>
      <c r="J107" s="9">
        <f>(F107/D107)*100</f>
        <v>0.10121300346235258</v>
      </c>
      <c r="K107" s="9">
        <f>(G107/E107)*100</f>
        <v>9.5820189819256925</v>
      </c>
      <c r="L107" s="9">
        <f>(H107/E107)*100</f>
        <v>8.1339667640454287</v>
      </c>
      <c r="M107" s="4">
        <v>1050000000</v>
      </c>
      <c r="N107" s="4">
        <v>11600000000</v>
      </c>
      <c r="O107">
        <v>11</v>
      </c>
      <c r="P107" s="5">
        <f>ABS(1-('Assembly results'!C107/'GS estimations'!M107))*100</f>
        <v>14.857142857142858</v>
      </c>
      <c r="Q107">
        <f>M107-'Assembly results'!C107</f>
        <v>156000000</v>
      </c>
      <c r="R107" s="6">
        <f>ABS(M107-Metadata!D107)</f>
        <v>57032250</v>
      </c>
    </row>
    <row r="108" spans="1:18" ht="15.75">
      <c r="A108" s="16" t="s">
        <v>11</v>
      </c>
      <c r="B108" s="16" t="s">
        <v>19</v>
      </c>
      <c r="C108" s="4" t="s">
        <v>18</v>
      </c>
      <c r="D108">
        <v>2097774857</v>
      </c>
      <c r="E108">
        <v>2096817842</v>
      </c>
      <c r="F108">
        <f>D108-E108</f>
        <v>957015</v>
      </c>
      <c r="G108">
        <v>162461073</v>
      </c>
      <c r="H108">
        <v>177287134</v>
      </c>
      <c r="I108" s="9">
        <f>(E108/D108)*100</f>
        <v>99.954379518049493</v>
      </c>
      <c r="J108" s="9">
        <f>(F108/D108)*100</f>
        <v>4.5620481950508954E-2</v>
      </c>
      <c r="K108" s="9">
        <f>(G108/E108)*100</f>
        <v>7.7479821921507668</v>
      </c>
      <c r="L108" s="9">
        <f>(H108/E108)*100</f>
        <v>8.4550565360937071</v>
      </c>
      <c r="M108" s="4">
        <v>1040000000</v>
      </c>
      <c r="N108" s="4">
        <v>9390000000</v>
      </c>
      <c r="O108">
        <v>9</v>
      </c>
      <c r="P108" s="5">
        <f>ABS(1-('Assembly results'!C108/'GS estimations'!M108))*100</f>
        <v>19.038461538461537</v>
      </c>
      <c r="Q108">
        <f>M108-'Assembly results'!C108</f>
        <v>198000000</v>
      </c>
      <c r="R108" s="6">
        <f>ABS(M108-Metadata!D108)</f>
        <v>87806975</v>
      </c>
    </row>
    <row r="109" spans="1:18" ht="15.75">
      <c r="A109" s="16" t="s">
        <v>11</v>
      </c>
      <c r="B109" s="16" t="s">
        <v>26</v>
      </c>
      <c r="C109" s="4" t="s">
        <v>25</v>
      </c>
      <c r="D109">
        <v>1874778075</v>
      </c>
      <c r="E109">
        <v>1874209793</v>
      </c>
      <c r="F109">
        <f>D109-E109</f>
        <v>568282</v>
      </c>
      <c r="G109">
        <v>167698910</v>
      </c>
      <c r="H109">
        <v>171203350</v>
      </c>
      <c r="I109" s="9">
        <f>(E109/D109)*100</f>
        <v>99.969688038942962</v>
      </c>
      <c r="J109" s="9">
        <f>(F109/D109)*100</f>
        <v>3.0311961057044048E-2</v>
      </c>
      <c r="K109" s="9">
        <f>(G109/E109)*100</f>
        <v>8.9477128241640767</v>
      </c>
      <c r="L109" s="9">
        <f>(H109/E109)*100</f>
        <v>9.1346950933363313</v>
      </c>
      <c r="M109" s="4">
        <v>969000000</v>
      </c>
      <c r="N109" s="4">
        <v>16500000000</v>
      </c>
      <c r="O109">
        <v>17</v>
      </c>
      <c r="P109" s="5">
        <f>ABS(1-('Assembly results'!C109/'GS estimations'!M109))*100</f>
        <v>4.4375644994840036</v>
      </c>
      <c r="Q109">
        <f>M109-'Assembly results'!C109</f>
        <v>43000000</v>
      </c>
      <c r="R109" s="6">
        <f>ABS(M109-Metadata!D109)</f>
        <v>5096086.75</v>
      </c>
    </row>
    <row r="110" spans="1:18" ht="15.75">
      <c r="A110" s="16" t="s">
        <v>11</v>
      </c>
      <c r="B110" s="16" t="s">
        <v>42</v>
      </c>
      <c r="C110" s="4" t="s">
        <v>41</v>
      </c>
      <c r="D110">
        <v>2392965368</v>
      </c>
      <c r="E110">
        <v>2392378618</v>
      </c>
      <c r="F110">
        <f>D110-E110</f>
        <v>586750</v>
      </c>
      <c r="G110">
        <v>158800748</v>
      </c>
      <c r="H110">
        <v>151359690</v>
      </c>
      <c r="I110" s="9">
        <f>(E110/D110)*100</f>
        <v>99.975480213468757</v>
      </c>
      <c r="J110" s="9">
        <f>(F110/D110)*100</f>
        <v>2.4519786531235752E-2</v>
      </c>
      <c r="K110" s="9">
        <f>(G110/E110)*100</f>
        <v>6.6377765962795445</v>
      </c>
      <c r="L110" s="9">
        <f>(H110/E110)*100</f>
        <v>6.3267448079156834</v>
      </c>
      <c r="M110" s="4">
        <v>1020000000</v>
      </c>
      <c r="N110" s="4">
        <v>14300000000</v>
      </c>
      <c r="O110">
        <v>14</v>
      </c>
      <c r="P110" s="5">
        <f>ABS(1-('Assembly results'!C110/'GS estimations'!M110))*100</f>
        <v>10.686274509803917</v>
      </c>
      <c r="Q110">
        <f>M110-'Assembly results'!C110</f>
        <v>109000000</v>
      </c>
      <c r="R110" s="6">
        <f>ABS(M110-Metadata!D110)</f>
        <v>30341750</v>
      </c>
    </row>
    <row r="111" spans="1:18" ht="15.75">
      <c r="A111" s="16" t="s">
        <v>11</v>
      </c>
      <c r="B111" s="16" t="s">
        <v>46</v>
      </c>
      <c r="C111" s="4" t="s">
        <v>45</v>
      </c>
      <c r="D111">
        <v>2441814973</v>
      </c>
      <c r="E111">
        <v>2438359933</v>
      </c>
      <c r="F111">
        <f>D111-E111</f>
        <v>3455040</v>
      </c>
      <c r="G111">
        <v>171930065</v>
      </c>
      <c r="H111">
        <v>179775100</v>
      </c>
      <c r="I111" s="9">
        <f>(E111/D111)*100</f>
        <v>99.858505249652268</v>
      </c>
      <c r="J111" s="9">
        <f>(F111/D111)*100</f>
        <v>0.14149475034773651</v>
      </c>
      <c r="K111" s="9">
        <f>(G111/E111)*100</f>
        <v>7.0510535656837332</v>
      </c>
      <c r="L111" s="9">
        <f>(H111/E111)*100</f>
        <v>7.3727876498863063</v>
      </c>
      <c r="M111" s="4">
        <v>984000000</v>
      </c>
      <c r="N111" s="4">
        <v>13800000000</v>
      </c>
      <c r="O111">
        <v>14</v>
      </c>
      <c r="P111" s="5">
        <f>ABS(1-('Assembly results'!C111/'GS estimations'!M111))*100</f>
        <v>7.5203252032520318</v>
      </c>
      <c r="Q111">
        <f>M111-'Assembly results'!C111</f>
        <v>74000000</v>
      </c>
      <c r="R111" s="6">
        <f>ABS(M111-Metadata!D111)</f>
        <v>100887500</v>
      </c>
    </row>
    <row r="112" spans="1:18" ht="15.75">
      <c r="A112" s="16" t="s">
        <v>11</v>
      </c>
      <c r="B112" s="16" t="s">
        <v>52</v>
      </c>
      <c r="C112" s="4" t="s">
        <v>51</v>
      </c>
      <c r="D112">
        <v>2256281090</v>
      </c>
      <c r="E112">
        <v>2255280207</v>
      </c>
      <c r="F112">
        <f>D112-E112</f>
        <v>1000883</v>
      </c>
      <c r="G112">
        <v>165120865</v>
      </c>
      <c r="H112">
        <v>172552592</v>
      </c>
      <c r="I112" s="9">
        <f>(E112/D112)*100</f>
        <v>99.955640145882711</v>
      </c>
      <c r="J112" s="9">
        <f>(F112/D112)*100</f>
        <v>4.4359854117289967E-2</v>
      </c>
      <c r="K112" s="9">
        <f>(G112/E112)*100</f>
        <v>7.3215232629406035</v>
      </c>
      <c r="L112" s="9">
        <f>(H112/E112)*100</f>
        <v>7.6510489235185313</v>
      </c>
      <c r="M112" s="4">
        <v>1020000000</v>
      </c>
      <c r="N112" s="4">
        <v>11200000000</v>
      </c>
      <c r="O112">
        <v>11</v>
      </c>
      <c r="P112" s="5">
        <f>ABS(1-('Assembly results'!C112/'GS estimations'!M112))*100</f>
        <v>12.352941176470589</v>
      </c>
      <c r="Q112">
        <f>M112-'Assembly results'!C112</f>
        <v>126000000</v>
      </c>
      <c r="R112" s="6">
        <f>ABS(M112-Metadata!D112)</f>
        <v>50905390.5</v>
      </c>
    </row>
    <row r="113" spans="1:18" ht="15.75">
      <c r="A113" s="16" t="s">
        <v>11</v>
      </c>
      <c r="B113" s="16" t="s">
        <v>56</v>
      </c>
      <c r="C113" s="4" t="s">
        <v>55</v>
      </c>
      <c r="D113">
        <v>3326682186</v>
      </c>
      <c r="E113">
        <v>3326027935</v>
      </c>
      <c r="F113">
        <f>D113-E113</f>
        <v>654251</v>
      </c>
      <c r="G113">
        <v>167236310</v>
      </c>
      <c r="H113">
        <v>163256982</v>
      </c>
      <c r="I113" s="9">
        <f>(E113/D113)*100</f>
        <v>99.980333228020598</v>
      </c>
      <c r="J113" s="9">
        <f>(F113/D113)*100</f>
        <v>1.9666771979401823E-2</v>
      </c>
      <c r="K113" s="9">
        <f>(G113/E113)*100</f>
        <v>5.0281090017363308</v>
      </c>
      <c r="L113" s="9">
        <f>(H113/E113)*100</f>
        <v>4.9084669518868607</v>
      </c>
      <c r="M113" s="4">
        <v>1010000000</v>
      </c>
      <c r="N113" s="4">
        <v>13100000000</v>
      </c>
      <c r="O113">
        <v>13</v>
      </c>
      <c r="P113" s="5">
        <f>ABS(1-('Assembly results'!C113/'GS estimations'!M113))*100</f>
        <v>11.683168316831683</v>
      </c>
      <c r="Q113">
        <f>M113-'Assembly results'!C113</f>
        <v>118000000</v>
      </c>
      <c r="R113" s="6">
        <f>ABS(M113-Metadata!D113)</f>
        <v>85683401</v>
      </c>
    </row>
    <row r="114" spans="1:18" ht="15.75">
      <c r="A114" s="16" t="s">
        <v>11</v>
      </c>
      <c r="B114" s="16" t="s">
        <v>62</v>
      </c>
      <c r="C114" s="4" t="s">
        <v>61</v>
      </c>
      <c r="D114">
        <v>2206511932</v>
      </c>
      <c r="E114">
        <v>2205774805</v>
      </c>
      <c r="F114">
        <f>D114-E114</f>
        <v>737127</v>
      </c>
      <c r="G114">
        <v>172122771</v>
      </c>
      <c r="H114">
        <v>178369398</v>
      </c>
      <c r="I114" s="9">
        <f>(E114/D114)*100</f>
        <v>99.966593110632672</v>
      </c>
      <c r="J114" s="9">
        <f>(F114/D114)*100</f>
        <v>3.3406889367322036E-2</v>
      </c>
      <c r="K114" s="9">
        <f>(G114/E114)*100</f>
        <v>7.8032794014074343</v>
      </c>
      <c r="L114" s="9">
        <f>(H114/E114)*100</f>
        <v>8.0864736325610522</v>
      </c>
      <c r="M114" s="4">
        <v>982000000</v>
      </c>
      <c r="N114" s="4">
        <v>9820000000</v>
      </c>
      <c r="O114">
        <v>10</v>
      </c>
      <c r="P114" s="5">
        <f>ABS(1-('Assembly results'!C114/'GS estimations'!M114))*100</f>
        <v>11.812627291242361</v>
      </c>
      <c r="Q114">
        <f>M114-'Assembly results'!C114</f>
        <v>116000000</v>
      </c>
      <c r="R114" s="6">
        <f>ABS(M114-Metadata!D114)</f>
        <v>13628414.25</v>
      </c>
    </row>
    <row r="115" spans="1:18" ht="15.75">
      <c r="A115" s="16" t="s">
        <v>11</v>
      </c>
      <c r="B115" s="16" t="s">
        <v>64</v>
      </c>
      <c r="C115" s="4" t="s">
        <v>63</v>
      </c>
      <c r="D115">
        <v>2201281705</v>
      </c>
      <c r="E115">
        <v>2200380546</v>
      </c>
      <c r="F115">
        <f>D115-E115</f>
        <v>901159</v>
      </c>
      <c r="G115">
        <v>167603495</v>
      </c>
      <c r="H115">
        <v>159069554</v>
      </c>
      <c r="I115" s="9">
        <f>(E115/D115)*100</f>
        <v>99.959062077427291</v>
      </c>
      <c r="J115" s="9">
        <f>(F115/D115)*100</f>
        <v>4.0937922572704073E-2</v>
      </c>
      <c r="K115" s="9">
        <f>(G115/E115)*100</f>
        <v>7.6170231237810624</v>
      </c>
      <c r="L115" s="9">
        <f>(H115/E115)*100</f>
        <v>7.229183801373237</v>
      </c>
      <c r="M115" s="4">
        <v>979000000</v>
      </c>
      <c r="N115" s="4">
        <v>9790000000</v>
      </c>
      <c r="O115">
        <v>10</v>
      </c>
      <c r="P115" s="5">
        <f>ABS(1-('Assembly results'!C115/'GS estimations'!M115))*100</f>
        <v>11.54239019407559</v>
      </c>
      <c r="Q115">
        <f>M115-'Assembly results'!C115</f>
        <v>113000000</v>
      </c>
      <c r="R115" s="6">
        <f>ABS(M115-Metadata!D115)</f>
        <v>26736000</v>
      </c>
    </row>
    <row r="116" spans="1:18" ht="15.75">
      <c r="A116" s="16" t="s">
        <v>11</v>
      </c>
      <c r="B116" s="16" t="s">
        <v>66</v>
      </c>
      <c r="C116" s="4" t="s">
        <v>65</v>
      </c>
      <c r="D116">
        <v>2377091026</v>
      </c>
      <c r="E116">
        <v>2376434212</v>
      </c>
      <c r="F116">
        <f>D116-E116</f>
        <v>656814</v>
      </c>
      <c r="G116">
        <v>162734375</v>
      </c>
      <c r="H116">
        <v>163542877</v>
      </c>
      <c r="I116" s="9">
        <f>(E116/D116)*100</f>
        <v>99.972369000900002</v>
      </c>
      <c r="J116" s="9">
        <f>(F116/D116)*100</f>
        <v>2.763099909998987E-2</v>
      </c>
      <c r="K116" s="9">
        <f>(G116/E116)*100</f>
        <v>6.8478384201952398</v>
      </c>
      <c r="L116" s="9">
        <f>(H116/E116)*100</f>
        <v>6.8818600647212032</v>
      </c>
      <c r="M116" s="4">
        <v>1050000000</v>
      </c>
      <c r="N116" s="4">
        <v>9430000000</v>
      </c>
      <c r="O116">
        <v>9</v>
      </c>
      <c r="P116" s="5">
        <f>ABS(1-('Assembly results'!C116/'GS estimations'!M116))*100</f>
        <v>18.952380952380953</v>
      </c>
      <c r="Q116">
        <f>M116-'Assembly results'!C116</f>
        <v>199000000</v>
      </c>
      <c r="R116" s="6">
        <f>ABS(M116-Metadata!D116)</f>
        <v>61951000</v>
      </c>
    </row>
    <row r="117" spans="1:18" ht="15.75">
      <c r="A117" s="16" t="s">
        <v>11</v>
      </c>
      <c r="B117" s="16" t="s">
        <v>68</v>
      </c>
      <c r="C117" s="4" t="s">
        <v>67</v>
      </c>
      <c r="D117">
        <v>2164918266</v>
      </c>
      <c r="E117">
        <v>2164207726</v>
      </c>
      <c r="F117">
        <f>D117-E117</f>
        <v>710540</v>
      </c>
      <c r="G117">
        <v>160433688</v>
      </c>
      <c r="H117">
        <v>156742151</v>
      </c>
      <c r="I117" s="9">
        <f>(E117/D117)*100</f>
        <v>99.967179361403197</v>
      </c>
      <c r="J117" s="9">
        <f>(F117/D117)*100</f>
        <v>3.2820638596801413E-2</v>
      </c>
      <c r="K117" s="9">
        <f>(G117/E117)*100</f>
        <v>7.4130447864411693</v>
      </c>
      <c r="L117" s="9">
        <f>(H117/E117)*100</f>
        <v>7.2424725740028162</v>
      </c>
      <c r="M117" s="4">
        <v>977000000</v>
      </c>
      <c r="N117" s="4">
        <v>13700000000</v>
      </c>
      <c r="O117">
        <v>14</v>
      </c>
      <c r="P117" s="5">
        <f>ABS(1-('Assembly results'!C117/'GS estimations'!M117))*100</f>
        <v>6.3459570112589514</v>
      </c>
      <c r="Q117">
        <f>M117-'Assembly results'!C117</f>
        <v>62000000</v>
      </c>
      <c r="R117" s="6">
        <f>ABS(M117-Metadata!D117)</f>
        <v>70397000</v>
      </c>
    </row>
    <row r="118" spans="1:18" ht="15.75">
      <c r="A118" s="16" t="s">
        <v>11</v>
      </c>
      <c r="B118" s="16" t="s">
        <v>70</v>
      </c>
      <c r="C118" s="4" t="s">
        <v>69</v>
      </c>
      <c r="D118">
        <v>1671349529</v>
      </c>
      <c r="E118">
        <v>1670344264</v>
      </c>
      <c r="F118">
        <f>D118-E118</f>
        <v>1005265</v>
      </c>
      <c r="G118">
        <v>159342976</v>
      </c>
      <c r="H118">
        <v>151097715</v>
      </c>
      <c r="I118" s="9">
        <f>(E118/D118)*100</f>
        <v>99.939853095803272</v>
      </c>
      <c r="J118" s="9">
        <f>(F118/D118)*100</f>
        <v>6.0146904196722341E-2</v>
      </c>
      <c r="K118" s="9">
        <f>(G118/E118)*100</f>
        <v>9.5395290320822159</v>
      </c>
      <c r="L118" s="9">
        <f>(H118/E118)*100</f>
        <v>9.0459025876596186</v>
      </c>
      <c r="M118" s="4">
        <v>972000000</v>
      </c>
      <c r="N118" s="4">
        <v>9720000000</v>
      </c>
      <c r="O118">
        <v>10</v>
      </c>
      <c r="P118" s="5">
        <f>ABS(1-('Assembly results'!C118/'GS estimations'!M118))*100</f>
        <v>12.55144032921811</v>
      </c>
      <c r="Q118">
        <f>M118-'Assembly results'!C118</f>
        <v>122000000</v>
      </c>
      <c r="R118" s="6">
        <f>ABS(M118-Metadata!D118)</f>
        <v>34098255</v>
      </c>
    </row>
    <row r="119" spans="1:18" ht="15.75">
      <c r="A119" s="16" t="s">
        <v>11</v>
      </c>
      <c r="B119" s="16" t="s">
        <v>87</v>
      </c>
      <c r="C119" s="4" t="s">
        <v>86</v>
      </c>
      <c r="D119">
        <v>1953405705</v>
      </c>
      <c r="E119">
        <v>1952568574</v>
      </c>
      <c r="F119">
        <f>D119-E119</f>
        <v>837131</v>
      </c>
      <c r="G119">
        <v>156956551</v>
      </c>
      <c r="H119">
        <v>154697976</v>
      </c>
      <c r="I119" s="9">
        <f>(E119/D119)*100</f>
        <v>99.957145051954271</v>
      </c>
      <c r="J119" s="9">
        <f>(F119/D119)*100</f>
        <v>4.2854948045726121E-2</v>
      </c>
      <c r="K119" s="9">
        <f>(G119/E119)*100</f>
        <v>8.0384654905339072</v>
      </c>
      <c r="L119" s="9">
        <f>(H119/E119)*100</f>
        <v>7.9227934967266354</v>
      </c>
      <c r="M119" s="4">
        <v>991000000</v>
      </c>
      <c r="N119" s="4">
        <v>9910000000</v>
      </c>
      <c r="O119">
        <v>10</v>
      </c>
      <c r="P119" s="5">
        <f>ABS(1-('Assembly results'!C119/'GS estimations'!M119))*100</f>
        <v>13.925327951564082</v>
      </c>
      <c r="Q119">
        <f>M119-'Assembly results'!C119</f>
        <v>138000000</v>
      </c>
      <c r="R119" s="6">
        <f>ABS(M119-Metadata!D119)</f>
        <v>103294500</v>
      </c>
    </row>
    <row r="120" spans="1:18" ht="15.75">
      <c r="A120" s="16" t="s">
        <v>11</v>
      </c>
      <c r="B120" s="16" t="s">
        <v>91</v>
      </c>
      <c r="C120" s="4" t="s">
        <v>90</v>
      </c>
      <c r="D120">
        <v>2337182223</v>
      </c>
      <c r="E120">
        <v>2335898750</v>
      </c>
      <c r="F120">
        <f>D120-E120</f>
        <v>1283473</v>
      </c>
      <c r="G120">
        <v>153712489</v>
      </c>
      <c r="H120">
        <v>158198857</v>
      </c>
      <c r="I120" s="9">
        <f>(E120/D120)*100</f>
        <v>99.945084598566197</v>
      </c>
      <c r="J120" s="9">
        <f>(F120/D120)*100</f>
        <v>5.4915401433805952E-2</v>
      </c>
      <c r="K120" s="9">
        <f>(G120/E120)*100</f>
        <v>6.5804431377858315</v>
      </c>
      <c r="L120" s="9">
        <f>(H120/E120)*100</f>
        <v>6.7725048870375906</v>
      </c>
      <c r="M120" s="4">
        <v>1030000000</v>
      </c>
      <c r="N120" s="4">
        <v>11300000000</v>
      </c>
      <c r="O120">
        <v>11</v>
      </c>
      <c r="P120" s="5">
        <f>ABS(1-('Assembly results'!C120/'GS estimations'!M120))*100</f>
        <v>15.436893203883495</v>
      </c>
      <c r="Q120">
        <f>M120-'Assembly results'!C120</f>
        <v>159000000</v>
      </c>
      <c r="R120" s="6">
        <f>ABS(M120-Metadata!D120)</f>
        <v>55152500</v>
      </c>
    </row>
    <row r="121" spans="1:18" ht="15.75">
      <c r="A121" s="16" t="s">
        <v>11</v>
      </c>
      <c r="B121" s="16" t="s">
        <v>107</v>
      </c>
      <c r="C121" s="4" t="s">
        <v>106</v>
      </c>
      <c r="D121">
        <v>2337253782</v>
      </c>
      <c r="E121">
        <v>2336299230</v>
      </c>
      <c r="F121">
        <f>D121-E121</f>
        <v>954552</v>
      </c>
      <c r="G121">
        <v>160579129</v>
      </c>
      <c r="H121">
        <v>166602393</v>
      </c>
      <c r="I121" s="9">
        <f>(E121/D121)*100</f>
        <v>99.959159248886394</v>
      </c>
      <c r="J121" s="9">
        <f>(F121/D121)*100</f>
        <v>4.0840751113607569E-2</v>
      </c>
      <c r="K121" s="9">
        <f>(G121/E121)*100</f>
        <v>6.8732261235218566</v>
      </c>
      <c r="L121" s="9">
        <f>(H121/E121)*100</f>
        <v>7.1310383045411525</v>
      </c>
      <c r="M121" s="4">
        <v>1040000000</v>
      </c>
      <c r="N121" s="4">
        <v>10400000000</v>
      </c>
      <c r="O121">
        <v>10</v>
      </c>
      <c r="P121" s="5">
        <f>ABS(1-('Assembly results'!C121/'GS estimations'!M121))*100</f>
        <v>16.538461538461537</v>
      </c>
      <c r="Q121">
        <f>M121-'Assembly results'!C121</f>
        <v>172000000</v>
      </c>
      <c r="R121" s="6">
        <f>ABS(M121-Metadata!D121)</f>
        <v>49561551</v>
      </c>
    </row>
    <row r="122" spans="1:18" ht="15.75">
      <c r="A122" s="16" t="s">
        <v>11</v>
      </c>
      <c r="B122" s="16" t="s">
        <v>114</v>
      </c>
      <c r="C122" s="4" t="s">
        <v>113</v>
      </c>
      <c r="D122">
        <v>2847440156</v>
      </c>
      <c r="E122">
        <v>2846637162</v>
      </c>
      <c r="F122">
        <f>D122-E122</f>
        <v>802994</v>
      </c>
      <c r="G122">
        <v>154892138</v>
      </c>
      <c r="H122">
        <v>152665540</v>
      </c>
      <c r="I122" s="9">
        <f>(E122/D122)*100</f>
        <v>99.971799442446297</v>
      </c>
      <c r="J122" s="9">
        <f>(F122/D122)*100</f>
        <v>2.8200557553701929E-2</v>
      </c>
      <c r="K122" s="9">
        <f>(G122/E122)*100</f>
        <v>5.4412322043591725</v>
      </c>
      <c r="L122" s="9">
        <f>(H122/E122)*100</f>
        <v>5.3630136653151723</v>
      </c>
      <c r="M122" s="4">
        <v>968000000</v>
      </c>
      <c r="N122" s="4">
        <v>9680000000</v>
      </c>
      <c r="O122">
        <v>10</v>
      </c>
      <c r="P122" s="5">
        <f>ABS(1-('Assembly results'!C122/'GS estimations'!M122))*100</f>
        <v>11.880165289256194</v>
      </c>
      <c r="Q122">
        <f>M122-'Assembly results'!C122</f>
        <v>115000000</v>
      </c>
      <c r="R122" s="6">
        <f>ABS(M122-Metadata!D122)</f>
        <v>28817864.75</v>
      </c>
    </row>
    <row r="123" spans="1:18" ht="15.75">
      <c r="A123" s="16" t="s">
        <v>11</v>
      </c>
      <c r="B123" s="16" t="s">
        <v>116</v>
      </c>
      <c r="C123" s="4" t="s">
        <v>115</v>
      </c>
      <c r="D123">
        <v>2593448703</v>
      </c>
      <c r="E123">
        <v>2592649603</v>
      </c>
      <c r="F123">
        <f>D123-E123</f>
        <v>799100</v>
      </c>
      <c r="G123">
        <v>217372671</v>
      </c>
      <c r="H123">
        <v>218533054</v>
      </c>
      <c r="I123" s="9">
        <f>(E123/D123)*100</f>
        <v>99.969187746066638</v>
      </c>
      <c r="J123" s="9">
        <f>(F123/D123)*100</f>
        <v>3.0812253933368044E-2</v>
      </c>
      <c r="K123" s="9">
        <f>(G123/E123)*100</f>
        <v>8.3841900867928434</v>
      </c>
      <c r="L123" s="9">
        <f>(H123/E123)*100</f>
        <v>8.4289467326063505</v>
      </c>
      <c r="M123" s="4">
        <v>988000000</v>
      </c>
      <c r="N123" s="4">
        <v>12800000000</v>
      </c>
      <c r="O123">
        <v>13</v>
      </c>
      <c r="P123" s="5">
        <f>ABS(1-('Assembly results'!C123/'GS estimations'!M123))*100</f>
        <v>7.6923076923076872</v>
      </c>
      <c r="Q123">
        <f>M123-'Assembly results'!C123</f>
        <v>76000000</v>
      </c>
      <c r="R123" s="6">
        <f>ABS(M123-Metadata!D123)</f>
        <v>30652000</v>
      </c>
    </row>
    <row r="124" spans="1:18" ht="15.75">
      <c r="A124" s="16" t="s">
        <v>11</v>
      </c>
      <c r="B124" s="16" t="s">
        <v>120</v>
      </c>
      <c r="C124" s="4" t="s">
        <v>119</v>
      </c>
      <c r="D124">
        <v>2409670059</v>
      </c>
      <c r="E124">
        <v>2408789425</v>
      </c>
      <c r="F124">
        <f>D124-E124</f>
        <v>880634</v>
      </c>
      <c r="G124">
        <v>172538144</v>
      </c>
      <c r="H124">
        <v>184558659</v>
      </c>
      <c r="I124" s="9">
        <f>(E124/D124)*100</f>
        <v>99.963454166817939</v>
      </c>
      <c r="J124" s="9">
        <f>(F124/D124)*100</f>
        <v>3.6545833182052248E-2</v>
      </c>
      <c r="K124" s="9">
        <f>(G124/E124)*100</f>
        <v>7.1628570853593807</v>
      </c>
      <c r="L124" s="9">
        <f>(H124/E124)*100</f>
        <v>7.6618843093766902</v>
      </c>
      <c r="M124" s="4">
        <v>1070000000</v>
      </c>
      <c r="N124" s="4">
        <v>9660000000</v>
      </c>
      <c r="O124">
        <v>9</v>
      </c>
      <c r="P124" s="5">
        <f>ABS(1-('Assembly results'!C124/'GS estimations'!M124))*100</f>
        <v>20.560747663551403</v>
      </c>
      <c r="Q124">
        <f>M124-'Assembly results'!C124</f>
        <v>220000000</v>
      </c>
      <c r="R124" s="6">
        <f>ABS(M124-Metadata!D124)</f>
        <v>93539500</v>
      </c>
    </row>
    <row r="125" spans="1:18" ht="15.75">
      <c r="A125" s="16" t="s">
        <v>11</v>
      </c>
      <c r="B125" s="16" t="s">
        <v>126</v>
      </c>
      <c r="C125" s="4" t="s">
        <v>125</v>
      </c>
      <c r="D125">
        <v>2388428031</v>
      </c>
      <c r="E125">
        <v>2387664873</v>
      </c>
      <c r="F125">
        <f>D125-E125</f>
        <v>763158</v>
      </c>
      <c r="G125">
        <v>165882976</v>
      </c>
      <c r="H125">
        <v>175236693</v>
      </c>
      <c r="I125" s="9">
        <f>(E125/D125)*100</f>
        <v>99.968047687010255</v>
      </c>
      <c r="J125" s="9">
        <f>(F125/D125)*100</f>
        <v>3.195231298974819E-2</v>
      </c>
      <c r="K125" s="9">
        <f>(G125/E125)*100</f>
        <v>6.9474982806768466</v>
      </c>
      <c r="L125" s="9">
        <f>(H125/E125)*100</f>
        <v>7.3392499500913004</v>
      </c>
      <c r="M125" s="4">
        <v>1030000000</v>
      </c>
      <c r="N125" s="4">
        <v>9280000000</v>
      </c>
      <c r="O125">
        <v>9</v>
      </c>
      <c r="P125" s="5">
        <f>ABS(1-('Assembly results'!C125/'GS estimations'!M125))*100</f>
        <v>18.446601941747577</v>
      </c>
      <c r="Q125">
        <f>M125-'Assembly results'!C125</f>
        <v>190000000</v>
      </c>
      <c r="R125" s="6">
        <f>ABS(M125-Metadata!D125)</f>
        <v>54273750</v>
      </c>
    </row>
    <row r="126" spans="1:18" ht="15.75">
      <c r="A126" s="16" t="s">
        <v>11</v>
      </c>
      <c r="B126" s="16" t="s">
        <v>128</v>
      </c>
      <c r="C126" s="4" t="s">
        <v>127</v>
      </c>
      <c r="D126">
        <v>2153675228</v>
      </c>
      <c r="E126">
        <v>2152705887</v>
      </c>
      <c r="F126">
        <f>D126-E126</f>
        <v>969341</v>
      </c>
      <c r="G126">
        <v>163683987</v>
      </c>
      <c r="H126">
        <v>167459729</v>
      </c>
      <c r="I126" s="9">
        <f>(E126/D126)*100</f>
        <v>99.954991310323976</v>
      </c>
      <c r="J126" s="9">
        <f>(F126/D126)*100</f>
        <v>4.5008689676027606E-2</v>
      </c>
      <c r="K126" s="9">
        <f>(G126/E126)*100</f>
        <v>7.6036391217431554</v>
      </c>
      <c r="L126" s="9">
        <f>(H126/E126)*100</f>
        <v>7.7790342847703657</v>
      </c>
      <c r="M126" s="4">
        <v>1010000000</v>
      </c>
      <c r="N126" s="4">
        <v>13100000000</v>
      </c>
      <c r="O126">
        <v>13</v>
      </c>
      <c r="P126" s="5">
        <f>ABS(1-('Assembly results'!C126/'GS estimations'!M126))*100</f>
        <v>9.4059405940594036</v>
      </c>
      <c r="Q126">
        <f>M126-'Assembly results'!C126</f>
        <v>95000000</v>
      </c>
      <c r="R126" s="6">
        <f>ABS(M126-Metadata!D126)</f>
        <v>29792000</v>
      </c>
    </row>
    <row r="127" spans="1:18" ht="15.75">
      <c r="A127" s="16" t="s">
        <v>11</v>
      </c>
      <c r="B127" s="16" t="s">
        <v>136</v>
      </c>
      <c r="C127" s="4" t="s">
        <v>135</v>
      </c>
      <c r="D127">
        <v>3186927420</v>
      </c>
      <c r="E127">
        <v>3185935422</v>
      </c>
      <c r="F127">
        <f>D127-E127</f>
        <v>991998</v>
      </c>
      <c r="G127">
        <v>220447033</v>
      </c>
      <c r="H127">
        <v>249972943</v>
      </c>
      <c r="I127" s="9">
        <f>(E127/D127)*100</f>
        <v>99.968872902665609</v>
      </c>
      <c r="J127" s="9">
        <f>(F127/D127)*100</f>
        <v>3.1127097334397405E-2</v>
      </c>
      <c r="K127" s="9">
        <f>(G127/E127)*100</f>
        <v>6.919381713695012</v>
      </c>
      <c r="L127" s="9">
        <f>(H127/E127)*100</f>
        <v>7.8461396698077834</v>
      </c>
      <c r="M127" s="4">
        <v>958000000</v>
      </c>
      <c r="N127" s="4">
        <v>8620000000</v>
      </c>
      <c r="O127">
        <v>9</v>
      </c>
      <c r="P127" s="5">
        <f>ABS(1-('Assembly results'!C127/'GS estimations'!M127))*100</f>
        <v>13.987473903966595</v>
      </c>
      <c r="Q127">
        <f>M127-'Assembly results'!C127</f>
        <v>134000000</v>
      </c>
      <c r="R127" s="6">
        <f>ABS(M127-Metadata!D127)</f>
        <v>113548750</v>
      </c>
    </row>
    <row r="128" spans="1:18" ht="15.75">
      <c r="A128" s="16" t="s">
        <v>11</v>
      </c>
      <c r="B128" s="16" t="s">
        <v>141</v>
      </c>
      <c r="C128" s="4" t="s">
        <v>140</v>
      </c>
      <c r="D128">
        <v>1731416609</v>
      </c>
      <c r="E128">
        <v>1731074323</v>
      </c>
      <c r="F128">
        <f>D128-E128</f>
        <v>342286</v>
      </c>
      <c r="G128">
        <v>138600127</v>
      </c>
      <c r="H128">
        <v>133151128</v>
      </c>
      <c r="I128" s="9">
        <f>(E128/D128)*100</f>
        <v>99.980230870015873</v>
      </c>
      <c r="J128" s="9">
        <f>(F128/D128)*100</f>
        <v>1.9769129984128504E-2</v>
      </c>
      <c r="K128" s="9">
        <f>(G128/E128)*100</f>
        <v>8.0065959709807331</v>
      </c>
      <c r="L128" s="9">
        <f>(H128/E128)*100</f>
        <v>7.6918204048712013</v>
      </c>
      <c r="M128" s="4">
        <v>964000000</v>
      </c>
      <c r="N128" s="4">
        <v>10600000000</v>
      </c>
      <c r="O128">
        <v>11</v>
      </c>
      <c r="P128" s="5">
        <f>ABS(1-('Assembly results'!C128/'GS estimations'!M128))*100</f>
        <v>8.9211618257261431</v>
      </c>
      <c r="Q128">
        <f>M128-'Assembly results'!C128</f>
        <v>86000000</v>
      </c>
      <c r="R128" s="6">
        <f>ABS(M128-Metadata!D128)</f>
        <v>26800750</v>
      </c>
    </row>
    <row r="129" spans="1:18" ht="15.75">
      <c r="A129" s="16" t="s">
        <v>11</v>
      </c>
      <c r="B129" s="16" t="s">
        <v>143</v>
      </c>
      <c r="C129" s="4" t="s">
        <v>142</v>
      </c>
      <c r="D129">
        <v>3199010144</v>
      </c>
      <c r="E129">
        <v>3198150025</v>
      </c>
      <c r="F129">
        <f>D129-E129</f>
        <v>860119</v>
      </c>
      <c r="G129">
        <v>174295482</v>
      </c>
      <c r="H129">
        <v>172891148</v>
      </c>
      <c r="I129" s="9">
        <f>(E129/D129)*100</f>
        <v>99.973112964283246</v>
      </c>
      <c r="J129" s="9">
        <f>(F129/D129)*100</f>
        <v>2.6887035716758267E-2</v>
      </c>
      <c r="K129" s="9">
        <f>(G129/E129)*100</f>
        <v>5.4498844843903154</v>
      </c>
      <c r="L129" s="9">
        <f>(H129/E129)*100</f>
        <v>5.4059736612887637</v>
      </c>
      <c r="M129" s="4">
        <v>961000000</v>
      </c>
      <c r="N129" s="4">
        <v>13500000000</v>
      </c>
      <c r="O129">
        <v>14</v>
      </c>
      <c r="P129" s="5">
        <f>ABS(1-('Assembly results'!C129/'GS estimations'!M129))*100</f>
        <v>5.0988553590010426</v>
      </c>
      <c r="Q129">
        <f>M129-'Assembly results'!C129</f>
        <v>49000000</v>
      </c>
      <c r="R129" s="6">
        <f>ABS(M129-Metadata!D129)</f>
        <v>73368066</v>
      </c>
    </row>
    <row r="130" spans="1:18" ht="15.75">
      <c r="A130" s="16" t="s">
        <v>11</v>
      </c>
      <c r="B130" s="16" t="s">
        <v>147</v>
      </c>
      <c r="C130" s="4" t="s">
        <v>146</v>
      </c>
      <c r="D130">
        <v>1965025498</v>
      </c>
      <c r="E130">
        <v>1963896674</v>
      </c>
      <c r="F130">
        <f>D130-E130</f>
        <v>1128824</v>
      </c>
      <c r="G130">
        <v>160836424</v>
      </c>
      <c r="H130">
        <v>161264308</v>
      </c>
      <c r="I130" s="9">
        <f>(E130/D130)*100</f>
        <v>99.942554231426058</v>
      </c>
      <c r="J130" s="9">
        <f>(F130/D130)*100</f>
        <v>5.7445768573940403E-2</v>
      </c>
      <c r="K130" s="9">
        <f>(G130/E130)*100</f>
        <v>8.1896581489907856</v>
      </c>
      <c r="L130" s="9">
        <f>(H130/E130)*100</f>
        <v>8.2114456496095674</v>
      </c>
      <c r="M130" s="4">
        <v>1040000000</v>
      </c>
      <c r="N130" s="4">
        <v>11500000000</v>
      </c>
      <c r="O130">
        <v>11</v>
      </c>
      <c r="P130" s="5">
        <f>ABS(1-('Assembly results'!C130/'GS estimations'!M130))*100</f>
        <v>13.65384615384615</v>
      </c>
      <c r="Q130">
        <f>M130-'Assembly results'!C130</f>
        <v>142000000</v>
      </c>
      <c r="R130" s="6">
        <f>ABS(M130-Metadata!D130)</f>
        <v>89739386.75</v>
      </c>
    </row>
    <row r="131" spans="1:18" ht="15.75">
      <c r="A131" s="16" t="s">
        <v>11</v>
      </c>
      <c r="B131" s="16" t="s">
        <v>158</v>
      </c>
      <c r="C131" s="4" t="s">
        <v>157</v>
      </c>
      <c r="D131">
        <v>2309530315</v>
      </c>
      <c r="E131">
        <v>2308812627</v>
      </c>
      <c r="F131">
        <f>D131-E131</f>
        <v>717688</v>
      </c>
      <c r="G131">
        <v>156246446</v>
      </c>
      <c r="H131">
        <v>157384492</v>
      </c>
      <c r="I131" s="9">
        <f>(E131/D131)*100</f>
        <v>99.968924937016908</v>
      </c>
      <c r="J131" s="9">
        <f>(F131/D131)*100</f>
        <v>3.1075062983098364E-2</v>
      </c>
      <c r="K131" s="9">
        <f>(G131/E131)*100</f>
        <v>6.7673939484219572</v>
      </c>
      <c r="L131" s="9">
        <f>(H131/E131)*100</f>
        <v>6.8166853455102832</v>
      </c>
      <c r="M131" s="4">
        <v>1010000000</v>
      </c>
      <c r="N131" s="4">
        <v>10100000000</v>
      </c>
      <c r="O131">
        <v>10</v>
      </c>
      <c r="P131" s="5">
        <f>ABS(1-('Assembly results'!C131/'GS estimations'!M131))*100</f>
        <v>14.851485148514854</v>
      </c>
      <c r="Q131">
        <f>M131-'Assembly results'!C131</f>
        <v>150000000</v>
      </c>
      <c r="R131" s="6">
        <f>ABS(M131-Metadata!D131)</f>
        <v>42427950.25</v>
      </c>
    </row>
    <row r="132" spans="1:18" ht="15.75">
      <c r="A132" s="16" t="s">
        <v>11</v>
      </c>
      <c r="B132" s="16" t="s">
        <v>162</v>
      </c>
      <c r="C132" s="4" t="s">
        <v>161</v>
      </c>
      <c r="D132">
        <v>2333929802</v>
      </c>
      <c r="E132">
        <v>2333597110</v>
      </c>
      <c r="F132">
        <f>D132-E132</f>
        <v>332692</v>
      </c>
      <c r="G132">
        <v>157155463</v>
      </c>
      <c r="H132">
        <v>158758551</v>
      </c>
      <c r="I132" s="9">
        <f>(E132/D132)*100</f>
        <v>99.985745415319911</v>
      </c>
      <c r="J132" s="9">
        <f>(F132/D132)*100</f>
        <v>1.4254584680092275E-2</v>
      </c>
      <c r="K132" s="9">
        <f>(G132/E132)*100</f>
        <v>6.7344728156609692</v>
      </c>
      <c r="L132" s="9">
        <f>(H132/E132)*100</f>
        <v>6.8031688212023873</v>
      </c>
      <c r="M132" s="4">
        <v>1150000000</v>
      </c>
      <c r="N132" s="4">
        <v>11500000000</v>
      </c>
      <c r="O132">
        <v>10</v>
      </c>
      <c r="P132" s="5">
        <f>ABS(1-('Assembly results'!C132/'GS estimations'!M132))*100</f>
        <v>21.913043478260875</v>
      </c>
      <c r="Q132">
        <f>M132-'Assembly results'!C132</f>
        <v>252000000</v>
      </c>
      <c r="R132" s="6">
        <f>ABS(M132-Metadata!D132)</f>
        <v>228341750</v>
      </c>
    </row>
    <row r="133" spans="1:18" ht="15.75">
      <c r="A133" s="16" t="s">
        <v>11</v>
      </c>
      <c r="B133" s="16" t="s">
        <v>166</v>
      </c>
      <c r="C133" s="4" t="s">
        <v>165</v>
      </c>
      <c r="D133" s="13" t="s">
        <v>9</v>
      </c>
      <c r="E133" s="13" t="s">
        <v>9</v>
      </c>
      <c r="F133" s="13" t="s">
        <v>9</v>
      </c>
      <c r="G133" s="13" t="s">
        <v>9</v>
      </c>
      <c r="H133" s="13" t="s">
        <v>9</v>
      </c>
      <c r="I133" s="14" t="s">
        <v>9</v>
      </c>
      <c r="J133" s="14" t="s">
        <v>9</v>
      </c>
      <c r="K133" s="14" t="s">
        <v>9</v>
      </c>
      <c r="L133" s="14" t="s">
        <v>9</v>
      </c>
      <c r="M133" s="4">
        <v>987000000</v>
      </c>
      <c r="N133" s="4">
        <v>11800000000</v>
      </c>
      <c r="O133">
        <v>12</v>
      </c>
      <c r="P133" s="5">
        <f>ABS(1-('Assembly results'!C133/'GS estimations'!M133))*100</f>
        <v>10.638297872340431</v>
      </c>
      <c r="Q133">
        <f>M133-'Assembly results'!C133</f>
        <v>105000000</v>
      </c>
      <c r="R133" s="6">
        <f>ABS(M133-Metadata!D133)</f>
        <v>22076500</v>
      </c>
    </row>
    <row r="134" spans="1:18" ht="15.75">
      <c r="A134" s="16" t="s">
        <v>11</v>
      </c>
      <c r="B134" s="16" t="s">
        <v>170</v>
      </c>
      <c r="C134" s="4" t="s">
        <v>169</v>
      </c>
      <c r="D134">
        <v>2031281990</v>
      </c>
      <c r="E134">
        <v>2030224860</v>
      </c>
      <c r="F134">
        <f>D134-E134</f>
        <v>1057130</v>
      </c>
      <c r="G134">
        <v>169578114</v>
      </c>
      <c r="H134">
        <v>168810751</v>
      </c>
      <c r="I134" s="9">
        <f>(E134/D134)*100</f>
        <v>99.947957496536461</v>
      </c>
      <c r="J134" s="9">
        <f>(F134/D134)*100</f>
        <v>5.2042503463539301E-2</v>
      </c>
      <c r="K134" s="9">
        <f>(G134/E134)*100</f>
        <v>8.3526764616605078</v>
      </c>
      <c r="L134" s="9">
        <f>(H134/E134)*100</f>
        <v>8.3148795153656039</v>
      </c>
      <c r="M134" s="4">
        <v>1060000000</v>
      </c>
      <c r="N134" s="4">
        <v>9500000000</v>
      </c>
      <c r="O134">
        <v>9</v>
      </c>
      <c r="P134" s="5">
        <f>ABS(1-('Assembly results'!C134/'GS estimations'!M134))*100</f>
        <v>19.339622641509436</v>
      </c>
      <c r="Q134">
        <f>M134-'Assembly results'!C134</f>
        <v>205000000</v>
      </c>
      <c r="R134" s="6">
        <f>ABS(M134-Metadata!D134)</f>
        <v>118838250</v>
      </c>
    </row>
    <row r="135" spans="1:18" ht="15.75">
      <c r="A135" s="16" t="s">
        <v>11</v>
      </c>
      <c r="B135" s="16" t="s">
        <v>180</v>
      </c>
      <c r="C135" s="4" t="s">
        <v>179</v>
      </c>
      <c r="D135">
        <v>1902282938</v>
      </c>
      <c r="E135">
        <v>1901723982</v>
      </c>
      <c r="F135">
        <f>D135-E135</f>
        <v>558956</v>
      </c>
      <c r="G135">
        <v>156399684</v>
      </c>
      <c r="H135">
        <v>151410582</v>
      </c>
      <c r="I135" s="9">
        <f>(E135/D135)*100</f>
        <v>99.970616568711506</v>
      </c>
      <c r="J135" s="9">
        <f>(F135/D135)*100</f>
        <v>2.9383431288495316E-2</v>
      </c>
      <c r="K135" s="9">
        <f>(G135/E135)*100</f>
        <v>8.2241001049751716</v>
      </c>
      <c r="L135" s="9">
        <f>(H135/E135)*100</f>
        <v>7.9617538314243124</v>
      </c>
      <c r="M135" s="4">
        <v>1060000000</v>
      </c>
      <c r="N135" s="4">
        <v>8440000000</v>
      </c>
      <c r="O135">
        <v>8</v>
      </c>
      <c r="P135" s="5">
        <f>ABS(1-('Assembly results'!C135/'GS estimations'!M135))*100</f>
        <v>22.641509433962259</v>
      </c>
      <c r="Q135">
        <f>M135-'Assembly results'!C135</f>
        <v>240000000</v>
      </c>
      <c r="R135" s="6">
        <f>ABS(M135-Metadata!D135)</f>
        <v>63171250</v>
      </c>
    </row>
    <row r="136" spans="1:18" ht="15.75">
      <c r="A136" s="16" t="s">
        <v>11</v>
      </c>
      <c r="B136" s="16" t="s">
        <v>182</v>
      </c>
      <c r="C136" s="4" t="s">
        <v>181</v>
      </c>
      <c r="D136">
        <v>2753363775</v>
      </c>
      <c r="E136">
        <v>2752969360</v>
      </c>
      <c r="F136">
        <f>D136-E136</f>
        <v>394415</v>
      </c>
      <c r="G136">
        <v>172297963</v>
      </c>
      <c r="H136">
        <v>172658472</v>
      </c>
      <c r="I136" s="9">
        <f>(E136/D136)*100</f>
        <v>99.985675158379678</v>
      </c>
      <c r="J136" s="9">
        <f>(F136/D136)*100</f>
        <v>1.4324841620319493E-2</v>
      </c>
      <c r="K136" s="9">
        <f>(G136/E136)*100</f>
        <v>6.2586226168532431</v>
      </c>
      <c r="L136" s="9">
        <f>(H136/E136)*100</f>
        <v>6.2717178951820953</v>
      </c>
      <c r="M136" s="4">
        <v>990000000</v>
      </c>
      <c r="N136" s="4">
        <v>10900000000</v>
      </c>
      <c r="O136">
        <v>11</v>
      </c>
      <c r="P136" s="5">
        <f>ABS(1-('Assembly results'!C136/'GS estimations'!M136))*100</f>
        <v>12.222222222222223</v>
      </c>
      <c r="Q136">
        <f>M136-'Assembly results'!C136</f>
        <v>121000000</v>
      </c>
      <c r="R136" s="6">
        <f>ABS(M136-Metadata!D136)</f>
        <v>10493250</v>
      </c>
    </row>
    <row r="137" spans="1:18" ht="15.75">
      <c r="A137" s="16" t="s">
        <v>11</v>
      </c>
      <c r="B137" s="16" t="s">
        <v>186</v>
      </c>
      <c r="C137" s="4" t="s">
        <v>185</v>
      </c>
      <c r="D137">
        <v>2469288067</v>
      </c>
      <c r="E137">
        <v>2468691912</v>
      </c>
      <c r="F137">
        <f>D137-E137</f>
        <v>596155</v>
      </c>
      <c r="G137">
        <v>182846457</v>
      </c>
      <c r="H137">
        <v>191334875</v>
      </c>
      <c r="I137" s="9">
        <f>(E137/D137)*100</f>
        <v>99.975857211316608</v>
      </c>
      <c r="J137" s="9">
        <f>(F137/D137)*100</f>
        <v>2.4142788683390985E-2</v>
      </c>
      <c r="K137" s="9">
        <f>(G137/E137)*100</f>
        <v>7.4066130370989773</v>
      </c>
      <c r="L137" s="9">
        <f>(H137/E137)*100</f>
        <v>7.7504557806482577</v>
      </c>
      <c r="M137" s="4">
        <v>976000000</v>
      </c>
      <c r="N137" s="4">
        <v>8780000000</v>
      </c>
      <c r="O137">
        <v>9</v>
      </c>
      <c r="P137" s="5">
        <f>ABS(1-('Assembly results'!C137/'GS estimations'!M137))*100</f>
        <v>14.856557377049185</v>
      </c>
      <c r="Q137">
        <f>M137-'Assembly results'!C137</f>
        <v>145000000</v>
      </c>
      <c r="R137" s="6">
        <f>ABS(M137-Metadata!D137)</f>
        <v>23005250</v>
      </c>
    </row>
    <row r="138" spans="1:18" ht="15.75">
      <c r="A138" s="16" t="s">
        <v>11</v>
      </c>
      <c r="B138" s="16" t="s">
        <v>194</v>
      </c>
      <c r="C138" s="4" t="s">
        <v>193</v>
      </c>
      <c r="D138">
        <v>2963372347</v>
      </c>
      <c r="E138">
        <v>2963013015</v>
      </c>
      <c r="F138">
        <f>D138-E138</f>
        <v>359332</v>
      </c>
      <c r="G138">
        <v>320164586</v>
      </c>
      <c r="H138">
        <v>284319753</v>
      </c>
      <c r="I138" s="9">
        <f>(E138/D138)*100</f>
        <v>99.987874220383958</v>
      </c>
      <c r="J138" s="9">
        <f>(F138/D138)*100</f>
        <v>1.2125779616043639E-2</v>
      </c>
      <c r="K138" s="9">
        <f>(G138/E138)*100</f>
        <v>10.805372247073979</v>
      </c>
      <c r="L138" s="9">
        <f>(H138/E138)*100</f>
        <v>9.5956295689777793</v>
      </c>
      <c r="M138" s="4">
        <v>1010000000</v>
      </c>
      <c r="N138" s="4">
        <v>12100000000</v>
      </c>
      <c r="O138">
        <v>12</v>
      </c>
      <c r="P138" s="5">
        <f>ABS(1-('Assembly results'!C138/'GS estimations'!M138))*100</f>
        <v>9.7029702970297009</v>
      </c>
      <c r="Q138">
        <f>M138-'Assembly results'!C138</f>
        <v>98000000</v>
      </c>
      <c r="R138" s="6">
        <f>ABS(M138-Metadata!D138)</f>
        <v>71941346</v>
      </c>
    </row>
    <row r="139" spans="1:18" ht="15.75">
      <c r="A139" s="16" t="s">
        <v>11</v>
      </c>
      <c r="B139" s="16" t="s">
        <v>196</v>
      </c>
      <c r="C139" s="4" t="s">
        <v>195</v>
      </c>
      <c r="D139">
        <v>2368571065</v>
      </c>
      <c r="E139">
        <v>2367975364</v>
      </c>
      <c r="F139">
        <f>D139-E139</f>
        <v>595701</v>
      </c>
      <c r="G139">
        <v>187691934</v>
      </c>
      <c r="H139">
        <v>182394978</v>
      </c>
      <c r="I139" s="9">
        <f>(E139/D139)*100</f>
        <v>99.974849772979042</v>
      </c>
      <c r="J139" s="9">
        <f>(F139/D139)*100</f>
        <v>2.5150227020948598E-2</v>
      </c>
      <c r="K139" s="9">
        <f>(G139/E139)*100</f>
        <v>7.9262621078518958</v>
      </c>
      <c r="L139" s="9">
        <f>(H139/E139)*100</f>
        <v>7.7025707603603264</v>
      </c>
      <c r="M139" s="4">
        <v>978000000</v>
      </c>
      <c r="N139" s="4">
        <v>9780000000</v>
      </c>
      <c r="O139">
        <v>10</v>
      </c>
      <c r="P139" s="5">
        <f>ABS(1-('Assembly results'!C139/'GS estimations'!M139))*100</f>
        <v>11.656441717791409</v>
      </c>
      <c r="Q139">
        <f>M139-'Assembly results'!C139</f>
        <v>114000000</v>
      </c>
      <c r="R139" s="6">
        <f>ABS(M139-Metadata!D139)</f>
        <v>31556971.25</v>
      </c>
    </row>
    <row r="140" spans="1:18" ht="15.75">
      <c r="A140" s="16" t="s">
        <v>11</v>
      </c>
      <c r="B140" s="16" t="s">
        <v>200</v>
      </c>
      <c r="C140" s="4" t="s">
        <v>199</v>
      </c>
      <c r="D140">
        <v>2726302043</v>
      </c>
      <c r="E140">
        <v>2724110911</v>
      </c>
      <c r="F140">
        <f>D140-E140</f>
        <v>2191132</v>
      </c>
      <c r="G140">
        <v>215475098</v>
      </c>
      <c r="H140">
        <v>209584984</v>
      </c>
      <c r="I140" s="9">
        <f>(E140/D140)*100</f>
        <v>99.919629888198713</v>
      </c>
      <c r="J140" s="9">
        <f>(F140/D140)*100</f>
        <v>8.0370111801291708E-2</v>
      </c>
      <c r="K140" s="9">
        <f>(G140/E140)*100</f>
        <v>7.9099238261521725</v>
      </c>
      <c r="L140" s="9">
        <f>(H140/E140)*100</f>
        <v>7.6937023068221171</v>
      </c>
      <c r="M140" s="4">
        <v>987000000</v>
      </c>
      <c r="N140" s="4">
        <v>9870000000</v>
      </c>
      <c r="O140">
        <v>10</v>
      </c>
      <c r="P140" s="5">
        <f>ABS(1-('Assembly results'!C140/'GS estimations'!M140))*100</f>
        <v>13.06990881458967</v>
      </c>
      <c r="Q140">
        <f>M140-'Assembly results'!C140</f>
        <v>129000000</v>
      </c>
      <c r="R140" s="6">
        <f>ABS(M140-Metadata!D140)</f>
        <v>8653250</v>
      </c>
    </row>
    <row r="141" spans="1:18" ht="15.75">
      <c r="A141" s="16" t="s">
        <v>11</v>
      </c>
      <c r="B141" s="16" t="s">
        <v>209</v>
      </c>
      <c r="C141" s="4">
        <v>170170</v>
      </c>
      <c r="D141">
        <v>3067542820</v>
      </c>
      <c r="E141">
        <v>3066425649</v>
      </c>
      <c r="F141">
        <f>D141-E141</f>
        <v>1117171</v>
      </c>
      <c r="G141">
        <v>224483607</v>
      </c>
      <c r="H141">
        <v>239119062</v>
      </c>
      <c r="I141" s="9">
        <f>(E141/D141)*100</f>
        <v>99.963580915881067</v>
      </c>
      <c r="J141" s="9">
        <f>(F141/D141)*100</f>
        <v>3.6419084118930078E-2</v>
      </c>
      <c r="K141" s="9">
        <f>(G141/E141)*100</f>
        <v>7.3206929727191312</v>
      </c>
      <c r="L141" s="9">
        <f>(H141/E141)*100</f>
        <v>7.7979735813252056</v>
      </c>
      <c r="M141" s="4">
        <v>1020000000</v>
      </c>
      <c r="N141" s="4">
        <v>14200000000</v>
      </c>
      <c r="O141">
        <v>14</v>
      </c>
      <c r="P141" s="5">
        <f>ABS(1-('Assembly results'!C141/'GS estimations'!M141))*100</f>
        <v>8.8235294117647083</v>
      </c>
      <c r="Q141">
        <f>M141-'Assembly results'!C141</f>
        <v>90000000</v>
      </c>
      <c r="R141" s="6">
        <f>ABS(M141-Metadata!D141)</f>
        <v>32979750</v>
      </c>
    </row>
    <row r="142" spans="1:18" ht="15.75">
      <c r="A142" s="16" t="s">
        <v>11</v>
      </c>
      <c r="B142" s="16" t="s">
        <v>228</v>
      </c>
      <c r="C142" s="4">
        <v>172172</v>
      </c>
      <c r="D142">
        <v>2338433509</v>
      </c>
      <c r="E142">
        <v>2337988709</v>
      </c>
      <c r="F142">
        <f>D142-E142</f>
        <v>444800</v>
      </c>
      <c r="G142">
        <v>169729418</v>
      </c>
      <c r="H142">
        <v>171290993</v>
      </c>
      <c r="I142" s="9">
        <f>(E142/D142)*100</f>
        <v>99.980978719373965</v>
      </c>
      <c r="J142" s="9">
        <f>(F142/D142)*100</f>
        <v>1.9021280626029553E-2</v>
      </c>
      <c r="K142" s="9">
        <f>(G142/E142)*100</f>
        <v>7.2596337761013539</v>
      </c>
      <c r="L142" s="9">
        <f>(H142/E142)*100</f>
        <v>7.3264251593954128</v>
      </c>
      <c r="M142" s="4">
        <v>975000000</v>
      </c>
      <c r="N142" s="4">
        <v>14600000000</v>
      </c>
      <c r="O142">
        <v>15</v>
      </c>
      <c r="P142" s="5">
        <f>ABS(1-('Assembly results'!C142/'GS estimations'!M142))*100</f>
        <v>5.0256410256410255</v>
      </c>
      <c r="Q142">
        <f>M142-'Assembly results'!C142</f>
        <v>49000000</v>
      </c>
      <c r="R142" s="6">
        <f>ABS(M142-Metadata!D142)</f>
        <v>9022500</v>
      </c>
    </row>
    <row r="143" spans="1:18" ht="15.75">
      <c r="A143" s="16" t="s">
        <v>11</v>
      </c>
      <c r="B143" s="16" t="s">
        <v>232</v>
      </c>
      <c r="C143" s="4" t="s">
        <v>231</v>
      </c>
      <c r="D143">
        <v>1306458595</v>
      </c>
      <c r="E143">
        <v>1306167003</v>
      </c>
      <c r="F143">
        <f>D143-E143</f>
        <v>291592</v>
      </c>
      <c r="G143">
        <v>118973258</v>
      </c>
      <c r="H143">
        <v>112592721</v>
      </c>
      <c r="I143" s="9">
        <f>(E143/D143)*100</f>
        <v>99.977680731627018</v>
      </c>
      <c r="J143" s="9">
        <f>(F143/D143)*100</f>
        <v>2.2319268372986593E-2</v>
      </c>
      <c r="K143" s="9">
        <f>(G143/E143)*100</f>
        <v>9.1085793567547348</v>
      </c>
      <c r="L143" s="9">
        <f>(H143/E143)*100</f>
        <v>8.6200861560120128</v>
      </c>
      <c r="M143" s="4">
        <v>1010000000</v>
      </c>
      <c r="N143" s="4">
        <v>10100000000</v>
      </c>
      <c r="O143">
        <v>10</v>
      </c>
      <c r="P143" s="5">
        <f>ABS(1-('Assembly results'!C143/'GS estimations'!M143))*100</f>
        <v>13.861386138613863</v>
      </c>
      <c r="Q143">
        <f>M143-'Assembly results'!C143</f>
        <v>140000000</v>
      </c>
      <c r="R143" s="6">
        <f>ABS(M143-Metadata!D143)</f>
        <v>60653500</v>
      </c>
    </row>
    <row r="144" spans="1:18" ht="15.75">
      <c r="A144" s="16" t="s">
        <v>11</v>
      </c>
      <c r="B144" s="16" t="s">
        <v>250</v>
      </c>
      <c r="C144" s="4" t="s">
        <v>249</v>
      </c>
      <c r="D144">
        <v>3513679701</v>
      </c>
      <c r="E144">
        <v>3512996513</v>
      </c>
      <c r="F144">
        <f>D144-E144</f>
        <v>683188</v>
      </c>
      <c r="G144">
        <v>192303994</v>
      </c>
      <c r="H144">
        <v>203785878</v>
      </c>
      <c r="I144" s="9">
        <f>(E144/D144)*100</f>
        <v>99.980556338137319</v>
      </c>
      <c r="J144" s="9">
        <f>(F144/D144)*100</f>
        <v>1.9443661862678131E-2</v>
      </c>
      <c r="K144" s="9">
        <f>(G144/E144)*100</f>
        <v>5.4740730111279783</v>
      </c>
      <c r="L144" s="9">
        <f>(H144/E144)*100</f>
        <v>5.8009131875275504</v>
      </c>
      <c r="M144" s="4">
        <v>1010000000</v>
      </c>
      <c r="N144" s="4">
        <v>10100000000</v>
      </c>
      <c r="O144">
        <v>10</v>
      </c>
      <c r="P144" s="5">
        <f>ABS(1-('Assembly results'!C144/'GS estimations'!M144))*100</f>
        <v>13.168316831683169</v>
      </c>
      <c r="Q144">
        <f>M144-'Assembly results'!C144</f>
        <v>133000000</v>
      </c>
      <c r="R144" s="6">
        <f>ABS(M144-Metadata!D144)</f>
        <v>3410000</v>
      </c>
    </row>
    <row r="145" spans="1:18" ht="15.75">
      <c r="A145" s="16" t="s">
        <v>11</v>
      </c>
      <c r="B145" s="16" t="s">
        <v>256</v>
      </c>
      <c r="C145" s="4" t="s">
        <v>255</v>
      </c>
      <c r="D145">
        <v>2334486100</v>
      </c>
      <c r="E145">
        <v>2333561746</v>
      </c>
      <c r="F145">
        <f>D145-E145</f>
        <v>924354</v>
      </c>
      <c r="G145">
        <v>185325765</v>
      </c>
      <c r="H145">
        <v>189532153</v>
      </c>
      <c r="I145" s="9">
        <f>(E145/D145)*100</f>
        <v>99.960404390499477</v>
      </c>
      <c r="J145" s="9">
        <f>(F145/D145)*100</f>
        <v>3.9595609500523481E-2</v>
      </c>
      <c r="K145" s="9">
        <f>(G145/E145)*100</f>
        <v>7.9417553582059792</v>
      </c>
      <c r="L145" s="9">
        <f>(H145/E145)*100</f>
        <v>8.1220114841563742</v>
      </c>
      <c r="M145" s="4">
        <v>1070000000</v>
      </c>
      <c r="N145" s="4">
        <v>9660000000</v>
      </c>
      <c r="O145">
        <v>9</v>
      </c>
      <c r="P145" s="5">
        <f>ABS(1-('Assembly results'!C145/'GS estimations'!M145))*100</f>
        <v>20.09345794392523</v>
      </c>
      <c r="Q145">
        <f>M145-'Assembly results'!C145</f>
        <v>215000000</v>
      </c>
      <c r="R145" s="6">
        <f>ABS(M145-Metadata!D145)</f>
        <v>87812250</v>
      </c>
    </row>
    <row r="146" spans="1:18" ht="15.75">
      <c r="A146" s="16" t="s">
        <v>11</v>
      </c>
      <c r="B146" s="16" t="s">
        <v>265</v>
      </c>
      <c r="C146" s="4">
        <v>169169</v>
      </c>
      <c r="D146">
        <v>1984997191</v>
      </c>
      <c r="E146">
        <v>1984276813</v>
      </c>
      <c r="F146">
        <f>D146-E146</f>
        <v>720378</v>
      </c>
      <c r="G146">
        <v>169360394</v>
      </c>
      <c r="H146">
        <v>193415530</v>
      </c>
      <c r="I146" s="9">
        <f>(E146/D146)*100</f>
        <v>99.963708865520502</v>
      </c>
      <c r="J146" s="9">
        <f>(F146/D146)*100</f>
        <v>3.6291134479494586E-2</v>
      </c>
      <c r="K146" s="9">
        <f>(G146/E146)*100</f>
        <v>8.5351193387149671</v>
      </c>
      <c r="L146" s="9">
        <f>(H146/E146)*100</f>
        <v>9.7474066487516833</v>
      </c>
      <c r="M146" s="4">
        <v>1010000000</v>
      </c>
      <c r="N146" s="4">
        <v>12100000000</v>
      </c>
      <c r="O146">
        <v>12</v>
      </c>
      <c r="P146" s="5">
        <f>ABS(1-('Assembly results'!C146/'GS estimations'!M146))*100</f>
        <v>10.495049504950494</v>
      </c>
      <c r="Q146">
        <f>M146-'Assembly results'!C146</f>
        <v>106000000</v>
      </c>
      <c r="R146" s="6">
        <f>ABS(M146-Metadata!D146)</f>
        <v>97164500</v>
      </c>
    </row>
    <row r="147" spans="1:18" ht="15.75">
      <c r="A147" s="16" t="s">
        <v>11</v>
      </c>
      <c r="B147" s="16" t="s">
        <v>267</v>
      </c>
      <c r="C147" s="4" t="s">
        <v>266</v>
      </c>
      <c r="D147">
        <v>2119569962</v>
      </c>
      <c r="E147">
        <v>2119085013</v>
      </c>
      <c r="F147">
        <f>D147-E147</f>
        <v>484949</v>
      </c>
      <c r="G147">
        <v>166398942</v>
      </c>
      <c r="H147">
        <v>165589683</v>
      </c>
      <c r="I147" s="9">
        <f>(E147/D147)*100</f>
        <v>99.977120406087352</v>
      </c>
      <c r="J147" s="9">
        <f>(F147/D147)*100</f>
        <v>2.2879593912644814E-2</v>
      </c>
      <c r="K147" s="9">
        <f>(G147/E147)*100</f>
        <v>7.8523957736092953</v>
      </c>
      <c r="L147" s="9">
        <f>(H147/E147)*100</f>
        <v>7.8142066969542583</v>
      </c>
      <c r="M147" s="4">
        <v>979000000</v>
      </c>
      <c r="N147" s="4">
        <v>9790000000</v>
      </c>
      <c r="O147">
        <v>10</v>
      </c>
      <c r="P147" s="5">
        <f>ABS(1-('Assembly results'!C147/'GS estimations'!M147))*100</f>
        <v>10.827374872318696</v>
      </c>
      <c r="Q147">
        <f>M147-'Assembly results'!C147</f>
        <v>106000000</v>
      </c>
      <c r="R147" s="6">
        <f>ABS(M147-Metadata!D147)</f>
        <v>8129433</v>
      </c>
    </row>
    <row r="148" spans="1:18" ht="15.75">
      <c r="A148" s="16" t="s">
        <v>11</v>
      </c>
      <c r="B148" s="16" t="s">
        <v>269</v>
      </c>
      <c r="C148" s="4" t="s">
        <v>268</v>
      </c>
      <c r="D148">
        <v>1648945260</v>
      </c>
      <c r="E148">
        <v>1647427309</v>
      </c>
      <c r="F148">
        <f>D148-E148</f>
        <v>1517951</v>
      </c>
      <c r="G148">
        <v>155197701</v>
      </c>
      <c r="H148">
        <v>148907562</v>
      </c>
      <c r="I148" s="9">
        <f>(E148/D148)*100</f>
        <v>99.907944124233694</v>
      </c>
      <c r="J148" s="9">
        <f>(F148/D148)*100</f>
        <v>9.2055875766306514E-2</v>
      </c>
      <c r="K148" s="9">
        <f>(G148/E148)*100</f>
        <v>9.4206099505662628</v>
      </c>
      <c r="L148" s="9">
        <f>(H148/E148)*100</f>
        <v>9.0387940752534899</v>
      </c>
      <c r="M148" s="4">
        <v>1130000000</v>
      </c>
      <c r="N148" s="4">
        <v>11300000000</v>
      </c>
      <c r="O148">
        <v>10</v>
      </c>
      <c r="P148" s="5">
        <f>ABS(1-('Assembly results'!C148/'GS estimations'!M148))*100</f>
        <v>19.646017699115049</v>
      </c>
      <c r="Q148">
        <f>M148-'Assembly results'!C148</f>
        <v>222000000</v>
      </c>
      <c r="R148" s="6">
        <f>ABS(M148-Metadata!D148)</f>
        <v>163490250</v>
      </c>
    </row>
    <row r="149" spans="1:18" ht="15.75">
      <c r="A149" s="16" t="s">
        <v>11</v>
      </c>
      <c r="B149" s="16" t="s">
        <v>271</v>
      </c>
      <c r="C149" s="4" t="s">
        <v>270</v>
      </c>
      <c r="D149">
        <v>1889814991</v>
      </c>
      <c r="E149">
        <v>1889357258</v>
      </c>
      <c r="F149">
        <f>D149-E149</f>
        <v>457733</v>
      </c>
      <c r="G149">
        <v>154302994</v>
      </c>
      <c r="H149">
        <v>154507143</v>
      </c>
      <c r="I149" s="9">
        <f>(E149/D149)*100</f>
        <v>99.975778951792634</v>
      </c>
      <c r="J149" s="9">
        <f>(F149/D149)*100</f>
        <v>2.4221048207358622E-2</v>
      </c>
      <c r="K149" s="9">
        <f>(G149/E149)*100</f>
        <v>8.1669569556865671</v>
      </c>
      <c r="L149" s="9">
        <f>(H149/E149)*100</f>
        <v>8.1777621646609724</v>
      </c>
      <c r="M149" s="4">
        <v>985000000</v>
      </c>
      <c r="N149" s="4">
        <v>11800000000</v>
      </c>
      <c r="O149">
        <v>12</v>
      </c>
      <c r="P149" s="5">
        <f>ABS(1-('Assembly results'!C149/'GS estimations'!M149))*100</f>
        <v>8.4263959390862944</v>
      </c>
      <c r="Q149">
        <f>M149-'Assembly results'!C149</f>
        <v>83000000</v>
      </c>
      <c r="R149" s="6">
        <f>ABS(M149-Metadata!D149)</f>
        <v>17201000</v>
      </c>
    </row>
    <row r="150" spans="1:18" ht="15.75">
      <c r="A150" s="16" t="s">
        <v>11</v>
      </c>
      <c r="B150" s="16" t="s">
        <v>273</v>
      </c>
      <c r="C150" s="4" t="s">
        <v>272</v>
      </c>
      <c r="D150">
        <v>2791866586</v>
      </c>
      <c r="E150">
        <v>2791213819</v>
      </c>
      <c r="F150">
        <f>D150-E150</f>
        <v>652767</v>
      </c>
      <c r="G150">
        <v>217667092</v>
      </c>
      <c r="H150">
        <v>213599942</v>
      </c>
      <c r="I150" s="9">
        <f>(E150/D150)*100</f>
        <v>99.976618975875368</v>
      </c>
      <c r="J150" s="9">
        <f>(F150/D150)*100</f>
        <v>2.3381024124624845E-2</v>
      </c>
      <c r="K150" s="9">
        <f>(G150/E150)*100</f>
        <v>7.7982951545425836</v>
      </c>
      <c r="L150" s="9">
        <f>(H150/E150)*100</f>
        <v>7.6525825626832784</v>
      </c>
      <c r="M150" s="4">
        <v>1090000000</v>
      </c>
      <c r="N150" s="4">
        <v>9850000000</v>
      </c>
      <c r="O150">
        <v>9</v>
      </c>
      <c r="P150" s="5">
        <f>ABS(1-('Assembly results'!C150/'GS estimations'!M150))*100</f>
        <v>20.091743119266059</v>
      </c>
      <c r="Q150">
        <f>M150-'Assembly results'!C150</f>
        <v>219000000</v>
      </c>
      <c r="R150" s="6">
        <f>ABS(M150-Metadata!D150)</f>
        <v>123490250</v>
      </c>
    </row>
    <row r="151" spans="1:18" ht="15.75">
      <c r="A151" s="16" t="s">
        <v>11</v>
      </c>
      <c r="B151" s="16" t="s">
        <v>290</v>
      </c>
      <c r="C151" s="4" t="s">
        <v>289</v>
      </c>
      <c r="D151">
        <v>2509812256</v>
      </c>
      <c r="E151">
        <v>2509152438</v>
      </c>
      <c r="F151">
        <f>D151-E151</f>
        <v>659818</v>
      </c>
      <c r="G151">
        <v>183019146</v>
      </c>
      <c r="H151">
        <v>185144607</v>
      </c>
      <c r="I151" s="9">
        <f>(E151/D151)*100</f>
        <v>99.973710463863469</v>
      </c>
      <c r="J151" s="9">
        <f>(F151/D151)*100</f>
        <v>2.6289536136522872E-2</v>
      </c>
      <c r="K151" s="9">
        <f>(G151/E151)*100</f>
        <v>7.2940624582331566</v>
      </c>
      <c r="L151" s="9">
        <f>(H151/E151)*100</f>
        <v>7.37877078315638</v>
      </c>
      <c r="M151" s="4">
        <v>1040000000</v>
      </c>
      <c r="N151" s="4">
        <v>9390000000</v>
      </c>
      <c r="O151">
        <v>9</v>
      </c>
      <c r="P151" s="5">
        <f>ABS(1-('Assembly results'!C151/'GS estimations'!M151))*100</f>
        <v>18.942307692307693</v>
      </c>
      <c r="Q151">
        <f>M151-'Assembly results'!C151</f>
        <v>197000000</v>
      </c>
      <c r="R151" s="6">
        <f>ABS(M151-Metadata!D151)</f>
        <v>71038500</v>
      </c>
    </row>
    <row r="152" spans="1:18" ht="15.75">
      <c r="A152" s="16" t="s">
        <v>11</v>
      </c>
      <c r="B152" s="16" t="s">
        <v>298</v>
      </c>
      <c r="C152" s="4" t="s">
        <v>297</v>
      </c>
      <c r="D152">
        <v>2089046441</v>
      </c>
      <c r="E152">
        <v>2088373266</v>
      </c>
      <c r="F152">
        <f>D152-E152</f>
        <v>673175</v>
      </c>
      <c r="G152">
        <v>177433886</v>
      </c>
      <c r="H152">
        <v>170098262</v>
      </c>
      <c r="I152" s="9">
        <f>(E152/D152)*100</f>
        <v>99.967775967695687</v>
      </c>
      <c r="J152" s="9">
        <f>(F152/D152)*100</f>
        <v>3.2224032304315822E-2</v>
      </c>
      <c r="K152" s="9">
        <f>(G152/E152)*100</f>
        <v>8.4962726198775229</v>
      </c>
      <c r="L152" s="9">
        <f>(H152/E152)*100</f>
        <v>8.1450124251877885</v>
      </c>
      <c r="M152" s="4">
        <v>1030000000</v>
      </c>
      <c r="N152" s="4">
        <v>12400000000</v>
      </c>
      <c r="O152">
        <v>12</v>
      </c>
      <c r="P152" s="5">
        <f>ABS(1-('Assembly results'!C152/'GS estimations'!M152))*100</f>
        <v>11.456310679611647</v>
      </c>
      <c r="Q152">
        <f>M152-'Assembly results'!C152</f>
        <v>118000000</v>
      </c>
      <c r="R152" s="6">
        <f>ABS(M152-Metadata!D152)</f>
        <v>103232500</v>
      </c>
    </row>
    <row r="153" spans="1:18" ht="15.75">
      <c r="A153" s="16" t="s">
        <v>11</v>
      </c>
      <c r="B153" s="16" t="s">
        <v>306</v>
      </c>
      <c r="C153" s="4" t="s">
        <v>305</v>
      </c>
      <c r="D153" s="13" t="s">
        <v>9</v>
      </c>
      <c r="E153" s="13" t="s">
        <v>9</v>
      </c>
      <c r="F153" s="13" t="s">
        <v>9</v>
      </c>
      <c r="G153" s="13" t="s">
        <v>9</v>
      </c>
      <c r="H153" s="13" t="s">
        <v>9</v>
      </c>
      <c r="I153" s="14" t="s">
        <v>9</v>
      </c>
      <c r="J153" s="14" t="s">
        <v>9</v>
      </c>
      <c r="K153" s="14" t="s">
        <v>9</v>
      </c>
      <c r="L153" s="14" t="s">
        <v>9</v>
      </c>
      <c r="M153" s="4">
        <v>1060000000</v>
      </c>
      <c r="N153" s="4">
        <v>10600000000</v>
      </c>
      <c r="O153">
        <v>10</v>
      </c>
      <c r="P153" s="5">
        <f>ABS(1-('Assembly results'!C153/'GS estimations'!M153))*100</f>
        <v>17.169811320754715</v>
      </c>
      <c r="Q153">
        <f>M153-'Assembly results'!C153</f>
        <v>182000000</v>
      </c>
      <c r="R153" s="6">
        <f>ABS(M153-Metadata!D153)</f>
        <v>57404000</v>
      </c>
    </row>
    <row r="154" spans="1:18" ht="15.75">
      <c r="A154" s="16" t="s">
        <v>11</v>
      </c>
      <c r="B154" s="16" t="s">
        <v>310</v>
      </c>
      <c r="C154" s="4" t="s">
        <v>309</v>
      </c>
      <c r="D154">
        <v>2061618150</v>
      </c>
      <c r="E154">
        <v>2061225119</v>
      </c>
      <c r="F154">
        <f>D154-E154</f>
        <v>393031</v>
      </c>
      <c r="G154">
        <v>163795186</v>
      </c>
      <c r="H154">
        <v>161202960</v>
      </c>
      <c r="I154" s="9">
        <f>(E154/D154)*100</f>
        <v>99.980935800356633</v>
      </c>
      <c r="J154" s="9">
        <f>(F154/D154)*100</f>
        <v>1.9064199643372366E-2</v>
      </c>
      <c r="K154" s="9">
        <f>(G154/E154)*100</f>
        <v>7.946496697045152</v>
      </c>
      <c r="L154" s="9">
        <f>(H154/E154)*100</f>
        <v>7.8207352760288185</v>
      </c>
      <c r="M154" s="4">
        <v>985000000</v>
      </c>
      <c r="N154" s="4">
        <v>13800000000</v>
      </c>
      <c r="O154">
        <v>14</v>
      </c>
      <c r="P154" s="5">
        <f>ABS(1-('Assembly results'!C154/'GS estimations'!M154))*100</f>
        <v>9.644670050761416</v>
      </c>
      <c r="Q154">
        <f>M154-'Assembly results'!C154</f>
        <v>95000000</v>
      </c>
      <c r="R154" s="6">
        <f>ABS(M154-Metadata!D154)</f>
        <v>21946000</v>
      </c>
    </row>
    <row r="155" spans="1:18" ht="15.75">
      <c r="A155" s="16" t="s">
        <v>11</v>
      </c>
      <c r="B155" s="16" t="s">
        <v>314</v>
      </c>
      <c r="C155" s="4" t="s">
        <v>313</v>
      </c>
      <c r="D155">
        <v>3195791101</v>
      </c>
      <c r="E155">
        <v>3195210939</v>
      </c>
      <c r="F155">
        <f>D155-E155</f>
        <v>580162</v>
      </c>
      <c r="G155">
        <v>206375165</v>
      </c>
      <c r="H155">
        <v>206249115</v>
      </c>
      <c r="I155" s="9">
        <f>(E155/D155)*100</f>
        <v>99.981846059968731</v>
      </c>
      <c r="J155" s="9">
        <f>(F155/D155)*100</f>
        <v>1.8153940031263641E-2</v>
      </c>
      <c r="K155" s="9">
        <f>(G155/E155)*100</f>
        <v>6.4588901621809329</v>
      </c>
      <c r="L155" s="9">
        <f>(H155/E155)*100</f>
        <v>6.4549451957168573</v>
      </c>
      <c r="M155" s="4">
        <v>968000000</v>
      </c>
      <c r="N155" s="4">
        <v>9680000000</v>
      </c>
      <c r="O155">
        <v>10</v>
      </c>
      <c r="P155" s="5">
        <f>ABS(1-('Assembly results'!C155/'GS estimations'!M155))*100</f>
        <v>10.950413223140497</v>
      </c>
      <c r="Q155">
        <f>M155-'Assembly results'!C155</f>
        <v>106000000</v>
      </c>
      <c r="R155" s="6">
        <f>ABS(M155-Metadata!D155)</f>
        <v>48750250</v>
      </c>
    </row>
    <row r="156" spans="1:18" ht="15.75">
      <c r="A156" s="16" t="s">
        <v>11</v>
      </c>
      <c r="B156" s="16" t="s">
        <v>318</v>
      </c>
      <c r="C156" s="4" t="s">
        <v>317</v>
      </c>
      <c r="D156">
        <v>3165150649</v>
      </c>
      <c r="E156">
        <v>3164290197</v>
      </c>
      <c r="F156">
        <f>D156-E156</f>
        <v>860452</v>
      </c>
      <c r="G156">
        <v>196141800</v>
      </c>
      <c r="H156">
        <v>188892887</v>
      </c>
      <c r="I156" s="9">
        <f>(E156/D156)*100</f>
        <v>99.972814816878568</v>
      </c>
      <c r="J156" s="9">
        <f>(F156/D156)*100</f>
        <v>2.7185183121436945E-2</v>
      </c>
      <c r="K156" s="9">
        <f>(G156/E156)*100</f>
        <v>6.1986034083080659</v>
      </c>
      <c r="L156" s="9">
        <f>(H156/E156)*100</f>
        <v>5.9695184461616559</v>
      </c>
      <c r="M156" s="4">
        <v>1020000000</v>
      </c>
      <c r="N156" s="4">
        <v>10200000000</v>
      </c>
      <c r="O156">
        <v>10</v>
      </c>
      <c r="P156" s="5">
        <f>ABS(1-('Assembly results'!C156/'GS estimations'!M156))*100</f>
        <v>15.686274509803921</v>
      </c>
      <c r="Q156">
        <f>M156-'Assembly results'!C156</f>
        <v>160000000</v>
      </c>
      <c r="R156" s="6">
        <f>ABS(M156-Metadata!D156)</f>
        <v>66823250</v>
      </c>
    </row>
    <row r="157" spans="1:18" ht="15.75">
      <c r="A157" s="16" t="s">
        <v>11</v>
      </c>
      <c r="B157" s="16" t="s">
        <v>328</v>
      </c>
      <c r="C157" s="4" t="s">
        <v>327</v>
      </c>
      <c r="D157">
        <v>2118251439</v>
      </c>
      <c r="E157">
        <v>2117888494</v>
      </c>
      <c r="F157">
        <f>D157-E157</f>
        <v>362945</v>
      </c>
      <c r="G157">
        <v>168786885</v>
      </c>
      <c r="H157">
        <v>166271455</v>
      </c>
      <c r="I157" s="9">
        <f>(E157/D157)*100</f>
        <v>99.982865820680317</v>
      </c>
      <c r="J157" s="9">
        <f>(F157/D157)*100</f>
        <v>1.7134179319681794E-2</v>
      </c>
      <c r="K157" s="9">
        <f>(G157/E157)*100</f>
        <v>7.9695831710769935</v>
      </c>
      <c r="L157" s="9">
        <f>(H157/E157)*100</f>
        <v>7.8508125178000991</v>
      </c>
      <c r="M157" s="4">
        <v>984000000</v>
      </c>
      <c r="N157" s="4">
        <v>12800000000</v>
      </c>
      <c r="O157">
        <v>13</v>
      </c>
      <c r="P157" s="5">
        <f>ABS(1-('Assembly results'!C157/'GS estimations'!M157))*100</f>
        <v>9.1463414634146307</v>
      </c>
      <c r="Q157">
        <f>M157-'Assembly results'!C157</f>
        <v>90000000</v>
      </c>
      <c r="R157" s="6">
        <f>ABS(M157-Metadata!D157)</f>
        <v>10876750</v>
      </c>
    </row>
    <row r="158" spans="1:18" ht="15.75">
      <c r="A158" s="16" t="s">
        <v>11</v>
      </c>
      <c r="B158" s="16" t="s">
        <v>198</v>
      </c>
      <c r="C158" s="4" t="s">
        <v>197</v>
      </c>
      <c r="D158">
        <v>2490004773</v>
      </c>
      <c r="E158">
        <v>2489602189</v>
      </c>
      <c r="F158">
        <f>D158-E158</f>
        <v>402584</v>
      </c>
      <c r="G158">
        <v>189939099</v>
      </c>
      <c r="H158">
        <v>201463783</v>
      </c>
      <c r="I158" s="9">
        <f>(E158/D158)*100</f>
        <v>99.983831998863408</v>
      </c>
      <c r="J158" s="9">
        <f>(F158/D158)*100</f>
        <v>1.6168001136598623E-2</v>
      </c>
      <c r="K158" s="9">
        <f>(G158/E158)*100</f>
        <v>7.6292951476031972</v>
      </c>
      <c r="L158" s="9">
        <f>(H158/E158)*100</f>
        <v>8.0922078189898308</v>
      </c>
      <c r="M158" s="4">
        <v>999000000</v>
      </c>
      <c r="N158" s="4">
        <v>9990000000</v>
      </c>
      <c r="O158">
        <v>10</v>
      </c>
      <c r="P158" s="5">
        <f>ABS(1-('Assembly results'!C158/'GS estimations'!M158))*100</f>
        <v>13.313313313313312</v>
      </c>
      <c r="Q158">
        <f>M158-'Assembly results'!C158</f>
        <v>133000000</v>
      </c>
      <c r="R158" s="6">
        <f>ABS(M158-Metadata!D158)</f>
        <v>6047405.5</v>
      </c>
    </row>
  </sheetData>
  <mergeCells count="1">
    <mergeCell ref="C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Casselman</dc:creator>
  <cp:keywords/>
  <dc:description/>
  <cp:lastModifiedBy/>
  <cp:revision/>
  <dcterms:created xsi:type="dcterms:W3CDTF">2024-08-07T19:50:39Z</dcterms:created>
  <dcterms:modified xsi:type="dcterms:W3CDTF">2024-08-15T08:16:51Z</dcterms:modified>
  <cp:category/>
  <cp:contentStatus/>
</cp:coreProperties>
</file>