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WT for Amzon" sheetId="1" r:id="rId4"/>
    <sheet name="公式模版" sheetId="2" r:id="rId5"/>
  </sheets>
</workbook>
</file>

<file path=xl/sharedStrings.xml><?xml version="1.0" encoding="utf-8"?>
<sst xmlns="http://schemas.openxmlformats.org/spreadsheetml/2006/main" uniqueCount="87">
  <si>
    <t>European Cdiscount Declared Value-Analysis Report(v2.0)</t>
  </si>
  <si>
    <t>Article number</t>
  </si>
  <si>
    <t>Product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</si>
  <si>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</si>
  <si>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</si>
  <si>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</si>
  <si>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</si>
  <si>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</si>
  <si>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</si>
  <si>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</si>
  <si>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</si>
  <si>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Cdiscount warehouse</t>
  </si>
  <si>
    <t>H.S code</t>
  </si>
  <si>
    <t>Link</t>
  </si>
  <si>
    <t xml:space="preserve">Selling Price in Cdiscount			</t>
  </si>
  <si>
    <t>Market Place</t>
  </si>
  <si>
    <t>Amazon cost(In Euro)</t>
  </si>
  <si>
    <t>Profit</t>
  </si>
  <si>
    <t>NL LOCAL Cost(Euro/ KG)</t>
  </si>
  <si>
    <t xml:space="preserve"> Rate + freight outside EU incl Duty (In Euro)</t>
  </si>
  <si>
    <t>Customs Value includes freight cost occurred outside EU-NL (In Euro)</t>
  </si>
  <si>
    <t>NL 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</si>
  <si>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</si>
  <si>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</si>
  <si>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</si>
  <si>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</si>
  <si>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</si>
  <si>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</si>
  <si>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</si>
  <si>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Commission rate</t>
  </si>
  <si>
    <t>Commission%</t>
  </si>
  <si>
    <t>Commission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</si>
  <si>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</si>
  <si>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</si>
  <si>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</si>
  <si>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</si>
  <si>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</si>
  <si>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</si>
  <si>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</si>
  <si>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</si>
  <si>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Dispatch fees</t>
  </si>
  <si>
    <t>Storage Rate</t>
  </si>
  <si>
    <t>Storage Fee</t>
  </si>
  <si>
    <t>Advertising Fee</t>
  </si>
  <si>
    <t>Profit Rate</t>
  </si>
  <si>
    <t>Ground Sercice Rate</t>
  </si>
  <si>
    <t>Ground Sercice Fee</t>
  </si>
  <si>
    <t>Warehouse Rate</t>
  </si>
  <si>
    <t>Warehouse Fee</t>
  </si>
  <si>
    <t>Clearance Rate</t>
  </si>
  <si>
    <t>Clearance Fee</t>
  </si>
  <si>
    <t>Delivery rate</t>
  </si>
  <si>
    <t>Delivery To FBC</t>
  </si>
  <si>
    <t>Freight occurred within EU rate</t>
  </si>
  <si>
    <t>Freight occurred within EU</t>
  </si>
  <si>
    <t>Subtotal</t>
  </si>
  <si>
    <t>NL Duty Rate</t>
  </si>
  <si>
    <t>NL Duty Rate(%)</t>
  </si>
  <si>
    <t>NL Duty Amount</t>
  </si>
  <si>
    <t>Information Source</t>
  </si>
  <si>
    <r>
      <rPr>
        <sz val="12"/>
        <color indexed="8"/>
        <rFont val="Arial"/>
      </rPr>
      <t xml:space="preserve">exchange rate </t>
    </r>
    <r>
      <rPr>
        <vertAlign val="superscript"/>
        <sz val="12"/>
        <color indexed="9"/>
        <rFont val="Arial"/>
      </rPr>
      <t>1</t>
    </r>
  </si>
  <si>
    <t>All Country</t>
  </si>
  <si>
    <r>
      <rPr>
        <sz val="12"/>
        <color indexed="14"/>
        <rFont val="Arial"/>
      </rPr>
      <t>https://www.belastingdienst.nl/rekenhulpen/wisselkoersen/</t>
    </r>
  </si>
  <si>
    <r>
      <rPr>
        <sz val="12"/>
        <color indexed="8"/>
        <rFont val="Arial"/>
      </rPr>
      <t xml:space="preserve">Category commission rate </t>
    </r>
    <r>
      <rPr>
        <vertAlign val="superscript"/>
        <sz val="12"/>
        <color indexed="9"/>
        <rFont val="Arial"/>
      </rPr>
      <t>2</t>
    </r>
  </si>
  <si>
    <t>FR</t>
  </si>
  <si>
    <t>https://marketplace.cdiscount.com/en/prices/</t>
  </si>
  <si>
    <t>Fulfilment rates</t>
  </si>
  <si>
    <r>
      <rPr>
        <sz val="12"/>
        <color indexed="8"/>
        <rFont val="Arial"/>
      </rPr>
      <t xml:space="preserve">_Dispatch fees </t>
    </r>
    <r>
      <rPr>
        <vertAlign val="superscript"/>
        <sz val="12"/>
        <color indexed="9"/>
        <rFont val="Arial"/>
      </rPr>
      <t>3</t>
    </r>
  </si>
  <si>
    <t>https://marketplace.cdiscount.com/en/service/cdiscount-fulfilment/</t>
  </si>
  <si>
    <r>
      <rPr>
        <sz val="12"/>
        <color indexed="8"/>
        <rFont val="Arial"/>
      </rPr>
      <t xml:space="preserve">_Storage Fee </t>
    </r>
    <r>
      <rPr>
        <vertAlign val="superscript"/>
        <sz val="12"/>
        <color indexed="9"/>
        <rFont val="Arial"/>
      </rPr>
      <t>4</t>
    </r>
  </si>
  <si>
    <t xml:space="preserve">                                                                   Powered by</t>
  </si>
  <si>
    <t>ASL Dutch</t>
  </si>
  <si>
    <t>European Amazon Declared Value-Analysis Report</t>
  </si>
  <si>
    <t>Asin code</t>
  </si>
  <si>
    <t>Country of Amazon warehouse</t>
  </si>
  <si>
    <t>Selling Price in Amazon</t>
  </si>
  <si>
    <t>Referral rares</t>
  </si>
  <si>
    <t>Referral%</t>
  </si>
  <si>
    <t>Referral Fees</t>
  </si>
  <si>
    <t>Fulfillment fee</t>
  </si>
  <si>
    <t>Delivery To Amazon</t>
  </si>
  <si>
    <t>AsinCode</t>
  </si>
  <si>
    <t>NameOfTheProduct</t>
  </si>
  <si>
    <t>Country</t>
  </si>
  <si>
    <t>Hscode</t>
  </si>
  <si>
    <t>https://www.amazon.co.uk/gp/product/B07Y82XX51</t>
  </si>
  <si>
    <t>0.0000%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</si>
</sst>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.0000"/>
    <numFmt numFmtId="60" formatCode="0.00&quot; &quot;"/>
    <numFmt numFmtId="61" formatCode="0.000"/>
    <numFmt numFmtId="62" formatCode="0.000000"/>
    <numFmt numFmtId="63" formatCode="#,##0&quot; &quot;"/>
    <numFmt numFmtId="64" formatCode="0.00000000&quot; &quot;"/>
    <numFmt numFmtId="65" formatCode="#,##0.00&quot; &quot;"/>
  </numFmts>
  <fonts count="11">
    <font>
      <sz val="11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30"/>
      <color indexed="9"/>
      <name val="Arial"/>
    </font>
    <font>
      <sz val="12"/>
      <color indexed="9"/>
      <name val="Arial"/>
    </font>
    <font>
      <b val="1"/>
      <u val="single"/>
      <sz val="16"/>
      <color indexed="8"/>
      <name val="Arial"/>
    </font>
    <font>
      <sz val="12"/>
      <color indexed="8"/>
      <name val="Arial"/>
    </font>
    <font>
      <vertAlign val="superscript"/>
      <sz val="12"/>
      <color indexed="9"/>
      <name val="Arial"/>
    </font>
    <font>
      <sz val="12"/>
      <color indexed="14"/>
      <name val="Arial"/>
    </font>
    <font>
      <sz val="20"/>
      <color indexed="15"/>
      <name val="SimSun"/>
    </font>
    <font>
      <sz val="18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59" fontId="0" fillId="2" borderId="3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49" fontId="0" fillId="4" borderId="1" applyNumberFormat="1" applyFont="1" applyFill="1" applyBorder="1" applyAlignment="1" applyProtection="0">
      <alignment vertical="center" wrapText="1"/>
    </xf>
    <xf numFmtId="60" fontId="0" fillId="3" borderId="1" applyNumberFormat="1" applyFont="1" applyFill="1" applyBorder="1" applyAlignment="1" applyProtection="0">
      <alignment vertical="center" wrapText="1"/>
    </xf>
    <xf numFmtId="49" fontId="4" fillId="3" borderId="1" applyNumberFormat="1" applyFont="1" applyFill="1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vertical="center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2" fontId="0" fillId="2" borderId="5" applyNumberFormat="1" applyFont="1" applyFill="1" applyBorder="1" applyAlignment="1" applyProtection="0">
      <alignment vertical="bottom"/>
    </xf>
    <xf numFmtId="61" fontId="0" fillId="2" borderId="5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62" fontId="0" fillId="2" borderId="5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2" fontId="0" fillId="2" borderId="8" applyNumberFormat="1" applyFont="1" applyFill="1" applyBorder="1" applyAlignment="1" applyProtection="0">
      <alignment vertical="bottom"/>
    </xf>
    <xf numFmtId="61" fontId="0" fillId="2" borderId="8" applyNumberFormat="1" applyFont="1" applyFill="1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bottom"/>
    </xf>
    <xf numFmtId="62" fontId="0" fillId="2" borderId="8" applyNumberFormat="1" applyFont="1" applyFill="1" applyBorder="1" applyAlignment="1" applyProtection="0">
      <alignment vertical="bottom"/>
    </xf>
    <xf numFmtId="59" fontId="0" fillId="2" borderId="9" applyNumberFormat="1" applyFont="1" applyFill="1" applyBorder="1" applyAlignment="1" applyProtection="0">
      <alignment vertical="bottom"/>
    </xf>
    <xf numFmtId="49" fontId="5" fillId="2" borderId="7" applyNumberFormat="1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0" fontId="6" fillId="2" borderId="8" applyNumberFormat="0" applyFont="1" applyFill="1" applyBorder="1" applyAlignment="1" applyProtection="0">
      <alignment horizontal="center" vertical="center"/>
    </xf>
    <xf numFmtId="2" fontId="6" fillId="2" borderId="8" applyNumberFormat="1" applyFont="1" applyFill="1" applyBorder="1" applyAlignment="1" applyProtection="0">
      <alignment horizontal="center" vertical="center"/>
    </xf>
    <xf numFmtId="61" fontId="0" fillId="2" borderId="8" applyNumberFormat="1" applyFont="1" applyFill="1" applyBorder="1" applyAlignment="1" applyProtection="0">
      <alignment vertical="center"/>
    </xf>
    <xf numFmtId="61" fontId="6" fillId="2" borderId="8" applyNumberFormat="1" applyFont="1" applyFill="1" applyBorder="1" applyAlignment="1" applyProtection="0">
      <alignment horizontal="center" vertical="center"/>
    </xf>
    <xf numFmtId="49" fontId="0" fillId="2" borderId="7" applyNumberFormat="1" applyFont="1" applyFill="1" applyBorder="1" applyAlignment="1" applyProtection="0">
      <alignment vertical="center"/>
    </xf>
    <xf numFmtId="49" fontId="6" fillId="2" borderId="8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center"/>
    </xf>
    <xf numFmtId="0" fontId="6" fillId="2" borderId="10" applyNumberFormat="0" applyFont="1" applyFill="1" applyBorder="1" applyAlignment="1" applyProtection="0">
      <alignment horizontal="left" vertical="center"/>
    </xf>
    <xf numFmtId="0" fontId="0" fillId="2" borderId="11" applyNumberFormat="0" applyFont="1" applyFill="1" applyBorder="1" applyAlignment="1" applyProtection="0">
      <alignment vertical="center"/>
    </xf>
    <xf numFmtId="2" fontId="0" fillId="2" borderId="11" applyNumberFormat="1" applyFont="1" applyFill="1" applyBorder="1" applyAlignment="1" applyProtection="0">
      <alignment vertical="center"/>
    </xf>
    <xf numFmtId="61" fontId="0" fillId="2" borderId="11" applyNumberFormat="1" applyFont="1" applyFill="1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bottom"/>
    </xf>
    <xf numFmtId="49" fontId="9" fillId="2" borderId="11" applyNumberFormat="1" applyFont="1" applyFill="1" applyBorder="1" applyAlignment="1" applyProtection="0">
      <alignment vertical="bottom"/>
    </xf>
    <xf numFmtId="59" fontId="0" fillId="2" borderId="11" applyNumberFormat="1" applyFont="1" applyFill="1" applyBorder="1" applyAlignment="1" applyProtection="0">
      <alignment vertical="bottom"/>
    </xf>
    <xf numFmtId="2" fontId="0" fillId="2" borderId="11" applyNumberFormat="1" applyFont="1" applyFill="1" applyBorder="1" applyAlignment="1" applyProtection="0">
      <alignment vertical="bottom"/>
    </xf>
    <xf numFmtId="62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63" fontId="6" fillId="2" borderId="1" applyNumberFormat="1" applyFont="1" applyFill="1" applyBorder="1" applyAlignment="1" applyProtection="0">
      <alignment horizontal="center" vertical="center" wrapText="1"/>
    </xf>
    <xf numFmtId="64" fontId="6" fillId="2" borderId="1" applyNumberFormat="1" applyFont="1" applyFill="1" applyBorder="1" applyAlignment="1" applyProtection="0">
      <alignment horizontal="center" vertical="center" wrapText="1"/>
    </xf>
    <xf numFmtId="59" fontId="6" fillId="2" borderId="1" applyNumberFormat="1" applyFont="1" applyFill="1" applyBorder="1" applyAlignment="1" applyProtection="0">
      <alignment horizontal="center" vertical="center" wrapText="1"/>
    </xf>
    <xf numFmtId="65" fontId="6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2" fontId="6" fillId="2" borderId="1" applyNumberFormat="1" applyFont="1" applyFill="1" applyBorder="1" applyAlignment="1" applyProtection="0">
      <alignment horizontal="center" vertical="center" wrapText="1"/>
    </xf>
    <xf numFmtId="59" fontId="6" fillId="2" borderId="1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vertical="center" wrapText="1"/>
    </xf>
    <xf numFmtId="62" fontId="6" fillId="2" borderId="1" applyNumberFormat="1" applyFont="1" applyFill="1" applyBorder="1" applyAlignment="1" applyProtection="0">
      <alignment vertical="center" wrapText="1"/>
    </xf>
    <xf numFmtId="2" fontId="6" fillId="2" borderId="1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d9e1f2"/>
      <rgbColor rgb="ffd9e0f2"/>
      <rgbColor rgb="ff00b0f0"/>
      <rgbColor rgb="ff2d4d6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190499</xdr:colOff>
      <xdr:row>1</xdr:row>
      <xdr:rowOff>192807</xdr:rowOff>
    </xdr:from>
    <xdr:to>
      <xdr:col>15</xdr:col>
      <xdr:colOff>17780</xdr:colOff>
      <xdr:row>2</xdr:row>
      <xdr:rowOff>239303</xdr:rowOff>
    </xdr:to>
    <xdr:sp>
      <xdr:nvSpPr>
        <xdr:cNvPr id="2" name="文本框 20"/>
        <xdr:cNvSpPr txBox="1"/>
      </xdr:nvSpPr>
      <xdr:spPr>
        <a:xfrm>
          <a:off x="8089899" y="630957"/>
          <a:ext cx="2684782" cy="383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</a:p>
      </xdr:txBody>
    </xdr:sp>
    <xdr:clientData/>
  </xdr:twoCellAnchor>
  <xdr:twoCellAnchor>
    <xdr:from>
      <xdr:col>19</xdr:col>
      <xdr:colOff>721383</xdr:colOff>
      <xdr:row>1</xdr:row>
      <xdr:rowOff>207412</xdr:rowOff>
    </xdr:from>
    <xdr:to>
      <xdr:col>20</xdr:col>
      <xdr:colOff>274293</xdr:colOff>
      <xdr:row>2</xdr:row>
      <xdr:rowOff>253908</xdr:rowOff>
    </xdr:to>
    <xdr:sp>
      <xdr:nvSpPr>
        <xdr:cNvPr id="3" name="文本框 20"/>
        <xdr:cNvSpPr txBox="1"/>
      </xdr:nvSpPr>
      <xdr:spPr>
        <a:xfrm>
          <a:off x="14284983" y="645562"/>
          <a:ext cx="353011" cy="383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</a:p>
      </xdr:txBody>
    </xdr:sp>
    <xdr:clientData/>
  </xdr:twoCellAnchor>
  <xdr:twoCellAnchor>
    <xdr:from>
      <xdr:col>29</xdr:col>
      <xdr:colOff>1196686</xdr:colOff>
      <xdr:row>1</xdr:row>
      <xdr:rowOff>207412</xdr:rowOff>
    </xdr:from>
    <xdr:to>
      <xdr:col>30</xdr:col>
      <xdr:colOff>296827</xdr:colOff>
      <xdr:row>2</xdr:row>
      <xdr:rowOff>253908</xdr:rowOff>
    </xdr:to>
    <xdr:sp>
      <xdr:nvSpPr>
        <xdr:cNvPr id="4" name="文本框 20"/>
        <xdr:cNvSpPr txBox="1"/>
      </xdr:nvSpPr>
      <xdr:spPr>
        <a:xfrm>
          <a:off x="23904286" y="645562"/>
          <a:ext cx="433642" cy="383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</a:p>
      </xdr:txBody>
    </xdr:sp>
    <xdr:clientData/>
  </xdr:twoCellAnchor>
  <xdr:twoCellAnchor>
    <xdr:from>
      <xdr:col>31</xdr:col>
      <xdr:colOff>763069</xdr:colOff>
      <xdr:row>1</xdr:row>
      <xdr:rowOff>204036</xdr:rowOff>
    </xdr:from>
    <xdr:to>
      <xdr:col>32</xdr:col>
      <xdr:colOff>295013</xdr:colOff>
      <xdr:row>2</xdr:row>
      <xdr:rowOff>250532</xdr:rowOff>
    </xdr:to>
    <xdr:sp>
      <xdr:nvSpPr>
        <xdr:cNvPr id="5" name="文本框 20"/>
        <xdr:cNvSpPr txBox="1"/>
      </xdr:nvSpPr>
      <xdr:spPr>
        <a:xfrm>
          <a:off x="25705869" y="642186"/>
          <a:ext cx="433645" cy="383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800" u="none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elastingdienst.nl/rekenhulpen/wisselkoersen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A12"/>
  <sheetViews>
    <sheetView workbookViewId="0" showGridLines="0" defaultGridColor="1"/>
  </sheetViews>
  <sheetFormatPr defaultColWidth="8.83333" defaultRowHeight="14" customHeight="1" outlineLevelRow="0" outlineLevelCol="0"/>
  <cols>
    <col min="1" max="1" width="10.6719" style="1" customWidth="1"/>
    <col min="2" max="2" width="11.3516" style="1" customWidth="1"/>
    <col min="3" max="3" width="7.17188" style="1" customWidth="1"/>
    <col min="4" max="5" width="8.85156" style="1" customWidth="1"/>
    <col min="6" max="6" width="7.5" style="1" customWidth="1"/>
    <col min="7" max="7" width="6.67188" style="1" customWidth="1"/>
    <col min="8" max="8" width="7.35156" style="1" customWidth="1"/>
    <col min="9" max="10" width="12.5" style="1" customWidth="1"/>
    <col min="11" max="11" width="10.3516" style="1" customWidth="1"/>
    <col min="12" max="12" width="12.5" style="1" customWidth="1"/>
    <col min="13" max="13" width="6.67188" style="1" customWidth="1"/>
    <col min="14" max="14" width="9.5" style="1" customWidth="1"/>
    <col min="15" max="17" width="8.85156" style="1" customWidth="1"/>
    <col min="18" max="18" width="9" style="1" customWidth="1"/>
    <col min="19" max="19" width="10.1719" style="1" customWidth="1"/>
    <col min="20" max="20" width="10.5" style="1" customWidth="1"/>
    <col min="21" max="21" width="12.1719" style="1" customWidth="1"/>
    <col min="22" max="22" width="12.6719" style="1" customWidth="1"/>
    <col min="23" max="23" width="6.67188" style="1" customWidth="1"/>
    <col min="24" max="24" width="6.85156" style="1" customWidth="1"/>
    <col min="25" max="26" width="13" style="1" customWidth="1"/>
    <col min="27" max="27" width="14.3516" style="1" customWidth="1"/>
    <col min="28" max="28" width="14" style="1" customWidth="1"/>
    <col min="29" max="29" width="16.8516" style="1" customWidth="1"/>
    <col min="30" max="30" width="17.5" style="1" customWidth="1"/>
    <col min="31" max="33" width="11.8516" style="1" customWidth="1"/>
    <col min="34" max="34" width="9.67188" style="1" customWidth="1"/>
    <col min="35" max="35" width="5.5" style="1" customWidth="1"/>
    <col min="36" max="36" width="6.5" style="1" customWidth="1"/>
    <col min="37" max="37" width="10" style="1" customWidth="1"/>
    <col min="38" max="38" width="8.85156" style="1" customWidth="1"/>
    <col min="39" max="39" width="10.6719" style="1" customWidth="1"/>
    <col min="40" max="40" width="11.3516" style="1" customWidth="1"/>
    <col min="41" max="42" width="10.6719" style="1" customWidth="1"/>
    <col min="43" max="43" width="9" style="1" customWidth="1"/>
    <col min="44" max="44" width="14.1719" style="1" customWidth="1"/>
    <col min="45" max="45" width="14.5" style="1" customWidth="1"/>
    <col min="46" max="46" width="13" style="1" customWidth="1"/>
    <col min="47" max="47" width="9" style="1" customWidth="1"/>
    <col min="48" max="48" width="14.8516" style="1" customWidth="1"/>
    <col min="49" max="49" width="19" style="1" customWidth="1"/>
    <col min="50" max="50" width="8" style="1" customWidth="1"/>
    <col min="51" max="51" width="9" style="1" customWidth="1"/>
    <col min="52" max="52" width="9.5" style="1" customWidth="1"/>
    <col min="53" max="53" width="13.8516" style="1" customWidth="1"/>
    <col min="54" max="16384" width="8.85156" style="1" customWidth="1"/>
  </cols>
  <sheetData>
    <row r="1" ht="34.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5"/>
    </row>
    <row r="2" ht="26.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s="7"/>
      <c r="P2" s="7"/>
      <c r="Q2" s="7"/>
      <c r="R2" t="s" s="6">
        <v>15</v>
      </c>
      <c r="S2" s="7"/>
      <c r="T2" t="s" s="6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t="s" s="6">
        <v>17</v>
      </c>
      <c r="AJ2" s="7"/>
      <c r="AK2" t="s" s="6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t="s" s="6">
        <v>19</v>
      </c>
      <c r="AW2" t="s" s="6">
        <v>20</v>
      </c>
      <c r="AX2" t="s" s="6">
        <v>21</v>
      </c>
      <c r="AY2" s="7"/>
      <c r="AZ2" s="7"/>
      <c r="BA2" t="s" s="8">
        <v>22</v>
      </c>
    </row>
    <row r="3" ht="60" customHeight="1">
      <c r="A3" s="7"/>
      <c r="B3" s="7"/>
      <c r="C3" s="7"/>
      <c r="D3" s="7"/>
      <c r="E3" s="9"/>
      <c r="F3" s="9"/>
      <c r="G3" s="9"/>
      <c r="H3" s="9"/>
      <c r="I3" s="9"/>
      <c r="J3" s="9"/>
      <c r="K3" s="9"/>
      <c r="L3" s="9"/>
      <c r="M3" s="7"/>
      <c r="N3" t="s" s="6">
        <v>23</v>
      </c>
      <c r="O3" t="s" s="6">
        <v>24</v>
      </c>
      <c r="P3" t="s" s="6">
        <v>25</v>
      </c>
      <c r="Q3" t="s" s="6">
        <v>26</v>
      </c>
      <c r="R3" t="s" s="6">
        <v>27</v>
      </c>
      <c r="S3" t="s" s="6">
        <v>28</v>
      </c>
      <c r="T3" t="s" s="6">
        <v>29</v>
      </c>
      <c r="U3" t="s" s="10">
        <v>30</v>
      </c>
      <c r="V3" t="s" s="6">
        <v>31</v>
      </c>
      <c r="W3" t="s" s="6">
        <v>32</v>
      </c>
      <c r="X3" t="s" s="6">
        <v>33</v>
      </c>
      <c r="Y3" t="s" s="6">
        <v>34</v>
      </c>
      <c r="Z3" t="s" s="6">
        <v>35</v>
      </c>
      <c r="AA3" t="s" s="6">
        <v>36</v>
      </c>
      <c r="AB3" t="s" s="6">
        <v>37</v>
      </c>
      <c r="AC3" t="s" s="6">
        <v>38</v>
      </c>
      <c r="AD3" t="s" s="6">
        <v>39</v>
      </c>
      <c r="AE3" t="s" s="6">
        <v>40</v>
      </c>
      <c r="AF3" t="s" s="6">
        <v>41</v>
      </c>
      <c r="AG3" t="s" s="6">
        <v>42</v>
      </c>
      <c r="AH3" t="s" s="6">
        <v>43</v>
      </c>
      <c r="AI3" t="s" s="6">
        <v>44</v>
      </c>
      <c r="AJ3" t="s" s="6">
        <v>17</v>
      </c>
      <c r="AK3" t="s" s="6">
        <v>45</v>
      </c>
      <c r="AL3" t="s" s="6">
        <v>46</v>
      </c>
      <c r="AM3" t="s" s="6">
        <v>47</v>
      </c>
      <c r="AN3" t="s" s="6">
        <v>48</v>
      </c>
      <c r="AO3" t="s" s="6">
        <v>49</v>
      </c>
      <c r="AP3" t="s" s="6">
        <v>50</v>
      </c>
      <c r="AQ3" t="s" s="6">
        <v>51</v>
      </c>
      <c r="AR3" t="s" s="6">
        <v>52</v>
      </c>
      <c r="AS3" t="s" s="6">
        <v>53</v>
      </c>
      <c r="AT3" t="s" s="6">
        <v>54</v>
      </c>
      <c r="AU3" t="s" s="6">
        <v>55</v>
      </c>
      <c r="AV3" s="7"/>
      <c r="AW3" s="7"/>
      <c r="AX3" t="s" s="6">
        <v>56</v>
      </c>
      <c r="AY3" t="s" s="10">
        <v>57</v>
      </c>
      <c r="AZ3" t="s" s="6">
        <v>58</v>
      </c>
      <c r="BA3" s="11"/>
    </row>
    <row r="4" ht="14.25" customHeight="1">
      <c r="A4" s="12"/>
      <c r="B4" s="13"/>
      <c r="C4" s="13"/>
      <c r="D4" s="13"/>
      <c r="E4" s="14"/>
      <c r="F4" s="15"/>
      <c r="G4" s="15"/>
      <c r="H4" s="15"/>
      <c r="I4" s="13"/>
      <c r="J4" s="13"/>
      <c r="K4" s="13"/>
      <c r="L4" s="13"/>
      <c r="M4" s="13"/>
      <c r="N4" s="16"/>
      <c r="O4" s="14"/>
      <c r="P4" s="14"/>
      <c r="Q4" s="13"/>
      <c r="R4" s="16"/>
      <c r="S4" s="13"/>
      <c r="T4" s="16"/>
      <c r="U4" s="13"/>
      <c r="V4" s="14"/>
      <c r="W4" s="14"/>
      <c r="X4" s="14"/>
      <c r="Y4" s="16"/>
      <c r="Z4" s="14"/>
      <c r="AA4" s="16"/>
      <c r="AB4" s="14"/>
      <c r="AC4" s="16"/>
      <c r="AD4" s="14"/>
      <c r="AE4" s="14"/>
      <c r="AF4" s="16"/>
      <c r="AG4" s="14"/>
      <c r="AH4" s="14"/>
      <c r="AI4" s="16"/>
      <c r="AJ4" s="16"/>
      <c r="AK4" s="16"/>
      <c r="AL4" s="16"/>
      <c r="AM4" s="16"/>
      <c r="AN4" s="14"/>
      <c r="AO4" s="16"/>
      <c r="AP4" s="14"/>
      <c r="AQ4" s="16"/>
      <c r="AR4" s="14"/>
      <c r="AS4" s="16"/>
      <c r="AT4" s="16"/>
      <c r="AU4" s="16"/>
      <c r="AV4" s="13"/>
      <c r="AW4" s="13"/>
      <c r="AX4" s="16"/>
      <c r="AY4" s="13"/>
      <c r="AZ4" s="17"/>
      <c r="BA4" s="18"/>
    </row>
    <row r="5" ht="14.25" customHeight="1">
      <c r="A5" s="19"/>
      <c r="B5" s="20"/>
      <c r="C5" s="20"/>
      <c r="D5" s="20"/>
      <c r="E5" s="21"/>
      <c r="F5" s="22"/>
      <c r="G5" s="22"/>
      <c r="H5" s="22"/>
      <c r="I5" s="20"/>
      <c r="J5" s="20"/>
      <c r="K5" s="20"/>
      <c r="L5" s="20"/>
      <c r="M5" s="20"/>
      <c r="N5" s="23"/>
      <c r="O5" s="21"/>
      <c r="P5" s="21"/>
      <c r="Q5" s="20"/>
      <c r="R5" s="23"/>
      <c r="S5" s="20"/>
      <c r="T5" s="23"/>
      <c r="U5" s="20"/>
      <c r="V5" s="21"/>
      <c r="W5" s="21"/>
      <c r="X5" s="21"/>
      <c r="Y5" s="23"/>
      <c r="Z5" s="21"/>
      <c r="AA5" s="23"/>
      <c r="AB5" s="21"/>
      <c r="AC5" s="23"/>
      <c r="AD5" s="21"/>
      <c r="AE5" s="21"/>
      <c r="AF5" s="23"/>
      <c r="AG5" s="21"/>
      <c r="AH5" s="21"/>
      <c r="AI5" s="23"/>
      <c r="AJ5" s="23"/>
      <c r="AK5" s="23"/>
      <c r="AL5" s="23"/>
      <c r="AM5" s="23"/>
      <c r="AN5" s="21"/>
      <c r="AO5" s="23"/>
      <c r="AP5" s="21"/>
      <c r="AQ5" s="23"/>
      <c r="AR5" s="21"/>
      <c r="AS5" s="23"/>
      <c r="AT5" s="23"/>
      <c r="AU5" s="23"/>
      <c r="AV5" s="20"/>
      <c r="AW5" s="20"/>
      <c r="AX5" s="23"/>
      <c r="AY5" s="20"/>
      <c r="AZ5" s="24"/>
      <c r="BA5" s="25"/>
    </row>
    <row r="6" ht="20.25" customHeight="1">
      <c r="A6" t="s" s="26">
        <v>59</v>
      </c>
      <c r="B6" s="27"/>
      <c r="C6" s="27"/>
      <c r="D6" s="28"/>
      <c r="E6" s="29"/>
      <c r="F6" s="30"/>
      <c r="G6" s="31"/>
      <c r="H6" s="31"/>
      <c r="I6" s="20"/>
      <c r="J6" s="20"/>
      <c r="K6" s="20"/>
      <c r="L6" s="20"/>
      <c r="M6" s="20"/>
      <c r="N6" s="23"/>
      <c r="O6" s="21"/>
      <c r="P6" s="21"/>
      <c r="Q6" s="20"/>
      <c r="R6" s="23"/>
      <c r="S6" s="20"/>
      <c r="T6" s="23"/>
      <c r="U6" s="20"/>
      <c r="V6" s="21"/>
      <c r="W6" s="21"/>
      <c r="X6" s="21"/>
      <c r="Y6" s="23"/>
      <c r="Z6" s="21"/>
      <c r="AA6" s="23"/>
      <c r="AB6" s="21"/>
      <c r="AC6" s="23"/>
      <c r="AD6" s="21"/>
      <c r="AE6" s="21"/>
      <c r="AF6" s="23"/>
      <c r="AG6" s="21"/>
      <c r="AH6" s="21"/>
      <c r="AI6" s="23"/>
      <c r="AJ6" s="23"/>
      <c r="AK6" s="23"/>
      <c r="AL6" s="23"/>
      <c r="AM6" s="23"/>
      <c r="AN6" s="21"/>
      <c r="AO6" s="23"/>
      <c r="AP6" s="21"/>
      <c r="AQ6" s="23"/>
      <c r="AR6" s="21"/>
      <c r="AS6" s="23"/>
      <c r="AT6" s="23"/>
      <c r="AU6" s="23"/>
      <c r="AV6" s="20"/>
      <c r="AW6" s="20"/>
      <c r="AX6" s="23"/>
      <c r="AY6" s="20"/>
      <c r="AZ6" s="24"/>
      <c r="BA6" s="25"/>
    </row>
    <row r="7" ht="16.5" customHeight="1">
      <c r="A7" t="s" s="32">
        <v>60</v>
      </c>
      <c r="B7" s="27"/>
      <c r="C7" t="s" s="33">
        <v>61</v>
      </c>
      <c r="D7" t="s" s="34">
        <v>62</v>
      </c>
      <c r="E7" s="27"/>
      <c r="F7" s="27"/>
      <c r="G7" s="27"/>
      <c r="H7" s="27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35"/>
    </row>
    <row r="8" ht="16.5" customHeight="1">
      <c r="A8" t="s" s="32">
        <v>63</v>
      </c>
      <c r="B8" s="27"/>
      <c r="C8" t="s" s="33">
        <v>64</v>
      </c>
      <c r="D8" t="s" s="34">
        <v>65</v>
      </c>
      <c r="E8" s="27"/>
      <c r="F8" s="27"/>
      <c r="G8" s="27"/>
      <c r="H8" s="27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35"/>
    </row>
    <row r="9" ht="15" customHeight="1">
      <c r="A9" t="s" s="32">
        <v>66</v>
      </c>
      <c r="B9" s="27"/>
      <c r="C9" s="28"/>
      <c r="D9" s="36"/>
      <c r="E9" s="27"/>
      <c r="F9" s="27"/>
      <c r="G9" s="27"/>
      <c r="H9" s="27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35"/>
    </row>
    <row r="10" ht="16.5" customHeight="1">
      <c r="A10" t="s" s="32">
        <v>67</v>
      </c>
      <c r="B10" s="27"/>
      <c r="C10" t="s" s="33">
        <v>64</v>
      </c>
      <c r="D10" t="s" s="34">
        <v>68</v>
      </c>
      <c r="E10" s="27"/>
      <c r="F10" s="27"/>
      <c r="G10" s="27"/>
      <c r="H10" s="27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35"/>
    </row>
    <row r="11" ht="16.5" customHeight="1">
      <c r="A11" t="s" s="32">
        <v>69</v>
      </c>
      <c r="B11" s="27"/>
      <c r="C11" t="s" s="33">
        <v>64</v>
      </c>
      <c r="D11" t="s" s="34">
        <v>68</v>
      </c>
      <c r="E11" s="27"/>
      <c r="F11" s="27"/>
      <c r="G11" s="27"/>
      <c r="H11" s="27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35"/>
    </row>
    <row r="12" ht="25.5" customHeight="1">
      <c r="A12" s="37"/>
      <c r="B12" s="38"/>
      <c r="C12" s="38"/>
      <c r="D12" s="38"/>
      <c r="E12" s="39"/>
      <c r="F12" s="40"/>
      <c r="G12" s="40"/>
      <c r="H12" t="s" s="41">
        <v>70</v>
      </c>
      <c r="I12" s="42"/>
      <c r="J12" s="42"/>
      <c r="K12" s="42"/>
      <c r="L12" s="42"/>
      <c r="M12" t="s" s="43">
        <v>71</v>
      </c>
      <c r="N12" s="44"/>
      <c r="O12" s="45"/>
      <c r="P12" s="45"/>
      <c r="Q12" s="42"/>
      <c r="R12" s="44"/>
      <c r="S12" s="42"/>
      <c r="T12" s="44"/>
      <c r="U12" s="42"/>
      <c r="V12" s="45"/>
      <c r="W12" s="45"/>
      <c r="X12" s="45"/>
      <c r="Y12" s="44"/>
      <c r="Z12" s="45"/>
      <c r="AA12" s="44"/>
      <c r="AB12" s="45"/>
      <c r="AC12" s="44"/>
      <c r="AD12" s="45"/>
      <c r="AE12" s="45"/>
      <c r="AF12" s="44"/>
      <c r="AG12" s="45"/>
      <c r="AH12" s="45"/>
      <c r="AI12" s="44"/>
      <c r="AJ12" s="44"/>
      <c r="AK12" s="44"/>
      <c r="AL12" s="44"/>
      <c r="AM12" s="44"/>
      <c r="AN12" s="45"/>
      <c r="AO12" s="44"/>
      <c r="AP12" s="45"/>
      <c r="AQ12" s="44"/>
      <c r="AR12" s="45"/>
      <c r="AS12" s="44"/>
      <c r="AT12" s="44"/>
      <c r="AU12" s="44"/>
      <c r="AV12" s="42"/>
      <c r="AW12" s="42"/>
      <c r="AX12" s="44"/>
      <c r="AY12" s="42"/>
      <c r="AZ12" s="46"/>
      <c r="BA12" s="47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1" location="" tooltip="" display="https://www.belastingdienst.nl/rekenhulpen/wisselkoersen/"/>
  </hyperlink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A10"/>
  <sheetViews>
    <sheetView workbookViewId="0" showGridLines="0" defaultGridColor="1"/>
  </sheetViews>
  <sheetFormatPr defaultColWidth="8.83333" defaultRowHeight="13" customHeight="1" outlineLevelRow="0" outlineLevelCol="0"/>
  <cols>
    <col min="1" max="1" width="10.6719" style="48" customWidth="1"/>
    <col min="2" max="2" width="11.3516" style="48" customWidth="1"/>
    <col min="3" max="3" width="7.67188" style="48" customWidth="1"/>
    <col min="4" max="8" width="8.85156" style="48" customWidth="1"/>
    <col min="9" max="10" width="12.5" style="48" customWidth="1"/>
    <col min="11" max="11" width="9" style="48" customWidth="1"/>
    <col min="12" max="12" width="12.5" style="48" customWidth="1"/>
    <col min="13" max="13" width="6.67188" style="48" customWidth="1"/>
    <col min="14" max="14" width="13.5" style="48" customWidth="1"/>
    <col min="15" max="17" width="8.85156" style="48" customWidth="1"/>
    <col min="18" max="18" width="9" style="48" customWidth="1"/>
    <col min="19" max="19" width="10.1719" style="48" customWidth="1"/>
    <col min="20" max="20" width="9.35156" style="48" customWidth="1"/>
    <col min="21" max="21" width="11.3516" style="48" customWidth="1"/>
    <col min="22" max="22" width="9.17188" style="48" customWidth="1"/>
    <col min="23" max="23" width="4.35156" style="48" customWidth="1"/>
    <col min="24" max="24" width="4" style="48" customWidth="1"/>
    <col min="25" max="26" width="13" style="48" customWidth="1"/>
    <col min="27" max="27" width="14.3516" style="48" customWidth="1"/>
    <col min="28" max="28" width="14" style="48" customWidth="1"/>
    <col min="29" max="29" width="16.8516" style="48" customWidth="1"/>
    <col min="30" max="30" width="17.5" style="48" customWidth="1"/>
    <col min="31" max="33" width="11.8516" style="48" customWidth="1"/>
    <col min="34" max="34" width="5" style="48" customWidth="1"/>
    <col min="35" max="36" width="5.5" style="48" customWidth="1"/>
    <col min="37" max="37" width="10" style="48" customWidth="1"/>
    <col min="38" max="38" width="8.85156" style="48" customWidth="1"/>
    <col min="39" max="39" width="10.6719" style="48" customWidth="1"/>
    <col min="40" max="40" width="11.3516" style="48" customWidth="1"/>
    <col min="41" max="42" width="10.6719" style="48" customWidth="1"/>
    <col min="43" max="43" width="9" style="48" customWidth="1"/>
    <col min="44" max="44" width="14.1719" style="48" customWidth="1"/>
    <col min="45" max="45" width="14.5" style="48" customWidth="1"/>
    <col min="46" max="46" width="13" style="48" customWidth="1"/>
    <col min="47" max="47" width="9" style="48" customWidth="1"/>
    <col min="48" max="48" width="14.8516" style="48" customWidth="1"/>
    <col min="49" max="49" width="19" style="48" customWidth="1"/>
    <col min="50" max="51" width="8" style="48" customWidth="1"/>
    <col min="52" max="52" width="8.17188" style="48" customWidth="1"/>
    <col min="53" max="53" width="13.8516" style="48" customWidth="1"/>
    <col min="54" max="16384" width="8.85156" style="48" customWidth="1"/>
  </cols>
  <sheetData>
    <row r="1" ht="8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1"/>
    </row>
    <row r="2" ht="34.5" customHeight="1">
      <c r="A2" t="s" s="2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52"/>
    </row>
    <row r="3" ht="26.5" customHeight="1">
      <c r="A3" t="s" s="6">
        <v>1</v>
      </c>
      <c r="B3" t="s" s="6">
        <v>73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t="s" s="6">
        <v>9</v>
      </c>
      <c r="J3" t="s" s="6">
        <v>10</v>
      </c>
      <c r="K3" t="s" s="6">
        <v>74</v>
      </c>
      <c r="L3" t="s" s="6">
        <v>12</v>
      </c>
      <c r="M3" t="s" s="6">
        <v>13</v>
      </c>
      <c r="N3" t="s" s="6">
        <v>75</v>
      </c>
      <c r="O3" s="7"/>
      <c r="P3" s="7"/>
      <c r="Q3" s="7"/>
      <c r="R3" t="s" s="6">
        <v>15</v>
      </c>
      <c r="S3" s="7"/>
      <c r="T3" t="s" s="6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t="s" s="6">
        <v>17</v>
      </c>
      <c r="AJ3" s="7"/>
      <c r="AK3" t="s" s="6">
        <v>18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t="s" s="6">
        <v>19</v>
      </c>
      <c r="AW3" t="s" s="6">
        <v>20</v>
      </c>
      <c r="AX3" t="s" s="6">
        <v>21</v>
      </c>
      <c r="AY3" s="7"/>
      <c r="AZ3" s="7"/>
      <c r="BA3" t="s" s="8">
        <v>22</v>
      </c>
    </row>
    <row r="4" ht="60" customHeight="1">
      <c r="A4" s="7"/>
      <c r="B4" s="7"/>
      <c r="C4" s="7"/>
      <c r="D4" s="7"/>
      <c r="E4" s="9"/>
      <c r="F4" s="9"/>
      <c r="G4" s="9"/>
      <c r="H4" s="9"/>
      <c r="I4" s="9"/>
      <c r="J4" s="9"/>
      <c r="K4" s="9"/>
      <c r="L4" s="9"/>
      <c r="M4" s="7"/>
      <c r="N4" t="s" s="6">
        <v>23</v>
      </c>
      <c r="O4" t="s" s="6">
        <v>24</v>
      </c>
      <c r="P4" t="s" s="6">
        <v>25</v>
      </c>
      <c r="Q4" t="s" s="6">
        <v>26</v>
      </c>
      <c r="R4" t="s" s="6">
        <v>27</v>
      </c>
      <c r="S4" t="s" s="6">
        <v>28</v>
      </c>
      <c r="T4" t="s" s="6">
        <v>76</v>
      </c>
      <c r="U4" t="s" s="10">
        <v>77</v>
      </c>
      <c r="V4" t="s" s="6">
        <v>78</v>
      </c>
      <c r="W4" t="s" s="6">
        <v>32</v>
      </c>
      <c r="X4" t="s" s="6">
        <v>33</v>
      </c>
      <c r="Y4" t="s" s="6">
        <v>34</v>
      </c>
      <c r="Z4" t="s" s="6">
        <v>35</v>
      </c>
      <c r="AA4" t="s" s="6">
        <v>36</v>
      </c>
      <c r="AB4" t="s" s="6">
        <v>37</v>
      </c>
      <c r="AC4" t="s" s="6">
        <v>38</v>
      </c>
      <c r="AD4" t="s" s="6">
        <v>39</v>
      </c>
      <c r="AE4" t="s" s="6">
        <v>79</v>
      </c>
      <c r="AF4" t="s" s="6">
        <v>41</v>
      </c>
      <c r="AG4" t="s" s="6">
        <v>42</v>
      </c>
      <c r="AH4" t="s" s="6">
        <v>43</v>
      </c>
      <c r="AI4" t="s" s="6">
        <v>44</v>
      </c>
      <c r="AJ4" t="s" s="6">
        <v>17</v>
      </c>
      <c r="AK4" t="s" s="6">
        <v>45</v>
      </c>
      <c r="AL4" t="s" s="6">
        <v>46</v>
      </c>
      <c r="AM4" t="s" s="6">
        <v>47</v>
      </c>
      <c r="AN4" t="s" s="6">
        <v>48</v>
      </c>
      <c r="AO4" t="s" s="6">
        <v>49</v>
      </c>
      <c r="AP4" t="s" s="6">
        <v>50</v>
      </c>
      <c r="AQ4" t="s" s="6">
        <v>51</v>
      </c>
      <c r="AR4" t="s" s="6">
        <v>80</v>
      </c>
      <c r="AS4" t="s" s="6">
        <v>53</v>
      </c>
      <c r="AT4" t="s" s="6">
        <v>54</v>
      </c>
      <c r="AU4" t="s" s="6">
        <v>55</v>
      </c>
      <c r="AV4" s="7"/>
      <c r="AW4" s="7"/>
      <c r="AX4" t="s" s="6">
        <v>56</v>
      </c>
      <c r="AY4" t="s" s="10">
        <v>57</v>
      </c>
      <c r="AZ4" t="s" s="6">
        <v>58</v>
      </c>
      <c r="BA4" s="11"/>
    </row>
    <row r="5" ht="26.5" customHeight="1">
      <c r="A5" s="53">
        <v>1</v>
      </c>
      <c r="B5" t="s" s="54">
        <v>81</v>
      </c>
      <c r="C5" t="s" s="54">
        <v>82</v>
      </c>
      <c r="D5" s="55">
        <v>1</v>
      </c>
      <c r="E5" s="53">
        <v>0</v>
      </c>
      <c r="F5" s="53">
        <v>0</v>
      </c>
      <c r="G5" s="53">
        <v>0</v>
      </c>
      <c r="H5" s="53">
        <v>0</v>
      </c>
      <c r="I5" s="56">
        <f>F5*G5*H5</f>
        <v>0</v>
      </c>
      <c r="J5" s="56">
        <f>35.315*I5</f>
        <v>0</v>
      </c>
      <c r="K5" t="s" s="54">
        <v>83</v>
      </c>
      <c r="L5" t="s" s="54">
        <v>84</v>
      </c>
      <c r="M5" t="s" s="54">
        <v>85</v>
      </c>
      <c r="N5" s="57">
        <v>0</v>
      </c>
      <c r="O5" s="53">
        <v>0</v>
      </c>
      <c r="P5" s="53">
        <v>0</v>
      </c>
      <c r="Q5" s="53">
        <f>P5</f>
        <v>0</v>
      </c>
      <c r="R5" s="57">
        <v>0</v>
      </c>
      <c r="S5" s="58">
        <f>Q5-Q5/(1+R5)</f>
        <v>0</v>
      </c>
      <c r="T5" s="57">
        <v>0</v>
      </c>
      <c r="U5" t="s" s="59">
        <f>T5*100&amp;"%"</f>
        <v>86</v>
      </c>
      <c r="V5" s="60">
        <f>Q5*U5</f>
        <v>0</v>
      </c>
      <c r="W5" s="53">
        <v>0</v>
      </c>
      <c r="X5" s="53">
        <v>0</v>
      </c>
      <c r="Y5" s="57">
        <v>0</v>
      </c>
      <c r="Z5" s="57">
        <f>Q5*Y5</f>
        <v>0</v>
      </c>
      <c r="AA5" s="57">
        <v>0</v>
      </c>
      <c r="AB5" s="57">
        <f>IF(K5="GB",AA5*N5,AA5)</f>
        <v>0</v>
      </c>
      <c r="AC5" s="53">
        <v>0</v>
      </c>
      <c r="AD5" s="60">
        <f>AC5*Q5</f>
        <v>0</v>
      </c>
      <c r="AE5" s="53">
        <v>0</v>
      </c>
      <c r="AF5" s="57">
        <v>0</v>
      </c>
      <c r="AG5" s="60">
        <f>IF(K5="GB",AF5*J5,AF5*I5)</f>
        <v>0</v>
      </c>
      <c r="AH5" s="60">
        <v>0</v>
      </c>
      <c r="AI5" s="57">
        <v>0</v>
      </c>
      <c r="AJ5" s="60">
        <f>AI5*(Q5-S5-V5-W5-X5-Z5-AB5-AD5-AE5-AG5)</f>
        <v>0</v>
      </c>
      <c r="AK5" s="57">
        <v>0</v>
      </c>
      <c r="AL5" s="57">
        <f>AK5*E5</f>
        <v>0</v>
      </c>
      <c r="AM5" s="57">
        <v>0</v>
      </c>
      <c r="AN5" s="57">
        <f>AM5*E5</f>
        <v>0</v>
      </c>
      <c r="AO5" s="57">
        <v>0</v>
      </c>
      <c r="AP5" s="57">
        <f>AO5*E5</f>
        <v>0</v>
      </c>
      <c r="AQ5" s="57">
        <v>0</v>
      </c>
      <c r="AR5" s="57">
        <f>AQ5*E5</f>
        <v>0</v>
      </c>
      <c r="AS5" s="57">
        <v>0</v>
      </c>
      <c r="AT5" s="57">
        <f>AS5*E5</f>
        <v>0</v>
      </c>
      <c r="AU5" s="57">
        <f>AL5+AN5+AP5+AR5+AT5</f>
        <v>0</v>
      </c>
      <c r="AV5" s="57">
        <f>IF((Q5-S5-V5-Z5-AB5-AD5-AE5-AG5-AJ5-AU5)&lt;1,Q5*0.3,Q5-S5-V5-Z5-AB5-AD5-AE5-AG5-AJ5-AU5)</f>
        <v>0</v>
      </c>
      <c r="AW5" s="57">
        <f>AV5/(1+AY5)</f>
        <v>0</v>
      </c>
      <c r="AX5" s="61">
        <v>0</v>
      </c>
      <c r="AY5" t="s" s="62">
        <f>AX5*100&amp;"%"</f>
        <v>86</v>
      </c>
      <c r="AZ5" s="63">
        <f>AW5*AX5</f>
        <v>0</v>
      </c>
      <c r="BA5" s="64">
        <f>AW5*D5</f>
        <v>0</v>
      </c>
    </row>
    <row r="6" ht="16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65"/>
    </row>
    <row r="7" ht="16" customHeigh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35"/>
    </row>
    <row r="8" ht="16" customHeigh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35"/>
    </row>
    <row r="9" ht="16" customHeigh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35"/>
    </row>
    <row r="10" ht="16" customHeight="1">
      <c r="A10" s="66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67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