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80" windowHeight="14820"/>
  </bookViews>
  <sheets>
    <sheet name="LWT for Ebay" sheetId="1" r:id="rId1"/>
    <sheet name="公式模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<sst xmlns="http://schemas.openxmlformats.org/spreadsheetml/2006/main" count="141" uniqueCount="105">
  <si>
    <t>European eBay Declared Value-Analysis Report(v2.0)</t>
  </si>
  <si>
    <t>Article number</t>
  </si>
  <si>
    <t>Product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</si>
  <si>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</si>
  <si>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</si>
  <si>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</si>
  <si>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</si>
  <si>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</si>
  <si>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</si>
  <si>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</si>
  <si>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</si>
  <si>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eBay warehouse</t>
  </si>
  <si>
    <t>H.S code</t>
  </si>
  <si>
    <t>Link</t>
  </si>
  <si>
    <t>Selling Price in eBay</t>
  </si>
  <si>
    <t>Market Place</t>
  </si>
  <si>
    <t>eBay cost(In Euro)</t>
  </si>
  <si>
    <t>LOCAL Cost(Euro/ KG)</t>
  </si>
  <si>
    <t xml:space="preserve"> Rate + freight outside EU incl Duty (In Euro)</t>
  </si>
  <si>
    <t>Customs Value includes freight cost occurred outside EU(In Euro)</t>
  </si>
  <si>
    <t>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</si>
  <si>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</si>
  <si>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</si>
  <si>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</si>
  <si>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</si>
  <si>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</si>
  <si>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</si>
  <si>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</si>
  <si>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Commission rate</t>
  </si>
  <si>
    <t>Commission%</t>
  </si>
  <si>
    <t>Commission Fees</t>
  </si>
  <si>
    <t>PayPal Processing rate</t>
  </si>
  <si>
    <t>PayPal Processing Fee</t>
  </si>
  <si>
    <t>PayPal Authorisation rates</t>
  </si>
  <si>
    <t>PayPal Authorisation Fee</t>
  </si>
  <si>
    <t>Interchangeable Rate</t>
  </si>
  <si>
    <t>Interchangeable Fee</t>
  </si>
  <si>
    <t>eBay fulfillment</t>
  </si>
  <si>
    <t>Storage Rate</t>
  </si>
  <si>
    <t>Storage Fee</t>
  </si>
  <si>
    <t>Ground Service Rate</t>
  </si>
  <si>
    <t>Ground Service Fee</t>
  </si>
  <si>
    <t>Warehouse Rate</t>
  </si>
  <si>
    <t>Warehouse Fee</t>
  </si>
  <si>
    <t>Clearance Rate</t>
  </si>
  <si>
    <t>Clearance Fee</t>
  </si>
  <si>
    <t>Delivery rate</t>
  </si>
  <si>
    <t>Delivery To eBay fulfillment</t>
  </si>
  <si>
    <t>Freight occurred within EU rate</t>
  </si>
  <si>
    <t>Freight occurred within EU</t>
  </si>
  <si>
    <t>Subtotal</t>
  </si>
  <si>
    <t>Duty Rate</t>
  </si>
  <si>
    <t>Duty Rate(%)</t>
  </si>
  <si>
    <t>Duty Amount</t>
  </si>
  <si>
    <t>Information Source</t>
  </si>
  <si>
    <r>
      <rPr>
        <sz val="12"/>
        <color indexed="8"/>
        <rFont val="Arial"/>
        <charset val="134"/>
      </rPr>
      <t xml:space="preserve">exchange rate </t>
    </r>
    <r>
      <rPr>
        <vertAlign val="superscript"/>
        <sz val="12"/>
        <color indexed="9"/>
        <rFont val="Arial"/>
        <charset val="134"/>
      </rPr>
      <t>1</t>
    </r>
  </si>
  <si>
    <t>All Country</t>
  </si>
  <si>
    <r>
      <rPr>
        <sz val="12"/>
        <color indexed="14"/>
        <rFont val="Arial"/>
        <charset val="134"/>
      </rPr>
      <t>https://www.belastingdienst.nl/rekenhulpen/wisselkoersen/</t>
    </r>
  </si>
  <si>
    <r>
      <rPr>
        <sz val="12"/>
        <color indexed="8"/>
        <rFont val="Arial"/>
        <charset val="134"/>
      </rPr>
      <t xml:space="preserve">Category commission rate </t>
    </r>
    <r>
      <rPr>
        <vertAlign val="superscript"/>
        <sz val="12"/>
        <color indexed="9"/>
        <rFont val="Arial"/>
        <charset val="134"/>
      </rPr>
      <t>2</t>
    </r>
  </si>
  <si>
    <t>DE</t>
  </si>
  <si>
    <r>
      <rPr>
        <sz val="12"/>
        <color indexed="14"/>
        <rFont val="Arial"/>
        <charset val="134"/>
      </rPr>
      <t>https://www.ebay.de/help/selling/fees-credits-invoices/gebhren-fr-gewerbliche-verkufer?id=4122</t>
    </r>
  </si>
  <si>
    <r>
      <rPr>
        <sz val="12"/>
        <color indexed="8"/>
        <rFont val="Arial"/>
        <charset val="134"/>
      </rPr>
      <t xml:space="preserve">PayPal </t>
    </r>
    <r>
      <rPr>
        <vertAlign val="superscript"/>
        <sz val="12"/>
        <color indexed="9"/>
        <rFont val="Arial"/>
        <charset val="134"/>
      </rPr>
      <t>3</t>
    </r>
  </si>
  <si>
    <r>
      <rPr>
        <sz val="12"/>
        <color indexed="14"/>
        <rFont val="Arial"/>
        <charset val="134"/>
      </rPr>
      <t>https://verkaeuferportal.ebay.de/paypal-gebuehren</t>
    </r>
  </si>
  <si>
    <t>_PayPal Processing</t>
  </si>
  <si>
    <r>
      <rPr>
        <sz val="12"/>
        <color indexed="14"/>
        <rFont val="Arial"/>
        <charset val="134"/>
      </rPr>
      <t>https://www.paypal.com/de/webapps/mpp/paypal-fees</t>
    </r>
  </si>
  <si>
    <t>_PayPal Authorisation</t>
  </si>
  <si>
    <t>Fulfilment rates</t>
  </si>
  <si>
    <r>
      <rPr>
        <sz val="12"/>
        <color indexed="8"/>
        <rFont val="Arial"/>
        <charset val="134"/>
      </rPr>
      <t xml:space="preserve">_eBay fulfillment </t>
    </r>
    <r>
      <rPr>
        <vertAlign val="superscript"/>
        <sz val="12"/>
        <color indexed="9"/>
        <rFont val="Arial"/>
        <charset val="134"/>
      </rPr>
      <t>4</t>
    </r>
  </si>
  <si>
    <r>
      <rPr>
        <sz val="12"/>
        <color indexed="14"/>
        <rFont val="Arial"/>
        <charset val="134"/>
      </rPr>
      <t>https://verkaeuferportal.ebay.de/angebote-unserer-versandpartner</t>
    </r>
  </si>
  <si>
    <r>
      <rPr>
        <sz val="12"/>
        <color indexed="14"/>
        <rFont val="Arial"/>
        <charset val="134"/>
      </rPr>
      <t>https://www.dhl.de/en/privatkunden/pakete-versenden/deutschlandweit-versenden/preise-national.html</t>
    </r>
  </si>
  <si>
    <r>
      <rPr>
        <sz val="12"/>
        <color indexed="8"/>
        <rFont val="Arial"/>
        <charset val="134"/>
      </rPr>
      <t xml:space="preserve">_Storage Fee </t>
    </r>
    <r>
      <rPr>
        <vertAlign val="superscript"/>
        <sz val="12"/>
        <color indexed="9"/>
        <rFont val="Arial"/>
        <charset val="134"/>
      </rPr>
      <t>5</t>
    </r>
  </si>
  <si>
    <t xml:space="preserve">                                                                   Powered by</t>
  </si>
  <si>
    <t>ASL</t>
  </si>
  <si>
    <t>European Amazon Declared Value-Analysis Report</t>
  </si>
  <si>
    <t>Asin code</t>
  </si>
  <si>
    <t>Country of Amazon warehouse</t>
  </si>
  <si>
    <t>Selling Price in Amazon</t>
  </si>
  <si>
    <t>Amazon cost(In Euro)</t>
  </si>
  <si>
    <t>Profit</t>
  </si>
  <si>
    <t>NL LOCAL Cost(Euro/ KG)</t>
  </si>
  <si>
    <t>Customs Value includes freight cost occurred outside EU-NL (In Euro)</t>
  </si>
  <si>
    <t>NL Duty</t>
  </si>
  <si>
    <t>Referral rares</t>
  </si>
  <si>
    <t>Referral%</t>
  </si>
  <si>
    <t>Referral Fees</t>
  </si>
  <si>
    <t>Closing Fee</t>
  </si>
  <si>
    <t>High volume lising Fee</t>
  </si>
  <si>
    <t>Processing rate</t>
  </si>
  <si>
    <t>Processing Fee</t>
  </si>
  <si>
    <t>Authorisation rates</t>
  </si>
  <si>
    <t>Authorisation Fee</t>
  </si>
  <si>
    <t>Fulfillment fee</t>
  </si>
  <si>
    <t>Advertising Fee</t>
  </si>
  <si>
    <t>Profit Rate</t>
  </si>
  <si>
    <t>Ground Sercice Rate</t>
  </si>
  <si>
    <t>Ground Sercice Fee</t>
  </si>
  <si>
    <t>Delivery To Amazon</t>
  </si>
  <si>
    <t>NL Duty Rate</t>
  </si>
  <si>
    <t>NL Duty Rate(%)</t>
  </si>
  <si>
    <t>NL Duty Amount</t>
  </si>
  <si>
    <t>AsinCode</t>
  </si>
  <si>
    <t>NameOfTheProduct</t>
  </si>
  <si>
    <t>Country</t>
  </si>
  <si>
    <t>Hscode</t>
  </si>
  <si>
    <t>https://www.amazon.co.uk/gp/product/B07Y82XX51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</si>
</sst>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&quot; &quot;"/>
    <numFmt numFmtId="177" formatCode="0.00&quot; &quot;"/>
    <numFmt numFmtId="178" formatCode="0.00000000&quot; &quot;"/>
    <numFmt numFmtId="179" formatCode="0.0000"/>
    <numFmt numFmtId="180" formatCode="#,##0.00&quot; &quot;"/>
    <numFmt numFmtId="181" formatCode="0.000000"/>
    <numFmt numFmtId="182" formatCode="0.000"/>
  </numFmts>
  <fonts count="28">
    <font>
      <sz val="11"/>
      <color indexed="8"/>
      <name val="等线"/>
      <charset val="134"/>
    </font>
    <font>
      <sz val="30"/>
      <color indexed="9"/>
      <name val="Arial"/>
      <charset val="134"/>
    </font>
    <font>
      <sz val="12"/>
      <color indexed="8"/>
      <name val="Arial"/>
      <charset val="134"/>
    </font>
    <font>
      <sz val="12"/>
      <color indexed="9"/>
      <name val="Arial"/>
      <charset val="134"/>
    </font>
    <font>
      <b/>
      <u/>
      <sz val="16"/>
      <color indexed="8"/>
      <name val="Arial"/>
      <charset val="134"/>
    </font>
    <font>
      <sz val="12"/>
      <color indexed="14"/>
      <name val="Arial"/>
      <charset val="134"/>
    </font>
    <font>
      <sz val="20"/>
      <color indexed="15"/>
      <name val="SimSun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vertAlign val="superscript"/>
      <sz val="12"/>
      <color indexed="9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8" applyNumberFormat="0" applyAlignment="0" applyProtection="0">
      <alignment vertical="center"/>
    </xf>
    <xf numFmtId="0" fontId="17" fillId="7" borderId="19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9" fillId="8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77" fontId="0" fillId="3" borderId="3" xfId="0" applyNumberFormat="1" applyFont="1" applyFill="1" applyBorder="1" applyAlignment="1">
      <alignment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179" fontId="2" fillId="2" borderId="3" xfId="0" applyNumberFormat="1" applyFont="1" applyFill="1" applyBorder="1" applyAlignment="1">
      <alignment horizontal="center" vertical="center" wrapText="1"/>
    </xf>
    <xf numFmtId="180" fontId="2" fillId="2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81" fontId="2" fillId="2" borderId="3" xfId="0" applyNumberFormat="1" applyFont="1" applyFill="1" applyBorder="1" applyAlignment="1">
      <alignment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0" fillId="4" borderId="3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49" fontId="4" fillId="2" borderId="6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2" fontId="0" fillId="2" borderId="5" xfId="0" applyNumberFormat="1" applyFont="1" applyFill="1" applyBorder="1" applyAlignment="1"/>
    <xf numFmtId="182" fontId="0" fillId="2" borderId="5" xfId="0" applyNumberFormat="1" applyFont="1" applyFill="1" applyBorder="1" applyAlignment="1"/>
    <xf numFmtId="2" fontId="0" fillId="2" borderId="0" xfId="0" applyNumberFormat="1" applyFont="1" applyFill="1" applyBorder="1" applyAlignment="1"/>
    <xf numFmtId="182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>
      <alignment horizontal="center" vertical="center"/>
    </xf>
    <xf numFmtId="182" fontId="0" fillId="2" borderId="0" xfId="0" applyNumberFormat="1" applyFont="1" applyFill="1" applyBorder="1" applyAlignment="1">
      <alignment vertical="center"/>
    </xf>
    <xf numFmtId="182" fontId="2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2" fontId="0" fillId="2" borderId="8" xfId="0" applyNumberFormat="1" applyFont="1" applyFill="1" applyBorder="1" applyAlignment="1">
      <alignment vertical="center"/>
    </xf>
    <xf numFmtId="182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179" fontId="0" fillId="2" borderId="5" xfId="0" applyNumberFormat="1" applyFont="1" applyFill="1" applyBorder="1" applyAlignment="1"/>
    <xf numFmtId="179" fontId="0" fillId="2" borderId="0" xfId="0" applyNumberFormat="1" applyFont="1" applyFill="1" applyBorder="1" applyAlignment="1"/>
    <xf numFmtId="49" fontId="6" fillId="2" borderId="8" xfId="0" applyNumberFormat="1" applyFont="1" applyFill="1" applyBorder="1" applyAlignment="1"/>
    <xf numFmtId="179" fontId="0" fillId="2" borderId="8" xfId="0" applyNumberFormat="1" applyFont="1" applyFill="1" applyBorder="1" applyAlignment="1"/>
    <xf numFmtId="2" fontId="0" fillId="2" borderId="8" xfId="0" applyNumberFormat="1" applyFont="1" applyFill="1" applyBorder="1" applyAlignment="1"/>
    <xf numFmtId="179" fontId="0" fillId="2" borderId="11" xfId="0" applyNumberFormat="1" applyFont="1" applyFill="1" applyBorder="1" applyAlignment="1"/>
    <xf numFmtId="181" fontId="0" fillId="2" borderId="5" xfId="0" applyNumberFormat="1" applyFont="1" applyFill="1" applyBorder="1" applyAlignment="1"/>
    <xf numFmtId="179" fontId="0" fillId="2" borderId="12" xfId="0" applyNumberFormat="1" applyFont="1" applyFill="1" applyBorder="1" applyAlignment="1"/>
    <xf numFmtId="181" fontId="0" fillId="2" borderId="0" xfId="0" applyNumberFormat="1" applyFont="1" applyFill="1" applyBorder="1" applyAlignment="1"/>
    <xf numFmtId="179" fontId="0" fillId="2" borderId="13" xfId="0" applyNumberFormat="1" applyFont="1" applyFill="1" applyBorder="1" applyAlignment="1"/>
    <xf numFmtId="181" fontId="0" fillId="2" borderId="8" xfId="0" applyNumberFormat="1" applyFont="1" applyFill="1" applyBorder="1" applyAlignment="1"/>
    <xf numFmtId="179" fontId="0" fillId="2" borderId="14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D9E1F2"/>
      <rgbColor rgb="00D9E0F2"/>
      <rgbColor rgb="0000B0F0"/>
      <rgbColor rgb="002D4D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190499</xdr:colOff>
      <xdr:row>1</xdr:row>
      <xdr:rowOff>205507</xdr:rowOff>
    </xdr:from>
    <xdr:to>
      <xdr:col>15</xdr:col>
      <xdr:colOff>17780</xdr:colOff>
      <xdr:row>2</xdr:row>
      <xdr:rowOff>252003</xdr:rowOff>
    </xdr:to>
    <xdr:sp>
      <xdr:nvSpPr>
        <xdr:cNvPr id="2" name="文本框 20"/>
        <xdr:cNvSpPr txBox="1"/>
      </xdr:nvSpPr>
      <xdr:spPr>
        <a:xfrm>
          <a:off x="7936865" y="643255"/>
          <a:ext cx="2520950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19</xdr:col>
      <xdr:colOff>756119</xdr:colOff>
      <xdr:row>1</xdr:row>
      <xdr:rowOff>207412</xdr:rowOff>
    </xdr:from>
    <xdr:to>
      <xdr:col>20</xdr:col>
      <xdr:colOff>201459</xdr:colOff>
      <xdr:row>2</xdr:row>
      <xdr:rowOff>253908</xdr:rowOff>
    </xdr:to>
    <xdr:sp>
      <xdr:nvSpPr>
        <xdr:cNvPr id="3" name="文本框 20"/>
        <xdr:cNvSpPr txBox="1"/>
      </xdr:nvSpPr>
      <xdr:spPr>
        <a:xfrm>
          <a:off x="13571855" y="645160"/>
          <a:ext cx="20129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22</xdr:col>
      <xdr:colOff>547839</xdr:colOff>
      <xdr:row>1</xdr:row>
      <xdr:rowOff>223287</xdr:rowOff>
    </xdr:from>
    <xdr:to>
      <xdr:col>23</xdr:col>
      <xdr:colOff>69378</xdr:colOff>
      <xdr:row>2</xdr:row>
      <xdr:rowOff>269783</xdr:rowOff>
    </xdr:to>
    <xdr:sp>
      <xdr:nvSpPr>
        <xdr:cNvPr id="4" name="文本框 20"/>
        <xdr:cNvSpPr txBox="1"/>
      </xdr:nvSpPr>
      <xdr:spPr>
        <a:xfrm>
          <a:off x="15921990" y="661035"/>
          <a:ext cx="19748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24</xdr:col>
      <xdr:colOff>624111</xdr:colOff>
      <xdr:row>1</xdr:row>
      <xdr:rowOff>227732</xdr:rowOff>
    </xdr:from>
    <xdr:to>
      <xdr:col>25</xdr:col>
      <xdr:colOff>18506</xdr:colOff>
      <xdr:row>2</xdr:row>
      <xdr:rowOff>274228</xdr:rowOff>
    </xdr:to>
    <xdr:sp>
      <xdr:nvSpPr>
        <xdr:cNvPr id="5" name="文本框 20"/>
        <xdr:cNvSpPr txBox="1"/>
      </xdr:nvSpPr>
      <xdr:spPr>
        <a:xfrm>
          <a:off x="17349470" y="665480"/>
          <a:ext cx="17716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27</xdr:col>
      <xdr:colOff>982027</xdr:colOff>
      <xdr:row>1</xdr:row>
      <xdr:rowOff>220112</xdr:rowOff>
    </xdr:from>
    <xdr:to>
      <xdr:col>28</xdr:col>
      <xdr:colOff>206686</xdr:colOff>
      <xdr:row>2</xdr:row>
      <xdr:rowOff>266608</xdr:rowOff>
    </xdr:to>
    <xdr:sp>
      <xdr:nvSpPr>
        <xdr:cNvPr id="6" name="文本框 20"/>
        <xdr:cNvSpPr txBox="1"/>
      </xdr:nvSpPr>
      <xdr:spPr>
        <a:xfrm>
          <a:off x="20234910" y="657860"/>
          <a:ext cx="2063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29</xdr:col>
      <xdr:colOff>472211</xdr:colOff>
      <xdr:row>1</xdr:row>
      <xdr:rowOff>204036</xdr:rowOff>
    </xdr:from>
    <xdr:to>
      <xdr:col>30</xdr:col>
      <xdr:colOff>204870</xdr:colOff>
      <xdr:row>2</xdr:row>
      <xdr:rowOff>250532</xdr:rowOff>
    </xdr:to>
    <xdr:sp>
      <xdr:nvSpPr>
        <xdr:cNvPr id="7" name="文本框 20"/>
        <xdr:cNvSpPr txBox="1"/>
      </xdr:nvSpPr>
      <xdr:spPr>
        <a:xfrm>
          <a:off x="21371560" y="641985"/>
          <a:ext cx="23050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5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dhl.de/en/privatkunden/pakete-versenden/deutschlandweit-versenden/preise-national.html" TargetMode="External"/><Relationship Id="rId6" Type="http://schemas.openxmlformats.org/officeDocument/2006/relationships/hyperlink" Target="https://verkaeuferportal.ebay.de/angebote-unserer-versandpartner" TargetMode="External"/><Relationship Id="rId5" Type="http://schemas.openxmlformats.org/officeDocument/2006/relationships/hyperlink" Target="https://www.paypal.com/de/webapps/mpp/paypal-fees" TargetMode="External"/><Relationship Id="rId4" Type="http://schemas.openxmlformats.org/officeDocument/2006/relationships/hyperlink" Target="https://verkaeuferportal.ebay.de/paypal-gebuehren" TargetMode="External"/><Relationship Id="rId3" Type="http://schemas.openxmlformats.org/officeDocument/2006/relationships/hyperlink" Target="https://www.ebay.de/help/selling/fees-credits-invoices/gebhren-fr-gewerbliche-verkufer?id=4122" TargetMode="External"/><Relationship Id="rId2" Type="http://schemas.openxmlformats.org/officeDocument/2006/relationships/hyperlink" Target="https://www.belastingdienst.nl/rekenhulpen/wisselkoerse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7"/>
  <sheetViews>
    <sheetView showGridLines="0" tabSelected="1" topLeftCell="AI1" workbookViewId="0">
      <selection activeCell="AP30" sqref="AP30"/>
    </sheetView>
  </sheetViews>
  <sheetFormatPr defaultColWidth="8.83035714285714" defaultRowHeight="14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10" style="1" customWidth="1"/>
    <col min="12" max="12" width="12.5" style="1" customWidth="1"/>
    <col min="13" max="13" width="6.66964285714286" style="1" customWidth="1"/>
    <col min="14" max="14" width="9.84821428571429" style="1" customWidth="1"/>
    <col min="15" max="17" width="8.84821428571429" style="1" customWidth="1"/>
    <col min="18" max="18" width="6.66964285714286" style="1" customWidth="1"/>
    <col min="19" max="19" width="9.16964285714286" style="1" customWidth="1"/>
    <col min="20" max="20" width="10.5" style="1" customWidth="1"/>
    <col min="21" max="21" width="12.5" style="1" customWidth="1"/>
    <col min="22" max="22" width="12.8482142857143" style="1" customWidth="1"/>
    <col min="23" max="24" width="9.5" style="1" customWidth="1"/>
    <col min="25" max="26" width="11" style="1" customWidth="1"/>
    <col min="27" max="28" width="13.6696428571429" style="1" customWidth="1"/>
    <col min="29" max="29" width="9.34821428571429" style="1" customWidth="1"/>
    <col min="30" max="31" width="7" style="1" customWidth="1"/>
    <col min="32" max="32" width="10" style="1" customWidth="1"/>
    <col min="33" max="33" width="8.84821428571429" style="1" customWidth="1"/>
    <col min="34" max="34" width="10.6696428571429" style="1" customWidth="1"/>
    <col min="35" max="35" width="11.3482142857143" style="1" customWidth="1"/>
    <col min="36" max="37" width="10.6696428571429" style="1" customWidth="1"/>
    <col min="38" max="38" width="9" style="1" customWidth="1"/>
    <col min="39" max="39" width="10.6696428571429" style="1" customWidth="1"/>
    <col min="40" max="41" width="13" style="1" customWidth="1"/>
    <col min="42" max="42" width="9" style="1" customWidth="1"/>
    <col min="43" max="43" width="14.8482142857143" style="1" customWidth="1"/>
    <col min="44" max="44" width="19" style="1" customWidth="1"/>
    <col min="45" max="45" width="8" style="1" customWidth="1"/>
    <col min="46" max="46" width="8.5" style="1" customWidth="1"/>
    <col min="47" max="47" width="9.84821428571429" style="1" customWidth="1"/>
    <col min="48" max="48" width="13.8482142857143" style="1" customWidth="1"/>
    <col min="49" max="16379" width="8.84821428571429" style="1" customWidth="1"/>
    <col min="16380" max="16380" width="8.84821428571429" style="1"/>
    <col min="16381" max="16384" width="8.83035714285714" style="1"/>
  </cols>
  <sheetData>
    <row r="1" ht="34.5" customHeight="1" spans="1:48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24"/>
      <c r="AV1" s="62"/>
    </row>
    <row r="2" ht="26.5" customHeight="1" spans="1:4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/>
      <c r="P2" s="7"/>
      <c r="Q2" s="7"/>
      <c r="R2" s="6" t="s">
        <v>15</v>
      </c>
      <c r="S2" s="7"/>
      <c r="T2" s="6" t="s">
        <v>16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 t="s">
        <v>17</v>
      </c>
      <c r="AG2" s="7"/>
      <c r="AH2" s="7"/>
      <c r="AI2" s="7"/>
      <c r="AJ2" s="7"/>
      <c r="AK2" s="7"/>
      <c r="AL2" s="7"/>
      <c r="AM2" s="7"/>
      <c r="AN2" s="7"/>
      <c r="AO2" s="7"/>
      <c r="AP2" s="7"/>
      <c r="AQ2" s="6" t="s">
        <v>18</v>
      </c>
      <c r="AR2" s="6" t="s">
        <v>19</v>
      </c>
      <c r="AS2" s="6" t="s">
        <v>20</v>
      </c>
      <c r="AT2" s="7"/>
      <c r="AU2" s="7"/>
      <c r="AV2" s="30" t="s">
        <v>21</v>
      </c>
    </row>
    <row r="3" ht="60" customHeight="1" spans="1:48">
      <c r="A3" s="7"/>
      <c r="B3" s="7"/>
      <c r="C3" s="7"/>
      <c r="D3" s="7"/>
      <c r="E3" s="17"/>
      <c r="F3" s="17"/>
      <c r="G3" s="17"/>
      <c r="H3" s="17"/>
      <c r="I3" s="17"/>
      <c r="J3" s="17"/>
      <c r="K3" s="17"/>
      <c r="L3" s="17"/>
      <c r="M3" s="7"/>
      <c r="N3" s="6" t="s">
        <v>22</v>
      </c>
      <c r="O3" s="6" t="s">
        <v>23</v>
      </c>
      <c r="P3" s="6" t="s">
        <v>24</v>
      </c>
      <c r="Q3" s="6" t="s">
        <v>25</v>
      </c>
      <c r="R3" s="6" t="s">
        <v>26</v>
      </c>
      <c r="S3" s="6" t="s">
        <v>27</v>
      </c>
      <c r="T3" s="6" t="s">
        <v>28</v>
      </c>
      <c r="U3" s="21" t="s">
        <v>29</v>
      </c>
      <c r="V3" s="6" t="s">
        <v>30</v>
      </c>
      <c r="W3" s="6" t="s">
        <v>31</v>
      </c>
      <c r="X3" s="6" t="s">
        <v>32</v>
      </c>
      <c r="Y3" s="6" t="s">
        <v>33</v>
      </c>
      <c r="Z3" s="6" t="s">
        <v>34</v>
      </c>
      <c r="AA3" s="6" t="s">
        <v>35</v>
      </c>
      <c r="AB3" s="6" t="s">
        <v>36</v>
      </c>
      <c r="AC3" s="6" t="s">
        <v>37</v>
      </c>
      <c r="AD3" s="6" t="s">
        <v>38</v>
      </c>
      <c r="AE3" s="6" t="s">
        <v>39</v>
      </c>
      <c r="AF3" s="6" t="s">
        <v>40</v>
      </c>
      <c r="AG3" s="6" t="s">
        <v>41</v>
      </c>
      <c r="AH3" s="6" t="s">
        <v>42</v>
      </c>
      <c r="AI3" s="6" t="s">
        <v>43</v>
      </c>
      <c r="AJ3" s="6" t="s">
        <v>44</v>
      </c>
      <c r="AK3" s="6" t="s">
        <v>45</v>
      </c>
      <c r="AL3" s="6" t="s">
        <v>46</v>
      </c>
      <c r="AM3" s="6" t="s">
        <v>47</v>
      </c>
      <c r="AN3" s="6" t="s">
        <v>48</v>
      </c>
      <c r="AO3" s="6" t="s">
        <v>49</v>
      </c>
      <c r="AP3" s="6" t="s">
        <v>50</v>
      </c>
      <c r="AQ3" s="7"/>
      <c r="AR3" s="7"/>
      <c r="AS3" s="6" t="s">
        <v>51</v>
      </c>
      <c r="AT3" s="21" t="s">
        <v>52</v>
      </c>
      <c r="AU3" s="6" t="s">
        <v>53</v>
      </c>
      <c r="AV3" s="31"/>
    </row>
    <row r="4" ht="14.25" customHeight="1" spans="1:48">
      <c r="A4" s="11"/>
      <c r="B4" s="12"/>
      <c r="C4" s="12"/>
      <c r="D4" s="12"/>
      <c r="E4" s="46"/>
      <c r="F4" s="47"/>
      <c r="G4" s="47"/>
      <c r="H4" s="47"/>
      <c r="I4" s="12"/>
      <c r="J4" s="12"/>
      <c r="K4" s="12"/>
      <c r="L4" s="12"/>
      <c r="M4" s="12"/>
      <c r="N4" s="57"/>
      <c r="O4" s="46"/>
      <c r="P4" s="46"/>
      <c r="Q4" s="12"/>
      <c r="R4" s="57"/>
      <c r="S4" s="12"/>
      <c r="T4" s="57"/>
      <c r="U4" s="12"/>
      <c r="V4" s="46"/>
      <c r="W4" s="57"/>
      <c r="X4" s="46"/>
      <c r="Y4" s="57"/>
      <c r="Z4" s="46"/>
      <c r="AA4" s="57"/>
      <c r="AB4" s="46"/>
      <c r="AC4" s="46"/>
      <c r="AD4" s="57"/>
      <c r="AE4" s="46"/>
      <c r="AF4" s="57"/>
      <c r="AG4" s="57"/>
      <c r="AH4" s="57"/>
      <c r="AI4" s="46"/>
      <c r="AJ4" s="57"/>
      <c r="AK4" s="46"/>
      <c r="AL4" s="57"/>
      <c r="AM4" s="46"/>
      <c r="AN4" s="57"/>
      <c r="AO4" s="57"/>
      <c r="AP4" s="57"/>
      <c r="AQ4" s="12"/>
      <c r="AR4" s="12"/>
      <c r="AS4" s="57"/>
      <c r="AT4" s="12"/>
      <c r="AU4" s="63"/>
      <c r="AV4" s="64"/>
    </row>
    <row r="5" ht="14.25" customHeight="1" spans="1:48">
      <c r="A5" s="13"/>
      <c r="B5" s="14"/>
      <c r="C5" s="14"/>
      <c r="D5" s="14"/>
      <c r="E5" s="48"/>
      <c r="F5" s="49"/>
      <c r="G5" s="49"/>
      <c r="H5" s="49"/>
      <c r="I5" s="14"/>
      <c r="J5" s="14"/>
      <c r="K5" s="14"/>
      <c r="L5" s="14"/>
      <c r="M5" s="14"/>
      <c r="N5" s="58"/>
      <c r="O5" s="48"/>
      <c r="P5" s="48"/>
      <c r="Q5" s="14"/>
      <c r="R5" s="58"/>
      <c r="S5" s="14"/>
      <c r="T5" s="58"/>
      <c r="U5" s="14"/>
      <c r="V5" s="48"/>
      <c r="W5" s="58"/>
      <c r="X5" s="48"/>
      <c r="Y5" s="58"/>
      <c r="Z5" s="48"/>
      <c r="AA5" s="58"/>
      <c r="AB5" s="48"/>
      <c r="AC5" s="48"/>
      <c r="AD5" s="58"/>
      <c r="AE5" s="48"/>
      <c r="AF5" s="58"/>
      <c r="AG5" s="58"/>
      <c r="AH5" s="58"/>
      <c r="AI5" s="48"/>
      <c r="AJ5" s="58"/>
      <c r="AK5" s="48"/>
      <c r="AL5" s="58"/>
      <c r="AM5" s="48"/>
      <c r="AN5" s="58"/>
      <c r="AO5" s="58"/>
      <c r="AP5" s="58"/>
      <c r="AQ5" s="14"/>
      <c r="AR5" s="14"/>
      <c r="AS5" s="58"/>
      <c r="AT5" s="14"/>
      <c r="AU5" s="65"/>
      <c r="AV5" s="66"/>
    </row>
    <row r="6" ht="20.25" customHeight="1" spans="1:48">
      <c r="A6" s="36" t="s">
        <v>54</v>
      </c>
      <c r="B6" s="37"/>
      <c r="C6" s="37"/>
      <c r="D6" s="38"/>
      <c r="E6" s="50"/>
      <c r="F6" s="51"/>
      <c r="G6" s="52"/>
      <c r="H6" s="52"/>
      <c r="I6" s="14"/>
      <c r="J6" s="14"/>
      <c r="K6" s="14"/>
      <c r="L6" s="14"/>
      <c r="M6" s="14"/>
      <c r="N6" s="58"/>
      <c r="O6" s="48"/>
      <c r="P6" s="48"/>
      <c r="Q6" s="14"/>
      <c r="R6" s="58"/>
      <c r="S6" s="14"/>
      <c r="T6" s="58"/>
      <c r="U6" s="14"/>
      <c r="V6" s="48"/>
      <c r="W6" s="58"/>
      <c r="X6" s="48"/>
      <c r="Y6" s="58"/>
      <c r="Z6" s="48"/>
      <c r="AA6" s="58"/>
      <c r="AB6" s="48"/>
      <c r="AC6" s="48"/>
      <c r="AD6" s="58"/>
      <c r="AE6" s="48"/>
      <c r="AF6" s="58"/>
      <c r="AG6" s="58"/>
      <c r="AH6" s="58"/>
      <c r="AI6" s="48"/>
      <c r="AJ6" s="58"/>
      <c r="AK6" s="48"/>
      <c r="AL6" s="58"/>
      <c r="AM6" s="48"/>
      <c r="AN6" s="58"/>
      <c r="AO6" s="58"/>
      <c r="AP6" s="58"/>
      <c r="AQ6" s="14"/>
      <c r="AR6" s="14"/>
      <c r="AS6" s="58"/>
      <c r="AT6" s="14"/>
      <c r="AU6" s="65"/>
      <c r="AV6" s="66"/>
    </row>
    <row r="7" ht="16.5" customHeight="1" spans="1:48">
      <c r="A7" s="39" t="s">
        <v>55</v>
      </c>
      <c r="B7" s="37"/>
      <c r="C7" s="40" t="s">
        <v>56</v>
      </c>
      <c r="D7" s="41" t="s">
        <v>57</v>
      </c>
      <c r="E7" s="37"/>
      <c r="F7" s="37"/>
      <c r="G7" s="37"/>
      <c r="H7" s="3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34"/>
    </row>
    <row r="8" ht="16.5" customHeight="1" spans="1:48">
      <c r="A8" s="39" t="s">
        <v>58</v>
      </c>
      <c r="B8" s="37"/>
      <c r="C8" s="40" t="s">
        <v>59</v>
      </c>
      <c r="D8" s="41" t="s">
        <v>60</v>
      </c>
      <c r="E8" s="37"/>
      <c r="F8" s="37"/>
      <c r="G8" s="37"/>
      <c r="H8" s="3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34"/>
    </row>
    <row r="9" ht="16.5" customHeight="1" spans="1:48">
      <c r="A9" s="39" t="s">
        <v>61</v>
      </c>
      <c r="B9" s="37"/>
      <c r="C9" s="40" t="s">
        <v>59</v>
      </c>
      <c r="D9" s="41" t="s">
        <v>62</v>
      </c>
      <c r="E9" s="37"/>
      <c r="F9" s="37"/>
      <c r="G9" s="37"/>
      <c r="H9" s="3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34"/>
    </row>
    <row r="10" ht="15" customHeight="1" spans="1:48">
      <c r="A10" s="39" t="s">
        <v>63</v>
      </c>
      <c r="B10" s="37"/>
      <c r="C10" s="38"/>
      <c r="D10" s="41" t="s">
        <v>64</v>
      </c>
      <c r="E10" s="37"/>
      <c r="F10" s="37"/>
      <c r="G10" s="37"/>
      <c r="H10" s="3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34"/>
    </row>
    <row r="11" ht="15" customHeight="1" spans="1:48">
      <c r="A11" s="39" t="s">
        <v>65</v>
      </c>
      <c r="B11" s="37"/>
      <c r="C11" s="38"/>
      <c r="D11" s="42"/>
      <c r="E11" s="37"/>
      <c r="F11" s="37"/>
      <c r="G11" s="37"/>
      <c r="H11" s="3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34"/>
    </row>
    <row r="12" ht="15" customHeight="1" spans="1:48">
      <c r="A12" s="39" t="s">
        <v>66</v>
      </c>
      <c r="B12" s="37"/>
      <c r="C12" s="38"/>
      <c r="D12" s="42"/>
      <c r="E12" s="37"/>
      <c r="F12" s="37"/>
      <c r="G12" s="37"/>
      <c r="H12" s="3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34"/>
    </row>
    <row r="13" ht="16.5" customHeight="1" spans="1:48">
      <c r="A13" s="39" t="s">
        <v>67</v>
      </c>
      <c r="B13" s="37"/>
      <c r="C13" s="40" t="s">
        <v>59</v>
      </c>
      <c r="D13" s="41" t="s">
        <v>68</v>
      </c>
      <c r="E13" s="37"/>
      <c r="F13" s="37"/>
      <c r="G13" s="37"/>
      <c r="H13" s="3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34"/>
    </row>
    <row r="14" ht="15" customHeight="1" spans="1:48">
      <c r="A14" s="13"/>
      <c r="B14" s="14"/>
      <c r="C14" s="14"/>
      <c r="D14" s="41" t="s">
        <v>69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34"/>
    </row>
    <row r="15" ht="16.5" customHeight="1" spans="1:48">
      <c r="A15" s="39" t="s">
        <v>70</v>
      </c>
      <c r="B15" s="37"/>
      <c r="C15" s="40" t="s">
        <v>59</v>
      </c>
      <c r="D15" s="42"/>
      <c r="E15" s="37"/>
      <c r="F15" s="37"/>
      <c r="G15" s="37"/>
      <c r="H15" s="3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34"/>
    </row>
    <row r="16" ht="15" customHeight="1" spans="1:48">
      <c r="A16" s="43"/>
      <c r="B16" s="38"/>
      <c r="C16" s="40"/>
      <c r="D16" s="41"/>
      <c r="E16" s="53"/>
      <c r="F16" s="51"/>
      <c r="G16" s="51"/>
      <c r="H16" s="51"/>
      <c r="I16" s="14"/>
      <c r="J16" s="14"/>
      <c r="K16" s="14"/>
      <c r="L16" s="14"/>
      <c r="M16" s="14"/>
      <c r="N16" s="58"/>
      <c r="O16" s="48"/>
      <c r="P16" s="48"/>
      <c r="Q16" s="14"/>
      <c r="R16" s="58"/>
      <c r="S16" s="14"/>
      <c r="T16" s="58"/>
      <c r="U16" s="14"/>
      <c r="V16" s="48"/>
      <c r="W16" s="58"/>
      <c r="X16" s="48"/>
      <c r="Y16" s="58"/>
      <c r="Z16" s="48"/>
      <c r="AA16" s="58"/>
      <c r="AB16" s="48"/>
      <c r="AC16" s="48"/>
      <c r="AD16" s="58"/>
      <c r="AE16" s="48"/>
      <c r="AF16" s="58"/>
      <c r="AG16" s="58"/>
      <c r="AH16" s="58"/>
      <c r="AI16" s="48"/>
      <c r="AJ16" s="58"/>
      <c r="AK16" s="48"/>
      <c r="AL16" s="58"/>
      <c r="AM16" s="48"/>
      <c r="AN16" s="58"/>
      <c r="AO16" s="58"/>
      <c r="AP16" s="58"/>
      <c r="AQ16" s="14"/>
      <c r="AR16" s="14"/>
      <c r="AS16" s="58"/>
      <c r="AT16" s="14"/>
      <c r="AU16" s="65"/>
      <c r="AV16" s="66"/>
    </row>
    <row r="17" ht="25.5" customHeight="1" spans="1:48">
      <c r="A17" s="44"/>
      <c r="B17" s="45"/>
      <c r="C17" s="45"/>
      <c r="D17" s="45"/>
      <c r="E17" s="54"/>
      <c r="F17" s="55"/>
      <c r="G17" s="55"/>
      <c r="H17" s="56" t="s">
        <v>71</v>
      </c>
      <c r="I17" s="16"/>
      <c r="J17" s="16"/>
      <c r="K17" s="16"/>
      <c r="L17" s="16"/>
      <c r="M17" s="59" t="s">
        <v>72</v>
      </c>
      <c r="N17" s="60"/>
      <c r="O17" s="61"/>
      <c r="P17" s="61"/>
      <c r="Q17" s="16"/>
      <c r="R17" s="60"/>
      <c r="S17" s="16"/>
      <c r="T17" s="60"/>
      <c r="U17" s="16"/>
      <c r="V17" s="61"/>
      <c r="W17" s="60"/>
      <c r="X17" s="61"/>
      <c r="Y17" s="60"/>
      <c r="Z17" s="61"/>
      <c r="AA17" s="60"/>
      <c r="AB17" s="61"/>
      <c r="AC17" s="61"/>
      <c r="AD17" s="60"/>
      <c r="AE17" s="61"/>
      <c r="AF17" s="60"/>
      <c r="AG17" s="60"/>
      <c r="AH17" s="60"/>
      <c r="AI17" s="61"/>
      <c r="AJ17" s="60"/>
      <c r="AK17" s="61"/>
      <c r="AL17" s="60"/>
      <c r="AM17" s="61"/>
      <c r="AN17" s="60"/>
      <c r="AO17" s="60"/>
      <c r="AP17" s="60"/>
      <c r="AQ17" s="16"/>
      <c r="AR17" s="16"/>
      <c r="AS17" s="60"/>
      <c r="AT17" s="16"/>
      <c r="AU17" s="67"/>
      <c r="AV17" s="68"/>
    </row>
  </sheetData>
  <mergeCells count="22">
    <mergeCell ref="A1:AU1"/>
    <mergeCell ref="N2:Q2"/>
    <mergeCell ref="R2:S2"/>
    <mergeCell ref="T2:AE2"/>
    <mergeCell ref="AF2:AP2"/>
    <mergeCell ref="AS2:AU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Q2:AQ3"/>
    <mergeCell ref="AR2:AR3"/>
    <mergeCell ref="AV2:AV3"/>
  </mergeCells>
  <hyperlinks>
    <hyperlink ref="D7" r:id="rId2" display="https://www.belastingdienst.nl/rekenhulpen/wisselkoersen/"/>
    <hyperlink ref="D8" r:id="rId3" display="https://www.ebay.de/help/selling/fees-credits-invoices/gebhren-fr-gewerbliche-verkufer?id=4122"/>
    <hyperlink ref="D9" r:id="rId4" display="https://verkaeuferportal.ebay.de/paypal-gebuehren"/>
    <hyperlink ref="D10" r:id="rId5" display="https://www.paypal.com/de/webapps/mpp/paypal-fees"/>
    <hyperlink ref="D13" r:id="rId6" display="https://verkaeuferportal.ebay.de/angebote-unserer-versandpartner"/>
    <hyperlink ref="D14" r:id="rId7" display="https://www.dhl.de/en/privatkunden/pakete-versenden/deutschlandweit-versenden/preise-national.html"/>
  </hyperlink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A10"/>
  <sheetViews>
    <sheetView showGridLines="0" workbookViewId="0">
      <selection activeCell="A1" sqref="A1"/>
    </sheetView>
  </sheetViews>
  <sheetFormatPr defaultColWidth="8.83035714285714" defaultRowHeight="13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6" width="5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8.16964285714286" style="1" customWidth="1"/>
    <col min="53" max="53" width="13.8482142857143" style="1" customWidth="1"/>
    <col min="54" max="16384" width="8.84821428571429" style="1" customWidth="1"/>
  </cols>
  <sheetData>
    <row r="1" ht="8" customHeight="1" spans="1:5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8"/>
    </row>
    <row r="2" ht="34.5" customHeight="1" spans="1:53">
      <c r="A2" s="4" t="s">
        <v>73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24"/>
      <c r="BA2" s="29"/>
    </row>
    <row r="3" ht="26.5" customHeight="1" spans="1:53">
      <c r="A3" s="6" t="s">
        <v>1</v>
      </c>
      <c r="B3" s="6" t="s">
        <v>74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75</v>
      </c>
      <c r="L3" s="6" t="s">
        <v>12</v>
      </c>
      <c r="M3" s="6" t="s">
        <v>13</v>
      </c>
      <c r="N3" s="6" t="s">
        <v>76</v>
      </c>
      <c r="O3" s="7"/>
      <c r="P3" s="7"/>
      <c r="Q3" s="7"/>
      <c r="R3" s="6" t="s">
        <v>15</v>
      </c>
      <c r="S3" s="7"/>
      <c r="T3" s="6" t="s">
        <v>77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6" t="s">
        <v>78</v>
      </c>
      <c r="AJ3" s="7"/>
      <c r="AK3" s="6" t="s">
        <v>79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6" t="s">
        <v>18</v>
      </c>
      <c r="AW3" s="6" t="s">
        <v>80</v>
      </c>
      <c r="AX3" s="6" t="s">
        <v>81</v>
      </c>
      <c r="AY3" s="7"/>
      <c r="AZ3" s="7"/>
      <c r="BA3" s="30" t="s">
        <v>21</v>
      </c>
    </row>
    <row r="4" ht="60" customHeight="1" spans="1:53">
      <c r="A4" s="7"/>
      <c r="B4" s="7"/>
      <c r="C4" s="7"/>
      <c r="D4" s="7"/>
      <c r="E4" s="17"/>
      <c r="F4" s="17"/>
      <c r="G4" s="17"/>
      <c r="H4" s="17"/>
      <c r="I4" s="17"/>
      <c r="J4" s="17"/>
      <c r="K4" s="17"/>
      <c r="L4" s="17"/>
      <c r="M4" s="7"/>
      <c r="N4" s="6" t="s">
        <v>22</v>
      </c>
      <c r="O4" s="6" t="s">
        <v>23</v>
      </c>
      <c r="P4" s="6" t="s">
        <v>24</v>
      </c>
      <c r="Q4" s="6" t="s">
        <v>25</v>
      </c>
      <c r="R4" s="6" t="s">
        <v>26</v>
      </c>
      <c r="S4" s="6" t="s">
        <v>27</v>
      </c>
      <c r="T4" s="6" t="s">
        <v>82</v>
      </c>
      <c r="U4" s="21" t="s">
        <v>83</v>
      </c>
      <c r="V4" s="6" t="s">
        <v>84</v>
      </c>
      <c r="W4" s="6" t="s">
        <v>85</v>
      </c>
      <c r="X4" s="6" t="s">
        <v>86</v>
      </c>
      <c r="Y4" s="6" t="s">
        <v>87</v>
      </c>
      <c r="Z4" s="6" t="s">
        <v>88</v>
      </c>
      <c r="AA4" s="6" t="s">
        <v>89</v>
      </c>
      <c r="AB4" s="6" t="s">
        <v>90</v>
      </c>
      <c r="AC4" s="6" t="s">
        <v>35</v>
      </c>
      <c r="AD4" s="6" t="s">
        <v>36</v>
      </c>
      <c r="AE4" s="6" t="s">
        <v>91</v>
      </c>
      <c r="AF4" s="6" t="s">
        <v>38</v>
      </c>
      <c r="AG4" s="6" t="s">
        <v>39</v>
      </c>
      <c r="AH4" s="6" t="s">
        <v>92</v>
      </c>
      <c r="AI4" s="6" t="s">
        <v>93</v>
      </c>
      <c r="AJ4" s="6" t="s">
        <v>78</v>
      </c>
      <c r="AK4" s="6" t="s">
        <v>94</v>
      </c>
      <c r="AL4" s="6" t="s">
        <v>95</v>
      </c>
      <c r="AM4" s="6" t="s">
        <v>42</v>
      </c>
      <c r="AN4" s="6" t="s">
        <v>43</v>
      </c>
      <c r="AO4" s="6" t="s">
        <v>44</v>
      </c>
      <c r="AP4" s="6" t="s">
        <v>45</v>
      </c>
      <c r="AQ4" s="6" t="s">
        <v>46</v>
      </c>
      <c r="AR4" s="6" t="s">
        <v>96</v>
      </c>
      <c r="AS4" s="6" t="s">
        <v>48</v>
      </c>
      <c r="AT4" s="6" t="s">
        <v>49</v>
      </c>
      <c r="AU4" s="6" t="s">
        <v>50</v>
      </c>
      <c r="AV4" s="7"/>
      <c r="AW4" s="7"/>
      <c r="AX4" s="6" t="s">
        <v>97</v>
      </c>
      <c r="AY4" s="21" t="s">
        <v>98</v>
      </c>
      <c r="AZ4" s="6" t="s">
        <v>99</v>
      </c>
      <c r="BA4" s="31"/>
    </row>
    <row r="5" ht="26.5" customHeight="1" spans="1:53">
      <c r="A5" s="8">
        <v>1</v>
      </c>
      <c r="B5" s="9" t="s">
        <v>100</v>
      </c>
      <c r="C5" s="9" t="s">
        <v>101</v>
      </c>
      <c r="D5" s="10">
        <v>1</v>
      </c>
      <c r="E5" s="8">
        <v>0</v>
      </c>
      <c r="F5" s="8">
        <v>0</v>
      </c>
      <c r="G5" s="8">
        <v>0</v>
      </c>
      <c r="H5" s="8">
        <v>0</v>
      </c>
      <c r="I5" s="18">
        <f>F5*G5*H5</f>
        <v>0</v>
      </c>
      <c r="J5" s="18">
        <f>35.315*I5</f>
        <v>0</v>
      </c>
      <c r="K5" s="9" t="s">
        <v>102</v>
      </c>
      <c r="L5" s="9" t="s">
        <v>103</v>
      </c>
      <c r="M5" s="9" t="s">
        <v>104</v>
      </c>
      <c r="N5" s="19">
        <v>0</v>
      </c>
      <c r="O5" s="8">
        <v>0</v>
      </c>
      <c r="P5" s="8">
        <v>0</v>
      </c>
      <c r="Q5" s="8">
        <f>P5</f>
        <v>0</v>
      </c>
      <c r="R5" s="19">
        <v>0</v>
      </c>
      <c r="S5" s="20">
        <f>Q5-Q5/(1+R5)</f>
        <v>0</v>
      </c>
      <c r="T5" s="19">
        <v>0</v>
      </c>
      <c r="U5" s="22" t="str">
        <f>T5*100&amp;"%"</f>
        <v>0%</v>
      </c>
      <c r="V5" s="23">
        <f>Q5*U5</f>
        <v>0</v>
      </c>
      <c r="W5" s="8">
        <v>0</v>
      </c>
      <c r="X5" s="8">
        <v>0</v>
      </c>
      <c r="Y5" s="19">
        <v>0</v>
      </c>
      <c r="Z5" s="19">
        <f>Q5*Y5</f>
        <v>0</v>
      </c>
      <c r="AA5" s="19">
        <v>0</v>
      </c>
      <c r="AB5" s="19">
        <f>IF(K5="GB",AA5*N5,AA5)</f>
        <v>0</v>
      </c>
      <c r="AC5" s="8">
        <v>0</v>
      </c>
      <c r="AD5" s="23">
        <f>AC5*Q5</f>
        <v>0</v>
      </c>
      <c r="AE5" s="8">
        <v>0</v>
      </c>
      <c r="AF5" s="19">
        <v>0</v>
      </c>
      <c r="AG5" s="23">
        <f>IF(K5="GB",AF5*J5,AF5*I5)</f>
        <v>0</v>
      </c>
      <c r="AH5" s="23">
        <v>0</v>
      </c>
      <c r="AI5" s="19">
        <v>0</v>
      </c>
      <c r="AJ5" s="23">
        <f>AI5*(Q5-S5-V5-W5-X5-Z5-AB5-AD5-AE5-AG5)</f>
        <v>0</v>
      </c>
      <c r="AK5" s="19">
        <v>0</v>
      </c>
      <c r="AL5" s="19">
        <f>AK5*E5</f>
        <v>0</v>
      </c>
      <c r="AM5" s="19">
        <v>0</v>
      </c>
      <c r="AN5" s="19">
        <f>AM5*E5</f>
        <v>0</v>
      </c>
      <c r="AO5" s="19">
        <v>0</v>
      </c>
      <c r="AP5" s="19">
        <f>AO5*E5</f>
        <v>0</v>
      </c>
      <c r="AQ5" s="19">
        <v>0</v>
      </c>
      <c r="AR5" s="19">
        <f>AQ5*E5</f>
        <v>0</v>
      </c>
      <c r="AS5" s="19">
        <v>0</v>
      </c>
      <c r="AT5" s="19">
        <f>AS5*E5</f>
        <v>0</v>
      </c>
      <c r="AU5" s="19">
        <f>AL5+AN5+AP5+AR5+AT5</f>
        <v>0</v>
      </c>
      <c r="AV5" s="19">
        <f>IF((Q5-S5-V5-Z5-AB5-AD5-AE5-AG5-AJ5-AU5)&lt;1,Q5*0.3,Q5-S5-V5-Z5-AB5-AD5-AE5-AG5-AJ5-AU5)</f>
        <v>0</v>
      </c>
      <c r="AW5" s="19">
        <f>AV5/(1+AY5)</f>
        <v>0</v>
      </c>
      <c r="AX5" s="25">
        <v>0</v>
      </c>
      <c r="AY5" s="26" t="str">
        <f>AX5*100&amp;"%"</f>
        <v>0%</v>
      </c>
      <c r="AZ5" s="27">
        <f>AW5*AX5</f>
        <v>0</v>
      </c>
      <c r="BA5" s="32">
        <f>AW5*D5</f>
        <v>0</v>
      </c>
    </row>
    <row r="6" ht="16" customHeight="1" spans="1:5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33"/>
    </row>
    <row r="7" ht="16" customHeight="1" spans="1:5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" customHeight="1" spans="1:5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" customHeight="1" spans="1:5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" customHeight="1" spans="1:5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35"/>
    </row>
  </sheetData>
  <mergeCells count="23"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V3:AV4"/>
    <mergeCell ref="AW3:AW4"/>
    <mergeCell ref="BA3:BA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LWT for Ebay</vt:lpstr>
      <vt:lpstr>公式模版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joker</cp:lastModifiedBy>
  <dcterms:created xsi:type="dcterms:W3CDTF">2023-07-28T10:02:00Z</dcterms:created>
  <dcterms:modified xsi:type="dcterms:W3CDTF">2024-05-21T12:24:19Z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8885FA543776A49CC340C26488BFD309_42</vt:lpwstr>
  </property>
  <property fmtid="{D5CDD505-2E9C-101B-9397-08002B2CF9AE}" pid="3" name="KSOProductBuildVer">
    <vt:lpwstr>2052-6.7.1.8828</vt:lpwstr>
  </property>
</Properties>
</file>