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esktop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 s="1"/>
  <c r="F23" i="1"/>
  <c r="F21" i="1"/>
  <c r="F20" i="1"/>
  <c r="E21" i="1"/>
  <c r="E20" i="1"/>
  <c r="D21" i="1"/>
  <c r="C21" i="1"/>
  <c r="C20" i="1"/>
  <c r="B21" i="1"/>
  <c r="B20" i="1"/>
  <c r="C17" i="1"/>
  <c r="D17" i="1"/>
  <c r="E17" i="1"/>
  <c r="F17" i="1"/>
  <c r="G17" i="1"/>
  <c r="B17" i="1"/>
  <c r="G12" i="1"/>
  <c r="G13" i="1"/>
  <c r="G14" i="1"/>
  <c r="G15" i="1"/>
  <c r="G16" i="1"/>
  <c r="G11" i="1"/>
  <c r="F12" i="1"/>
  <c r="F13" i="1"/>
  <c r="F14" i="1"/>
  <c r="F15" i="1"/>
  <c r="F16" i="1"/>
  <c r="F11" i="1"/>
  <c r="E13" i="1"/>
  <c r="E14" i="1"/>
  <c r="E15" i="1"/>
  <c r="E16" i="1"/>
  <c r="E12" i="1"/>
  <c r="E11" i="1"/>
  <c r="D13" i="1"/>
  <c r="D14" i="1"/>
  <c r="D15" i="1"/>
  <c r="D16" i="1"/>
  <c r="D12" i="1"/>
  <c r="D11" i="1"/>
  <c r="C13" i="1"/>
  <c r="C14" i="1"/>
  <c r="C15" i="1"/>
  <c r="C16" i="1"/>
  <c r="C12" i="1"/>
  <c r="C11" i="1"/>
  <c r="C8" i="1"/>
  <c r="B8" i="1"/>
  <c r="B14" i="1"/>
  <c r="B15" i="1"/>
  <c r="B16" i="1"/>
  <c r="B13" i="1"/>
  <c r="B12" i="1"/>
  <c r="B11" i="1"/>
  <c r="D20" i="1" l="1"/>
</calcChain>
</file>

<file path=xl/sharedStrings.xml><?xml version="1.0" encoding="utf-8"?>
<sst xmlns="http://schemas.openxmlformats.org/spreadsheetml/2006/main" count="34" uniqueCount="32">
  <si>
    <t>市町村</t>
    <rPh sb="0" eb="3">
      <t>シチョウソン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</si>
  <si>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</si>
  <si>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</si>
  <si>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</si>
  <si>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</si>
  <si>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</si>
  <si>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</si>
  <si>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人口x(千人)</t>
    <rPh sb="0" eb="2">
      <t>ジンコウ</t>
    </rPh>
    <rPh sb="4" eb="5">
      <t>セン</t>
    </rPh>
    <rPh sb="5" eb="6">
      <t>ニン</t>
    </rPh>
    <phoneticPr fontId="1"/>
  </si>
  <si>
    <t>職員数y(人)</t>
    <rPh sb="0" eb="3">
      <t>ショクインスウ</t>
    </rPh>
    <rPh sb="5" eb="6">
      <t>ニン</t>
    </rPh>
    <phoneticPr fontId="1"/>
  </si>
  <si>
    <t>合計</t>
    <rPh sb="0" eb="2">
      <t>ゴウケイ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</si>
  <si>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</si>
  <si>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</si>
  <si>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</si>
  <si>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</si>
  <si>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</si>
  <si>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</si>
  <si>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xi^2</t>
    <phoneticPr fontId="1"/>
  </si>
  <si>
    <t>yi^2</t>
    <phoneticPr fontId="1"/>
  </si>
  <si>
    <t>xy</t>
    <phoneticPr fontId="1"/>
  </si>
  <si>
    <t>(xi-x)^2</t>
    <phoneticPr fontId="1"/>
  </si>
  <si>
    <t>(xi-x)(yi-y)</t>
    <phoneticPr fontId="1"/>
  </si>
  <si>
    <t>x(人口)</t>
    <rPh sb="2" eb="4">
      <t>ジンコウ</t>
    </rPh>
    <phoneticPr fontId="1"/>
  </si>
  <si>
    <t>y(職員)</t>
    <rPh sb="2" eb="4">
      <t>ショクイン</t>
    </rPh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</si>
  <si>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</si>
  <si>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</si>
  <si>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</si>
  <si>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最小値</t>
    <rPh sb="0" eb="3">
      <t>サイショウチ</t>
    </rPh>
    <phoneticPr fontId="1"/>
  </si>
  <si>
    <t>最大値</t>
    <rPh sb="0" eb="3">
      <t>サイダイチ</t>
    </rPh>
    <phoneticPr fontId="1"/>
  </si>
  <si>
    <t>(yi-y)^2</t>
    <phoneticPr fontId="1"/>
  </si>
  <si>
    <t>相関係数</t>
    <rPh sb="0" eb="2">
      <t>ソウカン</t>
    </rPh>
    <rPh sb="2" eb="4">
      <t>ケイスウ</t>
    </rPh>
    <phoneticPr fontId="1"/>
  </si>
  <si>
    <t>B0</t>
    <phoneticPr fontId="1"/>
  </si>
  <si>
    <t>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</si>
</sst>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人口と職員の散布図</a:t>
            </a:r>
            <a:endParaRPr lang="en-US" altLang="ja-JP"/>
          </a:p>
        </c:rich>
      </c:tx>
      <c:layout>
        <c:manualLayout>
          <c:xMode val="edge"/>
          <c:yMode val="edge"/>
          <c:x val="0.407958223972003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89536"/>
        <c:axId val="838284496"/>
      </c:scatterChart>
      <c:valAx>
        <c:axId val="8382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284496"/>
        <c:crosses val="autoZero"/>
        <c:crossBetween val="midCat"/>
      </c:valAx>
      <c:valAx>
        <c:axId val="8382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2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</xdr:row>
      <xdr:rowOff>19050</xdr:rowOff>
    </xdr:from>
    <xdr:to>
      <xdr:col>14</xdr:col>
      <xdr:colOff>600075</xdr:colOff>
      <xdr:row>22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5" sqref="B25"/>
    </sheetView>
  </sheetViews>
  <sheetFormatPr defaultRowHeight="13.5" x14ac:dyDescent="0.15"/>
  <cols>
    <col min="2" max="2" width="11.875" customWidth="1"/>
    <col min="3" max="3" width="19" customWidth="1"/>
  </cols>
  <sheetData>
    <row r="1" spans="1:7" x14ac:dyDescent="0.15">
      <c r="A1" t="s">
        <v>0</v>
      </c>
      <c r="B1" t="s">
        <v>7</v>
      </c>
      <c r="C1" t="s">
        <v>8</v>
      </c>
    </row>
    <row r="2" spans="1:7" x14ac:dyDescent="0.15">
      <c r="A2" t="s">
        <v>1</v>
      </c>
      <c r="B2">
        <v>1</v>
      </c>
      <c r="C2">
        <v>10</v>
      </c>
    </row>
    <row r="3" spans="1:7" x14ac:dyDescent="0.15">
      <c r="A3" t="s">
        <v>2</v>
      </c>
      <c r="B3">
        <v>2</v>
      </c>
      <c r="C3">
        <v>20</v>
      </c>
    </row>
    <row r="4" spans="1:7" x14ac:dyDescent="0.15">
      <c r="A4" t="s">
        <v>3</v>
      </c>
      <c r="B4">
        <v>3</v>
      </c>
      <c r="C4">
        <v>20</v>
      </c>
    </row>
    <row r="5" spans="1:7" x14ac:dyDescent="0.15">
      <c r="A5" t="s">
        <v>4</v>
      </c>
      <c r="B5">
        <v>3</v>
      </c>
      <c r="C5">
        <v>40</v>
      </c>
    </row>
    <row r="6" spans="1:7" x14ac:dyDescent="0.15">
      <c r="A6" t="s">
        <v>5</v>
      </c>
      <c r="B6">
        <v>5</v>
      </c>
      <c r="C6">
        <v>40</v>
      </c>
    </row>
    <row r="7" spans="1:7" x14ac:dyDescent="0.15">
      <c r="A7" t="s">
        <v>6</v>
      </c>
      <c r="B7">
        <v>2</v>
      </c>
      <c r="C7">
        <v>15</v>
      </c>
    </row>
    <row r="8" spans="1:7" x14ac:dyDescent="0.15">
      <c r="A8" t="s">
        <v>9</v>
      </c>
      <c r="B8">
        <f>SUM(B2:B7)</f>
        <v>16</v>
      </c>
      <c r="C8">
        <f>SUM(C2:C7)</f>
        <v>145</v>
      </c>
    </row>
    <row r="10" spans="1:7" x14ac:dyDescent="0.15">
      <c r="A10" t="s">
        <v>0</v>
      </c>
      <c r="B10" t="s">
        <v>16</v>
      </c>
      <c r="C10" t="s">
        <v>17</v>
      </c>
      <c r="D10" t="s">
        <v>18</v>
      </c>
      <c r="E10" t="s">
        <v>19</v>
      </c>
      <c r="F10" t="s">
        <v>28</v>
      </c>
      <c r="G10" t="s">
        <v>20</v>
      </c>
    </row>
    <row r="11" spans="1:7" x14ac:dyDescent="0.15">
      <c r="A11" t="s">
        <v>10</v>
      </c>
      <c r="B11">
        <f>B2^2</f>
        <v>1</v>
      </c>
      <c r="C11">
        <f>C2^2</f>
        <v>100</v>
      </c>
      <c r="D11">
        <f>B2 * C2</f>
        <v>10</v>
      </c>
      <c r="E11">
        <f>(B2-AVERAGE($B$2:$B$7))^2</f>
        <v>2.7777777777777772</v>
      </c>
      <c r="F11">
        <f>(C2 - AVERAGE($C$2:$C$7))^2</f>
        <v>200.69444444444449</v>
      </c>
      <c r="G11">
        <f>(B2-AVERAGE($B$2:$B$7)) * (C2-AVERAGE($C$2:$C$7))</f>
        <v>23.611111111111111</v>
      </c>
    </row>
    <row r="12" spans="1:7" x14ac:dyDescent="0.15">
      <c r="A12" t="s">
        <v>11</v>
      </c>
      <c r="B12">
        <f>B3^2</f>
        <v>4</v>
      </c>
      <c r="C12">
        <f>C3^2</f>
        <v>400</v>
      </c>
      <c r="D12">
        <f>B3*C3</f>
        <v>40</v>
      </c>
      <c r="E12">
        <f>(B3-AVERAGE($B$2:$B$7))^2</f>
        <v>0.44444444444444425</v>
      </c>
      <c r="F12">
        <f t="shared" ref="F12:F16" si="0">(C3 - AVERAGE($C$2:$C$7))^2</f>
        <v>17.361111111111121</v>
      </c>
      <c r="G12">
        <f t="shared" ref="G12:G17" si="1">(B3-AVERAGE($B$2:$B$7)) * (C3-AVERAGE($C$2:$C$7))</f>
        <v>2.7777777777777781</v>
      </c>
    </row>
    <row r="13" spans="1:7" x14ac:dyDescent="0.15">
      <c r="A13" t="s">
        <v>12</v>
      </c>
      <c r="B13">
        <f>B4^2</f>
        <v>9</v>
      </c>
      <c r="C13">
        <f t="shared" ref="C13:C16" si="2">C4^2</f>
        <v>400</v>
      </c>
      <c r="D13">
        <f t="shared" ref="D13" si="3">B4 * C4</f>
        <v>60</v>
      </c>
      <c r="E13">
        <f t="shared" ref="E13:E16" si="4">(B4-AVERAGE($B$2:$B$7))^2</f>
        <v>0.11111111111111122</v>
      </c>
      <c r="F13">
        <f t="shared" si="0"/>
        <v>17.361111111111121</v>
      </c>
      <c r="G13">
        <f t="shared" si="1"/>
        <v>-1.3888888888888899</v>
      </c>
    </row>
    <row r="14" spans="1:7" x14ac:dyDescent="0.15">
      <c r="A14" t="s">
        <v>13</v>
      </c>
      <c r="B14">
        <f t="shared" ref="B14:C17" si="5">B5^2</f>
        <v>9</v>
      </c>
      <c r="C14">
        <f t="shared" si="2"/>
        <v>1600</v>
      </c>
      <c r="D14">
        <f t="shared" ref="D14" si="6">B5*C5</f>
        <v>120</v>
      </c>
      <c r="E14">
        <f t="shared" si="4"/>
        <v>0.11111111111111122</v>
      </c>
      <c r="F14">
        <f t="shared" si="0"/>
        <v>250.6944444444444</v>
      </c>
      <c r="G14">
        <f t="shared" si="1"/>
        <v>5.2777777777777795</v>
      </c>
    </row>
    <row r="15" spans="1:7" x14ac:dyDescent="0.15">
      <c r="A15" t="s">
        <v>14</v>
      </c>
      <c r="B15">
        <f t="shared" si="5"/>
        <v>25</v>
      </c>
      <c r="C15">
        <f t="shared" si="2"/>
        <v>1600</v>
      </c>
      <c r="D15">
        <f t="shared" ref="D15" si="7">B6 * C6</f>
        <v>200</v>
      </c>
      <c r="E15">
        <f t="shared" si="4"/>
        <v>5.4444444444444455</v>
      </c>
      <c r="F15">
        <f t="shared" si="0"/>
        <v>250.6944444444444</v>
      </c>
      <c r="G15">
        <f t="shared" si="1"/>
        <v>36.944444444444443</v>
      </c>
    </row>
    <row r="16" spans="1:7" x14ac:dyDescent="0.15">
      <c r="A16" t="s">
        <v>15</v>
      </c>
      <c r="B16">
        <f t="shared" si="5"/>
        <v>4</v>
      </c>
      <c r="C16">
        <f t="shared" si="2"/>
        <v>225</v>
      </c>
      <c r="D16">
        <f t="shared" ref="D16" si="8">B7*C7</f>
        <v>30</v>
      </c>
      <c r="E16">
        <f t="shared" si="4"/>
        <v>0.44444444444444425</v>
      </c>
      <c r="F16">
        <f t="shared" si="0"/>
        <v>84.0277777777778</v>
      </c>
      <c r="G16">
        <f t="shared" si="1"/>
        <v>6.1111111111111107</v>
      </c>
    </row>
    <row r="17" spans="1:7" x14ac:dyDescent="0.15">
      <c r="A17" t="s">
        <v>9</v>
      </c>
      <c r="B17">
        <f>SUM(B$11:B$16)</f>
        <v>52</v>
      </c>
      <c r="C17">
        <f t="shared" ref="C17:G17" si="9">SUM(C$11:C$16)</f>
        <v>4325</v>
      </c>
      <c r="D17">
        <f t="shared" si="9"/>
        <v>460</v>
      </c>
      <c r="E17">
        <f t="shared" si="9"/>
        <v>9.3333333333333339</v>
      </c>
      <c r="F17">
        <f t="shared" si="9"/>
        <v>820.83333333333326</v>
      </c>
      <c r="G17">
        <f t="shared" si="9"/>
        <v>73.333333333333343</v>
      </c>
    </row>
    <row r="19" spans="1:7" x14ac:dyDescent="0.15">
      <c r="B19" t="s">
        <v>23</v>
      </c>
      <c r="C19" t="s">
        <v>24</v>
      </c>
      <c r="D19" t="s">
        <v>25</v>
      </c>
      <c r="E19" t="s">
        <v>26</v>
      </c>
      <c r="F19" t="s">
        <v>27</v>
      </c>
    </row>
    <row r="20" spans="1:7" x14ac:dyDescent="0.15">
      <c r="A20" t="s">
        <v>21</v>
      </c>
      <c r="B20">
        <f>AVERAGE(B$2:B$7)</f>
        <v>2.6666666666666665</v>
      </c>
      <c r="C20">
        <f>_xlfn.VAR.S(B$2:B$7)</f>
        <v>1.8666666666666671</v>
      </c>
      <c r="D20">
        <f>_xlfn.STDEV.S(B2:B79)</f>
        <v>12.868214331434475</v>
      </c>
      <c r="E20">
        <f>MIN(B2:B7)</f>
        <v>1</v>
      </c>
      <c r="F20">
        <f>MAX(B2:B7)</f>
        <v>5</v>
      </c>
    </row>
    <row r="21" spans="1:7" x14ac:dyDescent="0.15">
      <c r="A21" t="s">
        <v>22</v>
      </c>
      <c r="B21">
        <f>AVERAGE(C$2:C$7)</f>
        <v>24.166666666666668</v>
      </c>
      <c r="C21">
        <f>_xlfn.VAR.S(C2:C7)</f>
        <v>164.16666666666669</v>
      </c>
      <c r="D21">
        <f>_xlfn.STDEV.S(C2:C7)</f>
        <v>12.812754062521714</v>
      </c>
      <c r="E21">
        <f>MIN(C3:C8)</f>
        <v>15</v>
      </c>
      <c r="F21">
        <f>MAX(C2:C7)</f>
        <v>40</v>
      </c>
    </row>
    <row r="23" spans="1:7" x14ac:dyDescent="0.15">
      <c r="E23" t="s">
        <v>29</v>
      </c>
      <c r="F23">
        <f>G17 / (SQRT(E17) * SQRT(F17))</f>
        <v>0.83782930274407375</v>
      </c>
    </row>
    <row r="25" spans="1:7" x14ac:dyDescent="0.15">
      <c r="A25" t="s">
        <v>31</v>
      </c>
      <c r="B25">
        <f>(D17-(B8*C8/6))/(B17-(B8^2 )/6)</f>
        <v>7.8571428571428532</v>
      </c>
    </row>
    <row r="26" spans="1:7" x14ac:dyDescent="0.15">
      <c r="A26" t="s">
        <v>30</v>
      </c>
      <c r="B26">
        <f>AVERAGE(C2:C7) - B25 * AVERAGE(B2:B7)</f>
        <v>3.214285714285726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2018-10-15T03:58:17Z</dcterms:created>
  <dcterms:modified xsi:type="dcterms:W3CDTF">2018-10-15T05:25:18Z</dcterms:modified>
</cp:coreProperties>
</file>