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/>
  <mc:AlternateContent xmlns:mc="http://schemas.openxmlformats.org/markup-compatibility/2006">
    <mc:Choice Requires="x15">
      <x15ac:absPath xmlns:x15ac="http://schemas.microsoft.com/office/spreadsheetml/2010/11/ac" url="https://d.docs.live.net/26c96ee5941d8100/USP/3_Semestre/MAC0209/EP1/MAC0209-EP1/Parte 2/Dados/"/>
    </mc:Choice>
  </mc:AlternateContent>
  <xr:revisionPtr revIDLastSave="24" documentId="11_EDB8BEA82242AB31913454C8374831346FFE34B4" xr6:coauthVersionLast="47" xr6:coauthVersionMax="47" xr10:uidLastSave="{9D6CF4DD-9B16-4781-AEEC-3054A7DDE3C9}"/>
  <bookViews>
    <workbookView xWindow="-108" yWindow="-108" windowWidth="23256" windowHeight="12456" xr2:uid="{00000000-000D-0000-FFFF-FFFF00000000}"/>
  </bookViews>
  <sheets>
    <sheet name="Movimento_Circular" sheetId="1" r:id="rId1"/>
    <sheet name="Ramp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1" l="1"/>
  <c r="T44" i="1" s="1"/>
  <c r="N44" i="1"/>
  <c r="M44" i="1"/>
  <c r="L44" i="1"/>
  <c r="E44" i="1"/>
  <c r="G44" i="1" s="1"/>
  <c r="S43" i="1"/>
  <c r="U43" i="1" s="1"/>
  <c r="N43" i="1"/>
  <c r="L43" i="1"/>
  <c r="M43" i="1" s="1"/>
  <c r="E43" i="1"/>
  <c r="F43" i="1" s="1"/>
  <c r="T42" i="1"/>
  <c r="S42" i="1"/>
  <c r="U42" i="1" s="1"/>
  <c r="N42" i="1"/>
  <c r="M42" i="1"/>
  <c r="L42" i="1"/>
  <c r="E42" i="1"/>
  <c r="F42" i="1" s="1"/>
  <c r="U41" i="1"/>
  <c r="T41" i="1"/>
  <c r="S41" i="1"/>
  <c r="L41" i="1"/>
  <c r="N41" i="1" s="1"/>
  <c r="E41" i="1"/>
  <c r="G41" i="1" s="1"/>
  <c r="U40" i="1"/>
  <c r="S40" i="1"/>
  <c r="T40" i="1" s="1"/>
  <c r="L40" i="1"/>
  <c r="N40" i="1" s="1"/>
  <c r="F40" i="1"/>
  <c r="E40" i="1"/>
  <c r="G40" i="1" s="1"/>
  <c r="U39" i="1"/>
  <c r="T39" i="1"/>
  <c r="S39" i="1"/>
  <c r="L39" i="1"/>
  <c r="N39" i="1" s="1"/>
  <c r="G39" i="1"/>
  <c r="F39" i="1"/>
  <c r="E39" i="1"/>
  <c r="S38" i="1"/>
  <c r="U38" i="1" s="1"/>
  <c r="L38" i="1"/>
  <c r="M38" i="1" s="1"/>
  <c r="G38" i="1"/>
  <c r="E38" i="1"/>
  <c r="F38" i="1" s="1"/>
  <c r="S37" i="1"/>
  <c r="T37" i="1" s="1"/>
  <c r="M37" i="1"/>
  <c r="L37" i="1"/>
  <c r="N37" i="1" s="1"/>
  <c r="G37" i="1"/>
  <c r="F37" i="1"/>
  <c r="E37" i="1"/>
  <c r="S36" i="1"/>
  <c r="U36" i="1" s="1"/>
  <c r="N36" i="1"/>
  <c r="M36" i="1"/>
  <c r="L36" i="1"/>
  <c r="E36" i="1"/>
  <c r="G36" i="1" s="1"/>
  <c r="S35" i="1"/>
  <c r="U35" i="1" s="1"/>
  <c r="N35" i="1"/>
  <c r="L35" i="1"/>
  <c r="M35" i="1" s="1"/>
  <c r="E35" i="1"/>
  <c r="G35" i="1" s="1"/>
  <c r="T34" i="1"/>
  <c r="S34" i="1"/>
  <c r="U34" i="1" s="1"/>
  <c r="N34" i="1"/>
  <c r="M34" i="1"/>
  <c r="L34" i="1"/>
  <c r="E34" i="1"/>
  <c r="G34" i="1" s="1"/>
  <c r="U33" i="1"/>
  <c r="T33" i="1"/>
  <c r="S33" i="1"/>
  <c r="L33" i="1"/>
  <c r="N33" i="1" s="1"/>
  <c r="E33" i="1"/>
  <c r="F33" i="1" s="1"/>
  <c r="U32" i="1"/>
  <c r="S32" i="1"/>
  <c r="T32" i="1" s="1"/>
  <c r="L32" i="1"/>
  <c r="N32" i="1" s="1"/>
  <c r="F32" i="1"/>
  <c r="E32" i="1"/>
  <c r="G32" i="1" s="1"/>
  <c r="U31" i="1"/>
  <c r="T31" i="1"/>
  <c r="S31" i="1"/>
  <c r="L31" i="1"/>
  <c r="M31" i="1" s="1"/>
  <c r="G31" i="1"/>
  <c r="F31" i="1"/>
  <c r="E31" i="1"/>
  <c r="S30" i="1"/>
  <c r="U30" i="1" s="1"/>
  <c r="L30" i="1"/>
  <c r="N30" i="1" s="1"/>
  <c r="G30" i="1"/>
  <c r="E30" i="1"/>
  <c r="F30" i="1" s="1"/>
  <c r="S29" i="1"/>
  <c r="T29" i="1" s="1"/>
  <c r="M29" i="1"/>
  <c r="L29" i="1"/>
  <c r="N29" i="1" s="1"/>
  <c r="G29" i="1"/>
  <c r="F29" i="1"/>
  <c r="E29" i="1"/>
  <c r="S28" i="1"/>
  <c r="U28" i="1" s="1"/>
  <c r="N28" i="1"/>
  <c r="M28" i="1"/>
  <c r="L28" i="1"/>
  <c r="E28" i="1"/>
  <c r="G28" i="1" s="1"/>
  <c r="S27" i="1"/>
  <c r="U27" i="1" s="1"/>
  <c r="N27" i="1"/>
  <c r="L27" i="1"/>
  <c r="M27" i="1" s="1"/>
  <c r="E27" i="1"/>
  <c r="F27" i="1" s="1"/>
  <c r="S22" i="1"/>
  <c r="U22" i="1" s="1"/>
  <c r="N22" i="1"/>
  <c r="M22" i="1"/>
  <c r="L22" i="1"/>
  <c r="S21" i="1"/>
  <c r="T21" i="1" s="1"/>
  <c r="N21" i="1"/>
  <c r="M21" i="1"/>
  <c r="L21" i="1"/>
  <c r="S20" i="1"/>
  <c r="U20" i="1" s="1"/>
  <c r="L20" i="1"/>
  <c r="M20" i="1" s="1"/>
  <c r="U19" i="1"/>
  <c r="S19" i="1"/>
  <c r="T19" i="1" s="1"/>
  <c r="L19" i="1"/>
  <c r="M19" i="1" s="1"/>
  <c r="S18" i="1"/>
  <c r="U18" i="1" s="1"/>
  <c r="N18" i="1"/>
  <c r="M18" i="1"/>
  <c r="L18" i="1"/>
  <c r="S17" i="1"/>
  <c r="U17" i="1" s="1"/>
  <c r="N17" i="1"/>
  <c r="M17" i="1"/>
  <c r="L17" i="1"/>
  <c r="S16" i="1"/>
  <c r="U16" i="1" s="1"/>
  <c r="L16" i="1"/>
  <c r="N16" i="1" s="1"/>
  <c r="U15" i="1"/>
  <c r="S15" i="1"/>
  <c r="T15" i="1" s="1"/>
  <c r="L15" i="1"/>
  <c r="M15" i="1" s="1"/>
  <c r="S14" i="1"/>
  <c r="U14" i="1" s="1"/>
  <c r="M14" i="1"/>
  <c r="L14" i="1"/>
  <c r="N14" i="1" s="1"/>
  <c r="S13" i="1"/>
  <c r="U13" i="1" s="1"/>
  <c r="N13" i="1"/>
  <c r="M13" i="1"/>
  <c r="L13" i="1"/>
  <c r="S12" i="1"/>
  <c r="U12" i="1" s="1"/>
  <c r="L12" i="1"/>
  <c r="N12" i="1" s="1"/>
  <c r="U11" i="1"/>
  <c r="S11" i="1"/>
  <c r="T11" i="1" s="1"/>
  <c r="L11" i="1"/>
  <c r="M11" i="1" s="1"/>
  <c r="S10" i="1"/>
  <c r="U10" i="1" s="1"/>
  <c r="M10" i="1"/>
  <c r="L10" i="1"/>
  <c r="N10" i="1" s="1"/>
  <c r="S9" i="1"/>
  <c r="U9" i="1" s="1"/>
  <c r="N9" i="1"/>
  <c r="M9" i="1"/>
  <c r="L9" i="1"/>
  <c r="S8" i="1"/>
  <c r="U8" i="1" s="1"/>
  <c r="L8" i="1"/>
  <c r="N8" i="1" s="1"/>
  <c r="U7" i="1"/>
  <c r="S7" i="1"/>
  <c r="T7" i="1" s="1"/>
  <c r="L7" i="1"/>
  <c r="M7" i="1" s="1"/>
  <c r="S6" i="1"/>
  <c r="U6" i="1" s="1"/>
  <c r="M6" i="1"/>
  <c r="L6" i="1"/>
  <c r="N6" i="1" s="1"/>
  <c r="S5" i="1"/>
  <c r="U5" i="1" s="1"/>
  <c r="N5" i="1"/>
  <c r="M5" i="1"/>
  <c r="L5" i="1"/>
  <c r="T6" i="1" l="1"/>
  <c r="T14" i="1"/>
  <c r="T22" i="1"/>
  <c r="M12" i="1"/>
  <c r="M16" i="1"/>
  <c r="T27" i="1"/>
  <c r="M30" i="1"/>
  <c r="T35" i="1"/>
  <c r="T43" i="1"/>
  <c r="T9" i="1"/>
  <c r="T17" i="1"/>
  <c r="N20" i="1"/>
  <c r="T28" i="1"/>
  <c r="F34" i="1"/>
  <c r="N38" i="1"/>
  <c r="M39" i="1"/>
  <c r="M32" i="1"/>
  <c r="F35" i="1"/>
  <c r="M40" i="1"/>
  <c r="U44" i="1"/>
  <c r="N7" i="1"/>
  <c r="T8" i="1"/>
  <c r="N11" i="1"/>
  <c r="T12" i="1"/>
  <c r="N15" i="1"/>
  <c r="T16" i="1"/>
  <c r="N19" i="1"/>
  <c r="T20" i="1"/>
  <c r="G27" i="1"/>
  <c r="F28" i="1"/>
  <c r="U29" i="1"/>
  <c r="T30" i="1"/>
  <c r="M33" i="1"/>
  <c r="F36" i="1"/>
  <c r="U37" i="1"/>
  <c r="T38" i="1"/>
  <c r="M41" i="1"/>
  <c r="G43" i="1"/>
  <c r="F44" i="1"/>
  <c r="T13" i="1"/>
  <c r="G33" i="1"/>
  <c r="U21" i="1"/>
  <c r="N31" i="1"/>
  <c r="G42" i="1"/>
  <c r="T10" i="1"/>
  <c r="T18" i="1"/>
  <c r="M8" i="1"/>
  <c r="F41" i="1"/>
  <c r="T5" i="1"/>
  <c r="T36" i="1"/>
</calcChain>
</file>

<file path=xl/sharedStrings.xml><?xml version="1.0" encoding="utf-8"?>
<sst xmlns="http://schemas.openxmlformats.org/spreadsheetml/2006/main" count="64" uniqueCount="26">
  <si>
    <t>Experimento 2</t>
  </si>
  <si>
    <t>Experimento 3</t>
  </si>
  <si>
    <t>i</t>
  </si>
  <si>
    <t>t_i</t>
  </si>
  <si>
    <t>teta_e(t_i)</t>
  </si>
  <si>
    <t>w_e(t_i)</t>
  </si>
  <si>
    <t>v_e(t_i)</t>
  </si>
  <si>
    <t>a_e(t_i)</t>
  </si>
  <si>
    <t>Detalhes:</t>
  </si>
  <si>
    <t xml:space="preserve">Graus medidos pela bundinha (parte de trás) da bola vermelha			</t>
  </si>
  <si>
    <t>A aceleração calculada foi a centrípeta</t>
  </si>
  <si>
    <t>Unidades de medida</t>
  </si>
  <si>
    <t>Tempo (t)</t>
  </si>
  <si>
    <t>seg (s)</t>
  </si>
  <si>
    <t>Ângulo (teta)</t>
  </si>
  <si>
    <t>graus (º)</t>
  </si>
  <si>
    <t>Velocidade Ângular (w)</t>
  </si>
  <si>
    <t>rad/s</t>
  </si>
  <si>
    <t>Velocidade Escalar (v)</t>
  </si>
  <si>
    <t>m/s</t>
  </si>
  <si>
    <t>Aceleração Centrípeta (a)</t>
  </si>
  <si>
    <t>m/s^2</t>
  </si>
  <si>
    <t>-</t>
  </si>
  <si>
    <t>Experimento 5</t>
  </si>
  <si>
    <t>Experimento 7</t>
  </si>
  <si>
    <t>Experimento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</si>
</sst>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"/>
    <numFmt numFmtId="166" formatCode="#,##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/>
    <xf numFmtId="164" fontId="1" fillId="0" borderId="5" xfId="0" applyNumberFormat="1" applyFont="1" applyBorder="1"/>
    <xf numFmtId="165" fontId="1" fillId="0" borderId="5" xfId="0" applyNumberFormat="1" applyFont="1" applyBorder="1"/>
    <xf numFmtId="166" fontId="1" fillId="0" borderId="5" xfId="0" applyNumberFormat="1" applyFont="1" applyBorder="1"/>
    <xf numFmtId="0" fontId="1" fillId="0" borderId="6" xfId="0" applyFont="1" applyBorder="1"/>
    <xf numFmtId="164" fontId="1" fillId="0" borderId="6" xfId="0" applyNumberFormat="1" applyFont="1" applyBorder="1"/>
    <xf numFmtId="165" fontId="1" fillId="0" borderId="6" xfId="0" applyNumberFormat="1" applyFont="1" applyBorder="1"/>
    <xf numFmtId="166" fontId="1" fillId="0" borderId="6" xfId="0" applyNumberFormat="1" applyFont="1" applyBorder="1"/>
    <xf numFmtId="0" fontId="1" fillId="0" borderId="8" xfId="0" applyFont="1" applyBorder="1"/>
    <xf numFmtId="164" fontId="1" fillId="0" borderId="7" xfId="0" applyNumberFormat="1" applyFont="1" applyBorder="1"/>
    <xf numFmtId="165" fontId="1" fillId="0" borderId="8" xfId="0" applyNumberFormat="1" applyFont="1" applyBorder="1"/>
    <xf numFmtId="166" fontId="1" fillId="0" borderId="9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3" fontId="1" fillId="0" borderId="5" xfId="0" applyNumberFormat="1" applyFont="1" applyBorder="1"/>
    <xf numFmtId="164" fontId="1" fillId="0" borderId="8" xfId="0" applyNumberFormat="1" applyFont="1" applyBorder="1"/>
    <xf numFmtId="0" fontId="1" fillId="0" borderId="10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6" xfId="0" applyFont="1" applyFill="1" applyBorder="1"/>
    <xf numFmtId="164" fontId="1" fillId="0" borderId="6" xfId="0" applyNumberFormat="1" applyFont="1" applyFill="1" applyBorder="1"/>
    <xf numFmtId="165" fontId="1" fillId="0" borderId="6" xfId="0" applyNumberFormat="1" applyFont="1" applyFill="1" applyBorder="1"/>
    <xf numFmtId="166" fontId="1" fillId="0" borderId="6" xfId="0" applyNumberFormat="1" applyFont="1" applyFill="1" applyBorder="1"/>
    <xf numFmtId="166" fontId="1" fillId="0" borderId="5" xfId="0" applyNumberFormat="1" applyFont="1" applyFill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0" fontId="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U45"/>
  <sheetViews>
    <sheetView tabSelected="1" zoomScale="85" zoomScaleNormal="85" workbookViewId="0">
      <selection activeCell="B4" sqref="B4:F11"/>
    </sheetView>
  </sheetViews>
  <sheetFormatPr defaultColWidth="12.6640625" defaultRowHeight="15.75" customHeight="1" x14ac:dyDescent="0.25"/>
  <sheetData>
    <row r="2" spans="1:21" x14ac:dyDescent="0.25">
      <c r="A2" s="1"/>
      <c r="B2" s="1"/>
      <c r="C2" s="1"/>
      <c r="D2" s="1"/>
      <c r="E2" s="1"/>
      <c r="F2" s="1"/>
    </row>
    <row r="3" spans="1:21" x14ac:dyDescent="0.25">
      <c r="I3" s="22" t="s">
        <v>0</v>
      </c>
      <c r="J3" s="23"/>
      <c r="K3" s="23"/>
      <c r="L3" s="23"/>
      <c r="M3" s="23"/>
      <c r="N3" s="21"/>
      <c r="P3" s="22" t="s">
        <v>1</v>
      </c>
      <c r="Q3" s="23"/>
      <c r="R3" s="23"/>
      <c r="S3" s="23"/>
      <c r="T3" s="23"/>
      <c r="U3" s="21"/>
    </row>
    <row r="4" spans="1:21" x14ac:dyDescent="0.25">
      <c r="B4" s="29" t="s">
        <v>8</v>
      </c>
      <c r="C4" s="29"/>
      <c r="D4" s="29"/>
      <c r="E4" s="29"/>
      <c r="F4" s="29"/>
      <c r="H4" s="2"/>
      <c r="I4" s="3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  <c r="P4" s="3" t="s">
        <v>2</v>
      </c>
      <c r="Q4" s="3" t="s">
        <v>3</v>
      </c>
      <c r="R4" s="3" t="s">
        <v>4</v>
      </c>
      <c r="S4" s="3" t="s">
        <v>5</v>
      </c>
      <c r="T4" s="3" t="s">
        <v>6</v>
      </c>
      <c r="U4" s="3" t="s">
        <v>7</v>
      </c>
    </row>
    <row r="5" spans="1:21" x14ac:dyDescent="0.25">
      <c r="B5" s="29" t="s">
        <v>9</v>
      </c>
      <c r="C5" s="29"/>
      <c r="D5" s="29"/>
      <c r="E5" s="29"/>
      <c r="F5" s="29"/>
      <c r="G5" s="4"/>
      <c r="I5" s="5">
        <v>0</v>
      </c>
      <c r="J5" s="6">
        <v>2.0999999999999999E-3</v>
      </c>
      <c r="K5" s="7">
        <v>-2</v>
      </c>
      <c r="L5" s="8">
        <f t="shared" ref="L5:L22" si="0">(ABS(K6-K5)*PI())/(180*(J6-J5))</f>
        <v>17.453292519943297</v>
      </c>
      <c r="M5" s="8">
        <f t="shared" ref="M5:M22" si="1">L5*0.145</f>
        <v>2.530727415391778</v>
      </c>
      <c r="N5" s="8">
        <f t="shared" ref="N5:N22" si="2">L5*L5*0.145</f>
        <v>44.16952586907275</v>
      </c>
      <c r="P5" s="5">
        <v>0</v>
      </c>
      <c r="Q5" s="6">
        <v>4.1999999999999997E-3</v>
      </c>
      <c r="R5" s="7">
        <v>1.5</v>
      </c>
      <c r="S5" s="8">
        <f t="shared" ref="S5:S22" si="3">(ABS(R6-R5)*PI())/(180*(Q6-Q5))</f>
        <v>17.104226669544428</v>
      </c>
      <c r="T5" s="8">
        <f t="shared" ref="T5:T22" si="4">S5*0.145</f>
        <v>2.4801128670839416</v>
      </c>
      <c r="U5" s="8">
        <f t="shared" ref="U5:U22" si="5">S5*S5*0.145</f>
        <v>42.420412644657453</v>
      </c>
    </row>
    <row r="6" spans="1:21" x14ac:dyDescent="0.25">
      <c r="B6" s="29" t="s">
        <v>10</v>
      </c>
      <c r="C6" s="29"/>
      <c r="D6" s="29"/>
      <c r="E6" s="29"/>
      <c r="F6" s="29"/>
      <c r="I6" s="9">
        <v>1</v>
      </c>
      <c r="J6" s="10">
        <v>2.7099999999999999E-2</v>
      </c>
      <c r="K6" s="11">
        <v>23</v>
      </c>
      <c r="L6" s="12">
        <f t="shared" si="0"/>
        <v>17.453292519943297</v>
      </c>
      <c r="M6" s="8">
        <f t="shared" si="1"/>
        <v>2.530727415391778</v>
      </c>
      <c r="N6" s="8">
        <f t="shared" si="2"/>
        <v>44.16952586907275</v>
      </c>
      <c r="P6" s="9">
        <v>1</v>
      </c>
      <c r="Q6" s="10">
        <v>2.92E-2</v>
      </c>
      <c r="R6" s="11">
        <v>26</v>
      </c>
      <c r="S6" s="12">
        <f t="shared" si="3"/>
        <v>17.453292519943297</v>
      </c>
      <c r="T6" s="8">
        <f t="shared" si="4"/>
        <v>2.530727415391778</v>
      </c>
      <c r="U6" s="8">
        <f t="shared" si="5"/>
        <v>44.16952586907275</v>
      </c>
    </row>
    <row r="7" spans="1:21" x14ac:dyDescent="0.25">
      <c r="B7" s="30" t="s">
        <v>11</v>
      </c>
      <c r="C7" s="31" t="s">
        <v>12</v>
      </c>
      <c r="D7" s="31"/>
      <c r="E7" s="31"/>
      <c r="F7" s="32" t="s">
        <v>13</v>
      </c>
      <c r="I7" s="9">
        <v>2</v>
      </c>
      <c r="J7" s="6">
        <v>5.21E-2</v>
      </c>
      <c r="K7" s="11">
        <v>48</v>
      </c>
      <c r="L7" s="12">
        <f t="shared" si="0"/>
        <v>16.755160819145562</v>
      </c>
      <c r="M7" s="8">
        <f t="shared" si="1"/>
        <v>2.4294983187761066</v>
      </c>
      <c r="N7" s="8">
        <f t="shared" si="2"/>
        <v>40.706635040937435</v>
      </c>
      <c r="P7" s="9">
        <v>2</v>
      </c>
      <c r="Q7" s="10">
        <v>5.4199999999999998E-2</v>
      </c>
      <c r="R7" s="11">
        <v>51</v>
      </c>
      <c r="S7" s="12">
        <f t="shared" si="3"/>
        <v>15.009831567151227</v>
      </c>
      <c r="T7" s="8">
        <f t="shared" si="4"/>
        <v>2.1764255772369276</v>
      </c>
      <c r="U7" s="8">
        <f t="shared" si="5"/>
        <v>32.667781332766175</v>
      </c>
    </row>
    <row r="8" spans="1:21" x14ac:dyDescent="0.25">
      <c r="B8" s="33"/>
      <c r="C8" s="31" t="s">
        <v>14</v>
      </c>
      <c r="D8" s="31"/>
      <c r="E8" s="31"/>
      <c r="F8" s="32" t="s">
        <v>15</v>
      </c>
      <c r="I8" s="9">
        <v>3</v>
      </c>
      <c r="J8" s="6">
        <v>7.7100000000000002E-2</v>
      </c>
      <c r="K8" s="11">
        <v>72</v>
      </c>
      <c r="L8" s="12">
        <f t="shared" si="0"/>
        <v>13.962634015954638</v>
      </c>
      <c r="M8" s="8">
        <f t="shared" si="1"/>
        <v>2.0245819323134224</v>
      </c>
      <c r="N8" s="8">
        <f t="shared" si="2"/>
        <v>28.268496556206561</v>
      </c>
      <c r="P8" s="9">
        <v>3</v>
      </c>
      <c r="Q8" s="10">
        <v>7.9200000000000007E-2</v>
      </c>
      <c r="R8" s="11">
        <v>72.5</v>
      </c>
      <c r="S8" s="12">
        <f t="shared" si="3"/>
        <v>14.311699866353504</v>
      </c>
      <c r="T8" s="8">
        <f t="shared" si="4"/>
        <v>2.0751964806212579</v>
      </c>
      <c r="U8" s="8">
        <f t="shared" si="5"/>
        <v>29.699589194364517</v>
      </c>
    </row>
    <row r="9" spans="1:21" x14ac:dyDescent="0.25">
      <c r="B9" s="33"/>
      <c r="C9" s="31" t="s">
        <v>16</v>
      </c>
      <c r="D9" s="31"/>
      <c r="E9" s="31"/>
      <c r="F9" s="32" t="s">
        <v>17</v>
      </c>
      <c r="I9" s="9">
        <v>4</v>
      </c>
      <c r="J9" s="10">
        <v>0.1021</v>
      </c>
      <c r="K9" s="11">
        <v>92</v>
      </c>
      <c r="L9" s="12">
        <f t="shared" si="0"/>
        <v>12.915436464758042</v>
      </c>
      <c r="M9" s="8">
        <f t="shared" si="1"/>
        <v>1.8727382873899159</v>
      </c>
      <c r="N9" s="8">
        <f t="shared" si="2"/>
        <v>24.187232365904244</v>
      </c>
      <c r="P9" s="9">
        <v>4</v>
      </c>
      <c r="Q9" s="10">
        <v>0.1042</v>
      </c>
      <c r="R9" s="11">
        <v>93</v>
      </c>
      <c r="S9" s="12">
        <f t="shared" si="3"/>
        <v>13.962634015954631</v>
      </c>
      <c r="T9" s="8">
        <f t="shared" si="4"/>
        <v>2.0245819323134215</v>
      </c>
      <c r="U9" s="8">
        <f t="shared" si="5"/>
        <v>28.268496556206532</v>
      </c>
    </row>
    <row r="10" spans="1:21" x14ac:dyDescent="0.25">
      <c r="B10" s="33"/>
      <c r="C10" s="31" t="s">
        <v>18</v>
      </c>
      <c r="D10" s="31"/>
      <c r="E10" s="31"/>
      <c r="F10" s="32" t="s">
        <v>19</v>
      </c>
      <c r="I10" s="9">
        <v>5</v>
      </c>
      <c r="J10" s="6">
        <v>0.12709999999999999</v>
      </c>
      <c r="K10" s="11">
        <v>110.5</v>
      </c>
      <c r="L10" s="12">
        <f t="shared" si="0"/>
        <v>11.868238913561433</v>
      </c>
      <c r="M10" s="8">
        <f t="shared" si="1"/>
        <v>1.7208946424664076</v>
      </c>
      <c r="N10" s="8">
        <f t="shared" si="2"/>
        <v>20.42398876185921</v>
      </c>
      <c r="P10" s="9">
        <v>5</v>
      </c>
      <c r="Q10" s="10">
        <v>0.12920000000000001</v>
      </c>
      <c r="R10" s="11">
        <v>113</v>
      </c>
      <c r="S10" s="12">
        <f t="shared" si="3"/>
        <v>10.471975511965978</v>
      </c>
      <c r="T10" s="8">
        <f t="shared" si="4"/>
        <v>1.5184364492350666</v>
      </c>
      <c r="U10" s="8">
        <f t="shared" si="5"/>
        <v>15.901029312866189</v>
      </c>
    </row>
    <row r="11" spans="1:21" x14ac:dyDescent="0.25">
      <c r="B11" s="33"/>
      <c r="C11" s="31" t="s">
        <v>20</v>
      </c>
      <c r="D11" s="31"/>
      <c r="E11" s="31"/>
      <c r="F11" s="32" t="s">
        <v>21</v>
      </c>
      <c r="I11" s="9">
        <v>6</v>
      </c>
      <c r="J11" s="6">
        <v>0.15210000000000001</v>
      </c>
      <c r="K11" s="11">
        <v>127.5</v>
      </c>
      <c r="L11" s="12">
        <f t="shared" si="0"/>
        <v>10.471975511965978</v>
      </c>
      <c r="M11" s="8">
        <f t="shared" si="1"/>
        <v>1.5184364492350666</v>
      </c>
      <c r="N11" s="8">
        <f t="shared" si="2"/>
        <v>15.901029312866189</v>
      </c>
      <c r="P11" s="9">
        <v>6</v>
      </c>
      <c r="Q11" s="10">
        <v>0.1542</v>
      </c>
      <c r="R11" s="11">
        <v>128</v>
      </c>
      <c r="S11" s="12">
        <f t="shared" si="3"/>
        <v>10.471975511965978</v>
      </c>
      <c r="T11" s="8">
        <f t="shared" si="4"/>
        <v>1.5184364492350666</v>
      </c>
      <c r="U11" s="8">
        <f t="shared" si="5"/>
        <v>15.901029312866189</v>
      </c>
    </row>
    <row r="12" spans="1:21" x14ac:dyDescent="0.25">
      <c r="I12" s="9">
        <v>7</v>
      </c>
      <c r="J12" s="10">
        <v>0.17710000000000001</v>
      </c>
      <c r="K12" s="11">
        <v>142.5</v>
      </c>
      <c r="L12" s="12">
        <f t="shared" si="0"/>
        <v>9.4247779607693811</v>
      </c>
      <c r="M12" s="8">
        <f t="shared" si="1"/>
        <v>1.3665928043115603</v>
      </c>
      <c r="N12" s="8">
        <f t="shared" si="2"/>
        <v>12.879833743421615</v>
      </c>
      <c r="P12" s="9">
        <v>7</v>
      </c>
      <c r="Q12" s="10">
        <v>0.1792</v>
      </c>
      <c r="R12" s="11">
        <v>143</v>
      </c>
      <c r="S12" s="12">
        <f t="shared" si="3"/>
        <v>10.122909661567114</v>
      </c>
      <c r="T12" s="8">
        <f t="shared" si="4"/>
        <v>1.4678219009272315</v>
      </c>
      <c r="U12" s="8">
        <f t="shared" si="5"/>
        <v>14.858628502356076</v>
      </c>
    </row>
    <row r="13" spans="1:21" x14ac:dyDescent="0.25">
      <c r="I13" s="9">
        <v>8</v>
      </c>
      <c r="J13" s="6">
        <v>0.2021</v>
      </c>
      <c r="K13" s="11">
        <v>156</v>
      </c>
      <c r="L13" s="12">
        <f t="shared" si="0"/>
        <v>9.7738438111682466</v>
      </c>
      <c r="M13" s="8">
        <f t="shared" si="1"/>
        <v>1.4172073526193956</v>
      </c>
      <c r="N13" s="8">
        <f t="shared" si="2"/>
        <v>13.851563312541215</v>
      </c>
      <c r="P13" s="9">
        <v>8</v>
      </c>
      <c r="Q13" s="10">
        <v>0.20419999999999999</v>
      </c>
      <c r="R13" s="11">
        <v>157.5</v>
      </c>
      <c r="S13" s="12">
        <f t="shared" si="3"/>
        <v>9.4247779607693811</v>
      </c>
      <c r="T13" s="8">
        <f t="shared" si="4"/>
        <v>1.3665928043115603</v>
      </c>
      <c r="U13" s="8">
        <f t="shared" si="5"/>
        <v>12.879833743421615</v>
      </c>
    </row>
    <row r="14" spans="1:21" x14ac:dyDescent="0.25">
      <c r="I14" s="9">
        <v>9</v>
      </c>
      <c r="J14" s="6">
        <v>0.2271</v>
      </c>
      <c r="K14" s="11">
        <v>170</v>
      </c>
      <c r="L14" s="12">
        <f t="shared" si="0"/>
        <v>9.0757121103705156</v>
      </c>
      <c r="M14" s="8">
        <f t="shared" si="1"/>
        <v>1.3159782560037248</v>
      </c>
      <c r="N14" s="8">
        <f t="shared" si="2"/>
        <v>11.943439794997275</v>
      </c>
      <c r="P14" s="9">
        <v>9</v>
      </c>
      <c r="Q14" s="10">
        <v>0.22919999999999999</v>
      </c>
      <c r="R14" s="11">
        <v>171</v>
      </c>
      <c r="S14" s="12">
        <f t="shared" si="3"/>
        <v>9.4247779607693811</v>
      </c>
      <c r="T14" s="8">
        <f t="shared" si="4"/>
        <v>1.3665928043115603</v>
      </c>
      <c r="U14" s="8">
        <f t="shared" si="5"/>
        <v>12.879833743421615</v>
      </c>
    </row>
    <row r="15" spans="1:21" x14ac:dyDescent="0.25">
      <c r="I15" s="9">
        <v>10</v>
      </c>
      <c r="J15" s="10">
        <v>0.25209999999999999</v>
      </c>
      <c r="K15" s="11">
        <v>183</v>
      </c>
      <c r="L15" s="12">
        <f t="shared" si="0"/>
        <v>10.471975511965969</v>
      </c>
      <c r="M15" s="8">
        <f t="shared" si="1"/>
        <v>1.5184364492350653</v>
      </c>
      <c r="N15" s="8">
        <f t="shared" si="2"/>
        <v>15.901029312866161</v>
      </c>
      <c r="P15" s="9">
        <v>10</v>
      </c>
      <c r="Q15" s="10">
        <v>0.25419999999999998</v>
      </c>
      <c r="R15" s="11">
        <v>184.5</v>
      </c>
      <c r="S15" s="12">
        <f t="shared" si="3"/>
        <v>9.4247779607693722</v>
      </c>
      <c r="T15" s="8">
        <f t="shared" si="4"/>
        <v>1.3665928043115589</v>
      </c>
      <c r="U15" s="8">
        <f t="shared" si="5"/>
        <v>12.879833743421591</v>
      </c>
    </row>
    <row r="16" spans="1:21" x14ac:dyDescent="0.25">
      <c r="I16" s="9">
        <v>11</v>
      </c>
      <c r="J16" s="6">
        <v>0.27710000000000001</v>
      </c>
      <c r="K16" s="11">
        <v>198</v>
      </c>
      <c r="L16" s="12">
        <f t="shared" si="0"/>
        <v>10.122909661567126</v>
      </c>
      <c r="M16" s="8">
        <f t="shared" si="1"/>
        <v>1.4678219009272333</v>
      </c>
      <c r="N16" s="8">
        <f t="shared" si="2"/>
        <v>14.858628502356114</v>
      </c>
      <c r="P16" s="9">
        <v>11</v>
      </c>
      <c r="Q16" s="10">
        <v>0.2792</v>
      </c>
      <c r="R16" s="11">
        <v>198</v>
      </c>
      <c r="S16" s="12">
        <f t="shared" si="3"/>
        <v>10.471975511965969</v>
      </c>
      <c r="T16" s="8">
        <f t="shared" si="4"/>
        <v>1.5184364492350653</v>
      </c>
      <c r="U16" s="8">
        <f t="shared" si="5"/>
        <v>15.901029312866161</v>
      </c>
    </row>
    <row r="17" spans="1:21" x14ac:dyDescent="0.25">
      <c r="I17" s="9">
        <v>12</v>
      </c>
      <c r="J17" s="6">
        <v>0.30209999999999998</v>
      </c>
      <c r="K17" s="11">
        <v>212.5</v>
      </c>
      <c r="L17" s="12">
        <f t="shared" si="0"/>
        <v>11.519173063162565</v>
      </c>
      <c r="M17" s="8">
        <f t="shared" si="1"/>
        <v>1.6702800941585718</v>
      </c>
      <c r="N17" s="8">
        <f t="shared" si="2"/>
        <v>19.240245468568055</v>
      </c>
      <c r="P17" s="9">
        <v>12</v>
      </c>
      <c r="Q17" s="10">
        <v>0.30420000000000003</v>
      </c>
      <c r="R17" s="11">
        <v>213</v>
      </c>
      <c r="S17" s="12">
        <f t="shared" si="3"/>
        <v>11.868238913561457</v>
      </c>
      <c r="T17" s="8">
        <f t="shared" si="4"/>
        <v>1.7208946424664111</v>
      </c>
      <c r="U17" s="8">
        <f t="shared" si="5"/>
        <v>20.423988761859295</v>
      </c>
    </row>
    <row r="18" spans="1:21" x14ac:dyDescent="0.25">
      <c r="I18" s="9">
        <v>13</v>
      </c>
      <c r="J18" s="10">
        <v>0.3271</v>
      </c>
      <c r="K18" s="11">
        <v>229</v>
      </c>
      <c r="L18" s="12">
        <f t="shared" si="0"/>
        <v>13.264502315156893</v>
      </c>
      <c r="M18" s="8">
        <f t="shared" si="1"/>
        <v>1.9233528356977494</v>
      </c>
      <c r="N18" s="8">
        <f t="shared" si="2"/>
        <v>25.512318141976369</v>
      </c>
      <c r="P18" s="9">
        <v>13</v>
      </c>
      <c r="Q18" s="10">
        <v>0.32919999999999999</v>
      </c>
      <c r="R18" s="11">
        <v>230</v>
      </c>
      <c r="S18" s="12">
        <f t="shared" si="3"/>
        <v>13.962634015954626</v>
      </c>
      <c r="T18" s="8">
        <f t="shared" si="4"/>
        <v>2.0245819323134207</v>
      </c>
      <c r="U18" s="8">
        <f t="shared" si="5"/>
        <v>28.268496556206511</v>
      </c>
    </row>
    <row r="19" spans="1:21" x14ac:dyDescent="0.25">
      <c r="I19" s="9">
        <v>14</v>
      </c>
      <c r="J19" s="6">
        <v>0.35210000000000002</v>
      </c>
      <c r="K19" s="11">
        <v>248</v>
      </c>
      <c r="L19" s="12">
        <f t="shared" si="0"/>
        <v>14.660765716752389</v>
      </c>
      <c r="M19" s="8">
        <f t="shared" si="1"/>
        <v>2.1258110289290961</v>
      </c>
      <c r="N19" s="8">
        <f t="shared" si="2"/>
        <v>31.166017453217815</v>
      </c>
      <c r="P19" s="9">
        <v>14</v>
      </c>
      <c r="Q19" s="10">
        <v>0.35420000000000001</v>
      </c>
      <c r="R19" s="11">
        <v>250</v>
      </c>
      <c r="S19" s="12">
        <f t="shared" si="3"/>
        <v>13.962634015954656</v>
      </c>
      <c r="T19" s="8">
        <f t="shared" si="4"/>
        <v>2.0245819323134251</v>
      </c>
      <c r="U19" s="8">
        <f t="shared" si="5"/>
        <v>28.268496556206635</v>
      </c>
    </row>
    <row r="20" spans="1:21" x14ac:dyDescent="0.25">
      <c r="I20" s="9">
        <v>15</v>
      </c>
      <c r="J20" s="6">
        <v>0.37709999999999999</v>
      </c>
      <c r="K20" s="11">
        <v>269</v>
      </c>
      <c r="L20" s="12">
        <f t="shared" si="0"/>
        <v>15.358897417550086</v>
      </c>
      <c r="M20" s="8">
        <f t="shared" si="1"/>
        <v>2.2270401255447623</v>
      </c>
      <c r="N20" s="8">
        <f t="shared" si="2"/>
        <v>34.204880833009867</v>
      </c>
      <c r="P20" s="9">
        <v>15</v>
      </c>
      <c r="Q20" s="10">
        <v>0.37919999999999998</v>
      </c>
      <c r="R20" s="11">
        <v>270</v>
      </c>
      <c r="S20" s="12">
        <f t="shared" si="3"/>
        <v>16.057029118347817</v>
      </c>
      <c r="T20" s="8">
        <f t="shared" si="4"/>
        <v>2.3282692221604333</v>
      </c>
      <c r="U20" s="8">
        <f t="shared" si="5"/>
        <v>37.385086695583098</v>
      </c>
    </row>
    <row r="21" spans="1:21" x14ac:dyDescent="0.25">
      <c r="I21" s="9">
        <v>16</v>
      </c>
      <c r="J21" s="10">
        <v>0.40210000000000001</v>
      </c>
      <c r="K21" s="11">
        <v>291</v>
      </c>
      <c r="L21" s="12">
        <f t="shared" si="0"/>
        <v>16.057029118347852</v>
      </c>
      <c r="M21" s="8">
        <f t="shared" si="1"/>
        <v>2.3282692221604386</v>
      </c>
      <c r="N21" s="8">
        <f t="shared" si="2"/>
        <v>37.385086695583261</v>
      </c>
      <c r="P21" s="9">
        <v>16</v>
      </c>
      <c r="Q21" s="9">
        <v>0.4042</v>
      </c>
      <c r="R21" s="11">
        <v>293</v>
      </c>
      <c r="S21" s="12">
        <f t="shared" si="3"/>
        <v>23.038346126325131</v>
      </c>
      <c r="T21" s="8">
        <f t="shared" si="4"/>
        <v>3.3405601883171436</v>
      </c>
      <c r="U21" s="8">
        <f t="shared" si="5"/>
        <v>76.960981874272221</v>
      </c>
    </row>
    <row r="22" spans="1:21" x14ac:dyDescent="0.25">
      <c r="I22" s="9">
        <v>17</v>
      </c>
      <c r="J22" s="6">
        <v>0.42709999999999998</v>
      </c>
      <c r="K22" s="11">
        <v>314</v>
      </c>
      <c r="L22" s="12">
        <f t="shared" si="0"/>
        <v>16.057029118347817</v>
      </c>
      <c r="M22" s="8">
        <f t="shared" si="1"/>
        <v>2.3282692221604333</v>
      </c>
      <c r="N22" s="8">
        <f t="shared" si="2"/>
        <v>37.385086695583098</v>
      </c>
      <c r="P22" s="9">
        <v>17</v>
      </c>
      <c r="Q22" s="9">
        <v>0.42920000000000003</v>
      </c>
      <c r="R22" s="11">
        <v>326</v>
      </c>
      <c r="S22" s="12">
        <f t="shared" si="3"/>
        <v>9.7738438111682591</v>
      </c>
      <c r="T22" s="8">
        <f t="shared" si="4"/>
        <v>1.4172073526193976</v>
      </c>
      <c r="U22" s="8">
        <f t="shared" si="5"/>
        <v>13.85156331254125</v>
      </c>
    </row>
    <row r="23" spans="1:21" x14ac:dyDescent="0.25">
      <c r="I23" s="13">
        <v>18</v>
      </c>
      <c r="J23" s="14">
        <v>0.4521</v>
      </c>
      <c r="K23" s="15">
        <v>337</v>
      </c>
      <c r="L23" s="16" t="s">
        <v>22</v>
      </c>
      <c r="M23" s="16" t="s">
        <v>22</v>
      </c>
      <c r="N23" s="17" t="s">
        <v>22</v>
      </c>
      <c r="P23" s="13">
        <v>18</v>
      </c>
      <c r="Q23" s="13">
        <v>0.45419999999999999</v>
      </c>
      <c r="R23" s="15">
        <v>340</v>
      </c>
      <c r="S23" s="16" t="s">
        <v>22</v>
      </c>
      <c r="T23" s="16" t="s">
        <v>22</v>
      </c>
      <c r="U23" s="17" t="s">
        <v>22</v>
      </c>
    </row>
    <row r="25" spans="1:21" x14ac:dyDescent="0.25">
      <c r="A25" s="1"/>
      <c r="B25" s="22" t="s">
        <v>23</v>
      </c>
      <c r="C25" s="23"/>
      <c r="D25" s="23"/>
      <c r="E25" s="23"/>
      <c r="F25" s="23"/>
      <c r="G25" s="21"/>
      <c r="I25" s="22" t="s">
        <v>24</v>
      </c>
      <c r="J25" s="23"/>
      <c r="K25" s="23"/>
      <c r="L25" s="23"/>
      <c r="M25" s="23"/>
      <c r="N25" s="21"/>
      <c r="P25" s="22" t="s">
        <v>25</v>
      </c>
      <c r="Q25" s="23"/>
      <c r="R25" s="23"/>
      <c r="S25" s="23"/>
      <c r="T25" s="23"/>
      <c r="U25" s="21"/>
    </row>
    <row r="26" spans="1:21" x14ac:dyDescent="0.25">
      <c r="A26" s="1"/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  <c r="I26" s="3" t="s">
        <v>2</v>
      </c>
      <c r="J26" s="3" t="s">
        <v>3</v>
      </c>
      <c r="K26" s="3" t="s">
        <v>4</v>
      </c>
      <c r="L26" s="3" t="s">
        <v>5</v>
      </c>
      <c r="M26" s="3" t="s">
        <v>6</v>
      </c>
      <c r="N26" s="3" t="s">
        <v>7</v>
      </c>
      <c r="P26" s="3" t="s">
        <v>2</v>
      </c>
      <c r="Q26" s="3" t="s">
        <v>3</v>
      </c>
      <c r="R26" s="3" t="s">
        <v>4</v>
      </c>
      <c r="S26" s="3" t="s">
        <v>5</v>
      </c>
      <c r="T26" s="3" t="s">
        <v>6</v>
      </c>
      <c r="U26" s="3" t="s">
        <v>7</v>
      </c>
    </row>
    <row r="27" spans="1:21" x14ac:dyDescent="0.25">
      <c r="B27" s="5">
        <v>0</v>
      </c>
      <c r="C27" s="6">
        <v>8.3000000000000001E-3</v>
      </c>
      <c r="D27" s="7">
        <v>6</v>
      </c>
      <c r="E27" s="8">
        <f t="shared" ref="E27:E44" si="6">(ABS(D28-D27)*PI())/(180*(C28-C27))</f>
        <v>17.453292519943297</v>
      </c>
      <c r="F27" s="8">
        <f t="shared" ref="F27:F44" si="7">E27*0.145</f>
        <v>2.530727415391778</v>
      </c>
      <c r="G27" s="8">
        <f t="shared" ref="G27:G44" si="8">E27*E27*0.145</f>
        <v>44.16952586907275</v>
      </c>
      <c r="I27" s="5">
        <v>0</v>
      </c>
      <c r="J27" s="6">
        <v>1.2500000000000001E-2</v>
      </c>
      <c r="K27" s="7">
        <v>10</v>
      </c>
      <c r="L27" s="8">
        <f t="shared" ref="L27:L44" si="9">(ABS(K28-K27)*PI())/(180*(J28-J27))</f>
        <v>17.802358370342162</v>
      </c>
      <c r="M27" s="8">
        <f t="shared" ref="M27:M44" si="10">L27*0.145</f>
        <v>2.5813419636996136</v>
      </c>
      <c r="N27" s="8">
        <f t="shared" ref="N27:N44" si="11">L27*L27*0.145</f>
        <v>45.953974714183289</v>
      </c>
      <c r="P27" s="18">
        <v>0</v>
      </c>
      <c r="Q27" s="2">
        <v>2.0799999999999999E-2</v>
      </c>
      <c r="R27" s="7">
        <v>18</v>
      </c>
      <c r="S27" s="8">
        <f t="shared" ref="S27:S44" si="12">(ABS(R28-R27)*PI())/(180*(Q28-Q27))</f>
        <v>17.802358370342162</v>
      </c>
      <c r="T27" s="8">
        <f t="shared" ref="T27:T44" si="13">S27*0.145</f>
        <v>2.5813419636996136</v>
      </c>
      <c r="U27" s="8">
        <f t="shared" ref="U27:U44" si="14">S27*S27*0.145</f>
        <v>45.953974714183289</v>
      </c>
    </row>
    <row r="28" spans="1:21" x14ac:dyDescent="0.25">
      <c r="B28" s="9">
        <v>1</v>
      </c>
      <c r="C28" s="10">
        <v>3.3300000000000003E-2</v>
      </c>
      <c r="D28" s="11">
        <v>31</v>
      </c>
      <c r="E28" s="12">
        <f t="shared" si="6"/>
        <v>16.755160819145566</v>
      </c>
      <c r="F28" s="8">
        <f t="shared" si="7"/>
        <v>2.429498318776107</v>
      </c>
      <c r="G28" s="8">
        <f t="shared" si="8"/>
        <v>40.706635040937449</v>
      </c>
      <c r="I28" s="9">
        <v>1</v>
      </c>
      <c r="J28" s="10">
        <v>3.7499999999999999E-2</v>
      </c>
      <c r="K28" s="11">
        <v>35.5</v>
      </c>
      <c r="L28" s="12">
        <f t="shared" si="9"/>
        <v>16.057029118347831</v>
      </c>
      <c r="M28" s="8">
        <f t="shared" si="10"/>
        <v>2.3282692221604355</v>
      </c>
      <c r="N28" s="8">
        <f t="shared" si="11"/>
        <v>37.385086695583162</v>
      </c>
      <c r="P28" s="9">
        <v>1</v>
      </c>
      <c r="Q28" s="10">
        <v>4.58E-2</v>
      </c>
      <c r="R28" s="11">
        <v>43.5</v>
      </c>
      <c r="S28" s="12">
        <f t="shared" si="12"/>
        <v>15.358897417550098</v>
      </c>
      <c r="T28" s="8">
        <f t="shared" si="13"/>
        <v>2.227040125544764</v>
      </c>
      <c r="U28" s="8">
        <f t="shared" si="14"/>
        <v>34.204880833009923</v>
      </c>
    </row>
    <row r="29" spans="1:21" x14ac:dyDescent="0.25">
      <c r="B29" s="9">
        <v>2</v>
      </c>
      <c r="C29" s="6">
        <v>5.8299999999999998E-2</v>
      </c>
      <c r="D29" s="11">
        <v>55</v>
      </c>
      <c r="E29" s="12">
        <f t="shared" si="6"/>
        <v>15.358897417550098</v>
      </c>
      <c r="F29" s="8">
        <f t="shared" si="7"/>
        <v>2.227040125544764</v>
      </c>
      <c r="G29" s="8">
        <f t="shared" si="8"/>
        <v>34.204880833009923</v>
      </c>
      <c r="I29" s="9">
        <v>2</v>
      </c>
      <c r="J29" s="6">
        <v>6.25E-2</v>
      </c>
      <c r="K29" s="11">
        <v>58.5</v>
      </c>
      <c r="L29" s="12">
        <f t="shared" si="9"/>
        <v>15.358897417550102</v>
      </c>
      <c r="M29" s="8">
        <f t="shared" si="10"/>
        <v>2.2270401255447645</v>
      </c>
      <c r="N29" s="8">
        <f t="shared" si="11"/>
        <v>34.204880833009945</v>
      </c>
      <c r="P29" s="9">
        <v>2</v>
      </c>
      <c r="Q29" s="2">
        <v>7.0800000000000002E-2</v>
      </c>
      <c r="R29" s="11">
        <v>65.5</v>
      </c>
      <c r="S29" s="12">
        <f t="shared" si="12"/>
        <v>14.660765716752371</v>
      </c>
      <c r="T29" s="8">
        <f t="shared" si="13"/>
        <v>2.1258110289290935</v>
      </c>
      <c r="U29" s="8">
        <f t="shared" si="14"/>
        <v>31.166017453217741</v>
      </c>
    </row>
    <row r="30" spans="1:21" x14ac:dyDescent="0.25">
      <c r="B30" s="9">
        <v>3</v>
      </c>
      <c r="C30" s="10">
        <v>8.3299999999999999E-2</v>
      </c>
      <c r="D30" s="11">
        <v>77</v>
      </c>
      <c r="E30" s="12">
        <f t="shared" si="6"/>
        <v>13.962634015954638</v>
      </c>
      <c r="F30" s="8">
        <f t="shared" si="7"/>
        <v>2.0245819323134224</v>
      </c>
      <c r="G30" s="8">
        <f t="shared" si="8"/>
        <v>28.268496556206561</v>
      </c>
      <c r="I30" s="9">
        <v>3</v>
      </c>
      <c r="J30" s="6">
        <v>8.7499999999999994E-2</v>
      </c>
      <c r="K30" s="11">
        <v>80.5</v>
      </c>
      <c r="L30" s="12">
        <f t="shared" si="9"/>
        <v>13.613568165555764</v>
      </c>
      <c r="M30" s="8">
        <f t="shared" si="10"/>
        <v>1.9739673840055856</v>
      </c>
      <c r="N30" s="8">
        <f t="shared" si="11"/>
        <v>26.872739538743829</v>
      </c>
      <c r="P30" s="9">
        <v>3</v>
      </c>
      <c r="Q30" s="10">
        <v>9.5799999999999996E-2</v>
      </c>
      <c r="R30" s="11">
        <v>86.5</v>
      </c>
      <c r="S30" s="12">
        <f t="shared" si="12"/>
        <v>14.311699866353495</v>
      </c>
      <c r="T30" s="8">
        <f t="shared" si="13"/>
        <v>2.0751964806212566</v>
      </c>
      <c r="U30" s="8">
        <f t="shared" si="14"/>
        <v>29.699589194364481</v>
      </c>
    </row>
    <row r="31" spans="1:21" x14ac:dyDescent="0.25">
      <c r="B31" s="9">
        <v>4</v>
      </c>
      <c r="C31" s="6">
        <v>0.10829999999999999</v>
      </c>
      <c r="D31" s="11">
        <v>97</v>
      </c>
      <c r="E31" s="12">
        <f t="shared" si="6"/>
        <v>12.566370614359167</v>
      </c>
      <c r="F31" s="8">
        <f t="shared" si="7"/>
        <v>1.822123739082079</v>
      </c>
      <c r="G31" s="8">
        <f t="shared" si="8"/>
        <v>22.89748221052729</v>
      </c>
      <c r="I31" s="9">
        <v>4</v>
      </c>
      <c r="J31" s="10">
        <v>0.1125</v>
      </c>
      <c r="K31" s="11">
        <v>100</v>
      </c>
      <c r="L31" s="12">
        <f t="shared" si="9"/>
        <v>12.566370614359167</v>
      </c>
      <c r="M31" s="8">
        <f t="shared" si="10"/>
        <v>1.822123739082079</v>
      </c>
      <c r="N31" s="8">
        <f t="shared" si="11"/>
        <v>22.89748221052729</v>
      </c>
      <c r="P31" s="9">
        <v>4</v>
      </c>
      <c r="Q31" s="2">
        <v>0.1208</v>
      </c>
      <c r="R31" s="11">
        <v>107</v>
      </c>
      <c r="S31" s="12">
        <f t="shared" si="12"/>
        <v>12.915436464758034</v>
      </c>
      <c r="T31" s="8">
        <f t="shared" si="13"/>
        <v>1.8727382873899148</v>
      </c>
      <c r="U31" s="8">
        <f t="shared" si="14"/>
        <v>24.187232365904219</v>
      </c>
    </row>
    <row r="32" spans="1:21" x14ac:dyDescent="0.25">
      <c r="B32" s="9">
        <v>5</v>
      </c>
      <c r="C32" s="10">
        <v>0.1333</v>
      </c>
      <c r="D32" s="11">
        <v>115</v>
      </c>
      <c r="E32" s="12">
        <f t="shared" si="6"/>
        <v>11.17010721276371</v>
      </c>
      <c r="F32" s="8">
        <f t="shared" si="7"/>
        <v>1.6196655458507379</v>
      </c>
      <c r="G32" s="8">
        <f t="shared" si="8"/>
        <v>18.0918377959722</v>
      </c>
      <c r="I32" s="9">
        <v>5</v>
      </c>
      <c r="J32" s="6">
        <v>0.13750000000000001</v>
      </c>
      <c r="K32" s="11">
        <v>118</v>
      </c>
      <c r="L32" s="12">
        <f t="shared" si="9"/>
        <v>10.821041362364845</v>
      </c>
      <c r="M32" s="8">
        <f t="shared" si="10"/>
        <v>1.5690509975429023</v>
      </c>
      <c r="N32" s="8">
        <f t="shared" si="11"/>
        <v>16.97876574407157</v>
      </c>
      <c r="P32" s="9">
        <v>5</v>
      </c>
      <c r="Q32" s="10">
        <v>0.14580000000000001</v>
      </c>
      <c r="R32" s="11">
        <v>125.5</v>
      </c>
      <c r="S32" s="12">
        <f t="shared" si="12"/>
        <v>9.4247779607693811</v>
      </c>
      <c r="T32" s="8">
        <f t="shared" si="13"/>
        <v>1.3665928043115603</v>
      </c>
      <c r="U32" s="8">
        <f t="shared" si="14"/>
        <v>12.879833743421615</v>
      </c>
    </row>
    <row r="33" spans="2:21" x14ac:dyDescent="0.25">
      <c r="B33" s="9">
        <v>6</v>
      </c>
      <c r="C33" s="6">
        <v>0.1583</v>
      </c>
      <c r="D33" s="11">
        <v>131</v>
      </c>
      <c r="E33" s="12">
        <f t="shared" si="6"/>
        <v>10.471975511965978</v>
      </c>
      <c r="F33" s="8">
        <f t="shared" si="7"/>
        <v>1.5184364492350666</v>
      </c>
      <c r="G33" s="8">
        <f t="shared" si="8"/>
        <v>15.901029312866189</v>
      </c>
      <c r="I33" s="9">
        <v>6</v>
      </c>
      <c r="J33" s="6">
        <v>0.16250000000000001</v>
      </c>
      <c r="K33" s="11">
        <v>133.5</v>
      </c>
      <c r="L33" s="12">
        <f t="shared" si="9"/>
        <v>10.122909661567114</v>
      </c>
      <c r="M33" s="8">
        <f t="shared" si="10"/>
        <v>1.4678219009272315</v>
      </c>
      <c r="N33" s="8">
        <f t="shared" si="11"/>
        <v>14.858628502356076</v>
      </c>
      <c r="P33" s="9">
        <v>6</v>
      </c>
      <c r="Q33" s="2">
        <v>0.17080000000000001</v>
      </c>
      <c r="R33" s="11">
        <v>139</v>
      </c>
      <c r="S33" s="12">
        <f t="shared" si="12"/>
        <v>9.7738438111682466</v>
      </c>
      <c r="T33" s="8">
        <f t="shared" si="13"/>
        <v>1.4172073526193956</v>
      </c>
      <c r="U33" s="8">
        <f t="shared" si="14"/>
        <v>13.851563312541215</v>
      </c>
    </row>
    <row r="34" spans="2:21" x14ac:dyDescent="0.25">
      <c r="B34" s="9">
        <v>7</v>
      </c>
      <c r="C34" s="10">
        <v>0.18329999999999999</v>
      </c>
      <c r="D34" s="11">
        <v>146</v>
      </c>
      <c r="E34" s="12">
        <f t="shared" si="6"/>
        <v>9.7738438111682377</v>
      </c>
      <c r="F34" s="8">
        <f t="shared" si="7"/>
        <v>1.4172073526193945</v>
      </c>
      <c r="G34" s="8">
        <f t="shared" si="8"/>
        <v>13.85156331254119</v>
      </c>
      <c r="I34" s="9">
        <v>7</v>
      </c>
      <c r="J34" s="10">
        <v>0.1875</v>
      </c>
      <c r="K34" s="11">
        <v>148</v>
      </c>
      <c r="L34" s="12">
        <f t="shared" si="9"/>
        <v>9.7738438111682466</v>
      </c>
      <c r="M34" s="8">
        <f t="shared" si="10"/>
        <v>1.4172073526193956</v>
      </c>
      <c r="N34" s="8">
        <f t="shared" si="11"/>
        <v>13.851563312541215</v>
      </c>
      <c r="P34" s="9">
        <v>7</v>
      </c>
      <c r="Q34" s="10">
        <v>0.1958</v>
      </c>
      <c r="R34" s="11">
        <v>153</v>
      </c>
      <c r="S34" s="12">
        <f t="shared" si="12"/>
        <v>9.7738438111682466</v>
      </c>
      <c r="T34" s="8">
        <f t="shared" si="13"/>
        <v>1.4172073526193956</v>
      </c>
      <c r="U34" s="8">
        <f t="shared" si="14"/>
        <v>13.851563312541215</v>
      </c>
    </row>
    <row r="35" spans="2:21" x14ac:dyDescent="0.25">
      <c r="B35" s="9">
        <v>8</v>
      </c>
      <c r="C35" s="6">
        <v>0.20830000000000001</v>
      </c>
      <c r="D35" s="11">
        <v>160</v>
      </c>
      <c r="E35" s="12">
        <f t="shared" si="6"/>
        <v>9.0757121103705156</v>
      </c>
      <c r="F35" s="8">
        <f t="shared" si="7"/>
        <v>1.3159782560037248</v>
      </c>
      <c r="G35" s="8">
        <f t="shared" si="8"/>
        <v>11.943439794997275</v>
      </c>
      <c r="I35" s="9">
        <v>8</v>
      </c>
      <c r="J35" s="6">
        <v>0.21249999999999999</v>
      </c>
      <c r="K35" s="11">
        <v>162</v>
      </c>
      <c r="L35" s="12">
        <f t="shared" si="9"/>
        <v>9.4247779607693811</v>
      </c>
      <c r="M35" s="8">
        <f t="shared" si="10"/>
        <v>1.3665928043115603</v>
      </c>
      <c r="N35" s="8">
        <f t="shared" si="11"/>
        <v>12.879833743421615</v>
      </c>
      <c r="P35" s="9">
        <v>8</v>
      </c>
      <c r="Q35" s="2">
        <v>0.2208</v>
      </c>
      <c r="R35" s="11">
        <v>167</v>
      </c>
      <c r="S35" s="12">
        <f t="shared" si="12"/>
        <v>9.0757121103705156</v>
      </c>
      <c r="T35" s="8">
        <f t="shared" si="13"/>
        <v>1.3159782560037248</v>
      </c>
      <c r="U35" s="8">
        <f t="shared" si="14"/>
        <v>11.943439794997275</v>
      </c>
    </row>
    <row r="36" spans="2:21" x14ac:dyDescent="0.25">
      <c r="B36" s="24">
        <v>9</v>
      </c>
      <c r="C36" s="25">
        <v>0.23330000000000001</v>
      </c>
      <c r="D36" s="26">
        <v>173</v>
      </c>
      <c r="E36" s="27">
        <f t="shared" si="6"/>
        <v>10.122909661567126</v>
      </c>
      <c r="F36" s="28">
        <f t="shared" si="7"/>
        <v>1.4678219009272333</v>
      </c>
      <c r="G36" s="28">
        <f t="shared" si="8"/>
        <v>14.858628502356114</v>
      </c>
      <c r="I36" s="9">
        <v>9</v>
      </c>
      <c r="J36" s="6">
        <v>0.23749999999999999</v>
      </c>
      <c r="K36" s="11">
        <v>175.5</v>
      </c>
      <c r="L36" s="12">
        <f t="shared" si="9"/>
        <v>9.4247779607693722</v>
      </c>
      <c r="M36" s="8">
        <f t="shared" si="10"/>
        <v>1.3665928043115589</v>
      </c>
      <c r="N36" s="8">
        <f t="shared" si="11"/>
        <v>12.879833743421591</v>
      </c>
      <c r="P36" s="9">
        <v>9</v>
      </c>
      <c r="Q36" s="10">
        <v>0.24579999999999999</v>
      </c>
      <c r="R36" s="11">
        <v>180</v>
      </c>
      <c r="S36" s="12">
        <f t="shared" si="12"/>
        <v>9.7738438111682466</v>
      </c>
      <c r="T36" s="8">
        <f t="shared" si="13"/>
        <v>1.4172073526193956</v>
      </c>
      <c r="U36" s="8">
        <f t="shared" si="14"/>
        <v>13.851563312541215</v>
      </c>
    </row>
    <row r="37" spans="2:21" x14ac:dyDescent="0.25">
      <c r="B37" s="9">
        <v>10</v>
      </c>
      <c r="C37" s="6">
        <v>0.25829999999999997</v>
      </c>
      <c r="D37" s="11">
        <v>187.5</v>
      </c>
      <c r="E37" s="12">
        <f t="shared" si="6"/>
        <v>9.4247779607693722</v>
      </c>
      <c r="F37" s="8">
        <f t="shared" si="7"/>
        <v>1.3665928043115589</v>
      </c>
      <c r="G37" s="8">
        <f t="shared" si="8"/>
        <v>12.879833743421591</v>
      </c>
      <c r="I37" s="9">
        <v>10</v>
      </c>
      <c r="J37" s="10">
        <v>0.26250000000000001</v>
      </c>
      <c r="K37" s="11">
        <v>189</v>
      </c>
      <c r="L37" s="12">
        <f t="shared" si="9"/>
        <v>10.47197551196599</v>
      </c>
      <c r="M37" s="8">
        <f t="shared" si="10"/>
        <v>1.5184364492350684</v>
      </c>
      <c r="N37" s="8">
        <f t="shared" si="11"/>
        <v>15.901029312866227</v>
      </c>
      <c r="P37" s="9">
        <v>10</v>
      </c>
      <c r="Q37" s="2">
        <v>0.27079999999999999</v>
      </c>
      <c r="R37" s="11">
        <v>194</v>
      </c>
      <c r="S37" s="12">
        <f t="shared" si="12"/>
        <v>10.471975511965969</v>
      </c>
      <c r="T37" s="8">
        <f t="shared" si="13"/>
        <v>1.5184364492350653</v>
      </c>
      <c r="U37" s="8">
        <f t="shared" si="14"/>
        <v>15.901029312866161</v>
      </c>
    </row>
    <row r="38" spans="2:21" x14ac:dyDescent="0.25">
      <c r="B38" s="9">
        <v>11</v>
      </c>
      <c r="C38" s="10">
        <v>0.2833</v>
      </c>
      <c r="D38" s="11">
        <v>201</v>
      </c>
      <c r="E38" s="12">
        <f t="shared" si="6"/>
        <v>11.1701072127637</v>
      </c>
      <c r="F38" s="8">
        <f t="shared" si="7"/>
        <v>1.6196655458507363</v>
      </c>
      <c r="G38" s="8">
        <f t="shared" si="8"/>
        <v>18.091837795972165</v>
      </c>
      <c r="I38" s="9">
        <v>11</v>
      </c>
      <c r="J38" s="6">
        <v>0.28749999999999998</v>
      </c>
      <c r="K38" s="11">
        <v>204</v>
      </c>
      <c r="L38" s="12">
        <f t="shared" si="9"/>
        <v>11.1701072127637</v>
      </c>
      <c r="M38" s="8">
        <f t="shared" si="10"/>
        <v>1.6196655458507363</v>
      </c>
      <c r="N38" s="8">
        <f t="shared" si="11"/>
        <v>18.091837795972165</v>
      </c>
      <c r="P38" s="9">
        <v>11</v>
      </c>
      <c r="Q38" s="10">
        <v>0.29580000000000001</v>
      </c>
      <c r="R38" s="11">
        <v>209</v>
      </c>
      <c r="S38" s="12">
        <f t="shared" si="12"/>
        <v>11.170107212763725</v>
      </c>
      <c r="T38" s="8">
        <f t="shared" si="13"/>
        <v>1.6196655458507399</v>
      </c>
      <c r="U38" s="8">
        <f t="shared" si="14"/>
        <v>18.091837795972246</v>
      </c>
    </row>
    <row r="39" spans="2:21" x14ac:dyDescent="0.25">
      <c r="B39" s="9">
        <v>12</v>
      </c>
      <c r="C39" s="6">
        <v>0.30830000000000002</v>
      </c>
      <c r="D39" s="11">
        <v>217</v>
      </c>
      <c r="E39" s="12">
        <f t="shared" si="6"/>
        <v>11.868238913561457</v>
      </c>
      <c r="F39" s="8">
        <f t="shared" si="7"/>
        <v>1.7208946424664111</v>
      </c>
      <c r="G39" s="8">
        <f t="shared" si="8"/>
        <v>20.423988761859295</v>
      </c>
      <c r="I39" s="9">
        <v>12</v>
      </c>
      <c r="J39" s="6">
        <v>0.3125</v>
      </c>
      <c r="K39" s="11">
        <v>220</v>
      </c>
      <c r="L39" s="12">
        <f t="shared" si="9"/>
        <v>11.868238913561433</v>
      </c>
      <c r="M39" s="8">
        <f t="shared" si="10"/>
        <v>1.7208946424664076</v>
      </c>
      <c r="N39" s="8">
        <f t="shared" si="11"/>
        <v>20.42398876185921</v>
      </c>
      <c r="P39" s="9">
        <v>12</v>
      </c>
      <c r="Q39" s="2">
        <v>0.32079999999999997</v>
      </c>
      <c r="R39" s="11">
        <v>225</v>
      </c>
      <c r="S39" s="12">
        <f t="shared" si="12"/>
        <v>13.264502315156893</v>
      </c>
      <c r="T39" s="8">
        <f t="shared" si="13"/>
        <v>1.9233528356977494</v>
      </c>
      <c r="U39" s="8">
        <f t="shared" si="14"/>
        <v>25.512318141976369</v>
      </c>
    </row>
    <row r="40" spans="2:21" x14ac:dyDescent="0.25">
      <c r="B40" s="9">
        <v>13</v>
      </c>
      <c r="C40" s="10">
        <v>0.33329999999999999</v>
      </c>
      <c r="D40" s="11">
        <v>234</v>
      </c>
      <c r="E40" s="12">
        <f t="shared" si="6"/>
        <v>13.264502315156893</v>
      </c>
      <c r="F40" s="8">
        <f t="shared" si="7"/>
        <v>1.9233528356977494</v>
      </c>
      <c r="G40" s="8">
        <f t="shared" si="8"/>
        <v>25.512318141976369</v>
      </c>
      <c r="I40" s="9">
        <v>13</v>
      </c>
      <c r="J40" s="10">
        <v>0.33750000000000002</v>
      </c>
      <c r="K40" s="11">
        <v>237</v>
      </c>
      <c r="L40" s="12">
        <f t="shared" si="9"/>
        <v>13.264502315156921</v>
      </c>
      <c r="M40" s="8">
        <f t="shared" si="10"/>
        <v>1.9233528356977534</v>
      </c>
      <c r="N40" s="8">
        <f t="shared" si="11"/>
        <v>25.512318141976483</v>
      </c>
      <c r="P40" s="9">
        <v>13</v>
      </c>
      <c r="Q40" s="10">
        <v>0.3458</v>
      </c>
      <c r="R40" s="11">
        <v>244</v>
      </c>
      <c r="S40" s="12">
        <f t="shared" si="12"/>
        <v>13.962634015954626</v>
      </c>
      <c r="T40" s="8">
        <f t="shared" si="13"/>
        <v>2.0245819323134207</v>
      </c>
      <c r="U40" s="8">
        <f t="shared" si="14"/>
        <v>28.268496556206511</v>
      </c>
    </row>
    <row r="41" spans="2:21" x14ac:dyDescent="0.25">
      <c r="B41" s="9">
        <v>14</v>
      </c>
      <c r="C41" s="6">
        <v>0.35830000000000001</v>
      </c>
      <c r="D41" s="11">
        <v>253</v>
      </c>
      <c r="E41" s="12">
        <f t="shared" si="6"/>
        <v>14.660765716752389</v>
      </c>
      <c r="F41" s="8">
        <f t="shared" si="7"/>
        <v>2.1258110289290961</v>
      </c>
      <c r="G41" s="8">
        <f t="shared" si="8"/>
        <v>31.166017453217815</v>
      </c>
      <c r="I41" s="9">
        <v>14</v>
      </c>
      <c r="J41" s="6">
        <v>0.36249999999999999</v>
      </c>
      <c r="K41" s="11">
        <v>256</v>
      </c>
      <c r="L41" s="12">
        <f t="shared" si="9"/>
        <v>15.358897417550086</v>
      </c>
      <c r="M41" s="8">
        <f t="shared" si="10"/>
        <v>2.2270401255447623</v>
      </c>
      <c r="N41" s="8">
        <f t="shared" si="11"/>
        <v>34.204880833009867</v>
      </c>
      <c r="P41" s="9">
        <v>14</v>
      </c>
      <c r="Q41" s="2">
        <v>0.37080000000000002</v>
      </c>
      <c r="R41" s="11">
        <v>264</v>
      </c>
      <c r="S41" s="12">
        <f t="shared" si="12"/>
        <v>14.660765716752389</v>
      </c>
      <c r="T41" s="8">
        <f t="shared" si="13"/>
        <v>2.1258110289290961</v>
      </c>
      <c r="U41" s="8">
        <f t="shared" si="14"/>
        <v>31.166017453217815</v>
      </c>
    </row>
    <row r="42" spans="2:21" x14ac:dyDescent="0.25">
      <c r="B42" s="9">
        <v>15</v>
      </c>
      <c r="C42" s="10">
        <v>0.38329999999999997</v>
      </c>
      <c r="D42" s="11">
        <v>274</v>
      </c>
      <c r="E42" s="12">
        <f t="shared" si="6"/>
        <v>15.358897417550086</v>
      </c>
      <c r="F42" s="8">
        <f t="shared" si="7"/>
        <v>2.2270401255447623</v>
      </c>
      <c r="G42" s="8">
        <f t="shared" si="8"/>
        <v>34.204880833009867</v>
      </c>
      <c r="I42" s="9">
        <v>15</v>
      </c>
      <c r="J42" s="6">
        <v>0.38750000000000001</v>
      </c>
      <c r="K42" s="11">
        <v>278</v>
      </c>
      <c r="L42" s="12">
        <f t="shared" si="9"/>
        <v>15.35889741755012</v>
      </c>
      <c r="M42" s="8">
        <f t="shared" si="10"/>
        <v>2.2270401255447672</v>
      </c>
      <c r="N42" s="8">
        <f t="shared" si="11"/>
        <v>34.204880833010023</v>
      </c>
      <c r="P42" s="9">
        <v>15</v>
      </c>
      <c r="Q42" s="10">
        <v>0.39579999999999999</v>
      </c>
      <c r="R42" s="11">
        <v>285</v>
      </c>
      <c r="S42" s="12">
        <f t="shared" si="12"/>
        <v>16.057029118347817</v>
      </c>
      <c r="T42" s="8">
        <f t="shared" si="13"/>
        <v>2.3282692221604333</v>
      </c>
      <c r="U42" s="8">
        <f t="shared" si="14"/>
        <v>37.385086695583098</v>
      </c>
    </row>
    <row r="43" spans="2:21" x14ac:dyDescent="0.25">
      <c r="B43" s="9">
        <v>16</v>
      </c>
      <c r="C43" s="6">
        <v>0.4083</v>
      </c>
      <c r="D43" s="11">
        <v>296</v>
      </c>
      <c r="E43" s="12">
        <f t="shared" si="6"/>
        <v>16.755160819145551</v>
      </c>
      <c r="F43" s="8">
        <f t="shared" si="7"/>
        <v>2.4294983187761048</v>
      </c>
      <c r="G43" s="8">
        <f t="shared" si="8"/>
        <v>40.706635040937385</v>
      </c>
      <c r="I43" s="9">
        <v>16</v>
      </c>
      <c r="J43" s="10">
        <v>0.41249999999999998</v>
      </c>
      <c r="K43" s="11">
        <v>300</v>
      </c>
      <c r="L43" s="12">
        <f t="shared" si="9"/>
        <v>16.755160819145551</v>
      </c>
      <c r="M43" s="8">
        <f t="shared" si="10"/>
        <v>2.4294983187761048</v>
      </c>
      <c r="N43" s="8">
        <f t="shared" si="11"/>
        <v>40.706635040937385</v>
      </c>
      <c r="P43" s="9">
        <v>16</v>
      </c>
      <c r="Q43" s="2">
        <v>0.42080000000000001</v>
      </c>
      <c r="R43" s="11">
        <v>308</v>
      </c>
      <c r="S43" s="12">
        <f t="shared" si="12"/>
        <v>17.104226669544452</v>
      </c>
      <c r="T43" s="8">
        <f t="shared" si="13"/>
        <v>2.4801128670839456</v>
      </c>
      <c r="U43" s="8">
        <f t="shared" si="14"/>
        <v>42.420412644657574</v>
      </c>
    </row>
    <row r="44" spans="2:21" x14ac:dyDescent="0.25">
      <c r="B44" s="9">
        <v>17</v>
      </c>
      <c r="C44" s="10">
        <v>0.43330000000000002</v>
      </c>
      <c r="D44" s="11">
        <v>320</v>
      </c>
      <c r="E44" s="12">
        <f t="shared" si="6"/>
        <v>16.755160819145587</v>
      </c>
      <c r="F44" s="8">
        <f t="shared" si="7"/>
        <v>2.4294983187761101</v>
      </c>
      <c r="G44" s="8">
        <f t="shared" si="8"/>
        <v>40.706635040937556</v>
      </c>
      <c r="I44" s="9">
        <v>17</v>
      </c>
      <c r="J44" s="6">
        <v>0.4375</v>
      </c>
      <c r="K44" s="11">
        <v>324</v>
      </c>
      <c r="L44" s="12">
        <f t="shared" si="9"/>
        <v>16.755160819145551</v>
      </c>
      <c r="M44" s="8">
        <f t="shared" si="10"/>
        <v>2.4294983187761048</v>
      </c>
      <c r="N44" s="8">
        <f t="shared" si="11"/>
        <v>40.706635040937385</v>
      </c>
      <c r="P44" s="9">
        <v>17</v>
      </c>
      <c r="Q44" s="10">
        <v>0.44579999999999997</v>
      </c>
      <c r="R44" s="11">
        <v>332.5</v>
      </c>
      <c r="S44" s="12">
        <f t="shared" si="12"/>
        <v>16.406094968746686</v>
      </c>
      <c r="T44" s="8">
        <f t="shared" si="13"/>
        <v>2.3788837704682693</v>
      </c>
      <c r="U44" s="8">
        <f t="shared" si="14"/>
        <v>39.028193057912624</v>
      </c>
    </row>
    <row r="45" spans="2:21" x14ac:dyDescent="0.25">
      <c r="B45" s="13">
        <v>18</v>
      </c>
      <c r="C45" s="19">
        <v>0.45829999999999999</v>
      </c>
      <c r="D45" s="15">
        <v>344</v>
      </c>
      <c r="E45" s="16" t="s">
        <v>22</v>
      </c>
      <c r="F45" s="16" t="s">
        <v>22</v>
      </c>
      <c r="G45" s="17" t="s">
        <v>22</v>
      </c>
      <c r="I45" s="13">
        <v>18</v>
      </c>
      <c r="J45" s="14">
        <v>0.46250000000000002</v>
      </c>
      <c r="K45" s="15">
        <v>348</v>
      </c>
      <c r="L45" s="16" t="s">
        <v>22</v>
      </c>
      <c r="M45" s="16" t="s">
        <v>22</v>
      </c>
      <c r="N45" s="17" t="s">
        <v>22</v>
      </c>
      <c r="P45" s="13">
        <v>18</v>
      </c>
      <c r="Q45" s="20">
        <v>0.4708</v>
      </c>
      <c r="R45" s="15">
        <v>356</v>
      </c>
      <c r="S45" s="16" t="s">
        <v>22</v>
      </c>
      <c r="T45" s="16" t="s">
        <v>22</v>
      </c>
      <c r="U45" s="17" t="s">
        <v>22</v>
      </c>
    </row>
  </sheetData>
  <mergeCells count="14">
    <mergeCell ref="I3:N3"/>
    <mergeCell ref="P3:U3"/>
    <mergeCell ref="B7:B11"/>
    <mergeCell ref="B5:F5"/>
    <mergeCell ref="B6:F6"/>
    <mergeCell ref="B4:F4"/>
    <mergeCell ref="C7:E7"/>
    <mergeCell ref="C8:E8"/>
    <mergeCell ref="C9:E9"/>
    <mergeCell ref="C10:E10"/>
    <mergeCell ref="B25:G25"/>
    <mergeCell ref="I25:N25"/>
    <mergeCell ref="P25:U25"/>
    <mergeCell ref="C11:E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Movimento_Circular</vt:lpstr>
      <vt:lpstr>Rampa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Cássio Azevedo Cancio</cp:lastModifiedBy>
  <dcterms:modified xsi:type="dcterms:W3CDTF">2022-07-03T23:34:15Z</dcterms:modified>
</cp:coreProperties>
</file>