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3"/>
  <workbookPr/>
  <mc:AlternateContent xmlns:mc="http://schemas.openxmlformats.org/markup-compatibility/2006">
    <mc:Choice Requires="x15">
      <x15ac:absPath xmlns:x15ac="http://schemas.microsoft.com/office/spreadsheetml/2010/11/ac" url="E:\File\Particle_Physics\Experiments\0vbb\Electronics\output\2023Nov\"/>
    </mc:Choice>
  </mc:AlternateContent>
  <xr:revisionPtr revIDLastSave="0" documentId="13_ncr:1_{F3824F56-6D69-4EDE-99D1-D4258EBC94EC}" xr6:coauthVersionLast="36" xr6:coauthVersionMax="36" xr10:uidLastSave="{00000000-0000-0000-0000-000000000000}"/>
  <bookViews>
    <workbookView xWindow="0" yWindow="0" windowWidth="22260" windowHeight="12648" activeTab="5" xr2:uid="{00000000-000D-0000-FFFF-FFFF00000000}"/>
  </bookViews>
  <sheets>
    <sheet name="Sheet1" sheetId="1" r:id="rId1"/>
    <sheet name="Sheet1 (2)" sheetId="2" r:id="rId2"/>
    <sheet name="buyaokan" sheetId="4" r:id="rId3"/>
    <sheet name="Final" sheetId="5" r:id="rId4"/>
    <sheet name="Final 20-50mK" sheetId="6" r:id="rId5"/>
    <sheet name="Final 20-100mK" sheetId="7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7" l="1"/>
  <c r="E10" i="7" s="1"/>
  <c r="C9" i="7"/>
  <c r="E9" i="7" s="1"/>
  <c r="C8" i="7"/>
  <c r="E8" i="7" s="1"/>
  <c r="C7" i="7"/>
  <c r="E7" i="7" s="1"/>
  <c r="C6" i="7"/>
  <c r="E6" i="7" s="1"/>
  <c r="C5" i="7"/>
  <c r="E5" i="7" s="1"/>
  <c r="C4" i="7"/>
  <c r="E4" i="7" s="1"/>
  <c r="C3" i="7"/>
  <c r="E3" i="7" s="1"/>
  <c r="C2" i="7"/>
  <c r="E2" i="7" s="1"/>
  <c r="C4" i="6" l="1"/>
  <c r="E4" i="6"/>
  <c r="C3" i="6"/>
  <c r="E3" i="6"/>
  <c r="C10" i="6"/>
  <c r="E10" i="6" s="1"/>
  <c r="C9" i="6"/>
  <c r="E9" i="6" s="1"/>
  <c r="C8" i="6"/>
  <c r="E8" i="6" s="1"/>
  <c r="C7" i="6"/>
  <c r="E7" i="6" s="1"/>
  <c r="C6" i="6"/>
  <c r="E6" i="6" s="1"/>
  <c r="C5" i="6"/>
  <c r="E5" i="6" s="1"/>
  <c r="C2" i="6"/>
  <c r="E2" i="6" s="1"/>
  <c r="C2" i="5" l="1"/>
  <c r="E2" i="5" s="1"/>
  <c r="C5" i="5"/>
  <c r="E5" i="5" s="1"/>
  <c r="C6" i="5"/>
  <c r="E6" i="5" s="1"/>
  <c r="C7" i="5"/>
  <c r="E7" i="5" s="1"/>
  <c r="C8" i="5"/>
  <c r="E8" i="5" s="1"/>
  <c r="C9" i="5"/>
  <c r="E9" i="5" s="1"/>
  <c r="C10" i="5"/>
  <c r="C4" i="5"/>
  <c r="E4" i="5"/>
  <c r="E10" i="5"/>
  <c r="E3" i="5"/>
  <c r="C3" i="5"/>
  <c r="B7" i="4" l="1"/>
  <c r="B6" i="4"/>
  <c r="B5" i="4"/>
  <c r="B4" i="4"/>
  <c r="B3" i="4"/>
  <c r="B2" i="4"/>
  <c r="B4" i="2"/>
  <c r="B5" i="2"/>
  <c r="B6" i="2"/>
  <c r="B3" i="2"/>
  <c r="B2" i="2"/>
  <c r="B3" i="1"/>
  <c r="B4" i="1"/>
  <c r="B2" i="1"/>
</calcChain>
</file>

<file path=xl/sharedStrings.xml><?xml version="1.0" encoding="utf-8"?>
<sst xmlns="http://schemas.openxmlformats.org/spreadsheetml/2006/main" count="39" uniqueCount="9">
  <si>
    <t>Temperature</t>
    <phoneticPr fontId="1" type="noConversion"/>
  </si>
  <si>
    <t>3x3NTD</t>
    <phoneticPr fontId="1" type="noConversion"/>
  </si>
  <si>
    <t>3x1NTD</t>
    <phoneticPr fontId="1" type="noConversion"/>
  </si>
  <si>
    <t>19T20</t>
    <phoneticPr fontId="1" type="noConversion"/>
  </si>
  <si>
    <t>T^(-0.5)</t>
    <phoneticPr fontId="1" type="noConversion"/>
  </si>
  <si>
    <t>Temp Min</t>
    <phoneticPr fontId="1" type="noConversion"/>
  </si>
  <si>
    <t>Temp Max</t>
    <phoneticPr fontId="1" type="noConversion"/>
  </si>
  <si>
    <t>Temperature(Sample)</t>
    <phoneticPr fontId="1" type="noConversion"/>
  </si>
  <si>
    <t>Temp (MXC)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</si>
</sst>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3x3NTD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Sheet1!$B$2:$B$4</c:f>
              <c:numCache>
                <c:formatCode>0.00E+00</c:formatCode>
                <c:ptCount val="3"/>
                <c:pt idx="0">
                  <c:v>6.9979708826234095</c:v>
                </c:pt>
                <c:pt idx="1">
                  <c:v>5.9660306719794711</c:v>
                </c:pt>
                <c:pt idx="2">
                  <c:v>5.1608821940286429</c:v>
                </c:pt>
              </c:numCache>
            </c:numRef>
          </c:xVal>
          <c:yVal>
            <c:numRef>
              <c:f>Sheet1!$C$2:$C$4</c:f>
              <c:numCache>
                <c:formatCode>0.00E+00</c:formatCode>
                <c:ptCount val="3"/>
                <c:pt idx="0">
                  <c:v>19700000</c:v>
                </c:pt>
                <c:pt idx="1">
                  <c:v>3510000</c:v>
                </c:pt>
                <c:pt idx="2">
                  <c:v>535200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21-4166-8347-CB4E0DDEBB7C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3x1NTD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Sheet1!$B$2:$B$4</c:f>
              <c:numCache>
                <c:formatCode>0.00E+00</c:formatCode>
                <c:ptCount val="3"/>
                <c:pt idx="0">
                  <c:v>6.9979708826234095</c:v>
                </c:pt>
                <c:pt idx="1">
                  <c:v>5.9660306719794711</c:v>
                </c:pt>
                <c:pt idx="2">
                  <c:v>5.1608821940286429</c:v>
                </c:pt>
              </c:numCache>
            </c:numRef>
          </c:xVal>
          <c:yVal>
            <c:numRef>
              <c:f>Sheet1!$D$2:$D$4</c:f>
              <c:numCache>
                <c:formatCode>0.00E+00</c:formatCode>
                <c:ptCount val="3"/>
                <c:pt idx="0">
                  <c:v>20900000</c:v>
                </c:pt>
                <c:pt idx="1">
                  <c:v>4460000</c:v>
                </c:pt>
                <c:pt idx="2">
                  <c:v>1437000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321-4166-8347-CB4E0DDEBB7C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19T20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Sheet1!$B$2:$B$4</c:f>
              <c:numCache>
                <c:formatCode>0.00E+00</c:formatCode>
                <c:ptCount val="3"/>
                <c:pt idx="0">
                  <c:v>6.9979708826234095</c:v>
                </c:pt>
                <c:pt idx="1">
                  <c:v>5.9660306719794711</c:v>
                </c:pt>
                <c:pt idx="2">
                  <c:v>5.1608821940286429</c:v>
                </c:pt>
              </c:numCache>
            </c:numRef>
          </c:xVal>
          <c:yVal>
            <c:numRef>
              <c:f>Sheet1!$E$2:$E$4</c:f>
              <c:numCache>
                <c:formatCode>0.00E+00</c:formatCode>
                <c:ptCount val="3"/>
                <c:pt idx="0">
                  <c:v>14360000</c:v>
                </c:pt>
                <c:pt idx="1">
                  <c:v>2590000</c:v>
                </c:pt>
                <c:pt idx="2">
                  <c:v>425100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321-4166-8347-CB4E0DDEBB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0123072"/>
        <c:axId val="1782958800"/>
      </c:scatterChart>
      <c:valAx>
        <c:axId val="1790123072"/>
        <c:scaling>
          <c:orientation val="minMax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T^(-0.5)</a:t>
                </a:r>
                <a:endParaRPr lang="en-US" altLang="zh-CN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#,##0.00_);[Red]\(#,##0.0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2958800"/>
        <c:crosses val="autoZero"/>
        <c:crossBetween val="midCat"/>
        <c:majorUnit val="0.25"/>
      </c:valAx>
      <c:valAx>
        <c:axId val="1782958800"/>
        <c:scaling>
          <c:logBase val="10"/>
          <c:orientation val="minMax"/>
          <c:min val="1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R_NTD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[Ω]</a:t>
                </a:r>
                <a:endParaRPr lang="en-US" alt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90123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'Sheet1 (2)'!$C$1</c:f>
              <c:strCache>
                <c:ptCount val="1"/>
                <c:pt idx="0">
                  <c:v>3x3NTD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exp"/>
            <c:dispRSqr val="0"/>
            <c:dispEq val="0"/>
          </c:trendline>
          <c:xVal>
            <c:numRef>
              <c:f>'Sheet1 (2)'!$B$2:$B$6</c:f>
              <c:numCache>
                <c:formatCode>0.00E+00</c:formatCode>
                <c:ptCount val="5"/>
                <c:pt idx="0">
                  <c:v>6.9979708826234095</c:v>
                </c:pt>
                <c:pt idx="1">
                  <c:v>5.9660306719794711</c:v>
                </c:pt>
                <c:pt idx="2">
                  <c:v>5.2807408765477799</c:v>
                </c:pt>
                <c:pt idx="3">
                  <c:v>5.1608821940286429</c:v>
                </c:pt>
                <c:pt idx="4">
                  <c:v>5.0488311415611795</c:v>
                </c:pt>
              </c:numCache>
            </c:numRef>
          </c:xVal>
          <c:yVal>
            <c:numRef>
              <c:f>'Sheet1 (2)'!$C$2:$C$6</c:f>
              <c:numCache>
                <c:formatCode>0.00E+00</c:formatCode>
                <c:ptCount val="5"/>
                <c:pt idx="0">
                  <c:v>19700000</c:v>
                </c:pt>
                <c:pt idx="1">
                  <c:v>3510000</c:v>
                </c:pt>
                <c:pt idx="2">
                  <c:v>682200</c:v>
                </c:pt>
                <c:pt idx="3">
                  <c:v>535200</c:v>
                </c:pt>
                <c:pt idx="4">
                  <c:v>388200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5E-4DEF-8A48-CB5ECF6C504F}"/>
            </c:ext>
          </c:extLst>
        </c:ser>
        <c:ser>
          <c:idx val="1"/>
          <c:order val="1"/>
          <c:tx>
            <c:strRef>
              <c:f>'Sheet1 (2)'!$D$1</c:f>
              <c:strCache>
                <c:ptCount val="1"/>
                <c:pt idx="0">
                  <c:v>3x1NTD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exp"/>
            <c:dispRSqr val="0"/>
            <c:dispEq val="0"/>
          </c:trendline>
          <c:xVal>
            <c:numRef>
              <c:f>'Sheet1 (2)'!$B$2:$B$6</c:f>
              <c:numCache>
                <c:formatCode>0.00E+00</c:formatCode>
                <c:ptCount val="5"/>
                <c:pt idx="0">
                  <c:v>6.9979708826234095</c:v>
                </c:pt>
                <c:pt idx="1">
                  <c:v>5.9660306719794711</c:v>
                </c:pt>
                <c:pt idx="2">
                  <c:v>5.2807408765477799</c:v>
                </c:pt>
                <c:pt idx="3">
                  <c:v>5.1608821940286429</c:v>
                </c:pt>
                <c:pt idx="4">
                  <c:v>5.0488311415611795</c:v>
                </c:pt>
              </c:numCache>
            </c:numRef>
          </c:xVal>
          <c:yVal>
            <c:numRef>
              <c:f>'Sheet1 (2)'!$D$2:$D$6</c:f>
              <c:numCache>
                <c:formatCode>0.00E+00</c:formatCode>
                <c:ptCount val="5"/>
                <c:pt idx="0">
                  <c:v>20900000</c:v>
                </c:pt>
                <c:pt idx="1">
                  <c:v>4460000</c:v>
                </c:pt>
                <c:pt idx="2">
                  <c:v>1761500</c:v>
                </c:pt>
                <c:pt idx="3">
                  <c:v>1437000</c:v>
                </c:pt>
                <c:pt idx="4">
                  <c:v>1112500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85E-4DEF-8A48-CB5ECF6C504F}"/>
            </c:ext>
          </c:extLst>
        </c:ser>
        <c:ser>
          <c:idx val="2"/>
          <c:order val="2"/>
          <c:tx>
            <c:strRef>
              <c:f>'Sheet1 (2)'!$E$1</c:f>
              <c:strCache>
                <c:ptCount val="1"/>
                <c:pt idx="0">
                  <c:v>19T20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lt1"/>
              </a:solidFill>
              <a:ln w="15875">
                <a:solidFill>
                  <a:schemeClr val="accent3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</a:ln>
              <a:effectLst/>
            </c:spPr>
            <c:trendlineType val="exp"/>
            <c:dispRSqr val="0"/>
            <c:dispEq val="0"/>
          </c:trendline>
          <c:xVal>
            <c:numRef>
              <c:f>'Sheet1 (2)'!$B$2:$B$6</c:f>
              <c:numCache>
                <c:formatCode>0.00E+00</c:formatCode>
                <c:ptCount val="5"/>
                <c:pt idx="0">
                  <c:v>6.9979708826234095</c:v>
                </c:pt>
                <c:pt idx="1">
                  <c:v>5.9660306719794711</c:v>
                </c:pt>
                <c:pt idx="2">
                  <c:v>5.2807408765477799</c:v>
                </c:pt>
                <c:pt idx="3">
                  <c:v>5.1608821940286429</c:v>
                </c:pt>
                <c:pt idx="4">
                  <c:v>5.0488311415611795</c:v>
                </c:pt>
              </c:numCache>
            </c:numRef>
          </c:xVal>
          <c:yVal>
            <c:numRef>
              <c:f>'Sheet1 (2)'!$E$2:$E$6</c:f>
              <c:numCache>
                <c:formatCode>0.00E+00</c:formatCode>
                <c:ptCount val="5"/>
                <c:pt idx="0">
                  <c:v>14360000</c:v>
                </c:pt>
                <c:pt idx="1">
                  <c:v>2590000</c:v>
                </c:pt>
                <c:pt idx="2">
                  <c:v>526900</c:v>
                </c:pt>
                <c:pt idx="3">
                  <c:v>425100</c:v>
                </c:pt>
                <c:pt idx="4">
                  <c:v>323300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85E-4DEF-8A48-CB5ECF6C50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0123072"/>
        <c:axId val="1782958800"/>
      </c:scatterChart>
      <c:valAx>
        <c:axId val="1790123072"/>
        <c:scaling>
          <c:orientation val="minMax"/>
          <c:min val="5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T^(-0.5)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#,##0.00_);[Red]\(#,##0.0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2958800"/>
        <c:crosses val="autoZero"/>
        <c:crossBetween val="midCat"/>
        <c:majorUnit val="0.25"/>
      </c:valAx>
      <c:valAx>
        <c:axId val="1782958800"/>
        <c:scaling>
          <c:logBase val="10"/>
          <c:orientation val="minMax"/>
          <c:min val="1000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R_NTD</a:t>
                </a:r>
                <a:r>
                  <a:rPr lang="zh-CN"/>
                  <a:t> </a:t>
                </a:r>
                <a:r>
                  <a:rPr lang="en-US"/>
                  <a:t>[Ω]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90123072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buyaokan!$C$1</c:f>
              <c:strCache>
                <c:ptCount val="1"/>
                <c:pt idx="0">
                  <c:v>3x3NTD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exp"/>
            <c:dispRSqr val="0"/>
            <c:dispEq val="0"/>
          </c:trendline>
          <c:xVal>
            <c:numRef>
              <c:f>buyaokan!$B$2:$B$7</c:f>
              <c:numCache>
                <c:formatCode>0.00E+00</c:formatCode>
                <c:ptCount val="6"/>
                <c:pt idx="0">
                  <c:v>6.9979708826234095</c:v>
                </c:pt>
                <c:pt idx="1">
                  <c:v>5.9660306719794711</c:v>
                </c:pt>
                <c:pt idx="2">
                  <c:v>5.2807408765477799</c:v>
                </c:pt>
                <c:pt idx="3">
                  <c:v>5.1608821940286429</c:v>
                </c:pt>
                <c:pt idx="4">
                  <c:v>5.0488311415611795</c:v>
                </c:pt>
                <c:pt idx="5">
                  <c:v>5.8222250973958202E-2</c:v>
                </c:pt>
              </c:numCache>
            </c:numRef>
          </c:xVal>
          <c:yVal>
            <c:numRef>
              <c:f>buyaokan!$C$2:$C$7</c:f>
              <c:numCache>
                <c:formatCode>0.00E+00</c:formatCode>
                <c:ptCount val="6"/>
                <c:pt idx="0">
                  <c:v>19700000</c:v>
                </c:pt>
                <c:pt idx="1">
                  <c:v>3510000</c:v>
                </c:pt>
                <c:pt idx="2">
                  <c:v>682200</c:v>
                </c:pt>
                <c:pt idx="3">
                  <c:v>535200</c:v>
                </c:pt>
                <c:pt idx="4">
                  <c:v>388200</c:v>
                </c:pt>
                <c:pt idx="5">
                  <c:v>9.8000000000000007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14-478D-82C7-BAD73C5622ED}"/>
            </c:ext>
          </c:extLst>
        </c:ser>
        <c:ser>
          <c:idx val="1"/>
          <c:order val="1"/>
          <c:tx>
            <c:strRef>
              <c:f>buyaokan!$D$1</c:f>
              <c:strCache>
                <c:ptCount val="1"/>
                <c:pt idx="0">
                  <c:v>3x1NTD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exp"/>
            <c:dispRSqr val="0"/>
            <c:dispEq val="0"/>
          </c:trendline>
          <c:xVal>
            <c:numRef>
              <c:f>buyaokan!$B$2:$B$7</c:f>
              <c:numCache>
                <c:formatCode>0.00E+00</c:formatCode>
                <c:ptCount val="6"/>
                <c:pt idx="0">
                  <c:v>6.9979708826234095</c:v>
                </c:pt>
                <c:pt idx="1">
                  <c:v>5.9660306719794711</c:v>
                </c:pt>
                <c:pt idx="2">
                  <c:v>5.2807408765477799</c:v>
                </c:pt>
                <c:pt idx="3">
                  <c:v>5.1608821940286429</c:v>
                </c:pt>
                <c:pt idx="4">
                  <c:v>5.0488311415611795</c:v>
                </c:pt>
                <c:pt idx="5">
                  <c:v>5.8222250973958202E-2</c:v>
                </c:pt>
              </c:numCache>
            </c:numRef>
          </c:xVal>
          <c:yVal>
            <c:numRef>
              <c:f>buyaokan!$D$2:$D$7</c:f>
              <c:numCache>
                <c:formatCode>0.00E+00</c:formatCode>
                <c:ptCount val="6"/>
                <c:pt idx="0">
                  <c:v>20900000</c:v>
                </c:pt>
                <c:pt idx="1">
                  <c:v>4460000</c:v>
                </c:pt>
                <c:pt idx="2">
                  <c:v>1761500</c:v>
                </c:pt>
                <c:pt idx="3">
                  <c:v>1437000</c:v>
                </c:pt>
                <c:pt idx="4">
                  <c:v>1112500</c:v>
                </c:pt>
                <c:pt idx="5">
                  <c:v>12.5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F14-478D-82C7-BAD73C5622ED}"/>
            </c:ext>
          </c:extLst>
        </c:ser>
        <c:ser>
          <c:idx val="2"/>
          <c:order val="2"/>
          <c:tx>
            <c:strRef>
              <c:f>buyaokan!$E$1</c:f>
              <c:strCache>
                <c:ptCount val="1"/>
                <c:pt idx="0">
                  <c:v>19T20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lt1"/>
              </a:solidFill>
              <a:ln w="15875">
                <a:solidFill>
                  <a:schemeClr val="accent3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</a:ln>
              <a:effectLst/>
            </c:spPr>
            <c:trendlineType val="exp"/>
            <c:dispRSqr val="0"/>
            <c:dispEq val="0"/>
          </c:trendline>
          <c:xVal>
            <c:numRef>
              <c:f>buyaokan!$B$2:$B$7</c:f>
              <c:numCache>
                <c:formatCode>0.00E+00</c:formatCode>
                <c:ptCount val="6"/>
                <c:pt idx="0">
                  <c:v>6.9979708826234095</c:v>
                </c:pt>
                <c:pt idx="1">
                  <c:v>5.9660306719794711</c:v>
                </c:pt>
                <c:pt idx="2">
                  <c:v>5.2807408765477799</c:v>
                </c:pt>
                <c:pt idx="3">
                  <c:v>5.1608821940286429</c:v>
                </c:pt>
                <c:pt idx="4">
                  <c:v>5.0488311415611795</c:v>
                </c:pt>
                <c:pt idx="5">
                  <c:v>5.8222250973958202E-2</c:v>
                </c:pt>
              </c:numCache>
            </c:numRef>
          </c:xVal>
          <c:yVal>
            <c:numRef>
              <c:f>buyaokan!$E$2:$E$7</c:f>
              <c:numCache>
                <c:formatCode>0.00E+00</c:formatCode>
                <c:ptCount val="6"/>
                <c:pt idx="0">
                  <c:v>14360000</c:v>
                </c:pt>
                <c:pt idx="1">
                  <c:v>2590000</c:v>
                </c:pt>
                <c:pt idx="2">
                  <c:v>526900</c:v>
                </c:pt>
                <c:pt idx="3">
                  <c:v>425100</c:v>
                </c:pt>
                <c:pt idx="4">
                  <c:v>323300</c:v>
                </c:pt>
                <c:pt idx="5">
                  <c:v>11.6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F14-478D-82C7-BAD73C5622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0123072"/>
        <c:axId val="1782958800"/>
      </c:scatterChart>
      <c:valAx>
        <c:axId val="1790123072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T^(-0.5)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#,##0.00_);[Red]\(#,##0.0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2958800"/>
        <c:crosses val="autoZero"/>
        <c:crossBetween val="midCat"/>
        <c:majorUnit val="0.25"/>
      </c:valAx>
      <c:valAx>
        <c:axId val="1782958800"/>
        <c:scaling>
          <c:logBase val="10"/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R_NTD</a:t>
                </a:r>
                <a:r>
                  <a:rPr lang="zh-CN"/>
                  <a:t> </a:t>
                </a:r>
                <a:r>
                  <a:rPr lang="en-US"/>
                  <a:t>[Ω]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90123072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Final!$F$1</c:f>
              <c:strCache>
                <c:ptCount val="1"/>
                <c:pt idx="0">
                  <c:v>3x3NTD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exp"/>
            <c:dispRSqr val="0"/>
            <c:dispEq val="0"/>
          </c:trendline>
          <c:xVal>
            <c:numRef>
              <c:f>Final!$E$2:$E$9</c:f>
              <c:numCache>
                <c:formatCode>0.00E+00</c:formatCode>
                <c:ptCount val="8"/>
                <c:pt idx="0">
                  <c:v>7.0675349274021944</c:v>
                </c:pt>
                <c:pt idx="1">
                  <c:v>6.7115605521402424</c:v>
                </c:pt>
                <c:pt idx="2">
                  <c:v>5.7807331301608</c:v>
                </c:pt>
                <c:pt idx="3">
                  <c:v>5.1292169078594849</c:v>
                </c:pt>
                <c:pt idx="4">
                  <c:v>5.0065754482492739</c:v>
                </c:pt>
                <c:pt idx="5">
                  <c:v>4.8923304344598968</c:v>
                </c:pt>
                <c:pt idx="6">
                  <c:v>5.0003125292999275</c:v>
                </c:pt>
                <c:pt idx="7">
                  <c:v>4.4725832356883011</c:v>
                </c:pt>
              </c:numCache>
            </c:numRef>
          </c:xVal>
          <c:yVal>
            <c:numRef>
              <c:f>Final!$F$2:$F$9</c:f>
              <c:numCache>
                <c:formatCode>0.00E+00</c:formatCode>
                <c:ptCount val="8"/>
                <c:pt idx="0">
                  <c:v>33200000</c:v>
                </c:pt>
                <c:pt idx="1">
                  <c:v>19700000</c:v>
                </c:pt>
                <c:pt idx="2">
                  <c:v>3510000</c:v>
                </c:pt>
                <c:pt idx="3">
                  <c:v>682200</c:v>
                </c:pt>
                <c:pt idx="4">
                  <c:v>535200</c:v>
                </c:pt>
                <c:pt idx="5">
                  <c:v>388200</c:v>
                </c:pt>
                <c:pt idx="6">
                  <c:v>525800</c:v>
                </c:pt>
                <c:pt idx="7">
                  <c:v>142200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3B-4610-A36B-F0E2CDE94945}"/>
            </c:ext>
          </c:extLst>
        </c:ser>
        <c:ser>
          <c:idx val="1"/>
          <c:order val="1"/>
          <c:tx>
            <c:strRef>
              <c:f>Final!$G$1</c:f>
              <c:strCache>
                <c:ptCount val="1"/>
                <c:pt idx="0">
                  <c:v>3x1NTD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exp"/>
            <c:dispRSqr val="0"/>
            <c:dispEq val="0"/>
          </c:trendline>
          <c:xVal>
            <c:numRef>
              <c:f>Final!$E$2:$E$9</c:f>
              <c:numCache>
                <c:formatCode>0.00E+00</c:formatCode>
                <c:ptCount val="8"/>
                <c:pt idx="0">
                  <c:v>7.0675349274021944</c:v>
                </c:pt>
                <c:pt idx="1">
                  <c:v>6.7115605521402424</c:v>
                </c:pt>
                <c:pt idx="2">
                  <c:v>5.7807331301608</c:v>
                </c:pt>
                <c:pt idx="3">
                  <c:v>5.1292169078594849</c:v>
                </c:pt>
                <c:pt idx="4">
                  <c:v>5.0065754482492739</c:v>
                </c:pt>
                <c:pt idx="5">
                  <c:v>4.8923304344598968</c:v>
                </c:pt>
                <c:pt idx="6">
                  <c:v>5.0003125292999275</c:v>
                </c:pt>
                <c:pt idx="7">
                  <c:v>4.4725832356883011</c:v>
                </c:pt>
              </c:numCache>
            </c:numRef>
          </c:xVal>
          <c:yVal>
            <c:numRef>
              <c:f>Final!$G$2:$G$9</c:f>
              <c:numCache>
                <c:formatCode>0.00E+00</c:formatCode>
                <c:ptCount val="8"/>
                <c:pt idx="0">
                  <c:v>32200000</c:v>
                </c:pt>
                <c:pt idx="1">
                  <c:v>20900000</c:v>
                </c:pt>
                <c:pt idx="2">
                  <c:v>4460000</c:v>
                </c:pt>
                <c:pt idx="3">
                  <c:v>1761500</c:v>
                </c:pt>
                <c:pt idx="4">
                  <c:v>1437000</c:v>
                </c:pt>
                <c:pt idx="5">
                  <c:v>1112500</c:v>
                </c:pt>
                <c:pt idx="6">
                  <c:v>1354900</c:v>
                </c:pt>
                <c:pt idx="7">
                  <c:v>419550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C3B-4610-A36B-F0E2CDE94945}"/>
            </c:ext>
          </c:extLst>
        </c:ser>
        <c:ser>
          <c:idx val="2"/>
          <c:order val="2"/>
          <c:tx>
            <c:strRef>
              <c:f>Final!$H$1</c:f>
              <c:strCache>
                <c:ptCount val="1"/>
                <c:pt idx="0">
                  <c:v>19T20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lt1"/>
              </a:solidFill>
              <a:ln w="15875">
                <a:solidFill>
                  <a:schemeClr val="accent3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</a:ln>
              <a:effectLst/>
            </c:spPr>
            <c:trendlineType val="exp"/>
            <c:dispRSqr val="0"/>
            <c:dispEq val="0"/>
          </c:trendline>
          <c:xVal>
            <c:numRef>
              <c:f>Final!$E$2:$E$9</c:f>
              <c:numCache>
                <c:formatCode>0.00E+00</c:formatCode>
                <c:ptCount val="8"/>
                <c:pt idx="0">
                  <c:v>7.0675349274021944</c:v>
                </c:pt>
                <c:pt idx="1">
                  <c:v>6.7115605521402424</c:v>
                </c:pt>
                <c:pt idx="2">
                  <c:v>5.7807331301608</c:v>
                </c:pt>
                <c:pt idx="3">
                  <c:v>5.1292169078594849</c:v>
                </c:pt>
                <c:pt idx="4">
                  <c:v>5.0065754482492739</c:v>
                </c:pt>
                <c:pt idx="5">
                  <c:v>4.8923304344598968</c:v>
                </c:pt>
                <c:pt idx="6">
                  <c:v>5.0003125292999275</c:v>
                </c:pt>
                <c:pt idx="7">
                  <c:v>4.4725832356883011</c:v>
                </c:pt>
              </c:numCache>
            </c:numRef>
          </c:xVal>
          <c:yVal>
            <c:numRef>
              <c:f>Final!$H$2:$H$9</c:f>
              <c:numCache>
                <c:formatCode>0.00E+00</c:formatCode>
                <c:ptCount val="8"/>
                <c:pt idx="0">
                  <c:v>26300000</c:v>
                </c:pt>
                <c:pt idx="1">
                  <c:v>14360000</c:v>
                </c:pt>
                <c:pt idx="2">
                  <c:v>2590000</c:v>
                </c:pt>
                <c:pt idx="3">
                  <c:v>526900</c:v>
                </c:pt>
                <c:pt idx="4">
                  <c:v>425100</c:v>
                </c:pt>
                <c:pt idx="5">
                  <c:v>323300</c:v>
                </c:pt>
                <c:pt idx="6">
                  <c:v>407600</c:v>
                </c:pt>
                <c:pt idx="7">
                  <c:v>112530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C3B-4610-A36B-F0E2CDE949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0123072"/>
        <c:axId val="1782958800"/>
      </c:scatterChart>
      <c:valAx>
        <c:axId val="1790123072"/>
        <c:scaling>
          <c:orientation val="minMax"/>
          <c:min val="4.25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T^(-0.5)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#,##0.00_);[Red]\(#,##0.0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2958800"/>
        <c:crosses val="autoZero"/>
        <c:crossBetween val="midCat"/>
        <c:majorUnit val="0.25"/>
      </c:valAx>
      <c:valAx>
        <c:axId val="1782958800"/>
        <c:scaling>
          <c:logBase val="10"/>
          <c:orientation val="minMax"/>
          <c:min val="900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R_NTD</a:t>
                </a:r>
                <a:r>
                  <a:rPr lang="zh-CN"/>
                  <a:t> </a:t>
                </a:r>
                <a:r>
                  <a:rPr lang="en-US"/>
                  <a:t>[Ω]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90123072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'Final 20-50mK'!$F$1</c:f>
              <c:strCache>
                <c:ptCount val="1"/>
                <c:pt idx="0">
                  <c:v>3x3NTD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exp"/>
            <c:dispRSqr val="0"/>
            <c:dispEq val="0"/>
          </c:trendline>
          <c:xVal>
            <c:numRef>
              <c:f>'Final 20-50mK'!$E$2:$E$9</c:f>
              <c:numCache>
                <c:formatCode>0.00E+00</c:formatCode>
                <c:ptCount val="8"/>
                <c:pt idx="0">
                  <c:v>7.0675349274021944</c:v>
                </c:pt>
                <c:pt idx="1">
                  <c:v>6.7115605521402424</c:v>
                </c:pt>
                <c:pt idx="2">
                  <c:v>5.7807331301608</c:v>
                </c:pt>
                <c:pt idx="3">
                  <c:v>5.1292169078594849</c:v>
                </c:pt>
                <c:pt idx="4">
                  <c:v>5.0065754482492739</c:v>
                </c:pt>
                <c:pt idx="5">
                  <c:v>4.8923304344598968</c:v>
                </c:pt>
                <c:pt idx="6">
                  <c:v>5.0003125292999275</c:v>
                </c:pt>
                <c:pt idx="7">
                  <c:v>4.4725832356883011</c:v>
                </c:pt>
              </c:numCache>
            </c:numRef>
          </c:xVal>
          <c:yVal>
            <c:numRef>
              <c:f>'Final 20-50mK'!$F$2:$F$9</c:f>
              <c:numCache>
                <c:formatCode>0.00E+00</c:formatCode>
                <c:ptCount val="8"/>
                <c:pt idx="0">
                  <c:v>45110000</c:v>
                </c:pt>
                <c:pt idx="1">
                  <c:v>23410000</c:v>
                </c:pt>
                <c:pt idx="2">
                  <c:v>3031000</c:v>
                </c:pt>
                <c:pt idx="3">
                  <c:v>682200</c:v>
                </c:pt>
                <c:pt idx="4">
                  <c:v>535200</c:v>
                </c:pt>
                <c:pt idx="5">
                  <c:v>388200</c:v>
                </c:pt>
                <c:pt idx="6">
                  <c:v>525800</c:v>
                </c:pt>
                <c:pt idx="7">
                  <c:v>142200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B5E-4BA1-BF57-53258C62723F}"/>
            </c:ext>
          </c:extLst>
        </c:ser>
        <c:ser>
          <c:idx val="1"/>
          <c:order val="1"/>
          <c:tx>
            <c:strRef>
              <c:f>'Final 20-50mK'!$G$1</c:f>
              <c:strCache>
                <c:ptCount val="1"/>
                <c:pt idx="0">
                  <c:v>3x1NTD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exp"/>
            <c:dispRSqr val="0"/>
            <c:dispEq val="0"/>
          </c:trendline>
          <c:xVal>
            <c:numRef>
              <c:f>'Final 20-50mK'!$E$2:$E$9</c:f>
              <c:numCache>
                <c:formatCode>0.00E+00</c:formatCode>
                <c:ptCount val="8"/>
                <c:pt idx="0">
                  <c:v>7.0675349274021944</c:v>
                </c:pt>
                <c:pt idx="1">
                  <c:v>6.7115605521402424</c:v>
                </c:pt>
                <c:pt idx="2">
                  <c:v>5.7807331301608</c:v>
                </c:pt>
                <c:pt idx="3">
                  <c:v>5.1292169078594849</c:v>
                </c:pt>
                <c:pt idx="4">
                  <c:v>5.0065754482492739</c:v>
                </c:pt>
                <c:pt idx="5">
                  <c:v>4.8923304344598968</c:v>
                </c:pt>
                <c:pt idx="6">
                  <c:v>5.0003125292999275</c:v>
                </c:pt>
                <c:pt idx="7">
                  <c:v>4.4725832356883011</c:v>
                </c:pt>
              </c:numCache>
            </c:numRef>
          </c:xVal>
          <c:yVal>
            <c:numRef>
              <c:f>'Final 20-50mK'!$G$2:$G$9</c:f>
              <c:numCache>
                <c:formatCode>0.00E+00</c:formatCode>
                <c:ptCount val="8"/>
                <c:pt idx="0">
                  <c:v>56280000</c:v>
                </c:pt>
                <c:pt idx="1">
                  <c:v>37570000</c:v>
                </c:pt>
                <c:pt idx="2">
                  <c:v>4895000</c:v>
                </c:pt>
                <c:pt idx="3">
                  <c:v>1761500</c:v>
                </c:pt>
                <c:pt idx="4">
                  <c:v>1437000</c:v>
                </c:pt>
                <c:pt idx="5">
                  <c:v>1112500</c:v>
                </c:pt>
                <c:pt idx="6">
                  <c:v>1354900</c:v>
                </c:pt>
                <c:pt idx="7">
                  <c:v>419550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B5E-4BA1-BF57-53258C62723F}"/>
            </c:ext>
          </c:extLst>
        </c:ser>
        <c:ser>
          <c:idx val="2"/>
          <c:order val="2"/>
          <c:tx>
            <c:strRef>
              <c:f>'Final 20-50mK'!$H$1</c:f>
              <c:strCache>
                <c:ptCount val="1"/>
                <c:pt idx="0">
                  <c:v>19T20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lt1"/>
              </a:solidFill>
              <a:ln w="15875">
                <a:solidFill>
                  <a:schemeClr val="accent3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</a:ln>
              <a:effectLst/>
            </c:spPr>
            <c:trendlineType val="exp"/>
            <c:dispRSqr val="0"/>
            <c:dispEq val="0"/>
          </c:trendline>
          <c:xVal>
            <c:numRef>
              <c:f>'Final 20-50mK'!$E$2:$E$9</c:f>
              <c:numCache>
                <c:formatCode>0.00E+00</c:formatCode>
                <c:ptCount val="8"/>
                <c:pt idx="0">
                  <c:v>7.0675349274021944</c:v>
                </c:pt>
                <c:pt idx="1">
                  <c:v>6.7115605521402424</c:v>
                </c:pt>
                <c:pt idx="2">
                  <c:v>5.7807331301608</c:v>
                </c:pt>
                <c:pt idx="3">
                  <c:v>5.1292169078594849</c:v>
                </c:pt>
                <c:pt idx="4">
                  <c:v>5.0065754482492739</c:v>
                </c:pt>
                <c:pt idx="5">
                  <c:v>4.8923304344598968</c:v>
                </c:pt>
                <c:pt idx="6">
                  <c:v>5.0003125292999275</c:v>
                </c:pt>
                <c:pt idx="7">
                  <c:v>4.4725832356883011</c:v>
                </c:pt>
              </c:numCache>
            </c:numRef>
          </c:xVal>
          <c:yVal>
            <c:numRef>
              <c:f>'Final 20-50mK'!$H$2:$H$9</c:f>
              <c:numCache>
                <c:formatCode>0.00E+00</c:formatCode>
                <c:ptCount val="8"/>
                <c:pt idx="0">
                  <c:v>33310000</c:v>
                </c:pt>
                <c:pt idx="1">
                  <c:v>16260000</c:v>
                </c:pt>
                <c:pt idx="2">
                  <c:v>2246000</c:v>
                </c:pt>
                <c:pt idx="3">
                  <c:v>526900</c:v>
                </c:pt>
                <c:pt idx="4">
                  <c:v>425100</c:v>
                </c:pt>
                <c:pt idx="5">
                  <c:v>323300</c:v>
                </c:pt>
                <c:pt idx="6">
                  <c:v>407600</c:v>
                </c:pt>
                <c:pt idx="7">
                  <c:v>112530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B5E-4BA1-BF57-53258C6272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0123072"/>
        <c:axId val="1782958800"/>
      </c:scatterChart>
      <c:valAx>
        <c:axId val="1790123072"/>
        <c:scaling>
          <c:orientation val="minMax"/>
          <c:min val="4.25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T^(-0.5)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#,##0.00_);[Red]\(#,##0.0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2958800"/>
        <c:crosses val="autoZero"/>
        <c:crossBetween val="midCat"/>
        <c:majorUnit val="0.25"/>
      </c:valAx>
      <c:valAx>
        <c:axId val="1782958800"/>
        <c:scaling>
          <c:logBase val="10"/>
          <c:orientation val="minMax"/>
          <c:min val="900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R_NTD</a:t>
                </a:r>
                <a:r>
                  <a:rPr lang="zh-CN"/>
                  <a:t> </a:t>
                </a:r>
                <a:r>
                  <a:rPr lang="en-US"/>
                  <a:t>[Ω]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90123072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'Final 20-100mK'!$F$1</c:f>
              <c:strCache>
                <c:ptCount val="1"/>
                <c:pt idx="0">
                  <c:v>3x3NTD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exp"/>
            <c:dispRSqr val="0"/>
            <c:dispEq val="0"/>
          </c:trendline>
          <c:xVal>
            <c:numRef>
              <c:f>'Final 20-100mK'!$E$2:$E$10</c:f>
              <c:numCache>
                <c:formatCode>0.00E+00</c:formatCode>
                <c:ptCount val="9"/>
                <c:pt idx="0">
                  <c:v>7.0675349274021944</c:v>
                </c:pt>
                <c:pt idx="1">
                  <c:v>6.7115605521402424</c:v>
                </c:pt>
                <c:pt idx="2">
                  <c:v>5.7807331301608</c:v>
                </c:pt>
                <c:pt idx="3">
                  <c:v>5.1292169078594849</c:v>
                </c:pt>
                <c:pt idx="4">
                  <c:v>5.0065754482492739</c:v>
                </c:pt>
                <c:pt idx="5">
                  <c:v>4.8923304344598968</c:v>
                </c:pt>
                <c:pt idx="6">
                  <c:v>5.0003125292999275</c:v>
                </c:pt>
                <c:pt idx="7">
                  <c:v>4.4725832356883011</c:v>
                </c:pt>
                <c:pt idx="8">
                  <c:v>3.1628312040684214</c:v>
                </c:pt>
              </c:numCache>
            </c:numRef>
          </c:xVal>
          <c:yVal>
            <c:numRef>
              <c:f>'Final 20-100mK'!$F$2:$F$10</c:f>
              <c:numCache>
                <c:formatCode>0.00E+00</c:formatCode>
                <c:ptCount val="9"/>
                <c:pt idx="0">
                  <c:v>45110000</c:v>
                </c:pt>
                <c:pt idx="1">
                  <c:v>23410000</c:v>
                </c:pt>
                <c:pt idx="2">
                  <c:v>3031000</c:v>
                </c:pt>
                <c:pt idx="3">
                  <c:v>682200</c:v>
                </c:pt>
                <c:pt idx="4">
                  <c:v>535200</c:v>
                </c:pt>
                <c:pt idx="5">
                  <c:v>388200</c:v>
                </c:pt>
                <c:pt idx="6">
                  <c:v>525800</c:v>
                </c:pt>
                <c:pt idx="7">
                  <c:v>142200</c:v>
                </c:pt>
                <c:pt idx="8">
                  <c:v>5775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5A-4744-9DCD-A2AFD33416E2}"/>
            </c:ext>
          </c:extLst>
        </c:ser>
        <c:ser>
          <c:idx val="1"/>
          <c:order val="1"/>
          <c:tx>
            <c:strRef>
              <c:f>'Final 20-100mK'!$G$1</c:f>
              <c:strCache>
                <c:ptCount val="1"/>
                <c:pt idx="0">
                  <c:v>3x1NTD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exp"/>
            <c:dispRSqr val="0"/>
            <c:dispEq val="0"/>
          </c:trendline>
          <c:xVal>
            <c:numRef>
              <c:f>'Final 20-100mK'!$E$2:$E$10</c:f>
              <c:numCache>
                <c:formatCode>0.00E+00</c:formatCode>
                <c:ptCount val="9"/>
                <c:pt idx="0">
                  <c:v>7.0675349274021944</c:v>
                </c:pt>
                <c:pt idx="1">
                  <c:v>6.7115605521402424</c:v>
                </c:pt>
                <c:pt idx="2">
                  <c:v>5.7807331301608</c:v>
                </c:pt>
                <c:pt idx="3">
                  <c:v>5.1292169078594849</c:v>
                </c:pt>
                <c:pt idx="4">
                  <c:v>5.0065754482492739</c:v>
                </c:pt>
                <c:pt idx="5">
                  <c:v>4.8923304344598968</c:v>
                </c:pt>
                <c:pt idx="6">
                  <c:v>5.0003125292999275</c:v>
                </c:pt>
                <c:pt idx="7">
                  <c:v>4.4725832356883011</c:v>
                </c:pt>
                <c:pt idx="8">
                  <c:v>3.1628312040684214</c:v>
                </c:pt>
              </c:numCache>
            </c:numRef>
          </c:xVal>
          <c:yVal>
            <c:numRef>
              <c:f>'Final 20-100mK'!$G$2:$G$10</c:f>
              <c:numCache>
                <c:formatCode>0.00E+00</c:formatCode>
                <c:ptCount val="9"/>
                <c:pt idx="0">
                  <c:v>56280000</c:v>
                </c:pt>
                <c:pt idx="1">
                  <c:v>37570000</c:v>
                </c:pt>
                <c:pt idx="2">
                  <c:v>4895000</c:v>
                </c:pt>
                <c:pt idx="3">
                  <c:v>1761500</c:v>
                </c:pt>
                <c:pt idx="4">
                  <c:v>1437000</c:v>
                </c:pt>
                <c:pt idx="5">
                  <c:v>1112500</c:v>
                </c:pt>
                <c:pt idx="6">
                  <c:v>1354900</c:v>
                </c:pt>
                <c:pt idx="7">
                  <c:v>419550</c:v>
                </c:pt>
                <c:pt idx="8">
                  <c:v>21981.3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D5A-4744-9DCD-A2AFD33416E2}"/>
            </c:ext>
          </c:extLst>
        </c:ser>
        <c:ser>
          <c:idx val="2"/>
          <c:order val="2"/>
          <c:tx>
            <c:strRef>
              <c:f>'Final 20-100mK'!$H$1</c:f>
              <c:strCache>
                <c:ptCount val="1"/>
                <c:pt idx="0">
                  <c:v>19T20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lt1"/>
              </a:solidFill>
              <a:ln w="15875">
                <a:solidFill>
                  <a:schemeClr val="accent3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</a:ln>
              <a:effectLst/>
            </c:spPr>
            <c:trendlineType val="exp"/>
            <c:dispRSqr val="0"/>
            <c:dispEq val="0"/>
          </c:trendline>
          <c:xVal>
            <c:numRef>
              <c:f>'Final 20-100mK'!$E$2:$E$10</c:f>
              <c:numCache>
                <c:formatCode>0.00E+00</c:formatCode>
                <c:ptCount val="9"/>
                <c:pt idx="0">
                  <c:v>7.0675349274021944</c:v>
                </c:pt>
                <c:pt idx="1">
                  <c:v>6.7115605521402424</c:v>
                </c:pt>
                <c:pt idx="2">
                  <c:v>5.7807331301608</c:v>
                </c:pt>
                <c:pt idx="3">
                  <c:v>5.1292169078594849</c:v>
                </c:pt>
                <c:pt idx="4">
                  <c:v>5.0065754482492739</c:v>
                </c:pt>
                <c:pt idx="5">
                  <c:v>4.8923304344598968</c:v>
                </c:pt>
                <c:pt idx="6">
                  <c:v>5.0003125292999275</c:v>
                </c:pt>
                <c:pt idx="7">
                  <c:v>4.4725832356883011</c:v>
                </c:pt>
                <c:pt idx="8">
                  <c:v>3.1628312040684214</c:v>
                </c:pt>
              </c:numCache>
            </c:numRef>
          </c:xVal>
          <c:yVal>
            <c:numRef>
              <c:f>'Final 20-100mK'!$H$2:$H$10</c:f>
              <c:numCache>
                <c:formatCode>0.00E+00</c:formatCode>
                <c:ptCount val="9"/>
                <c:pt idx="0">
                  <c:v>33310000</c:v>
                </c:pt>
                <c:pt idx="1">
                  <c:v>16260000</c:v>
                </c:pt>
                <c:pt idx="2">
                  <c:v>2246000</c:v>
                </c:pt>
                <c:pt idx="3">
                  <c:v>526900</c:v>
                </c:pt>
                <c:pt idx="4">
                  <c:v>425100</c:v>
                </c:pt>
                <c:pt idx="5">
                  <c:v>323300</c:v>
                </c:pt>
                <c:pt idx="6">
                  <c:v>407600</c:v>
                </c:pt>
                <c:pt idx="7">
                  <c:v>112530</c:v>
                </c:pt>
                <c:pt idx="8">
                  <c:v>4942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D5A-4744-9DCD-A2AFD33416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0123072"/>
        <c:axId val="1782958800"/>
      </c:scatterChart>
      <c:valAx>
        <c:axId val="1790123072"/>
        <c:scaling>
          <c:orientation val="minMax"/>
          <c:min val="3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T^(-0.5)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#,##0.00_);[Red]\(#,##0.0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2958800"/>
        <c:crosses val="autoZero"/>
        <c:crossBetween val="midCat"/>
        <c:majorUnit val="0.25"/>
      </c:valAx>
      <c:valAx>
        <c:axId val="1782958800"/>
        <c:scaling>
          <c:logBase val="10"/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R_NTD</a:t>
                </a:r>
                <a:r>
                  <a:rPr lang="zh-CN"/>
                  <a:t> </a:t>
                </a:r>
                <a:r>
                  <a:rPr lang="en-US"/>
                  <a:t>[Ω]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90123072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500197</xdr:colOff>
      <xdr:row>4</xdr:row>
      <xdr:rowOff>104505</xdr:rowOff>
    </xdr:from>
    <xdr:to>
      <xdr:col>13</xdr:col>
      <xdr:colOff>452845</xdr:colOff>
      <xdr:row>23</xdr:row>
      <xdr:rowOff>60960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EF39DD6-1D8B-4C6A-AA1E-84FE2F7CAB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400048</xdr:colOff>
      <xdr:row>2</xdr:row>
      <xdr:rowOff>26128</xdr:rowOff>
    </xdr:from>
    <xdr:to>
      <xdr:col>14</xdr:col>
      <xdr:colOff>383176</xdr:colOff>
      <xdr:row>20</xdr:row>
      <xdr:rowOff>156754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86DAA85-86AD-44D7-8CF9-52C6902C47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400048</xdr:colOff>
      <xdr:row>2</xdr:row>
      <xdr:rowOff>26128</xdr:rowOff>
    </xdr:from>
    <xdr:to>
      <xdr:col>14</xdr:col>
      <xdr:colOff>383176</xdr:colOff>
      <xdr:row>20</xdr:row>
      <xdr:rowOff>156754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15EE797-5697-4348-876A-56F0069B3C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282816</xdr:colOff>
      <xdr:row>0</xdr:row>
      <xdr:rowOff>119912</xdr:rowOff>
    </xdr:from>
    <xdr:to>
      <xdr:col>23</xdr:col>
      <xdr:colOff>590549</xdr:colOff>
      <xdr:row>30</xdr:row>
      <xdr:rowOff>152400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0425367-42A5-4CEA-A37A-6EFBAFBA0D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246185</xdr:colOff>
      <xdr:row>0</xdr:row>
      <xdr:rowOff>119912</xdr:rowOff>
    </xdr:from>
    <xdr:to>
      <xdr:col>23</xdr:col>
      <xdr:colOff>590550</xdr:colOff>
      <xdr:row>34</xdr:row>
      <xdr:rowOff>93785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45F7B97-99E7-4ABD-B46C-E7421AFDAB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263770</xdr:colOff>
      <xdr:row>0</xdr:row>
      <xdr:rowOff>114050</xdr:rowOff>
    </xdr:from>
    <xdr:to>
      <xdr:col>23</xdr:col>
      <xdr:colOff>608135</xdr:colOff>
      <xdr:row>34</xdr:row>
      <xdr:rowOff>87923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9491741-F26A-4ED0-823F-1453D7E254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"/>
  <sheetViews>
    <sheetView zoomScale="175" zoomScaleNormal="175" workbookViewId="0">
      <selection activeCell="P11" sqref="P11"/>
    </sheetView>
  </sheetViews>
  <sheetFormatPr defaultRowHeight="13.8" x14ac:dyDescent="0.25"/>
  <cols>
    <col min="2" max="5" width="9.33203125" bestFit="1" customWidth="1"/>
  </cols>
  <sheetData>
    <row r="1" spans="1:5" x14ac:dyDescent="0.25">
      <c r="A1" t="s">
        <v>0</v>
      </c>
      <c r="B1" t="s">
        <v>4</v>
      </c>
      <c r="C1" t="s">
        <v>1</v>
      </c>
      <c r="D1" t="s">
        <v>2</v>
      </c>
      <c r="E1" t="s">
        <v>3</v>
      </c>
    </row>
    <row r="2" spans="1:5" x14ac:dyDescent="0.25">
      <c r="A2" s="1">
        <v>2.0420000000000001E-2</v>
      </c>
      <c r="B2" s="1">
        <f>POWER(A2,-0.5)</f>
        <v>6.9979708826234095</v>
      </c>
      <c r="C2" s="1">
        <v>19700000</v>
      </c>
      <c r="D2" s="1">
        <v>20900000</v>
      </c>
      <c r="E2" s="1">
        <v>14360000</v>
      </c>
    </row>
    <row r="3" spans="1:5" x14ac:dyDescent="0.25">
      <c r="A3" s="1">
        <v>2.8094999999999998E-2</v>
      </c>
      <c r="B3" s="1">
        <f t="shared" ref="B3:B4" si="0">POWER(A3,-0.5)</f>
        <v>5.9660306719794711</v>
      </c>
      <c r="C3" s="1">
        <v>3510000</v>
      </c>
      <c r="D3" s="1">
        <v>4460000</v>
      </c>
      <c r="E3" s="1">
        <v>2590000</v>
      </c>
    </row>
    <row r="4" spans="1:5" x14ac:dyDescent="0.25">
      <c r="A4" s="1">
        <v>3.7545000000000002E-2</v>
      </c>
      <c r="B4" s="1">
        <f t="shared" si="0"/>
        <v>5.1608821940286429</v>
      </c>
      <c r="C4" s="1">
        <v>535200</v>
      </c>
      <c r="D4" s="1">
        <v>1437000</v>
      </c>
      <c r="E4" s="1">
        <v>425100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7640E-DE5C-4A77-9437-80077CEF9058}">
  <dimension ref="A1:E6"/>
  <sheetViews>
    <sheetView zoomScale="175" zoomScaleNormal="175" workbookViewId="0">
      <selection activeCell="A7" sqref="A7"/>
    </sheetView>
  </sheetViews>
  <sheetFormatPr defaultRowHeight="13.8" x14ac:dyDescent="0.25"/>
  <cols>
    <col min="2" max="5" width="9.33203125" bestFit="1" customWidth="1"/>
  </cols>
  <sheetData>
    <row r="1" spans="1:5" x14ac:dyDescent="0.25">
      <c r="A1" t="s">
        <v>0</v>
      </c>
      <c r="B1" t="s">
        <v>4</v>
      </c>
      <c r="C1" t="s">
        <v>1</v>
      </c>
      <c r="D1" t="s">
        <v>2</v>
      </c>
      <c r="E1" t="s">
        <v>3</v>
      </c>
    </row>
    <row r="2" spans="1:5" x14ac:dyDescent="0.25">
      <c r="A2" s="1">
        <v>2.0420000000000001E-2</v>
      </c>
      <c r="B2" s="1">
        <f>POWER(A2,-0.5)</f>
        <v>6.9979708826234095</v>
      </c>
      <c r="C2" s="1">
        <v>19700000</v>
      </c>
      <c r="D2" s="1">
        <v>20900000</v>
      </c>
      <c r="E2" s="1">
        <v>14360000</v>
      </c>
    </row>
    <row r="3" spans="1:5" x14ac:dyDescent="0.25">
      <c r="A3" s="1">
        <v>2.8094999999999998E-2</v>
      </c>
      <c r="B3" s="1">
        <f>POWER(A3,-0.5)</f>
        <v>5.9660306719794711</v>
      </c>
      <c r="C3" s="1">
        <v>3510000</v>
      </c>
      <c r="D3" s="1">
        <v>4460000</v>
      </c>
      <c r="E3" s="1">
        <v>2590000</v>
      </c>
    </row>
    <row r="4" spans="1:5" x14ac:dyDescent="0.25">
      <c r="A4" s="1">
        <v>3.5860000000000003E-2</v>
      </c>
      <c r="B4" s="1">
        <f>POWER(A4,-0.5)</f>
        <v>5.2807408765477799</v>
      </c>
      <c r="C4" s="1">
        <v>682200</v>
      </c>
      <c r="D4" s="1">
        <v>1761500</v>
      </c>
      <c r="E4" s="1">
        <v>526900</v>
      </c>
    </row>
    <row r="5" spans="1:5" x14ac:dyDescent="0.25">
      <c r="A5" s="1">
        <v>3.7545000000000002E-2</v>
      </c>
      <c r="B5" s="1">
        <f>POWER(A5,-0.5)</f>
        <v>5.1608821940286429</v>
      </c>
      <c r="C5" s="1">
        <v>535200</v>
      </c>
      <c r="D5" s="1">
        <v>1437000</v>
      </c>
      <c r="E5" s="1">
        <v>425100</v>
      </c>
    </row>
    <row r="6" spans="1:5" x14ac:dyDescent="0.25">
      <c r="A6" s="1">
        <v>3.9230000000000001E-2</v>
      </c>
      <c r="B6" s="1">
        <f>POWER(A6,-0.5)</f>
        <v>5.0488311415611795</v>
      </c>
      <c r="C6" s="1">
        <v>388200</v>
      </c>
      <c r="D6" s="1">
        <v>1112500</v>
      </c>
      <c r="E6" s="1">
        <v>323300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2B6F21-D5CC-440D-A188-D9D0E8C21756}">
  <dimension ref="A1:E7"/>
  <sheetViews>
    <sheetView zoomScale="175" zoomScaleNormal="175" workbookViewId="0">
      <selection activeCell="C4" sqref="C4"/>
    </sheetView>
  </sheetViews>
  <sheetFormatPr defaultRowHeight="13.8" x14ac:dyDescent="0.25"/>
  <cols>
    <col min="1" max="5" width="9.33203125" bestFit="1" customWidth="1"/>
  </cols>
  <sheetData>
    <row r="1" spans="1:5" x14ac:dyDescent="0.25">
      <c r="A1" t="s">
        <v>0</v>
      </c>
      <c r="B1" t="s">
        <v>4</v>
      </c>
      <c r="C1" t="s">
        <v>1</v>
      </c>
      <c r="D1" t="s">
        <v>2</v>
      </c>
      <c r="E1" t="s">
        <v>3</v>
      </c>
    </row>
    <row r="2" spans="1:5" x14ac:dyDescent="0.25">
      <c r="A2" s="1">
        <v>2.0420000000000001E-2</v>
      </c>
      <c r="B2" s="1">
        <f t="shared" ref="B2:B7" si="0">POWER(A2,-0.5)</f>
        <v>6.9979708826234095</v>
      </c>
      <c r="C2" s="1">
        <v>19700000</v>
      </c>
      <c r="D2" s="1">
        <v>20900000</v>
      </c>
      <c r="E2" s="1">
        <v>14360000</v>
      </c>
    </row>
    <row r="3" spans="1:5" x14ac:dyDescent="0.25">
      <c r="A3" s="1">
        <v>2.8094999999999998E-2</v>
      </c>
      <c r="B3" s="1">
        <f t="shared" si="0"/>
        <v>5.9660306719794711</v>
      </c>
      <c r="C3" s="1">
        <v>3510000</v>
      </c>
      <c r="D3" s="1">
        <v>4460000</v>
      </c>
      <c r="E3" s="1">
        <v>2590000</v>
      </c>
    </row>
    <row r="4" spans="1:5" x14ac:dyDescent="0.25">
      <c r="A4" s="1">
        <v>3.5860000000000003E-2</v>
      </c>
      <c r="B4" s="1">
        <f t="shared" si="0"/>
        <v>5.2807408765477799</v>
      </c>
      <c r="C4" s="1">
        <v>682200</v>
      </c>
      <c r="D4" s="1">
        <v>1761500</v>
      </c>
      <c r="E4" s="1">
        <v>526900</v>
      </c>
    </row>
    <row r="5" spans="1:5" x14ac:dyDescent="0.25">
      <c r="A5" s="1">
        <v>3.7545000000000002E-2</v>
      </c>
      <c r="B5" s="1">
        <f t="shared" si="0"/>
        <v>5.1608821940286429</v>
      </c>
      <c r="C5" s="1">
        <v>535200</v>
      </c>
      <c r="D5" s="1">
        <v>1437000</v>
      </c>
      <c r="E5" s="1">
        <v>425100</v>
      </c>
    </row>
    <row r="6" spans="1:5" x14ac:dyDescent="0.25">
      <c r="A6" s="1">
        <v>3.9230000000000001E-2</v>
      </c>
      <c r="B6" s="1">
        <f t="shared" si="0"/>
        <v>5.0488311415611795</v>
      </c>
      <c r="C6" s="1">
        <v>388200</v>
      </c>
      <c r="D6" s="1">
        <v>1112500</v>
      </c>
      <c r="E6" s="1">
        <v>323300</v>
      </c>
    </row>
    <row r="7" spans="1:5" x14ac:dyDescent="0.25">
      <c r="A7" s="1">
        <v>295</v>
      </c>
      <c r="B7" s="1">
        <f t="shared" si="0"/>
        <v>5.8222250973958202E-2</v>
      </c>
      <c r="C7" s="1">
        <v>9.8000000000000007</v>
      </c>
      <c r="D7" s="1">
        <v>12.5</v>
      </c>
      <c r="E7" s="1">
        <v>11.6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C8920-43B3-479D-AA61-3FC0F10AF091}">
  <dimension ref="A1:H10"/>
  <sheetViews>
    <sheetView zoomScale="160" zoomScaleNormal="160" workbookViewId="0">
      <selection activeCell="C19" sqref="C19"/>
    </sheetView>
  </sheetViews>
  <sheetFormatPr defaultRowHeight="13.8" x14ac:dyDescent="0.25"/>
  <cols>
    <col min="1" max="1" width="10.21875" bestFit="1" customWidth="1"/>
    <col min="2" max="2" width="10.5546875" bestFit="1" customWidth="1"/>
    <col min="3" max="3" width="11.44140625" customWidth="1"/>
    <col min="4" max="4" width="12.6640625" hidden="1" customWidth="1"/>
    <col min="5" max="8" width="9.33203125" bestFit="1" customWidth="1"/>
  </cols>
  <sheetData>
    <row r="1" spans="1:8" x14ac:dyDescent="0.25">
      <c r="A1" t="s">
        <v>5</v>
      </c>
      <c r="B1" t="s">
        <v>6</v>
      </c>
      <c r="C1" t="s">
        <v>8</v>
      </c>
      <c r="D1" t="s">
        <v>7</v>
      </c>
      <c r="E1" t="s">
        <v>4</v>
      </c>
      <c r="F1" t="s">
        <v>1</v>
      </c>
      <c r="G1" t="s">
        <v>2</v>
      </c>
      <c r="H1" t="s">
        <v>3</v>
      </c>
    </row>
    <row r="2" spans="1:8" x14ac:dyDescent="0.25">
      <c r="A2">
        <v>19.89</v>
      </c>
      <c r="B2">
        <v>20.149999999999999</v>
      </c>
      <c r="C2" s="1">
        <f>(A2+B2)/2/1000</f>
        <v>2.002E-2</v>
      </c>
      <c r="D2" s="1">
        <v>0.02</v>
      </c>
      <c r="E2" s="1">
        <f t="shared" ref="E2:E10" si="0">POWER(C2,-0.5)</f>
        <v>7.0675349274021944</v>
      </c>
      <c r="F2" s="1">
        <v>33200000</v>
      </c>
      <c r="G2" s="1">
        <v>32200000</v>
      </c>
      <c r="H2" s="1">
        <v>26300000</v>
      </c>
    </row>
    <row r="3" spans="1:8" x14ac:dyDescent="0.25">
      <c r="A3">
        <v>21.52</v>
      </c>
      <c r="B3">
        <v>22.88</v>
      </c>
      <c r="C3" s="1">
        <f>(A3+B3)/2/1000</f>
        <v>2.2200000000000001E-2</v>
      </c>
      <c r="D3" s="1">
        <v>2.0420000000000001E-2</v>
      </c>
      <c r="E3" s="1">
        <f>POWER(C3,-0.5)</f>
        <v>6.7115605521402424</v>
      </c>
      <c r="F3" s="1">
        <v>19700000</v>
      </c>
      <c r="G3" s="1">
        <v>20900000</v>
      </c>
      <c r="H3" s="1">
        <v>14360000</v>
      </c>
    </row>
    <row r="4" spans="1:8" x14ac:dyDescent="0.25">
      <c r="A4">
        <v>28.33</v>
      </c>
      <c r="B4">
        <v>31.52</v>
      </c>
      <c r="C4" s="1">
        <f>(A4+B4)/2/1000</f>
        <v>2.9924999999999997E-2</v>
      </c>
      <c r="D4" s="1">
        <v>2.8094999999999998E-2</v>
      </c>
      <c r="E4" s="1">
        <f t="shared" si="0"/>
        <v>5.7807331301608</v>
      </c>
      <c r="F4" s="1">
        <v>3510000</v>
      </c>
      <c r="G4" s="1">
        <v>4460000</v>
      </c>
      <c r="H4" s="1">
        <v>2590000</v>
      </c>
    </row>
    <row r="5" spans="1:8" x14ac:dyDescent="0.25">
      <c r="A5">
        <v>38.01</v>
      </c>
      <c r="B5">
        <v>38.01</v>
      </c>
      <c r="C5" s="1">
        <f t="shared" ref="C5:C10" si="1">(A5+B5)/2/1000</f>
        <v>3.8009999999999995E-2</v>
      </c>
      <c r="D5" s="1">
        <v>3.5860000000000003E-2</v>
      </c>
      <c r="E5" s="1">
        <f t="shared" si="0"/>
        <v>5.1292169078594849</v>
      </c>
      <c r="F5" s="1">
        <v>682200</v>
      </c>
      <c r="G5" s="1">
        <v>1761500</v>
      </c>
      <c r="H5" s="1">
        <v>526900</v>
      </c>
    </row>
    <row r="6" spans="1:8" x14ac:dyDescent="0.25">
      <c r="A6">
        <v>38.01</v>
      </c>
      <c r="B6">
        <v>41.78</v>
      </c>
      <c r="C6" s="1">
        <f t="shared" si="1"/>
        <v>3.9894999999999993E-2</v>
      </c>
      <c r="D6" s="1">
        <v>3.7545000000000002E-2</v>
      </c>
      <c r="E6" s="1">
        <f t="shared" si="0"/>
        <v>5.0065754482492739</v>
      </c>
      <c r="F6" s="1">
        <v>535200</v>
      </c>
      <c r="G6" s="1">
        <v>1437000</v>
      </c>
      <c r="H6" s="1">
        <v>425100</v>
      </c>
    </row>
    <row r="7" spans="1:8" x14ac:dyDescent="0.25">
      <c r="A7">
        <v>41.78</v>
      </c>
      <c r="B7">
        <v>41.78</v>
      </c>
      <c r="C7" s="1">
        <f t="shared" si="1"/>
        <v>4.1779999999999998E-2</v>
      </c>
      <c r="D7" s="1">
        <v>3.9230000000000001E-2</v>
      </c>
      <c r="E7" s="1">
        <f t="shared" si="0"/>
        <v>4.8923304344598968</v>
      </c>
      <c r="F7" s="1">
        <v>388200</v>
      </c>
      <c r="G7" s="1">
        <v>1112500</v>
      </c>
      <c r="H7" s="1">
        <v>323300</v>
      </c>
    </row>
    <row r="8" spans="1:8" x14ac:dyDescent="0.25">
      <c r="A8">
        <v>39.9</v>
      </c>
      <c r="B8">
        <v>40.090000000000003</v>
      </c>
      <c r="C8" s="1">
        <f t="shared" si="1"/>
        <v>3.9995000000000003E-2</v>
      </c>
      <c r="D8" s="1">
        <v>0.04</v>
      </c>
      <c r="E8" s="1">
        <f t="shared" si="0"/>
        <v>5.0003125292999275</v>
      </c>
      <c r="F8" s="1">
        <v>525800</v>
      </c>
      <c r="G8" s="1">
        <v>1354900</v>
      </c>
      <c r="H8" s="1">
        <v>407600</v>
      </c>
    </row>
    <row r="9" spans="1:8" x14ac:dyDescent="0.25">
      <c r="A9">
        <v>49.94</v>
      </c>
      <c r="B9">
        <v>50.04</v>
      </c>
      <c r="C9" s="1">
        <f t="shared" si="1"/>
        <v>4.9989999999999993E-2</v>
      </c>
      <c r="D9" s="1">
        <v>0.05</v>
      </c>
      <c r="E9" s="1">
        <f t="shared" si="0"/>
        <v>4.4725832356883011</v>
      </c>
      <c r="F9" s="1">
        <v>142200</v>
      </c>
      <c r="G9" s="1">
        <v>419550</v>
      </c>
      <c r="H9" s="1">
        <v>112530</v>
      </c>
    </row>
    <row r="10" spans="1:8" x14ac:dyDescent="0.25">
      <c r="A10">
        <v>99.81</v>
      </c>
      <c r="B10">
        <v>100.12</v>
      </c>
      <c r="C10" s="1">
        <f t="shared" si="1"/>
        <v>9.9964999999999998E-2</v>
      </c>
      <c r="D10" s="1">
        <v>0.1</v>
      </c>
      <c r="E10" s="1">
        <f t="shared" si="0"/>
        <v>3.1628312040684214</v>
      </c>
      <c r="F10" s="1">
        <v>5775</v>
      </c>
      <c r="G10" s="1">
        <v>21981.3</v>
      </c>
      <c r="H10" s="1">
        <v>4942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8123EA-8D5E-45F5-BC00-F4E343B94A4D}">
  <dimension ref="A1:H10"/>
  <sheetViews>
    <sheetView zoomScale="130" zoomScaleNormal="130" workbookViewId="0">
      <selection activeCell="K28" sqref="K28"/>
    </sheetView>
  </sheetViews>
  <sheetFormatPr defaultRowHeight="13.8" x14ac:dyDescent="0.25"/>
  <cols>
    <col min="1" max="1" width="10.21875" bestFit="1" customWidth="1"/>
    <col min="2" max="2" width="10.5546875" bestFit="1" customWidth="1"/>
    <col min="3" max="3" width="11.44140625" customWidth="1"/>
    <col min="4" max="4" width="12.6640625" hidden="1" customWidth="1"/>
    <col min="5" max="8" width="9.33203125" bestFit="1" customWidth="1"/>
  </cols>
  <sheetData>
    <row r="1" spans="1:8" x14ac:dyDescent="0.25">
      <c r="A1" t="s">
        <v>5</v>
      </c>
      <c r="B1" t="s">
        <v>6</v>
      </c>
      <c r="C1" t="s">
        <v>8</v>
      </c>
      <c r="D1" t="s">
        <v>7</v>
      </c>
      <c r="E1" t="s">
        <v>4</v>
      </c>
      <c r="F1" t="s">
        <v>1</v>
      </c>
      <c r="G1" t="s">
        <v>2</v>
      </c>
      <c r="H1" t="s">
        <v>3</v>
      </c>
    </row>
    <row r="2" spans="1:8" x14ac:dyDescent="0.25">
      <c r="A2">
        <v>19.89</v>
      </c>
      <c r="B2">
        <v>20.149999999999999</v>
      </c>
      <c r="C2" s="1">
        <f>(A2+B2)/2/1000</f>
        <v>2.002E-2</v>
      </c>
      <c r="D2" s="1">
        <v>0.02</v>
      </c>
      <c r="E2" s="1">
        <f t="shared" ref="E2:E10" si="0">POWER(C2,-0.5)</f>
        <v>7.0675349274021944</v>
      </c>
      <c r="F2" s="1">
        <v>45110000</v>
      </c>
      <c r="G2" s="1">
        <v>56280000</v>
      </c>
      <c r="H2" s="1">
        <v>33310000</v>
      </c>
    </row>
    <row r="3" spans="1:8" x14ac:dyDescent="0.25">
      <c r="A3">
        <v>21.52</v>
      </c>
      <c r="B3">
        <v>22.88</v>
      </c>
      <c r="C3" s="1">
        <f>(A3+B3)/2/1000</f>
        <v>2.2200000000000001E-2</v>
      </c>
      <c r="D3" s="1">
        <v>2.0420000000000001E-2</v>
      </c>
      <c r="E3" s="1">
        <f>POWER(C3,-0.5)</f>
        <v>6.7115605521402424</v>
      </c>
      <c r="F3" s="1">
        <v>23410000</v>
      </c>
      <c r="G3" s="1">
        <v>37570000</v>
      </c>
      <c r="H3" s="1">
        <v>16260000</v>
      </c>
    </row>
    <row r="4" spans="1:8" x14ac:dyDescent="0.25">
      <c r="A4">
        <v>28.33</v>
      </c>
      <c r="B4">
        <v>31.52</v>
      </c>
      <c r="C4" s="1">
        <f>(A4+B4)/2/1000</f>
        <v>2.9924999999999997E-2</v>
      </c>
      <c r="D4" s="1">
        <v>2.8094999999999998E-2</v>
      </c>
      <c r="E4" s="1">
        <f t="shared" si="0"/>
        <v>5.7807331301608</v>
      </c>
      <c r="F4" s="1">
        <v>3031000</v>
      </c>
      <c r="G4" s="1">
        <v>4895000</v>
      </c>
      <c r="H4" s="1">
        <v>2246000</v>
      </c>
    </row>
    <row r="5" spans="1:8" x14ac:dyDescent="0.25">
      <c r="A5">
        <v>38.01</v>
      </c>
      <c r="B5">
        <v>38.01</v>
      </c>
      <c r="C5" s="1">
        <f t="shared" ref="C5:C10" si="1">(A5+B5)/2/1000</f>
        <v>3.8009999999999995E-2</v>
      </c>
      <c r="D5" s="1">
        <v>3.5860000000000003E-2</v>
      </c>
      <c r="E5" s="1">
        <f t="shared" si="0"/>
        <v>5.1292169078594849</v>
      </c>
      <c r="F5" s="1">
        <v>682200</v>
      </c>
      <c r="G5" s="1">
        <v>1761500</v>
      </c>
      <c r="H5" s="1">
        <v>526900</v>
      </c>
    </row>
    <row r="6" spans="1:8" x14ac:dyDescent="0.25">
      <c r="A6">
        <v>38.01</v>
      </c>
      <c r="B6">
        <v>41.78</v>
      </c>
      <c r="C6" s="1">
        <f t="shared" si="1"/>
        <v>3.9894999999999993E-2</v>
      </c>
      <c r="D6" s="1">
        <v>3.7545000000000002E-2</v>
      </c>
      <c r="E6" s="1">
        <f t="shared" si="0"/>
        <v>5.0065754482492739</v>
      </c>
      <c r="F6" s="1">
        <v>535200</v>
      </c>
      <c r="G6" s="1">
        <v>1437000</v>
      </c>
      <c r="H6" s="1">
        <v>425100</v>
      </c>
    </row>
    <row r="7" spans="1:8" x14ac:dyDescent="0.25">
      <c r="A7">
        <v>41.78</v>
      </c>
      <c r="B7">
        <v>41.78</v>
      </c>
      <c r="C7" s="1">
        <f t="shared" si="1"/>
        <v>4.1779999999999998E-2</v>
      </c>
      <c r="D7" s="1">
        <v>3.9230000000000001E-2</v>
      </c>
      <c r="E7" s="1">
        <f t="shared" si="0"/>
        <v>4.8923304344598968</v>
      </c>
      <c r="F7" s="1">
        <v>388200</v>
      </c>
      <c r="G7" s="1">
        <v>1112500</v>
      </c>
      <c r="H7" s="1">
        <v>323300</v>
      </c>
    </row>
    <row r="8" spans="1:8" x14ac:dyDescent="0.25">
      <c r="A8">
        <v>39.9</v>
      </c>
      <c r="B8">
        <v>40.090000000000003</v>
      </c>
      <c r="C8" s="1">
        <f t="shared" si="1"/>
        <v>3.9995000000000003E-2</v>
      </c>
      <c r="D8" s="1">
        <v>0.04</v>
      </c>
      <c r="E8" s="1">
        <f t="shared" si="0"/>
        <v>5.0003125292999275</v>
      </c>
      <c r="F8" s="1">
        <v>525800</v>
      </c>
      <c r="G8" s="1">
        <v>1354900</v>
      </c>
      <c r="H8" s="1">
        <v>407600</v>
      </c>
    </row>
    <row r="9" spans="1:8" x14ac:dyDescent="0.25">
      <c r="A9">
        <v>49.94</v>
      </c>
      <c r="B9">
        <v>50.04</v>
      </c>
      <c r="C9" s="1">
        <f t="shared" si="1"/>
        <v>4.9989999999999993E-2</v>
      </c>
      <c r="D9" s="1">
        <v>0.05</v>
      </c>
      <c r="E9" s="1">
        <f t="shared" si="0"/>
        <v>4.4725832356883011</v>
      </c>
      <c r="F9" s="1">
        <v>142200</v>
      </c>
      <c r="G9" s="1">
        <v>419550</v>
      </c>
      <c r="H9" s="1">
        <v>112530</v>
      </c>
    </row>
    <row r="10" spans="1:8" x14ac:dyDescent="0.25">
      <c r="A10">
        <v>99.81</v>
      </c>
      <c r="B10">
        <v>100.12</v>
      </c>
      <c r="C10" s="1">
        <f t="shared" si="1"/>
        <v>9.9964999999999998E-2</v>
      </c>
      <c r="D10" s="1">
        <v>0.1</v>
      </c>
      <c r="E10" s="1">
        <f t="shared" si="0"/>
        <v>3.1628312040684214</v>
      </c>
      <c r="F10" s="1">
        <v>5775</v>
      </c>
      <c r="G10" s="1">
        <v>21981.3</v>
      </c>
      <c r="H10" s="1">
        <v>4942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C21E11-06F1-4A55-BDD4-D936A1FA84D5}">
  <dimension ref="A1:H10"/>
  <sheetViews>
    <sheetView tabSelected="1" topLeftCell="G1" zoomScale="130" zoomScaleNormal="130" workbookViewId="0">
      <selection activeCell="E8" sqref="E8"/>
    </sheetView>
  </sheetViews>
  <sheetFormatPr defaultRowHeight="13.8" x14ac:dyDescent="0.25"/>
  <cols>
    <col min="1" max="1" width="10.21875" bestFit="1" customWidth="1"/>
    <col min="2" max="2" width="10.5546875" bestFit="1" customWidth="1"/>
    <col min="3" max="3" width="11.44140625" customWidth="1"/>
    <col min="4" max="4" width="12.6640625" hidden="1" customWidth="1"/>
    <col min="5" max="8" width="9.33203125" bestFit="1" customWidth="1"/>
  </cols>
  <sheetData>
    <row r="1" spans="1:8" x14ac:dyDescent="0.25">
      <c r="A1" t="s">
        <v>5</v>
      </c>
      <c r="B1" t="s">
        <v>6</v>
      </c>
      <c r="C1" t="s">
        <v>8</v>
      </c>
      <c r="D1" t="s">
        <v>7</v>
      </c>
      <c r="E1" t="s">
        <v>4</v>
      </c>
      <c r="F1" t="s">
        <v>1</v>
      </c>
      <c r="G1" t="s">
        <v>2</v>
      </c>
      <c r="H1" t="s">
        <v>3</v>
      </c>
    </row>
    <row r="2" spans="1:8" x14ac:dyDescent="0.25">
      <c r="A2">
        <v>19.89</v>
      </c>
      <c r="B2">
        <v>20.149999999999999</v>
      </c>
      <c r="C2" s="1">
        <f>(A2+B2)/2/1000</f>
        <v>2.002E-2</v>
      </c>
      <c r="D2" s="1">
        <v>0.02</v>
      </c>
      <c r="E2" s="1">
        <f t="shared" ref="E2:E10" si="0">POWER(C2,-0.5)</f>
        <v>7.0675349274021944</v>
      </c>
      <c r="F2" s="1">
        <v>45110000</v>
      </c>
      <c r="G2" s="1">
        <v>56280000</v>
      </c>
      <c r="H2" s="1">
        <v>33310000</v>
      </c>
    </row>
    <row r="3" spans="1:8" x14ac:dyDescent="0.25">
      <c r="A3">
        <v>21.52</v>
      </c>
      <c r="B3">
        <v>22.88</v>
      </c>
      <c r="C3" s="1">
        <f>(A3+B3)/2/1000</f>
        <v>2.2200000000000001E-2</v>
      </c>
      <c r="D3" s="1">
        <v>2.0420000000000001E-2</v>
      </c>
      <c r="E3" s="1">
        <f>POWER(C3,-0.5)</f>
        <v>6.7115605521402424</v>
      </c>
      <c r="F3" s="1">
        <v>23410000</v>
      </c>
      <c r="G3" s="1">
        <v>37570000</v>
      </c>
      <c r="H3" s="1">
        <v>16260000</v>
      </c>
    </row>
    <row r="4" spans="1:8" x14ac:dyDescent="0.25">
      <c r="A4">
        <v>28.33</v>
      </c>
      <c r="B4">
        <v>31.52</v>
      </c>
      <c r="C4" s="1">
        <f>(A4+B4)/2/1000</f>
        <v>2.9924999999999997E-2</v>
      </c>
      <c r="D4" s="1">
        <v>2.8094999999999998E-2</v>
      </c>
      <c r="E4" s="1">
        <f t="shared" si="0"/>
        <v>5.7807331301608</v>
      </c>
      <c r="F4" s="1">
        <v>3031000</v>
      </c>
      <c r="G4" s="1">
        <v>4895000</v>
      </c>
      <c r="H4" s="1">
        <v>2246000</v>
      </c>
    </row>
    <row r="5" spans="1:8" x14ac:dyDescent="0.25">
      <c r="A5">
        <v>38.01</v>
      </c>
      <c r="B5">
        <v>38.01</v>
      </c>
      <c r="C5" s="1">
        <f t="shared" ref="C5:C10" si="1">(A5+B5)/2/1000</f>
        <v>3.8009999999999995E-2</v>
      </c>
      <c r="D5" s="1">
        <v>3.5860000000000003E-2</v>
      </c>
      <c r="E5" s="1">
        <f t="shared" si="0"/>
        <v>5.1292169078594849</v>
      </c>
      <c r="F5" s="1">
        <v>682200</v>
      </c>
      <c r="G5" s="1">
        <v>1761500</v>
      </c>
      <c r="H5" s="1">
        <v>526900</v>
      </c>
    </row>
    <row r="6" spans="1:8" x14ac:dyDescent="0.25">
      <c r="A6">
        <v>38.01</v>
      </c>
      <c r="B6">
        <v>41.78</v>
      </c>
      <c r="C6" s="1">
        <f t="shared" si="1"/>
        <v>3.9894999999999993E-2</v>
      </c>
      <c r="D6" s="1">
        <v>3.7545000000000002E-2</v>
      </c>
      <c r="E6" s="1">
        <f t="shared" si="0"/>
        <v>5.0065754482492739</v>
      </c>
      <c r="F6" s="1">
        <v>535200</v>
      </c>
      <c r="G6" s="1">
        <v>1437000</v>
      </c>
      <c r="H6" s="1">
        <v>425100</v>
      </c>
    </row>
    <row r="7" spans="1:8" x14ac:dyDescent="0.25">
      <c r="A7">
        <v>41.78</v>
      </c>
      <c r="B7">
        <v>41.78</v>
      </c>
      <c r="C7" s="1">
        <f t="shared" si="1"/>
        <v>4.1779999999999998E-2</v>
      </c>
      <c r="D7" s="1">
        <v>3.9230000000000001E-2</v>
      </c>
      <c r="E7" s="1">
        <f t="shared" si="0"/>
        <v>4.8923304344598968</v>
      </c>
      <c r="F7" s="1">
        <v>388200</v>
      </c>
      <c r="G7" s="1">
        <v>1112500</v>
      </c>
      <c r="H7" s="1">
        <v>323300</v>
      </c>
    </row>
    <row r="8" spans="1:8" x14ac:dyDescent="0.25">
      <c r="A8">
        <v>39.9</v>
      </c>
      <c r="B8">
        <v>40.090000000000003</v>
      </c>
      <c r="C8" s="1">
        <f t="shared" si="1"/>
        <v>3.9995000000000003E-2</v>
      </c>
      <c r="D8" s="1">
        <v>0.04</v>
      </c>
      <c r="E8" s="1">
        <f t="shared" si="0"/>
        <v>5.0003125292999275</v>
      </c>
      <c r="F8" s="1">
        <v>525800</v>
      </c>
      <c r="G8" s="1">
        <v>1354900</v>
      </c>
      <c r="H8" s="1">
        <v>407600</v>
      </c>
    </row>
    <row r="9" spans="1:8" x14ac:dyDescent="0.25">
      <c r="A9">
        <v>49.94</v>
      </c>
      <c r="B9">
        <v>50.04</v>
      </c>
      <c r="C9" s="1">
        <f t="shared" si="1"/>
        <v>4.9989999999999993E-2</v>
      </c>
      <c r="D9" s="1">
        <v>0.05</v>
      </c>
      <c r="E9" s="1">
        <f t="shared" si="0"/>
        <v>4.4725832356883011</v>
      </c>
      <c r="F9" s="1">
        <v>142200</v>
      </c>
      <c r="G9" s="1">
        <v>419550</v>
      </c>
      <c r="H9" s="1">
        <v>112530</v>
      </c>
    </row>
    <row r="10" spans="1:8" x14ac:dyDescent="0.25">
      <c r="A10">
        <v>99.81</v>
      </c>
      <c r="B10">
        <v>100.12</v>
      </c>
      <c r="C10" s="1">
        <f t="shared" si="1"/>
        <v>9.9964999999999998E-2</v>
      </c>
      <c r="D10" s="1">
        <v>0.1</v>
      </c>
      <c r="E10" s="1">
        <f t="shared" si="0"/>
        <v>3.1628312040684214</v>
      </c>
      <c r="F10" s="1">
        <v>5775</v>
      </c>
      <c r="G10" s="1">
        <v>21981.3</v>
      </c>
      <c r="H10" s="1">
        <v>4942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Sheet1</vt:lpstr>
      <vt:lpstr>Sheet1 (2)</vt:lpstr>
      <vt:lpstr>buyaokan</vt:lpstr>
      <vt:lpstr>Final</vt:lpstr>
      <vt:lpstr>Final 20-50mK</vt:lpstr>
      <vt:lpstr>Final 20-100mK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xzyu</dc:creator>
  <cp:lastModifiedBy>xzyu</cp:lastModifiedBy>
  <dcterms:created xsi:type="dcterms:W3CDTF">2015-06-05T18:19:34Z</dcterms:created>
  <dcterms:modified xsi:type="dcterms:W3CDTF">2023-11-09T11:58:18Z</dcterms:modified>
</cp:coreProperties>
</file>