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10Alytics\Week 3\"/>
    </mc:Choice>
  </mc:AlternateContent>
  <bookViews>
    <workbookView xWindow="0" yWindow="0" windowWidth="24000" windowHeight="9615"/>
  </bookViews>
  <sheets>
    <sheet name="Naive" sheetId="1" r:id="rId1"/>
    <sheet name="Moving Average " sheetId="2" r:id="rId2"/>
    <sheet name="Exponential Smoothing" sheetId="3" r:id="rId3"/>
    <sheet name="Forecast Linear Function" sheetId="4" r:id="rId4"/>
    <sheet name="SImple Lenear Regression" sheetId="5" r:id="rId5"/>
    <sheet name="Forecast Sheet" sheetId="7" r:id="rId6"/>
    <sheet name="Recommendation" sheetId="6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5" l="1"/>
  <c r="K5" i="5"/>
  <c r="K6" i="5"/>
  <c r="K7" i="5"/>
  <c r="K8" i="5"/>
  <c r="N3" i="5" s="1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4" i="5"/>
  <c r="N4" i="5"/>
  <c r="N2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4" i="5"/>
  <c r="J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4" i="5"/>
  <c r="W9" i="5"/>
  <c r="W10" i="5"/>
  <c r="W11" i="5"/>
  <c r="W12" i="5"/>
  <c r="W13" i="5"/>
  <c r="W14" i="5"/>
  <c r="W15" i="5"/>
  <c r="W16" i="5"/>
  <c r="W17" i="5"/>
  <c r="W18" i="5"/>
  <c r="W19" i="5"/>
  <c r="W8" i="5"/>
  <c r="V9" i="5"/>
  <c r="V10" i="5"/>
  <c r="V11" i="5"/>
  <c r="V12" i="5"/>
  <c r="V13" i="5"/>
  <c r="V14" i="5"/>
  <c r="V15" i="5"/>
  <c r="V16" i="5"/>
  <c r="V17" i="5"/>
  <c r="V18" i="5"/>
  <c r="V19" i="5"/>
  <c r="V8" i="5"/>
  <c r="U9" i="5"/>
  <c r="U10" i="5"/>
  <c r="U11" i="5"/>
  <c r="U12" i="5"/>
  <c r="U13" i="5"/>
  <c r="U14" i="5"/>
  <c r="U15" i="5"/>
  <c r="U16" i="5"/>
  <c r="U17" i="5"/>
  <c r="U18" i="5"/>
  <c r="U19" i="5"/>
  <c r="U8" i="5"/>
  <c r="J1" i="5"/>
  <c r="H1" i="5"/>
  <c r="J7" i="4"/>
  <c r="J4" i="4"/>
  <c r="J3" i="4"/>
  <c r="J2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" i="4"/>
  <c r="I6" i="3"/>
  <c r="I9" i="3" s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G104" i="3" s="1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G120" i="3" s="1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G152" i="3" s="1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G184" i="3" s="1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G216" i="3" s="1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4" i="3"/>
  <c r="G257" i="3"/>
  <c r="G258" i="3"/>
  <c r="G289" i="3"/>
  <c r="G290" i="3"/>
  <c r="G313" i="3"/>
  <c r="G333" i="3"/>
  <c r="G334" i="3"/>
  <c r="G4" i="3"/>
  <c r="G8" i="3"/>
  <c r="G9" i="3"/>
  <c r="G17" i="3"/>
  <c r="G24" i="3"/>
  <c r="G25" i="3"/>
  <c r="G40" i="3"/>
  <c r="G41" i="3"/>
  <c r="G49" i="3"/>
  <c r="G56" i="3"/>
  <c r="G57" i="3"/>
  <c r="G65" i="3"/>
  <c r="G72" i="3"/>
  <c r="G73" i="3"/>
  <c r="G81" i="3"/>
  <c r="G88" i="3"/>
  <c r="G89" i="3"/>
  <c r="G97" i="3"/>
  <c r="G102" i="3"/>
  <c r="G109" i="3"/>
  <c r="G113" i="3"/>
  <c r="G117" i="3"/>
  <c r="G121" i="3"/>
  <c r="G125" i="3"/>
  <c r="G133" i="3"/>
  <c r="G136" i="3"/>
  <c r="G137" i="3"/>
  <c r="G141" i="3"/>
  <c r="G145" i="3"/>
  <c r="G149" i="3"/>
  <c r="G153" i="3"/>
  <c r="G157" i="3"/>
  <c r="G165" i="3"/>
  <c r="G168" i="3"/>
  <c r="G169" i="3"/>
  <c r="G173" i="3"/>
  <c r="G177" i="3"/>
  <c r="G181" i="3"/>
  <c r="G185" i="3"/>
  <c r="G189" i="3"/>
  <c r="G197" i="3"/>
  <c r="G200" i="3"/>
  <c r="G201" i="3"/>
  <c r="G205" i="3"/>
  <c r="G209" i="3"/>
  <c r="G213" i="3"/>
  <c r="G217" i="3"/>
  <c r="G221" i="3"/>
  <c r="G229" i="3"/>
  <c r="G233" i="3"/>
  <c r="G237" i="3"/>
  <c r="G241" i="3"/>
  <c r="G245" i="3"/>
  <c r="G249" i="3"/>
  <c r="G253" i="3"/>
  <c r="G261" i="3"/>
  <c r="G265" i="3"/>
  <c r="G269" i="3"/>
  <c r="G273" i="3"/>
  <c r="G277" i="3"/>
  <c r="G281" i="3"/>
  <c r="G285" i="3"/>
  <c r="G293" i="3"/>
  <c r="G297" i="3"/>
  <c r="G301" i="3"/>
  <c r="G305" i="3"/>
  <c r="G309" i="3"/>
  <c r="G317" i="3"/>
  <c r="G321" i="3"/>
  <c r="G325" i="3"/>
  <c r="G329" i="3"/>
  <c r="G337" i="3"/>
  <c r="G341" i="3"/>
  <c r="G345" i="3"/>
  <c r="G349" i="3"/>
  <c r="G353" i="3"/>
  <c r="G357" i="3"/>
  <c r="G361" i="3"/>
  <c r="G365" i="3"/>
  <c r="G367" i="3"/>
  <c r="G369" i="3"/>
  <c r="G371" i="3"/>
  <c r="G373" i="3"/>
  <c r="G375" i="3"/>
  <c r="G377" i="3"/>
  <c r="G379" i="3"/>
  <c r="G381" i="3"/>
  <c r="G385" i="3"/>
  <c r="G387" i="3"/>
  <c r="G389" i="3"/>
  <c r="G391" i="3"/>
  <c r="G393" i="3"/>
  <c r="E4" i="3"/>
  <c r="C6" i="2"/>
  <c r="J7" i="1"/>
  <c r="J4" i="1"/>
  <c r="J3" i="1"/>
  <c r="J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4" i="1"/>
  <c r="C394" i="7"/>
  <c r="C398" i="7"/>
  <c r="C402" i="7"/>
  <c r="C406" i="7"/>
  <c r="C410" i="7"/>
  <c r="C414" i="7"/>
  <c r="C418" i="7"/>
  <c r="C422" i="7"/>
  <c r="C426" i="7"/>
  <c r="C430" i="7"/>
  <c r="C434" i="7"/>
  <c r="C438" i="7"/>
  <c r="C442" i="7"/>
  <c r="C446" i="7"/>
  <c r="C450" i="7"/>
  <c r="C454" i="7"/>
  <c r="C458" i="7"/>
  <c r="C462" i="7"/>
  <c r="C466" i="7"/>
  <c r="C470" i="7"/>
  <c r="C474" i="7"/>
  <c r="C478" i="7"/>
  <c r="C482" i="7"/>
  <c r="C486" i="7"/>
  <c r="C490" i="7"/>
  <c r="H4" i="7"/>
  <c r="H8" i="7"/>
  <c r="C401" i="7"/>
  <c r="C417" i="7"/>
  <c r="C429" i="7"/>
  <c r="C433" i="7"/>
  <c r="C441" i="7"/>
  <c r="C449" i="7"/>
  <c r="C457" i="7"/>
  <c r="C461" i="7"/>
  <c r="C469" i="7"/>
  <c r="C477" i="7"/>
  <c r="C485" i="7"/>
  <c r="C395" i="7"/>
  <c r="C399" i="7"/>
  <c r="C403" i="7"/>
  <c r="C407" i="7"/>
  <c r="C411" i="7"/>
  <c r="C415" i="7"/>
  <c r="C419" i="7"/>
  <c r="C423" i="7"/>
  <c r="C427" i="7"/>
  <c r="C431" i="7"/>
  <c r="C435" i="7"/>
  <c r="C439" i="7"/>
  <c r="C443" i="7"/>
  <c r="C447" i="7"/>
  <c r="C451" i="7"/>
  <c r="C455" i="7"/>
  <c r="C459" i="7"/>
  <c r="C463" i="7"/>
  <c r="C467" i="7"/>
  <c r="C471" i="7"/>
  <c r="C475" i="7"/>
  <c r="C479" i="7"/>
  <c r="C483" i="7"/>
  <c r="C487" i="7"/>
  <c r="C491" i="7"/>
  <c r="H5" i="7"/>
  <c r="C397" i="7"/>
  <c r="C405" i="7"/>
  <c r="C409" i="7"/>
  <c r="C413" i="7"/>
  <c r="C421" i="7"/>
  <c r="C425" i="7"/>
  <c r="C437" i="7"/>
  <c r="C445" i="7"/>
  <c r="C453" i="7"/>
  <c r="C465" i="7"/>
  <c r="C473" i="7"/>
  <c r="C481" i="7"/>
  <c r="C489" i="7"/>
  <c r="C396" i="7"/>
  <c r="C400" i="7"/>
  <c r="C404" i="7"/>
  <c r="C408" i="7"/>
  <c r="C412" i="7"/>
  <c r="C416" i="7"/>
  <c r="C420" i="7"/>
  <c r="C424" i="7"/>
  <c r="C428" i="7"/>
  <c r="C432" i="7"/>
  <c r="C436" i="7"/>
  <c r="C440" i="7"/>
  <c r="C444" i="7"/>
  <c r="C448" i="7"/>
  <c r="C452" i="7"/>
  <c r="C456" i="7"/>
  <c r="C460" i="7"/>
  <c r="C464" i="7"/>
  <c r="C468" i="7"/>
  <c r="C472" i="7"/>
  <c r="C476" i="7"/>
  <c r="C480" i="7"/>
  <c r="C484" i="7"/>
  <c r="C488" i="7"/>
  <c r="H2" i="7"/>
  <c r="H6" i="7"/>
  <c r="H3" i="7"/>
  <c r="H7" i="7"/>
  <c r="G392" i="3" l="1"/>
  <c r="G384" i="3"/>
  <c r="G376" i="3"/>
  <c r="G368" i="3"/>
  <c r="G360" i="3"/>
  <c r="G352" i="3"/>
  <c r="G344" i="3"/>
  <c r="G336" i="3"/>
  <c r="G328" i="3"/>
  <c r="G320" i="3"/>
  <c r="G312" i="3"/>
  <c r="G304" i="3"/>
  <c r="G296" i="3"/>
  <c r="G288" i="3"/>
  <c r="G280" i="3"/>
  <c r="G272" i="3"/>
  <c r="G264" i="3"/>
  <c r="G256" i="3"/>
  <c r="G248" i="3"/>
  <c r="G236" i="3"/>
  <c r="G228" i="3"/>
  <c r="G220" i="3"/>
  <c r="G208" i="3"/>
  <c r="G196" i="3"/>
  <c r="G188" i="3"/>
  <c r="G176" i="3"/>
  <c r="G160" i="3"/>
  <c r="G148" i="3"/>
  <c r="G140" i="3"/>
  <c r="G128" i="3"/>
  <c r="G116" i="3"/>
  <c r="G108" i="3"/>
  <c r="G96" i="3"/>
  <c r="G84" i="3"/>
  <c r="G76" i="3"/>
  <c r="G64" i="3"/>
  <c r="G52" i="3"/>
  <c r="G44" i="3"/>
  <c r="G32" i="3"/>
  <c r="G28" i="3"/>
  <c r="G20" i="3"/>
  <c r="G12" i="3"/>
  <c r="G388" i="3"/>
  <c r="G380" i="3"/>
  <c r="G372" i="3"/>
  <c r="G364" i="3"/>
  <c r="G356" i="3"/>
  <c r="G348" i="3"/>
  <c r="G340" i="3"/>
  <c r="G332" i="3"/>
  <c r="G324" i="3"/>
  <c r="G316" i="3"/>
  <c r="G308" i="3"/>
  <c r="G300" i="3"/>
  <c r="G292" i="3"/>
  <c r="G284" i="3"/>
  <c r="G276" i="3"/>
  <c r="G268" i="3"/>
  <c r="G260" i="3"/>
  <c r="G252" i="3"/>
  <c r="G244" i="3"/>
  <c r="G240" i="3"/>
  <c r="G232" i="3"/>
  <c r="G224" i="3"/>
  <c r="G212" i="3"/>
  <c r="G204" i="3"/>
  <c r="G192" i="3"/>
  <c r="G180" i="3"/>
  <c r="G172" i="3"/>
  <c r="G164" i="3"/>
  <c r="G156" i="3"/>
  <c r="G144" i="3"/>
  <c r="G132" i="3"/>
  <c r="G124" i="3"/>
  <c r="G112" i="3"/>
  <c r="G100" i="3"/>
  <c r="G92" i="3"/>
  <c r="G80" i="3"/>
  <c r="G68" i="3"/>
  <c r="G60" i="3"/>
  <c r="G48" i="3"/>
  <c r="G36" i="3"/>
  <c r="G16" i="3"/>
  <c r="G363" i="3"/>
  <c r="G335" i="3"/>
  <c r="G327" i="3"/>
  <c r="G319" i="3"/>
  <c r="G315" i="3"/>
  <c r="G307" i="3"/>
  <c r="G299" i="3"/>
  <c r="G291" i="3"/>
  <c r="G283" i="3"/>
  <c r="G275" i="3"/>
  <c r="G267" i="3"/>
  <c r="G263" i="3"/>
  <c r="G251" i="3"/>
  <c r="G243" i="3"/>
  <c r="G239" i="3"/>
  <c r="G231" i="3"/>
  <c r="G93" i="3"/>
  <c r="G61" i="3"/>
  <c r="G29" i="3"/>
  <c r="G13" i="3"/>
  <c r="G194" i="3"/>
  <c r="G98" i="3"/>
  <c r="G390" i="3"/>
  <c r="G382" i="3"/>
  <c r="G374" i="3"/>
  <c r="G366" i="3"/>
  <c r="G358" i="3"/>
  <c r="G350" i="3"/>
  <c r="G342" i="3"/>
  <c r="G314" i="3"/>
  <c r="G282" i="3"/>
  <c r="G278" i="3"/>
  <c r="G266" i="3"/>
  <c r="G250" i="3"/>
  <c r="G246" i="3"/>
  <c r="G238" i="3"/>
  <c r="G230" i="3"/>
  <c r="G198" i="3"/>
  <c r="G166" i="3"/>
  <c r="G118" i="3"/>
  <c r="G86" i="3"/>
  <c r="G54" i="3"/>
  <c r="G383" i="3"/>
  <c r="G351" i="3"/>
  <c r="G225" i="3"/>
  <c r="G161" i="3"/>
  <c r="G33" i="3"/>
  <c r="G227" i="3"/>
  <c r="G219" i="3"/>
  <c r="G211" i="3"/>
  <c r="G203" i="3"/>
  <c r="G195" i="3"/>
  <c r="G187" i="3"/>
  <c r="G179" i="3"/>
  <c r="G175" i="3"/>
  <c r="G167" i="3"/>
  <c r="G159" i="3"/>
  <c r="G151" i="3"/>
  <c r="G143" i="3"/>
  <c r="G135" i="3"/>
  <c r="G127" i="3"/>
  <c r="G119" i="3"/>
  <c r="G111" i="3"/>
  <c r="G103" i="3"/>
  <c r="G95" i="3"/>
  <c r="G87" i="3"/>
  <c r="G79" i="3"/>
  <c r="G71" i="3"/>
  <c r="G63" i="3"/>
  <c r="G55" i="3"/>
  <c r="G47" i="3"/>
  <c r="G39" i="3"/>
  <c r="G31" i="3"/>
  <c r="G23" i="3"/>
  <c r="G11" i="3"/>
  <c r="G218" i="3"/>
  <c r="G202" i="3"/>
  <c r="G186" i="3"/>
  <c r="G170" i="3"/>
  <c r="G154" i="3"/>
  <c r="G138" i="3"/>
  <c r="G122" i="3"/>
  <c r="G106" i="3"/>
  <c r="G101" i="3"/>
  <c r="G90" i="3"/>
  <c r="G85" i="3"/>
  <c r="G74" i="3"/>
  <c r="G69" i="3"/>
  <c r="G58" i="3"/>
  <c r="G53" i="3"/>
  <c r="G42" i="3"/>
  <c r="G37" i="3"/>
  <c r="G26" i="3"/>
  <c r="G21" i="3"/>
  <c r="G10" i="3"/>
  <c r="I4" i="3"/>
  <c r="G5" i="3"/>
  <c r="G302" i="3"/>
  <c r="G274" i="3"/>
  <c r="G242" i="3"/>
  <c r="G210" i="3"/>
  <c r="G178" i="3"/>
  <c r="G146" i="3"/>
  <c r="G114" i="3"/>
  <c r="G82" i="3"/>
  <c r="G50" i="3"/>
  <c r="G18" i="3"/>
  <c r="G355" i="3"/>
  <c r="G347" i="3"/>
  <c r="G339" i="3"/>
  <c r="G331" i="3"/>
  <c r="G323" i="3"/>
  <c r="G311" i="3"/>
  <c r="G303" i="3"/>
  <c r="G295" i="3"/>
  <c r="G287" i="3"/>
  <c r="G279" i="3"/>
  <c r="G271" i="3"/>
  <c r="G259" i="3"/>
  <c r="G255" i="3"/>
  <c r="G247" i="3"/>
  <c r="G235" i="3"/>
  <c r="G77" i="3"/>
  <c r="G45" i="3"/>
  <c r="G226" i="3"/>
  <c r="G162" i="3"/>
  <c r="G130" i="3"/>
  <c r="G66" i="3"/>
  <c r="G34" i="3"/>
  <c r="G394" i="3"/>
  <c r="G386" i="3"/>
  <c r="G378" i="3"/>
  <c r="G370" i="3"/>
  <c r="G362" i="3"/>
  <c r="G354" i="3"/>
  <c r="G346" i="3"/>
  <c r="G338" i="3"/>
  <c r="G330" i="3"/>
  <c r="G326" i="3"/>
  <c r="G318" i="3"/>
  <c r="G310" i="3"/>
  <c r="G306" i="3"/>
  <c r="G298" i="3"/>
  <c r="G294" i="3"/>
  <c r="G286" i="3"/>
  <c r="G270" i="3"/>
  <c r="G262" i="3"/>
  <c r="G254" i="3"/>
  <c r="G234" i="3"/>
  <c r="G214" i="3"/>
  <c r="G182" i="3"/>
  <c r="G150" i="3"/>
  <c r="G134" i="3"/>
  <c r="G70" i="3"/>
  <c r="G38" i="3"/>
  <c r="G22" i="3"/>
  <c r="G6" i="3"/>
  <c r="G193" i="3"/>
  <c r="G129" i="3"/>
  <c r="G223" i="3"/>
  <c r="G215" i="3"/>
  <c r="G207" i="3"/>
  <c r="G199" i="3"/>
  <c r="G191" i="3"/>
  <c r="G183" i="3"/>
  <c r="G171" i="3"/>
  <c r="G163" i="3"/>
  <c r="G155" i="3"/>
  <c r="G147" i="3"/>
  <c r="G139" i="3"/>
  <c r="G131" i="3"/>
  <c r="G123" i="3"/>
  <c r="G115" i="3"/>
  <c r="G107" i="3"/>
  <c r="G99" i="3"/>
  <c r="G91" i="3"/>
  <c r="G83" i="3"/>
  <c r="G75" i="3"/>
  <c r="G67" i="3"/>
  <c r="G59" i="3"/>
  <c r="G51" i="3"/>
  <c r="G43" i="3"/>
  <c r="G35" i="3"/>
  <c r="G27" i="3"/>
  <c r="G19" i="3"/>
  <c r="G15" i="3"/>
  <c r="G7" i="3"/>
  <c r="G222" i="3"/>
  <c r="G206" i="3"/>
  <c r="G190" i="3"/>
  <c r="G174" i="3"/>
  <c r="G158" i="3"/>
  <c r="G142" i="3"/>
  <c r="G126" i="3"/>
  <c r="G110" i="3"/>
  <c r="G105" i="3"/>
  <c r="G94" i="3"/>
  <c r="G78" i="3"/>
  <c r="G62" i="3"/>
  <c r="G46" i="3"/>
  <c r="G30" i="3"/>
  <c r="G14" i="3"/>
  <c r="G359" i="3"/>
  <c r="G343" i="3"/>
  <c r="G322" i="3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4" i="5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 s="1"/>
  <c r="D25" i="4"/>
  <c r="E25" i="4" s="1"/>
  <c r="F25" i="4" s="1"/>
  <c r="D26" i="4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F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F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F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101" i="4"/>
  <c r="E101" i="4" s="1"/>
  <c r="D102" i="4"/>
  <c r="E102" i="4" s="1"/>
  <c r="D103" i="4"/>
  <c r="E103" i="4" s="1"/>
  <c r="D104" i="4"/>
  <c r="E104" i="4" s="1"/>
  <c r="D105" i="4"/>
  <c r="E105" i="4" s="1"/>
  <c r="D106" i="4"/>
  <c r="E106" i="4" s="1"/>
  <c r="D107" i="4"/>
  <c r="E107" i="4" s="1"/>
  <c r="D108" i="4"/>
  <c r="E108" i="4" s="1"/>
  <c r="D109" i="4"/>
  <c r="E109" i="4" s="1"/>
  <c r="D110" i="4"/>
  <c r="E110" i="4" s="1"/>
  <c r="F110" i="4" s="1"/>
  <c r="D111" i="4"/>
  <c r="E111" i="4" s="1"/>
  <c r="D112" i="4"/>
  <c r="E112" i="4" s="1"/>
  <c r="D113" i="4"/>
  <c r="E113" i="4" s="1"/>
  <c r="D114" i="4"/>
  <c r="E114" i="4" s="1"/>
  <c r="D115" i="4"/>
  <c r="E115" i="4" s="1"/>
  <c r="D116" i="4"/>
  <c r="E116" i="4" s="1"/>
  <c r="D117" i="4"/>
  <c r="E117" i="4" s="1"/>
  <c r="D118" i="4"/>
  <c r="E118" i="4" s="1"/>
  <c r="D119" i="4"/>
  <c r="E119" i="4" s="1"/>
  <c r="D120" i="4"/>
  <c r="E120" i="4" s="1"/>
  <c r="D121" i="4"/>
  <c r="E121" i="4" s="1"/>
  <c r="D122" i="4"/>
  <c r="E122" i="4" s="1"/>
  <c r="D123" i="4"/>
  <c r="E123" i="4" s="1"/>
  <c r="D124" i="4"/>
  <c r="E124" i="4" s="1"/>
  <c r="D125" i="4"/>
  <c r="E125" i="4" s="1"/>
  <c r="D126" i="4"/>
  <c r="E126" i="4" s="1"/>
  <c r="D127" i="4"/>
  <c r="E127" i="4" s="1"/>
  <c r="D128" i="4"/>
  <c r="E128" i="4" s="1"/>
  <c r="D129" i="4"/>
  <c r="E129" i="4" s="1"/>
  <c r="D130" i="4"/>
  <c r="E130" i="4" s="1"/>
  <c r="D131" i="4"/>
  <c r="E131" i="4" s="1"/>
  <c r="F131" i="4" s="1"/>
  <c r="D132" i="4"/>
  <c r="E132" i="4" s="1"/>
  <c r="D133" i="4"/>
  <c r="E133" i="4" s="1"/>
  <c r="D134" i="4"/>
  <c r="E134" i="4" s="1"/>
  <c r="D135" i="4"/>
  <c r="E135" i="4" s="1"/>
  <c r="D136" i="4"/>
  <c r="E136" i="4" s="1"/>
  <c r="D137" i="4"/>
  <c r="E137" i="4" s="1"/>
  <c r="D138" i="4"/>
  <c r="E138" i="4" s="1"/>
  <c r="D139" i="4"/>
  <c r="E139" i="4" s="1"/>
  <c r="D140" i="4"/>
  <c r="E140" i="4" s="1"/>
  <c r="D141" i="4"/>
  <c r="E141" i="4" s="1"/>
  <c r="D142" i="4"/>
  <c r="E142" i="4" s="1"/>
  <c r="D143" i="4"/>
  <c r="E143" i="4" s="1"/>
  <c r="D144" i="4"/>
  <c r="E144" i="4" s="1"/>
  <c r="D145" i="4"/>
  <c r="E145" i="4" s="1"/>
  <c r="D146" i="4"/>
  <c r="E146" i="4" s="1"/>
  <c r="D147" i="4"/>
  <c r="E147" i="4" s="1"/>
  <c r="D148" i="4"/>
  <c r="E148" i="4" s="1"/>
  <c r="D149" i="4"/>
  <c r="E149" i="4" s="1"/>
  <c r="D150" i="4"/>
  <c r="E150" i="4" s="1"/>
  <c r="D151" i="4"/>
  <c r="E151" i="4" s="1"/>
  <c r="D152" i="4"/>
  <c r="E152" i="4" s="1"/>
  <c r="D153" i="4"/>
  <c r="E153" i="4" s="1"/>
  <c r="D154" i="4"/>
  <c r="E154" i="4" s="1"/>
  <c r="D155" i="4"/>
  <c r="E155" i="4" s="1"/>
  <c r="D156" i="4"/>
  <c r="E156" i="4" s="1"/>
  <c r="D157" i="4"/>
  <c r="E157" i="4" s="1"/>
  <c r="D158" i="4"/>
  <c r="E158" i="4" s="1"/>
  <c r="D159" i="4"/>
  <c r="E159" i="4" s="1"/>
  <c r="D160" i="4"/>
  <c r="E160" i="4" s="1"/>
  <c r="D161" i="4"/>
  <c r="E161" i="4" s="1"/>
  <c r="D162" i="4"/>
  <c r="E162" i="4" s="1"/>
  <c r="D163" i="4"/>
  <c r="E163" i="4" s="1"/>
  <c r="D164" i="4"/>
  <c r="E164" i="4" s="1"/>
  <c r="D165" i="4"/>
  <c r="E165" i="4" s="1"/>
  <c r="D166" i="4"/>
  <c r="E166" i="4" s="1"/>
  <c r="D167" i="4"/>
  <c r="E167" i="4" s="1"/>
  <c r="D168" i="4"/>
  <c r="E168" i="4" s="1"/>
  <c r="D169" i="4"/>
  <c r="E169" i="4" s="1"/>
  <c r="D170" i="4"/>
  <c r="E170" i="4" s="1"/>
  <c r="D171" i="4"/>
  <c r="E171" i="4" s="1"/>
  <c r="D172" i="4"/>
  <c r="E172" i="4" s="1"/>
  <c r="D173" i="4"/>
  <c r="E173" i="4" s="1"/>
  <c r="D174" i="4"/>
  <c r="E174" i="4" s="1"/>
  <c r="D175" i="4"/>
  <c r="E175" i="4" s="1"/>
  <c r="D176" i="4"/>
  <c r="E176" i="4" s="1"/>
  <c r="D177" i="4"/>
  <c r="E177" i="4" s="1"/>
  <c r="D178" i="4"/>
  <c r="E178" i="4" s="1"/>
  <c r="D179" i="4"/>
  <c r="E179" i="4" s="1"/>
  <c r="D180" i="4"/>
  <c r="E180" i="4" s="1"/>
  <c r="D181" i="4"/>
  <c r="E181" i="4" s="1"/>
  <c r="D182" i="4"/>
  <c r="E182" i="4" s="1"/>
  <c r="D183" i="4"/>
  <c r="E183" i="4" s="1"/>
  <c r="D184" i="4"/>
  <c r="E184" i="4" s="1"/>
  <c r="D185" i="4"/>
  <c r="E185" i="4" s="1"/>
  <c r="D186" i="4"/>
  <c r="E186" i="4" s="1"/>
  <c r="D187" i="4"/>
  <c r="E187" i="4" s="1"/>
  <c r="D188" i="4"/>
  <c r="E188" i="4" s="1"/>
  <c r="D189" i="4"/>
  <c r="E189" i="4" s="1"/>
  <c r="D190" i="4"/>
  <c r="E190" i="4" s="1"/>
  <c r="D191" i="4"/>
  <c r="E191" i="4" s="1"/>
  <c r="D192" i="4"/>
  <c r="E192" i="4" s="1"/>
  <c r="D193" i="4"/>
  <c r="E193" i="4" s="1"/>
  <c r="D194" i="4"/>
  <c r="E194" i="4" s="1"/>
  <c r="D195" i="4"/>
  <c r="E195" i="4" s="1"/>
  <c r="F195" i="4" s="1"/>
  <c r="D196" i="4"/>
  <c r="E196" i="4" s="1"/>
  <c r="D197" i="4"/>
  <c r="E197" i="4" s="1"/>
  <c r="D198" i="4"/>
  <c r="E198" i="4" s="1"/>
  <c r="D199" i="4"/>
  <c r="E199" i="4" s="1"/>
  <c r="D200" i="4"/>
  <c r="E200" i="4" s="1"/>
  <c r="D201" i="4"/>
  <c r="E201" i="4" s="1"/>
  <c r="D202" i="4"/>
  <c r="E202" i="4" s="1"/>
  <c r="D203" i="4"/>
  <c r="E203" i="4" s="1"/>
  <c r="D204" i="4"/>
  <c r="E204" i="4" s="1"/>
  <c r="D205" i="4"/>
  <c r="E205" i="4" s="1"/>
  <c r="D206" i="4"/>
  <c r="E206" i="4" s="1"/>
  <c r="D207" i="4"/>
  <c r="E207" i="4" s="1"/>
  <c r="D208" i="4"/>
  <c r="E208" i="4" s="1"/>
  <c r="D209" i="4"/>
  <c r="E209" i="4" s="1"/>
  <c r="D210" i="4"/>
  <c r="E210" i="4" s="1"/>
  <c r="D211" i="4"/>
  <c r="E211" i="4" s="1"/>
  <c r="D212" i="4"/>
  <c r="E212" i="4" s="1"/>
  <c r="D213" i="4"/>
  <c r="E213" i="4" s="1"/>
  <c r="D214" i="4"/>
  <c r="E214" i="4" s="1"/>
  <c r="D215" i="4"/>
  <c r="E215" i="4" s="1"/>
  <c r="D216" i="4"/>
  <c r="E216" i="4" s="1"/>
  <c r="D217" i="4"/>
  <c r="E217" i="4" s="1"/>
  <c r="D218" i="4"/>
  <c r="E218" i="4" s="1"/>
  <c r="D219" i="4"/>
  <c r="E219" i="4" s="1"/>
  <c r="D220" i="4"/>
  <c r="E220" i="4" s="1"/>
  <c r="D221" i="4"/>
  <c r="E221" i="4" s="1"/>
  <c r="D222" i="4"/>
  <c r="E222" i="4" s="1"/>
  <c r="D223" i="4"/>
  <c r="E223" i="4" s="1"/>
  <c r="D224" i="4"/>
  <c r="E224" i="4" s="1"/>
  <c r="D225" i="4"/>
  <c r="E225" i="4" s="1"/>
  <c r="D226" i="4"/>
  <c r="E226" i="4" s="1"/>
  <c r="D227" i="4"/>
  <c r="E227" i="4" s="1"/>
  <c r="D228" i="4"/>
  <c r="E228" i="4" s="1"/>
  <c r="D229" i="4"/>
  <c r="E229" i="4" s="1"/>
  <c r="D230" i="4"/>
  <c r="E230" i="4" s="1"/>
  <c r="D231" i="4"/>
  <c r="E231" i="4" s="1"/>
  <c r="D232" i="4"/>
  <c r="E232" i="4" s="1"/>
  <c r="D233" i="4"/>
  <c r="E233" i="4" s="1"/>
  <c r="D234" i="4"/>
  <c r="E234" i="4" s="1"/>
  <c r="D235" i="4"/>
  <c r="E235" i="4" s="1"/>
  <c r="D236" i="4"/>
  <c r="E236" i="4" s="1"/>
  <c r="D237" i="4"/>
  <c r="E237" i="4" s="1"/>
  <c r="D238" i="4"/>
  <c r="E238" i="4" s="1"/>
  <c r="D239" i="4"/>
  <c r="E239" i="4" s="1"/>
  <c r="D240" i="4"/>
  <c r="E240" i="4" s="1"/>
  <c r="D241" i="4"/>
  <c r="E241" i="4" s="1"/>
  <c r="D242" i="4"/>
  <c r="E242" i="4" s="1"/>
  <c r="D243" i="4"/>
  <c r="E243" i="4" s="1"/>
  <c r="D244" i="4"/>
  <c r="E244" i="4" s="1"/>
  <c r="D245" i="4"/>
  <c r="E245" i="4" s="1"/>
  <c r="D246" i="4"/>
  <c r="E246" i="4" s="1"/>
  <c r="D247" i="4"/>
  <c r="E247" i="4" s="1"/>
  <c r="D248" i="4"/>
  <c r="E248" i="4" s="1"/>
  <c r="D249" i="4"/>
  <c r="E249" i="4" s="1"/>
  <c r="D250" i="4"/>
  <c r="E250" i="4" s="1"/>
  <c r="D251" i="4"/>
  <c r="E251" i="4" s="1"/>
  <c r="D252" i="4"/>
  <c r="E252" i="4" s="1"/>
  <c r="D253" i="4"/>
  <c r="E253" i="4" s="1"/>
  <c r="D254" i="4"/>
  <c r="E254" i="4" s="1"/>
  <c r="D255" i="4"/>
  <c r="E255" i="4" s="1"/>
  <c r="D256" i="4"/>
  <c r="E256" i="4" s="1"/>
  <c r="D257" i="4"/>
  <c r="E257" i="4" s="1"/>
  <c r="D258" i="4"/>
  <c r="E258" i="4" s="1"/>
  <c r="D259" i="4"/>
  <c r="E259" i="4" s="1"/>
  <c r="F259" i="4" s="1"/>
  <c r="D260" i="4"/>
  <c r="E260" i="4" s="1"/>
  <c r="D261" i="4"/>
  <c r="E261" i="4" s="1"/>
  <c r="D262" i="4"/>
  <c r="E262" i="4" s="1"/>
  <c r="D263" i="4"/>
  <c r="E263" i="4" s="1"/>
  <c r="D264" i="4"/>
  <c r="E264" i="4" s="1"/>
  <c r="D265" i="4"/>
  <c r="E265" i="4" s="1"/>
  <c r="D266" i="4"/>
  <c r="E266" i="4" s="1"/>
  <c r="D267" i="4"/>
  <c r="E267" i="4" s="1"/>
  <c r="D268" i="4"/>
  <c r="E268" i="4" s="1"/>
  <c r="D269" i="4"/>
  <c r="E269" i="4" s="1"/>
  <c r="D270" i="4"/>
  <c r="E270" i="4" s="1"/>
  <c r="D271" i="4"/>
  <c r="E271" i="4" s="1"/>
  <c r="D272" i="4"/>
  <c r="E272" i="4" s="1"/>
  <c r="D273" i="4"/>
  <c r="E273" i="4" s="1"/>
  <c r="D274" i="4"/>
  <c r="E274" i="4" s="1"/>
  <c r="D275" i="4"/>
  <c r="E275" i="4" s="1"/>
  <c r="D276" i="4"/>
  <c r="E276" i="4" s="1"/>
  <c r="D277" i="4"/>
  <c r="E277" i="4" s="1"/>
  <c r="D278" i="4"/>
  <c r="E278" i="4" s="1"/>
  <c r="D279" i="4"/>
  <c r="E279" i="4" s="1"/>
  <c r="D280" i="4"/>
  <c r="E280" i="4" s="1"/>
  <c r="D281" i="4"/>
  <c r="E281" i="4" s="1"/>
  <c r="D282" i="4"/>
  <c r="E282" i="4" s="1"/>
  <c r="D283" i="4"/>
  <c r="E283" i="4" s="1"/>
  <c r="D284" i="4"/>
  <c r="E284" i="4" s="1"/>
  <c r="D285" i="4"/>
  <c r="E285" i="4" s="1"/>
  <c r="D286" i="4"/>
  <c r="E286" i="4" s="1"/>
  <c r="D287" i="4"/>
  <c r="E287" i="4" s="1"/>
  <c r="D288" i="4"/>
  <c r="E288" i="4" s="1"/>
  <c r="D289" i="4"/>
  <c r="E289" i="4" s="1"/>
  <c r="D290" i="4"/>
  <c r="E290" i="4" s="1"/>
  <c r="D291" i="4"/>
  <c r="E291" i="4" s="1"/>
  <c r="D292" i="4"/>
  <c r="E292" i="4" s="1"/>
  <c r="D293" i="4"/>
  <c r="E293" i="4" s="1"/>
  <c r="D294" i="4"/>
  <c r="E294" i="4" s="1"/>
  <c r="D295" i="4"/>
  <c r="E295" i="4" s="1"/>
  <c r="D296" i="4"/>
  <c r="E296" i="4" s="1"/>
  <c r="D297" i="4"/>
  <c r="E297" i="4" s="1"/>
  <c r="D298" i="4"/>
  <c r="E298" i="4" s="1"/>
  <c r="D299" i="4"/>
  <c r="E299" i="4" s="1"/>
  <c r="D300" i="4"/>
  <c r="E300" i="4" s="1"/>
  <c r="D301" i="4"/>
  <c r="E301" i="4" s="1"/>
  <c r="D302" i="4"/>
  <c r="E302" i="4" s="1"/>
  <c r="D303" i="4"/>
  <c r="E303" i="4" s="1"/>
  <c r="D304" i="4"/>
  <c r="E304" i="4" s="1"/>
  <c r="D305" i="4"/>
  <c r="E305" i="4" s="1"/>
  <c r="D306" i="4"/>
  <c r="E306" i="4" s="1"/>
  <c r="D307" i="4"/>
  <c r="E307" i="4" s="1"/>
  <c r="D308" i="4"/>
  <c r="E308" i="4" s="1"/>
  <c r="D309" i="4"/>
  <c r="E309" i="4" s="1"/>
  <c r="D310" i="4"/>
  <c r="E310" i="4" s="1"/>
  <c r="D311" i="4"/>
  <c r="E311" i="4" s="1"/>
  <c r="D312" i="4"/>
  <c r="E312" i="4" s="1"/>
  <c r="D313" i="4"/>
  <c r="E313" i="4" s="1"/>
  <c r="D314" i="4"/>
  <c r="E314" i="4" s="1"/>
  <c r="D315" i="4"/>
  <c r="E315" i="4" s="1"/>
  <c r="D316" i="4"/>
  <c r="E316" i="4" s="1"/>
  <c r="D317" i="4"/>
  <c r="E317" i="4" s="1"/>
  <c r="D318" i="4"/>
  <c r="E318" i="4" s="1"/>
  <c r="D319" i="4"/>
  <c r="E319" i="4" s="1"/>
  <c r="D320" i="4"/>
  <c r="E320" i="4" s="1"/>
  <c r="D321" i="4"/>
  <c r="E321" i="4" s="1"/>
  <c r="D322" i="4"/>
  <c r="E322" i="4" s="1"/>
  <c r="D323" i="4"/>
  <c r="E323" i="4" s="1"/>
  <c r="F323" i="4" s="1"/>
  <c r="D324" i="4"/>
  <c r="E324" i="4" s="1"/>
  <c r="D325" i="4"/>
  <c r="E325" i="4" s="1"/>
  <c r="D326" i="4"/>
  <c r="E326" i="4" s="1"/>
  <c r="D327" i="4"/>
  <c r="E327" i="4" s="1"/>
  <c r="D328" i="4"/>
  <c r="E328" i="4" s="1"/>
  <c r="D329" i="4"/>
  <c r="E329" i="4" s="1"/>
  <c r="D330" i="4"/>
  <c r="E330" i="4" s="1"/>
  <c r="D331" i="4"/>
  <c r="E331" i="4" s="1"/>
  <c r="D332" i="4"/>
  <c r="E332" i="4" s="1"/>
  <c r="D333" i="4"/>
  <c r="E333" i="4" s="1"/>
  <c r="D334" i="4"/>
  <c r="E334" i="4" s="1"/>
  <c r="D335" i="4"/>
  <c r="E335" i="4" s="1"/>
  <c r="D336" i="4"/>
  <c r="E336" i="4" s="1"/>
  <c r="D337" i="4"/>
  <c r="E337" i="4" s="1"/>
  <c r="D338" i="4"/>
  <c r="E338" i="4" s="1"/>
  <c r="D339" i="4"/>
  <c r="E339" i="4" s="1"/>
  <c r="D340" i="4"/>
  <c r="E340" i="4" s="1"/>
  <c r="D341" i="4"/>
  <c r="E341" i="4" s="1"/>
  <c r="D342" i="4"/>
  <c r="E342" i="4" s="1"/>
  <c r="D343" i="4"/>
  <c r="E343" i="4" s="1"/>
  <c r="D344" i="4"/>
  <c r="E344" i="4" s="1"/>
  <c r="F344" i="4" s="1"/>
  <c r="D345" i="4"/>
  <c r="E345" i="4" s="1"/>
  <c r="D346" i="4"/>
  <c r="E346" i="4" s="1"/>
  <c r="D347" i="4"/>
  <c r="E347" i="4" s="1"/>
  <c r="D348" i="4"/>
  <c r="E348" i="4" s="1"/>
  <c r="D349" i="4"/>
  <c r="E349" i="4" s="1"/>
  <c r="D350" i="4"/>
  <c r="E350" i="4" s="1"/>
  <c r="D351" i="4"/>
  <c r="E351" i="4" s="1"/>
  <c r="D352" i="4"/>
  <c r="E352" i="4" s="1"/>
  <c r="D353" i="4"/>
  <c r="E353" i="4" s="1"/>
  <c r="D354" i="4"/>
  <c r="E354" i="4" s="1"/>
  <c r="D355" i="4"/>
  <c r="E355" i="4" s="1"/>
  <c r="D356" i="4"/>
  <c r="E356" i="4" s="1"/>
  <c r="D357" i="4"/>
  <c r="E357" i="4" s="1"/>
  <c r="D358" i="4"/>
  <c r="E358" i="4" s="1"/>
  <c r="D359" i="4"/>
  <c r="E359" i="4" s="1"/>
  <c r="D360" i="4"/>
  <c r="E360" i="4" s="1"/>
  <c r="F360" i="4" s="1"/>
  <c r="D361" i="4"/>
  <c r="E361" i="4" s="1"/>
  <c r="D362" i="4"/>
  <c r="E362" i="4" s="1"/>
  <c r="D363" i="4"/>
  <c r="E363" i="4" s="1"/>
  <c r="D364" i="4"/>
  <c r="E364" i="4" s="1"/>
  <c r="D365" i="4"/>
  <c r="E365" i="4" s="1"/>
  <c r="D366" i="4"/>
  <c r="E366" i="4" s="1"/>
  <c r="D367" i="4"/>
  <c r="E367" i="4" s="1"/>
  <c r="D368" i="4"/>
  <c r="E368" i="4" s="1"/>
  <c r="D369" i="4"/>
  <c r="E369" i="4" s="1"/>
  <c r="D370" i="4"/>
  <c r="E370" i="4" s="1"/>
  <c r="D371" i="4"/>
  <c r="E371" i="4" s="1"/>
  <c r="D372" i="4"/>
  <c r="E372" i="4" s="1"/>
  <c r="D373" i="4"/>
  <c r="E373" i="4" s="1"/>
  <c r="D374" i="4"/>
  <c r="E374" i="4" s="1"/>
  <c r="D375" i="4"/>
  <c r="E375" i="4" s="1"/>
  <c r="D376" i="4"/>
  <c r="E376" i="4" s="1"/>
  <c r="F376" i="4" s="1"/>
  <c r="D377" i="4"/>
  <c r="E377" i="4" s="1"/>
  <c r="D378" i="4"/>
  <c r="E378" i="4" s="1"/>
  <c r="D379" i="4"/>
  <c r="E379" i="4" s="1"/>
  <c r="D380" i="4"/>
  <c r="E380" i="4" s="1"/>
  <c r="D381" i="4"/>
  <c r="E381" i="4" s="1"/>
  <c r="D382" i="4"/>
  <c r="E382" i="4" s="1"/>
  <c r="D383" i="4"/>
  <c r="E383" i="4" s="1"/>
  <c r="D384" i="4"/>
  <c r="E384" i="4" s="1"/>
  <c r="D385" i="4"/>
  <c r="E385" i="4" s="1"/>
  <c r="D386" i="4"/>
  <c r="E386" i="4" s="1"/>
  <c r="D387" i="4"/>
  <c r="E387" i="4" s="1"/>
  <c r="D388" i="4"/>
  <c r="E388" i="4" s="1"/>
  <c r="D389" i="4"/>
  <c r="E389" i="4" s="1"/>
  <c r="D390" i="4"/>
  <c r="E390" i="4" s="1"/>
  <c r="D391" i="4"/>
  <c r="E391" i="4" s="1"/>
  <c r="F391" i="4" s="1"/>
  <c r="D392" i="4"/>
  <c r="E392" i="4" s="1"/>
  <c r="D393" i="4"/>
  <c r="E393" i="4" s="1"/>
  <c r="D394" i="4"/>
  <c r="E394" i="4" s="1"/>
  <c r="D3" i="4"/>
  <c r="E3" i="4" s="1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4" i="3"/>
  <c r="E488" i="7"/>
  <c r="E480" i="7"/>
  <c r="E472" i="7"/>
  <c r="E464" i="7"/>
  <c r="E456" i="7"/>
  <c r="E448" i="7"/>
  <c r="E440" i="7"/>
  <c r="E432" i="7"/>
  <c r="E424" i="7"/>
  <c r="E416" i="7"/>
  <c r="E408" i="7"/>
  <c r="E400" i="7"/>
  <c r="E489" i="7"/>
  <c r="E473" i="7"/>
  <c r="E453" i="7"/>
  <c r="E437" i="7"/>
  <c r="E421" i="7"/>
  <c r="E409" i="7"/>
  <c r="E397" i="7"/>
  <c r="D487" i="7"/>
  <c r="D479" i="7"/>
  <c r="E471" i="7"/>
  <c r="E463" i="7"/>
  <c r="E455" i="7"/>
  <c r="E447" i="7"/>
  <c r="E439" i="7"/>
  <c r="E431" i="7"/>
  <c r="D423" i="7"/>
  <c r="D415" i="7"/>
  <c r="D407" i="7"/>
  <c r="D399" i="7"/>
  <c r="E485" i="7"/>
  <c r="E469" i="7"/>
  <c r="E457" i="7"/>
  <c r="E441" i="7"/>
  <c r="E429" i="7"/>
  <c r="E401" i="7"/>
  <c r="D486" i="7"/>
  <c r="D478" i="7"/>
  <c r="D470" i="7"/>
  <c r="D462" i="7"/>
  <c r="D454" i="7"/>
  <c r="D446" i="7"/>
  <c r="D438" i="7"/>
  <c r="D430" i="7"/>
  <c r="D422" i="7"/>
  <c r="D414" i="7"/>
  <c r="D406" i="7"/>
  <c r="D398" i="7"/>
  <c r="D480" i="7"/>
  <c r="D471" i="7"/>
  <c r="D455" i="7"/>
  <c r="D439" i="7"/>
  <c r="E423" i="7"/>
  <c r="E407" i="7"/>
  <c r="D485" i="7"/>
  <c r="D457" i="7"/>
  <c r="D429" i="7"/>
  <c r="E486" i="7"/>
  <c r="E470" i="7"/>
  <c r="E454" i="7"/>
  <c r="E438" i="7"/>
  <c r="E422" i="7"/>
  <c r="E406" i="7"/>
  <c r="D484" i="7"/>
  <c r="D476" i="7"/>
  <c r="D468" i="7"/>
  <c r="D460" i="7"/>
  <c r="D452" i="7"/>
  <c r="D444" i="7"/>
  <c r="D436" i="7"/>
  <c r="D428" i="7"/>
  <c r="D420" i="7"/>
  <c r="D412" i="7"/>
  <c r="D404" i="7"/>
  <c r="D396" i="7"/>
  <c r="D481" i="7"/>
  <c r="D465" i="7"/>
  <c r="D445" i="7"/>
  <c r="D425" i="7"/>
  <c r="D413" i="7"/>
  <c r="D405" i="7"/>
  <c r="E491" i="7"/>
  <c r="E483" i="7"/>
  <c r="E475" i="7"/>
  <c r="E467" i="7"/>
  <c r="E459" i="7"/>
  <c r="E451" i="7"/>
  <c r="E443" i="7"/>
  <c r="E435" i="7"/>
  <c r="D427" i="7"/>
  <c r="D419" i="7"/>
  <c r="D411" i="7"/>
  <c r="D403" i="7"/>
  <c r="D395" i="7"/>
  <c r="D477" i="7"/>
  <c r="D461" i="7"/>
  <c r="D449" i="7"/>
  <c r="D433" i="7"/>
  <c r="D417" i="7"/>
  <c r="E490" i="7"/>
  <c r="E482" i="7"/>
  <c r="E474" i="7"/>
  <c r="E466" i="7"/>
  <c r="E458" i="7"/>
  <c r="E450" i="7"/>
  <c r="E442" i="7"/>
  <c r="E434" i="7"/>
  <c r="E426" i="7"/>
  <c r="E418" i="7"/>
  <c r="E410" i="7"/>
  <c r="E402" i="7"/>
  <c r="E394" i="7"/>
  <c r="D424" i="7"/>
  <c r="E484" i="7"/>
  <c r="E476" i="7"/>
  <c r="E468" i="7"/>
  <c r="E460" i="7"/>
  <c r="E452" i="7"/>
  <c r="E444" i="7"/>
  <c r="E436" i="7"/>
  <c r="E428" i="7"/>
  <c r="E420" i="7"/>
  <c r="E412" i="7"/>
  <c r="E404" i="7"/>
  <c r="E396" i="7"/>
  <c r="E481" i="7"/>
  <c r="E465" i="7"/>
  <c r="E445" i="7"/>
  <c r="E425" i="7"/>
  <c r="E413" i="7"/>
  <c r="E405" i="7"/>
  <c r="D491" i="7"/>
  <c r="D483" i="7"/>
  <c r="D475" i="7"/>
  <c r="D467" i="7"/>
  <c r="D459" i="7"/>
  <c r="D451" i="7"/>
  <c r="D443" i="7"/>
  <c r="D435" i="7"/>
  <c r="E427" i="7"/>
  <c r="E419" i="7"/>
  <c r="E411" i="7"/>
  <c r="E403" i="7"/>
  <c r="E395" i="7"/>
  <c r="E477" i="7"/>
  <c r="E461" i="7"/>
  <c r="E449" i="7"/>
  <c r="E433" i="7"/>
  <c r="E417" i="7"/>
  <c r="D490" i="7"/>
  <c r="D482" i="7"/>
  <c r="D474" i="7"/>
  <c r="D466" i="7"/>
  <c r="D458" i="7"/>
  <c r="D450" i="7"/>
  <c r="D442" i="7"/>
  <c r="D434" i="7"/>
  <c r="D426" i="7"/>
  <c r="D418" i="7"/>
  <c r="D410" i="7"/>
  <c r="D402" i="7"/>
  <c r="D394" i="7"/>
  <c r="D488" i="7"/>
  <c r="D472" i="7"/>
  <c r="D464" i="7"/>
  <c r="D456" i="7"/>
  <c r="D448" i="7"/>
  <c r="D440" i="7"/>
  <c r="D432" i="7"/>
  <c r="D416" i="7"/>
  <c r="D408" i="7"/>
  <c r="D400" i="7"/>
  <c r="D489" i="7"/>
  <c r="D473" i="7"/>
  <c r="D453" i="7"/>
  <c r="D437" i="7"/>
  <c r="D421" i="7"/>
  <c r="D409" i="7"/>
  <c r="D397" i="7"/>
  <c r="E487" i="7"/>
  <c r="E479" i="7"/>
  <c r="D463" i="7"/>
  <c r="D447" i="7"/>
  <c r="D431" i="7"/>
  <c r="E415" i="7"/>
  <c r="E399" i="7"/>
  <c r="D469" i="7"/>
  <c r="D441" i="7"/>
  <c r="D401" i="7"/>
  <c r="E478" i="7"/>
  <c r="E462" i="7"/>
  <c r="E446" i="7"/>
  <c r="E430" i="7"/>
  <c r="E414" i="7"/>
  <c r="E398" i="7"/>
  <c r="F390" i="4" l="1"/>
  <c r="F382" i="4"/>
  <c r="F374" i="4"/>
  <c r="F366" i="4"/>
  <c r="F358" i="4"/>
  <c r="F350" i="4"/>
  <c r="F342" i="4"/>
  <c r="F334" i="4"/>
  <c r="F326" i="4"/>
  <c r="F318" i="4"/>
  <c r="F310" i="4"/>
  <c r="F302" i="4"/>
  <c r="F294" i="4"/>
  <c r="F286" i="4"/>
  <c r="F278" i="4"/>
  <c r="F270" i="4"/>
  <c r="F262" i="4"/>
  <c r="F254" i="4"/>
  <c r="F246" i="4"/>
  <c r="F238" i="4"/>
  <c r="F230" i="4"/>
  <c r="F222" i="4"/>
  <c r="F214" i="4"/>
  <c r="F206" i="4"/>
  <c r="F198" i="4"/>
  <c r="F190" i="4"/>
  <c r="F182" i="4"/>
  <c r="F174" i="4"/>
  <c r="F166" i="4"/>
  <c r="F158" i="4"/>
  <c r="F150" i="4"/>
  <c r="F138" i="4"/>
  <c r="F122" i="4"/>
  <c r="F106" i="4"/>
  <c r="F90" i="4"/>
  <c r="F74" i="4"/>
  <c r="F58" i="4"/>
  <c r="F42" i="4"/>
  <c r="F26" i="4"/>
  <c r="F18" i="4"/>
  <c r="F389" i="4"/>
  <c r="F381" i="4"/>
  <c r="F373" i="4"/>
  <c r="F365" i="4"/>
  <c r="F357" i="4"/>
  <c r="F349" i="4"/>
  <c r="F341" i="4"/>
  <c r="F333" i="4"/>
  <c r="F325" i="4"/>
  <c r="F317" i="4"/>
  <c r="F313" i="4"/>
  <c r="F305" i="4"/>
  <c r="F301" i="4"/>
  <c r="F297" i="4"/>
  <c r="F293" i="4"/>
  <c r="F285" i="4"/>
  <c r="F281" i="4"/>
  <c r="F277" i="4"/>
  <c r="F273" i="4"/>
  <c r="F269" i="4"/>
  <c r="F265" i="4"/>
  <c r="F261" i="4"/>
  <c r="F257" i="4"/>
  <c r="F253" i="4"/>
  <c r="F249" i="4"/>
  <c r="F245" i="4"/>
  <c r="F241" i="4"/>
  <c r="F237" i="4"/>
  <c r="F233" i="4"/>
  <c r="F229" i="4"/>
  <c r="F225" i="4"/>
  <c r="F221" i="4"/>
  <c r="F217" i="4"/>
  <c r="F213" i="4"/>
  <c r="F209" i="4"/>
  <c r="F205" i="4"/>
  <c r="F201" i="4"/>
  <c r="F197" i="4"/>
  <c r="F193" i="4"/>
  <c r="F189" i="4"/>
  <c r="F185" i="4"/>
  <c r="F181" i="4"/>
  <c r="F177" i="4"/>
  <c r="F173" i="4"/>
  <c r="F169" i="4"/>
  <c r="F165" i="4"/>
  <c r="F161" i="4"/>
  <c r="F157" i="4"/>
  <c r="F153" i="4"/>
  <c r="F149" i="4"/>
  <c r="F394" i="4"/>
  <c r="F386" i="4"/>
  <c r="F378" i="4"/>
  <c r="F370" i="4"/>
  <c r="F362" i="4"/>
  <c r="F354" i="4"/>
  <c r="F346" i="4"/>
  <c r="F338" i="4"/>
  <c r="F330" i="4"/>
  <c r="F322" i="4"/>
  <c r="F314" i="4"/>
  <c r="F306" i="4"/>
  <c r="F298" i="4"/>
  <c r="F290" i="4"/>
  <c r="F282" i="4"/>
  <c r="F274" i="4"/>
  <c r="F266" i="4"/>
  <c r="F258" i="4"/>
  <c r="F250" i="4"/>
  <c r="F242" i="4"/>
  <c r="F234" i="4"/>
  <c r="F226" i="4"/>
  <c r="F218" i="4"/>
  <c r="F210" i="4"/>
  <c r="F202" i="4"/>
  <c r="F194" i="4"/>
  <c r="F186" i="4"/>
  <c r="F178" i="4"/>
  <c r="F170" i="4"/>
  <c r="F162" i="4"/>
  <c r="F154" i="4"/>
  <c r="F146" i="4"/>
  <c r="F130" i="4"/>
  <c r="F114" i="4"/>
  <c r="F98" i="4"/>
  <c r="F82" i="4"/>
  <c r="F66" i="4"/>
  <c r="F50" i="4"/>
  <c r="F34" i="4"/>
  <c r="F10" i="4"/>
  <c r="F393" i="4"/>
  <c r="F385" i="4"/>
  <c r="F377" i="4"/>
  <c r="F369" i="4"/>
  <c r="F361" i="4"/>
  <c r="F353" i="4"/>
  <c r="F345" i="4"/>
  <c r="F337" i="4"/>
  <c r="F329" i="4"/>
  <c r="F321" i="4"/>
  <c r="F309" i="4"/>
  <c r="F289" i="4"/>
  <c r="F142" i="4"/>
  <c r="F134" i="4"/>
  <c r="F126" i="4"/>
  <c r="F118" i="4"/>
  <c r="F102" i="4"/>
  <c r="F94" i="4"/>
  <c r="F86" i="4"/>
  <c r="F78" i="4"/>
  <c r="F70" i="4"/>
  <c r="F62" i="4"/>
  <c r="F54" i="4"/>
  <c r="F38" i="4"/>
  <c r="F30" i="4"/>
  <c r="F22" i="4"/>
  <c r="F14" i="4"/>
  <c r="F6" i="4"/>
  <c r="F145" i="4"/>
  <c r="F113" i="4"/>
  <c r="F81" i="4"/>
  <c r="F49" i="4"/>
  <c r="F141" i="4"/>
  <c r="F133" i="4"/>
  <c r="F125" i="4"/>
  <c r="F117" i="4"/>
  <c r="F109" i="4"/>
  <c r="F101" i="4"/>
  <c r="F93" i="4"/>
  <c r="F85" i="4"/>
  <c r="F77" i="4"/>
  <c r="F69" i="4"/>
  <c r="F61" i="4"/>
  <c r="F53" i="4"/>
  <c r="F45" i="4"/>
  <c r="F37" i="4"/>
  <c r="F33" i="4"/>
  <c r="F29" i="4"/>
  <c r="F17" i="4"/>
  <c r="F13" i="4"/>
  <c r="F9" i="4"/>
  <c r="F5" i="4"/>
  <c r="F137" i="4"/>
  <c r="F105" i="4"/>
  <c r="F73" i="4"/>
  <c r="F41" i="4"/>
  <c r="F392" i="4"/>
  <c r="F388" i="4"/>
  <c r="F384" i="4"/>
  <c r="F380" i="4"/>
  <c r="F372" i="4"/>
  <c r="F368" i="4"/>
  <c r="F364" i="4"/>
  <c r="F356" i="4"/>
  <c r="F352" i="4"/>
  <c r="F348" i="4"/>
  <c r="F340" i="4"/>
  <c r="F336" i="4"/>
  <c r="F332" i="4"/>
  <c r="F328" i="4"/>
  <c r="F324" i="4"/>
  <c r="F320" i="4"/>
  <c r="F316" i="4"/>
  <c r="F312" i="4"/>
  <c r="F308" i="4"/>
  <c r="F304" i="4"/>
  <c r="F300" i="4"/>
  <c r="F296" i="4"/>
  <c r="F292" i="4"/>
  <c r="F288" i="4"/>
  <c r="F284" i="4"/>
  <c r="F280" i="4"/>
  <c r="F276" i="4"/>
  <c r="F272" i="4"/>
  <c r="F268" i="4"/>
  <c r="F264" i="4"/>
  <c r="F260" i="4"/>
  <c r="F256" i="4"/>
  <c r="F252" i="4"/>
  <c r="F248" i="4"/>
  <c r="F244" i="4"/>
  <c r="F240" i="4"/>
  <c r="F236" i="4"/>
  <c r="F232" i="4"/>
  <c r="F228" i="4"/>
  <c r="F224" i="4"/>
  <c r="F220" i="4"/>
  <c r="F216" i="4"/>
  <c r="F212" i="4"/>
  <c r="F208" i="4"/>
  <c r="F204" i="4"/>
  <c r="F200" i="4"/>
  <c r="F196" i="4"/>
  <c r="F192" i="4"/>
  <c r="F188" i="4"/>
  <c r="F184" i="4"/>
  <c r="F180" i="4"/>
  <c r="F176" i="4"/>
  <c r="F172" i="4"/>
  <c r="F168" i="4"/>
  <c r="F164" i="4"/>
  <c r="F160" i="4"/>
  <c r="F156" i="4"/>
  <c r="F152" i="4"/>
  <c r="F148" i="4"/>
  <c r="F144" i="4"/>
  <c r="F140" i="4"/>
  <c r="F136" i="4"/>
  <c r="F132" i="4"/>
  <c r="F128" i="4"/>
  <c r="F124" i="4"/>
  <c r="F120" i="4"/>
  <c r="F116" i="4"/>
  <c r="F112" i="4"/>
  <c r="F108" i="4"/>
  <c r="F104" i="4"/>
  <c r="F100" i="4"/>
  <c r="F96" i="4"/>
  <c r="F92" i="4"/>
  <c r="F88" i="4"/>
  <c r="F84" i="4"/>
  <c r="F80" i="4"/>
  <c r="F76" i="4"/>
  <c r="F72" i="4"/>
  <c r="F68" i="4"/>
  <c r="F64" i="4"/>
  <c r="F60" i="4"/>
  <c r="F56" i="4"/>
  <c r="F52" i="4"/>
  <c r="F48" i="4"/>
  <c r="F44" i="4"/>
  <c r="F40" i="4"/>
  <c r="F36" i="4"/>
  <c r="F28" i="4"/>
  <c r="F24" i="4"/>
  <c r="F20" i="4"/>
  <c r="F16" i="4"/>
  <c r="F12" i="4"/>
  <c r="F8" i="4"/>
  <c r="F4" i="4"/>
  <c r="F129" i="4"/>
  <c r="F97" i="4"/>
  <c r="F65" i="4"/>
  <c r="F32" i="4"/>
  <c r="F3" i="4"/>
  <c r="F387" i="4"/>
  <c r="F383" i="4"/>
  <c r="F379" i="4"/>
  <c r="F375" i="4"/>
  <c r="F371" i="4"/>
  <c r="F367" i="4"/>
  <c r="F363" i="4"/>
  <c r="F359" i="4"/>
  <c r="F355" i="4"/>
  <c r="F351" i="4"/>
  <c r="F347" i="4"/>
  <c r="F343" i="4"/>
  <c r="F339" i="4"/>
  <c r="F335" i="4"/>
  <c r="F331" i="4"/>
  <c r="F327" i="4"/>
  <c r="F319" i="4"/>
  <c r="F315" i="4"/>
  <c r="F311" i="4"/>
  <c r="F307" i="4"/>
  <c r="F303" i="4"/>
  <c r="F299" i="4"/>
  <c r="F295" i="4"/>
  <c r="F291" i="4"/>
  <c r="F287" i="4"/>
  <c r="F283" i="4"/>
  <c r="F279" i="4"/>
  <c r="F275" i="4"/>
  <c r="F271" i="4"/>
  <c r="F267" i="4"/>
  <c r="F263" i="4"/>
  <c r="F255" i="4"/>
  <c r="F251" i="4"/>
  <c r="F247" i="4"/>
  <c r="F243" i="4"/>
  <c r="F239" i="4"/>
  <c r="F235" i="4"/>
  <c r="F231" i="4"/>
  <c r="F227" i="4"/>
  <c r="F223" i="4"/>
  <c r="F219" i="4"/>
  <c r="F215" i="4"/>
  <c r="F211" i="4"/>
  <c r="F207" i="4"/>
  <c r="F203" i="4"/>
  <c r="F199" i="4"/>
  <c r="F191" i="4"/>
  <c r="F187" i="4"/>
  <c r="F183" i="4"/>
  <c r="F179" i="4"/>
  <c r="F175" i="4"/>
  <c r="F171" i="4"/>
  <c r="F167" i="4"/>
  <c r="F163" i="4"/>
  <c r="F159" i="4"/>
  <c r="F155" i="4"/>
  <c r="F151" i="4"/>
  <c r="F147" i="4"/>
  <c r="F143" i="4"/>
  <c r="F139" i="4"/>
  <c r="F135" i="4"/>
  <c r="F127" i="4"/>
  <c r="F123" i="4"/>
  <c r="F119" i="4"/>
  <c r="F115" i="4"/>
  <c r="F111" i="4"/>
  <c r="F107" i="4"/>
  <c r="F103" i="4"/>
  <c r="F99" i="4"/>
  <c r="F95" i="4"/>
  <c r="F91" i="4"/>
  <c r="F87" i="4"/>
  <c r="F83" i="4"/>
  <c r="F79" i="4"/>
  <c r="F75" i="4"/>
  <c r="F71" i="4"/>
  <c r="F63" i="4"/>
  <c r="F59" i="4"/>
  <c r="F55" i="4"/>
  <c r="F51" i="4"/>
  <c r="F47" i="4"/>
  <c r="F43" i="4"/>
  <c r="F39" i="4"/>
  <c r="F35" i="4"/>
  <c r="F31" i="4"/>
  <c r="F27" i="4"/>
  <c r="F23" i="4"/>
  <c r="F19" i="4"/>
  <c r="F15" i="4"/>
  <c r="F11" i="4"/>
  <c r="F7" i="4"/>
  <c r="F121" i="4"/>
  <c r="F57" i="4"/>
  <c r="F21" i="4"/>
  <c r="I5" i="3"/>
  <c r="J8" i="2"/>
  <c r="J5" i="2"/>
  <c r="J4" i="2"/>
  <c r="J3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6" i="2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4" i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6" i="2"/>
  <c r="C11" i="2"/>
  <c r="C8" i="2"/>
  <c r="C7" i="2"/>
  <c r="C9" i="2"/>
  <c r="C10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4" i="1"/>
</calcChain>
</file>

<file path=xl/sharedStrings.xml><?xml version="1.0" encoding="utf-8"?>
<sst xmlns="http://schemas.openxmlformats.org/spreadsheetml/2006/main" count="107" uniqueCount="60">
  <si>
    <t>Date</t>
  </si>
  <si>
    <t>Sales</t>
  </si>
  <si>
    <t>Forecast</t>
  </si>
  <si>
    <t>Error/Deviation</t>
  </si>
  <si>
    <t xml:space="preserve">Absolute Error </t>
  </si>
  <si>
    <t>Absolute Squared Error</t>
  </si>
  <si>
    <t>Absolute percent Error</t>
  </si>
  <si>
    <t>MAE/MAD</t>
  </si>
  <si>
    <t>MSE</t>
  </si>
  <si>
    <t>MAPE</t>
  </si>
  <si>
    <t>ACCURACY (100% - MAPE)</t>
  </si>
  <si>
    <t>MA =</t>
  </si>
  <si>
    <t>Absolute Error/Actual Sales</t>
  </si>
  <si>
    <t>Period</t>
  </si>
  <si>
    <t>Year</t>
  </si>
  <si>
    <t>Month</t>
  </si>
  <si>
    <t>Seasonality Index</t>
  </si>
  <si>
    <t xml:space="preserve">month </t>
  </si>
  <si>
    <t>Month Average</t>
  </si>
  <si>
    <t>MAD =</t>
  </si>
  <si>
    <t>MSE =</t>
  </si>
  <si>
    <t>MAPE=</t>
  </si>
  <si>
    <t>NAÏVE =</t>
  </si>
  <si>
    <t>DF = 0.2</t>
  </si>
  <si>
    <t>Forecat</t>
  </si>
  <si>
    <t>Forecast Linear fuction=</t>
  </si>
  <si>
    <t xml:space="preserve">Intecept= </t>
  </si>
  <si>
    <t>Slope =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</si>
  <si>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</si>
  <si>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</si>
  <si>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</si>
  <si>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</si>
  <si>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</si>
  <si>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</si>
  <si>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</si>
  <si>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</si>
  <si>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</si>
  <si>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</si>
  <si>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</si>
  <si>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</si>
  <si>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Averall Month Average</t>
  </si>
  <si>
    <t>Adjusted forecast</t>
  </si>
  <si>
    <t>Error</t>
  </si>
  <si>
    <t>ABS Error</t>
  </si>
  <si>
    <t>Abolute Square Error</t>
  </si>
  <si>
    <t>Abolute % Error</t>
  </si>
  <si>
    <t>Simple Linear Reg=</t>
  </si>
  <si>
    <t>Forecast(Sales)</t>
  </si>
  <si>
    <t>Lower Confidence Bound(Sales)</t>
  </si>
  <si>
    <t>Upper Confidence Bound(Sales)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</si>
  <si>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</si>
  <si>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</si>
  <si>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</si>
  <si>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</si>
  <si>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</si>
  <si>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</si>
  <si>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</si>
  <si>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</si>
  <si>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</si>
  <si>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Exponential Smoothing=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</si>
</sst>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dd/mm/yyyy;@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1" fontId="0" fillId="0" borderId="0" xfId="1" applyNumberFormat="1" applyFont="1"/>
    <xf numFmtId="164" fontId="0" fillId="0" borderId="0" xfId="0" applyNumberFormat="1"/>
    <xf numFmtId="0" fontId="3" fillId="0" borderId="0" xfId="0" applyFont="1"/>
    <xf numFmtId="1" fontId="0" fillId="0" borderId="0" xfId="0" applyNumberFormat="1"/>
    <xf numFmtId="1" fontId="3" fillId="0" borderId="0" xfId="0" applyNumberFormat="1" applyFont="1"/>
    <xf numFmtId="2" fontId="0" fillId="0" borderId="0" xfId="0" applyNumberFormat="1"/>
    <xf numFmtId="0" fontId="2" fillId="0" borderId="0" xfId="0" applyFont="1"/>
    <xf numFmtId="165" fontId="2" fillId="0" borderId="0" xfId="0" applyNumberFormat="1" applyFont="1"/>
    <xf numFmtId="165" fontId="0" fillId="0" borderId="0" xfId="0" applyNumberFormat="1"/>
    <xf numFmtId="9" fontId="0" fillId="0" borderId="0" xfId="2" applyFont="1"/>
    <xf numFmtId="10" fontId="0" fillId="0" borderId="0" xfId="0" applyNumberFormat="1"/>
    <xf numFmtId="10" fontId="0" fillId="0" borderId="0" xfId="2" applyNumberFormat="1" applyFont="1"/>
    <xf numFmtId="9" fontId="0" fillId="0" borderId="0" xfId="0" applyNumberFormat="1"/>
    <xf numFmtId="9" fontId="2" fillId="0" borderId="0" xfId="2" applyFont="1"/>
    <xf numFmtId="10" fontId="2" fillId="0" borderId="0" xfId="0" applyNumberFormat="1" applyFont="1"/>
    <xf numFmtId="0" fontId="0" fillId="2" borderId="0" xfId="0" applyFill="1"/>
    <xf numFmtId="0" fontId="0" fillId="0" borderId="0" xfId="0" applyFill="1"/>
    <xf numFmtId="0" fontId="0" fillId="3" borderId="0" xfId="0" applyFill="1"/>
    <xf numFmtId="2" fontId="0" fillId="3" borderId="0" xfId="0" applyNumberFormat="1" applyFill="1"/>
    <xf numFmtId="1" fontId="0" fillId="0" borderId="0" xfId="2" applyNumberFormat="1" applyFont="1"/>
    <xf numFmtId="164" fontId="0" fillId="0" borderId="0" xfId="0" applyNumberFormat="1"/>
    <xf numFmtId="1" fontId="0" fillId="0" borderId="0" xfId="0" applyNumberFormat="1"/>
    <xf numFmtId="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5">
    <dxf>
      <numFmt numFmtId="4" formatCode="#,##0.00"/>
    </dxf>
    <dxf>
      <numFmt numFmtId="1" formatCode="0"/>
    </dxf>
    <dxf>
      <numFmt numFmtId="1" formatCode="0"/>
    </dxf>
    <dxf>
      <numFmt numFmtId="1" formatCode="0"/>
    </dxf>
    <dxf>
      <numFmt numFmtId="164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</a:t>
            </a:r>
            <a:r>
              <a:rPr lang="en-US" baseline="0"/>
              <a:t> forecasting Approach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Naive!$B$2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Naive!$B$3:$B$394</c:f>
              <c:numCache>
                <c:formatCode>0</c:formatCode>
                <c:ptCount val="392"/>
                <c:pt idx="0">
                  <c:v>69792</c:v>
                </c:pt>
                <c:pt idx="1">
                  <c:v>57258</c:v>
                </c:pt>
                <c:pt idx="2">
                  <c:v>32740</c:v>
                </c:pt>
                <c:pt idx="3">
                  <c:v>32812</c:v>
                </c:pt>
                <c:pt idx="4">
                  <c:v>58464</c:v>
                </c:pt>
                <c:pt idx="5">
                  <c:v>37632</c:v>
                </c:pt>
                <c:pt idx="6">
                  <c:v>43697</c:v>
                </c:pt>
                <c:pt idx="7">
                  <c:v>84707</c:v>
                </c:pt>
                <c:pt idx="8">
                  <c:v>75195</c:v>
                </c:pt>
                <c:pt idx="9">
                  <c:v>80938</c:v>
                </c:pt>
                <c:pt idx="10">
                  <c:v>73082</c:v>
                </c:pt>
                <c:pt idx="11">
                  <c:v>66391</c:v>
                </c:pt>
                <c:pt idx="12">
                  <c:v>60486</c:v>
                </c:pt>
                <c:pt idx="13">
                  <c:v>58540</c:v>
                </c:pt>
                <c:pt idx="14">
                  <c:v>66155</c:v>
                </c:pt>
                <c:pt idx="15">
                  <c:v>39851</c:v>
                </c:pt>
                <c:pt idx="16">
                  <c:v>55941</c:v>
                </c:pt>
                <c:pt idx="17">
                  <c:v>68826</c:v>
                </c:pt>
                <c:pt idx="18">
                  <c:v>85112</c:v>
                </c:pt>
                <c:pt idx="19">
                  <c:v>78648</c:v>
                </c:pt>
                <c:pt idx="20">
                  <c:v>73080</c:v>
                </c:pt>
                <c:pt idx="21">
                  <c:v>80372</c:v>
                </c:pt>
                <c:pt idx="22">
                  <c:v>69039</c:v>
                </c:pt>
                <c:pt idx="23">
                  <c:v>55458</c:v>
                </c:pt>
                <c:pt idx="24">
                  <c:v>55747</c:v>
                </c:pt>
                <c:pt idx="25">
                  <c:v>45472</c:v>
                </c:pt>
                <c:pt idx="26">
                  <c:v>39612</c:v>
                </c:pt>
                <c:pt idx="27">
                  <c:v>76270</c:v>
                </c:pt>
                <c:pt idx="28">
                  <c:v>62091</c:v>
                </c:pt>
                <c:pt idx="29">
                  <c:v>67800</c:v>
                </c:pt>
                <c:pt idx="30">
                  <c:v>71403</c:v>
                </c:pt>
                <c:pt idx="31">
                  <c:v>67980</c:v>
                </c:pt>
                <c:pt idx="32">
                  <c:v>69585</c:v>
                </c:pt>
                <c:pt idx="33">
                  <c:v>72163</c:v>
                </c:pt>
                <c:pt idx="34">
                  <c:v>75357</c:v>
                </c:pt>
                <c:pt idx="35">
                  <c:v>67997</c:v>
                </c:pt>
                <c:pt idx="36">
                  <c:v>61071</c:v>
                </c:pt>
                <c:pt idx="37">
                  <c:v>66606</c:v>
                </c:pt>
                <c:pt idx="38">
                  <c:v>90636</c:v>
                </c:pt>
                <c:pt idx="39">
                  <c:v>82832</c:v>
                </c:pt>
                <c:pt idx="40">
                  <c:v>90675</c:v>
                </c:pt>
                <c:pt idx="41">
                  <c:v>92286</c:v>
                </c:pt>
                <c:pt idx="42">
                  <c:v>94397</c:v>
                </c:pt>
                <c:pt idx="43">
                  <c:v>109283</c:v>
                </c:pt>
                <c:pt idx="44">
                  <c:v>101182</c:v>
                </c:pt>
                <c:pt idx="45">
                  <c:v>97551</c:v>
                </c:pt>
                <c:pt idx="46">
                  <c:v>105926</c:v>
                </c:pt>
                <c:pt idx="47">
                  <c:v>105746</c:v>
                </c:pt>
                <c:pt idx="48">
                  <c:v>93915</c:v>
                </c:pt>
                <c:pt idx="49">
                  <c:v>91542</c:v>
                </c:pt>
                <c:pt idx="50">
                  <c:v>114805</c:v>
                </c:pt>
                <c:pt idx="51">
                  <c:v>96698</c:v>
                </c:pt>
                <c:pt idx="52">
                  <c:v>118772</c:v>
                </c:pt>
                <c:pt idx="53">
                  <c:v>120281</c:v>
                </c:pt>
                <c:pt idx="54">
                  <c:v>109044</c:v>
                </c:pt>
                <c:pt idx="55">
                  <c:v>159083</c:v>
                </c:pt>
                <c:pt idx="56">
                  <c:v>114803</c:v>
                </c:pt>
                <c:pt idx="57">
                  <c:v>127987</c:v>
                </c:pt>
                <c:pt idx="58">
                  <c:v>139273</c:v>
                </c:pt>
                <c:pt idx="59">
                  <c:v>140448</c:v>
                </c:pt>
                <c:pt idx="60">
                  <c:v>110921</c:v>
                </c:pt>
                <c:pt idx="61">
                  <c:v>132244</c:v>
                </c:pt>
                <c:pt idx="62">
                  <c:v>178474</c:v>
                </c:pt>
                <c:pt idx="63">
                  <c:v>135202</c:v>
                </c:pt>
                <c:pt idx="64">
                  <c:v>135837</c:v>
                </c:pt>
                <c:pt idx="65">
                  <c:v>137598</c:v>
                </c:pt>
                <c:pt idx="66">
                  <c:v>133326</c:v>
                </c:pt>
                <c:pt idx="67">
                  <c:v>155183</c:v>
                </c:pt>
                <c:pt idx="68">
                  <c:v>137920</c:v>
                </c:pt>
                <c:pt idx="69">
                  <c:v>146628</c:v>
                </c:pt>
                <c:pt idx="70">
                  <c:v>146066</c:v>
                </c:pt>
                <c:pt idx="71">
                  <c:v>135447</c:v>
                </c:pt>
                <c:pt idx="72">
                  <c:v>113611</c:v>
                </c:pt>
                <c:pt idx="73">
                  <c:v>129557</c:v>
                </c:pt>
                <c:pt idx="74">
                  <c:v>135244</c:v>
                </c:pt>
                <c:pt idx="75">
                  <c:v>128993</c:v>
                </c:pt>
                <c:pt idx="76">
                  <c:v>147166</c:v>
                </c:pt>
                <c:pt idx="77">
                  <c:v>129070</c:v>
                </c:pt>
                <c:pt idx="78">
                  <c:v>153716</c:v>
                </c:pt>
                <c:pt idx="79">
                  <c:v>151652</c:v>
                </c:pt>
                <c:pt idx="80">
                  <c:v>165120</c:v>
                </c:pt>
                <c:pt idx="81">
                  <c:v>163423</c:v>
                </c:pt>
                <c:pt idx="82">
                  <c:v>158599</c:v>
                </c:pt>
                <c:pt idx="83">
                  <c:v>152407</c:v>
                </c:pt>
                <c:pt idx="84">
                  <c:v>150152</c:v>
                </c:pt>
                <c:pt idx="85">
                  <c:v>137523</c:v>
                </c:pt>
                <c:pt idx="86">
                  <c:v>159027</c:v>
                </c:pt>
                <c:pt idx="87">
                  <c:v>176706</c:v>
                </c:pt>
                <c:pt idx="88">
                  <c:v>167344</c:v>
                </c:pt>
                <c:pt idx="89">
                  <c:v>167959</c:v>
                </c:pt>
                <c:pt idx="90">
                  <c:v>175383</c:v>
                </c:pt>
                <c:pt idx="91">
                  <c:v>173822</c:v>
                </c:pt>
                <c:pt idx="92">
                  <c:v>180865</c:v>
                </c:pt>
                <c:pt idx="93">
                  <c:v>185697</c:v>
                </c:pt>
                <c:pt idx="94">
                  <c:v>140970</c:v>
                </c:pt>
                <c:pt idx="95">
                  <c:v>115568</c:v>
                </c:pt>
                <c:pt idx="96">
                  <c:v>125788</c:v>
                </c:pt>
                <c:pt idx="97">
                  <c:v>115902</c:v>
                </c:pt>
                <c:pt idx="98">
                  <c:v>128629</c:v>
                </c:pt>
                <c:pt idx="99">
                  <c:v>138591</c:v>
                </c:pt>
                <c:pt idx="100">
                  <c:v>154580</c:v>
                </c:pt>
                <c:pt idx="101">
                  <c:v>129611</c:v>
                </c:pt>
                <c:pt idx="102">
                  <c:v>135337</c:v>
                </c:pt>
                <c:pt idx="103">
                  <c:v>146373</c:v>
                </c:pt>
                <c:pt idx="104">
                  <c:v>124538</c:v>
                </c:pt>
                <c:pt idx="105">
                  <c:v>108528</c:v>
                </c:pt>
                <c:pt idx="106">
                  <c:v>111375</c:v>
                </c:pt>
                <c:pt idx="107">
                  <c:v>127366</c:v>
                </c:pt>
                <c:pt idx="108">
                  <c:v>93861</c:v>
                </c:pt>
                <c:pt idx="109">
                  <c:v>57175</c:v>
                </c:pt>
                <c:pt idx="110">
                  <c:v>105723</c:v>
                </c:pt>
                <c:pt idx="111">
                  <c:v>129560</c:v>
                </c:pt>
                <c:pt idx="112">
                  <c:v>101648</c:v>
                </c:pt>
                <c:pt idx="113">
                  <c:v>103799</c:v>
                </c:pt>
                <c:pt idx="114">
                  <c:v>115943</c:v>
                </c:pt>
                <c:pt idx="115">
                  <c:v>121715</c:v>
                </c:pt>
                <c:pt idx="116">
                  <c:v>107371</c:v>
                </c:pt>
                <c:pt idx="117">
                  <c:v>81339</c:v>
                </c:pt>
                <c:pt idx="118">
                  <c:v>80401</c:v>
                </c:pt>
                <c:pt idx="119">
                  <c:v>78346</c:v>
                </c:pt>
                <c:pt idx="120">
                  <c:v>83998</c:v>
                </c:pt>
                <c:pt idx="121">
                  <c:v>98936</c:v>
                </c:pt>
                <c:pt idx="122">
                  <c:v>92716</c:v>
                </c:pt>
                <c:pt idx="123">
                  <c:v>113309</c:v>
                </c:pt>
                <c:pt idx="124">
                  <c:v>123089</c:v>
                </c:pt>
                <c:pt idx="125">
                  <c:v>115922</c:v>
                </c:pt>
                <c:pt idx="126">
                  <c:v>121700</c:v>
                </c:pt>
                <c:pt idx="127">
                  <c:v>134259</c:v>
                </c:pt>
                <c:pt idx="128">
                  <c:v>120680</c:v>
                </c:pt>
                <c:pt idx="129">
                  <c:v>130493</c:v>
                </c:pt>
                <c:pt idx="130">
                  <c:v>125055</c:v>
                </c:pt>
                <c:pt idx="131">
                  <c:v>151595</c:v>
                </c:pt>
                <c:pt idx="132">
                  <c:v>123877</c:v>
                </c:pt>
                <c:pt idx="133">
                  <c:v>118303</c:v>
                </c:pt>
                <c:pt idx="134">
                  <c:v>155105</c:v>
                </c:pt>
                <c:pt idx="135">
                  <c:v>139920</c:v>
                </c:pt>
                <c:pt idx="136">
                  <c:v>152816</c:v>
                </c:pt>
                <c:pt idx="137">
                  <c:v>133510</c:v>
                </c:pt>
                <c:pt idx="138">
                  <c:v>138828</c:v>
                </c:pt>
                <c:pt idx="139">
                  <c:v>139347</c:v>
                </c:pt>
                <c:pt idx="140">
                  <c:v>108303</c:v>
                </c:pt>
                <c:pt idx="141">
                  <c:v>125664</c:v>
                </c:pt>
                <c:pt idx="142">
                  <c:v>126197</c:v>
                </c:pt>
                <c:pt idx="143">
                  <c:v>125058</c:v>
                </c:pt>
                <c:pt idx="144">
                  <c:v>114671</c:v>
                </c:pt>
                <c:pt idx="145">
                  <c:v>97388</c:v>
                </c:pt>
                <c:pt idx="146">
                  <c:v>123553</c:v>
                </c:pt>
                <c:pt idx="147">
                  <c:v>138638</c:v>
                </c:pt>
                <c:pt idx="148">
                  <c:v>122965</c:v>
                </c:pt>
                <c:pt idx="149">
                  <c:v>107277</c:v>
                </c:pt>
                <c:pt idx="150">
                  <c:v>123485</c:v>
                </c:pt>
                <c:pt idx="151">
                  <c:v>126754</c:v>
                </c:pt>
                <c:pt idx="152">
                  <c:v>129428</c:v>
                </c:pt>
                <c:pt idx="153">
                  <c:v>137811</c:v>
                </c:pt>
                <c:pt idx="154">
                  <c:v>118278</c:v>
                </c:pt>
                <c:pt idx="155">
                  <c:v>126239</c:v>
                </c:pt>
                <c:pt idx="156">
                  <c:v>117222</c:v>
                </c:pt>
                <c:pt idx="157">
                  <c:v>117920</c:v>
                </c:pt>
                <c:pt idx="158">
                  <c:v>102578</c:v>
                </c:pt>
                <c:pt idx="159">
                  <c:v>108860</c:v>
                </c:pt>
                <c:pt idx="160">
                  <c:v>106581</c:v>
                </c:pt>
                <c:pt idx="161">
                  <c:v>99897</c:v>
                </c:pt>
                <c:pt idx="162">
                  <c:v>113171</c:v>
                </c:pt>
                <c:pt idx="163">
                  <c:v>99252</c:v>
                </c:pt>
                <c:pt idx="164">
                  <c:v>125557</c:v>
                </c:pt>
                <c:pt idx="165">
                  <c:v>140872</c:v>
                </c:pt>
                <c:pt idx="166">
                  <c:v>130398</c:v>
                </c:pt>
                <c:pt idx="167">
                  <c:v>169073</c:v>
                </c:pt>
                <c:pt idx="168">
                  <c:v>107522</c:v>
                </c:pt>
                <c:pt idx="169">
                  <c:v>104931</c:v>
                </c:pt>
                <c:pt idx="170">
                  <c:v>141465</c:v>
                </c:pt>
                <c:pt idx="171">
                  <c:v>115479</c:v>
                </c:pt>
                <c:pt idx="172">
                  <c:v>123311</c:v>
                </c:pt>
                <c:pt idx="173">
                  <c:v>130753</c:v>
                </c:pt>
                <c:pt idx="174">
                  <c:v>133848</c:v>
                </c:pt>
                <c:pt idx="175">
                  <c:v>130234</c:v>
                </c:pt>
                <c:pt idx="176">
                  <c:v>137402</c:v>
                </c:pt>
                <c:pt idx="177">
                  <c:v>137196</c:v>
                </c:pt>
                <c:pt idx="178">
                  <c:v>138814</c:v>
                </c:pt>
                <c:pt idx="179">
                  <c:v>177881</c:v>
                </c:pt>
                <c:pt idx="180">
                  <c:v>106660</c:v>
                </c:pt>
                <c:pt idx="181">
                  <c:v>114816</c:v>
                </c:pt>
                <c:pt idx="182">
                  <c:v>149478</c:v>
                </c:pt>
                <c:pt idx="183">
                  <c:v>137605</c:v>
                </c:pt>
                <c:pt idx="184">
                  <c:v>143000</c:v>
                </c:pt>
                <c:pt idx="185">
                  <c:v>148526</c:v>
                </c:pt>
                <c:pt idx="186">
                  <c:v>138779</c:v>
                </c:pt>
                <c:pt idx="187">
                  <c:v>151723</c:v>
                </c:pt>
                <c:pt idx="188">
                  <c:v>144472</c:v>
                </c:pt>
                <c:pt idx="189">
                  <c:v>137644</c:v>
                </c:pt>
                <c:pt idx="190">
                  <c:v>158334</c:v>
                </c:pt>
                <c:pt idx="191">
                  <c:v>183687</c:v>
                </c:pt>
                <c:pt idx="192">
                  <c:v>132900</c:v>
                </c:pt>
                <c:pt idx="193">
                  <c:v>127821</c:v>
                </c:pt>
                <c:pt idx="194">
                  <c:v>156775</c:v>
                </c:pt>
                <c:pt idx="195">
                  <c:v>131139</c:v>
                </c:pt>
                <c:pt idx="196">
                  <c:v>164066</c:v>
                </c:pt>
                <c:pt idx="197">
                  <c:v>146954</c:v>
                </c:pt>
                <c:pt idx="198">
                  <c:v>165746</c:v>
                </c:pt>
                <c:pt idx="199">
                  <c:v>178513</c:v>
                </c:pt>
                <c:pt idx="200">
                  <c:v>159288</c:v>
                </c:pt>
                <c:pt idx="201">
                  <c:v>175186</c:v>
                </c:pt>
                <c:pt idx="202">
                  <c:v>182709</c:v>
                </c:pt>
                <c:pt idx="203">
                  <c:v>204801</c:v>
                </c:pt>
                <c:pt idx="204">
                  <c:v>152953</c:v>
                </c:pt>
                <c:pt idx="205">
                  <c:v>146473</c:v>
                </c:pt>
                <c:pt idx="206">
                  <c:v>193464</c:v>
                </c:pt>
                <c:pt idx="207">
                  <c:v>179334</c:v>
                </c:pt>
                <c:pt idx="208">
                  <c:v>211155</c:v>
                </c:pt>
                <c:pt idx="209">
                  <c:v>198767</c:v>
                </c:pt>
                <c:pt idx="210">
                  <c:v>217374</c:v>
                </c:pt>
                <c:pt idx="211">
                  <c:v>235270</c:v>
                </c:pt>
                <c:pt idx="212">
                  <c:v>204034</c:v>
                </c:pt>
                <c:pt idx="213">
                  <c:v>244463</c:v>
                </c:pt>
                <c:pt idx="214">
                  <c:v>237060</c:v>
                </c:pt>
                <c:pt idx="215">
                  <c:v>242258</c:v>
                </c:pt>
                <c:pt idx="216">
                  <c:v>215041</c:v>
                </c:pt>
                <c:pt idx="217">
                  <c:v>200841</c:v>
                </c:pt>
                <c:pt idx="218">
                  <c:v>232177</c:v>
                </c:pt>
                <c:pt idx="219">
                  <c:v>261292</c:v>
                </c:pt>
                <c:pt idx="220">
                  <c:v>242047</c:v>
                </c:pt>
                <c:pt idx="221">
                  <c:v>256070</c:v>
                </c:pt>
                <c:pt idx="222">
                  <c:v>288177</c:v>
                </c:pt>
                <c:pt idx="223">
                  <c:v>244799</c:v>
                </c:pt>
                <c:pt idx="224">
                  <c:v>268734</c:v>
                </c:pt>
                <c:pt idx="225">
                  <c:v>239329</c:v>
                </c:pt>
                <c:pt idx="226">
                  <c:v>177906</c:v>
                </c:pt>
                <c:pt idx="227">
                  <c:v>194550</c:v>
                </c:pt>
                <c:pt idx="228">
                  <c:v>197433</c:v>
                </c:pt>
                <c:pt idx="229">
                  <c:v>199356</c:v>
                </c:pt>
                <c:pt idx="230">
                  <c:v>271417</c:v>
                </c:pt>
                <c:pt idx="231">
                  <c:v>234359</c:v>
                </c:pt>
                <c:pt idx="232">
                  <c:v>246944</c:v>
                </c:pt>
                <c:pt idx="233">
                  <c:v>300129</c:v>
                </c:pt>
                <c:pt idx="234">
                  <c:v>285370</c:v>
                </c:pt>
                <c:pt idx="235">
                  <c:v>258104</c:v>
                </c:pt>
                <c:pt idx="236">
                  <c:v>308690</c:v>
                </c:pt>
                <c:pt idx="237">
                  <c:v>294465</c:v>
                </c:pt>
                <c:pt idx="238">
                  <c:v>251723</c:v>
                </c:pt>
                <c:pt idx="239">
                  <c:v>293019</c:v>
                </c:pt>
                <c:pt idx="240">
                  <c:v>213313</c:v>
                </c:pt>
                <c:pt idx="241">
                  <c:v>220957</c:v>
                </c:pt>
                <c:pt idx="242">
                  <c:v>353741</c:v>
                </c:pt>
                <c:pt idx="243">
                  <c:v>277835</c:v>
                </c:pt>
                <c:pt idx="244">
                  <c:v>251094</c:v>
                </c:pt>
                <c:pt idx="245">
                  <c:v>262773</c:v>
                </c:pt>
                <c:pt idx="246">
                  <c:v>302349</c:v>
                </c:pt>
                <c:pt idx="247">
                  <c:v>312774</c:v>
                </c:pt>
                <c:pt idx="248">
                  <c:v>307034</c:v>
                </c:pt>
                <c:pt idx="249">
                  <c:v>303159</c:v>
                </c:pt>
                <c:pt idx="250">
                  <c:v>328468</c:v>
                </c:pt>
                <c:pt idx="251">
                  <c:v>381542</c:v>
                </c:pt>
                <c:pt idx="252">
                  <c:v>244863</c:v>
                </c:pt>
                <c:pt idx="253">
                  <c:v>274128</c:v>
                </c:pt>
                <c:pt idx="254">
                  <c:v>306135</c:v>
                </c:pt>
                <c:pt idx="255">
                  <c:v>289172</c:v>
                </c:pt>
                <c:pt idx="256">
                  <c:v>318510</c:v>
                </c:pt>
                <c:pt idx="257">
                  <c:v>304319</c:v>
                </c:pt>
                <c:pt idx="258">
                  <c:v>306221</c:v>
                </c:pt>
                <c:pt idx="259">
                  <c:v>327360</c:v>
                </c:pt>
                <c:pt idx="260">
                  <c:v>311648</c:v>
                </c:pt>
                <c:pt idx="261">
                  <c:v>280582</c:v>
                </c:pt>
                <c:pt idx="262">
                  <c:v>321622</c:v>
                </c:pt>
                <c:pt idx="263">
                  <c:v>348414</c:v>
                </c:pt>
                <c:pt idx="264">
                  <c:v>268237</c:v>
                </c:pt>
                <c:pt idx="265">
                  <c:v>249473</c:v>
                </c:pt>
                <c:pt idx="266">
                  <c:v>300512</c:v>
                </c:pt>
                <c:pt idx="267">
                  <c:v>257849</c:v>
                </c:pt>
                <c:pt idx="268">
                  <c:v>287481</c:v>
                </c:pt>
                <c:pt idx="269">
                  <c:v>353169</c:v>
                </c:pt>
                <c:pt idx="270">
                  <c:v>364174</c:v>
                </c:pt>
                <c:pt idx="271">
                  <c:v>420048</c:v>
                </c:pt>
                <c:pt idx="272">
                  <c:v>288079</c:v>
                </c:pt>
                <c:pt idx="273">
                  <c:v>341633</c:v>
                </c:pt>
                <c:pt idx="274">
                  <c:v>311742</c:v>
                </c:pt>
                <c:pt idx="275">
                  <c:v>359306</c:v>
                </c:pt>
                <c:pt idx="276">
                  <c:v>311458</c:v>
                </c:pt>
                <c:pt idx="277">
                  <c:v>235087</c:v>
                </c:pt>
                <c:pt idx="278">
                  <c:v>283889</c:v>
                </c:pt>
                <c:pt idx="279">
                  <c:v>333716</c:v>
                </c:pt>
                <c:pt idx="280">
                  <c:v>316191</c:v>
                </c:pt>
                <c:pt idx="281">
                  <c:v>318602</c:v>
                </c:pt>
                <c:pt idx="282">
                  <c:v>342291</c:v>
                </c:pt>
                <c:pt idx="283">
                  <c:v>329175</c:v>
                </c:pt>
                <c:pt idx="284">
                  <c:v>309837</c:v>
                </c:pt>
                <c:pt idx="285">
                  <c:v>330187</c:v>
                </c:pt>
                <c:pt idx="286">
                  <c:v>302919</c:v>
                </c:pt>
                <c:pt idx="287">
                  <c:v>353813</c:v>
                </c:pt>
                <c:pt idx="288">
                  <c:v>312593</c:v>
                </c:pt>
                <c:pt idx="289">
                  <c:v>259325</c:v>
                </c:pt>
                <c:pt idx="290">
                  <c:v>240793</c:v>
                </c:pt>
                <c:pt idx="291">
                  <c:v>293229</c:v>
                </c:pt>
                <c:pt idx="292">
                  <c:v>293344</c:v>
                </c:pt>
                <c:pt idx="293">
                  <c:v>263557</c:v>
                </c:pt>
                <c:pt idx="294">
                  <c:v>294757</c:v>
                </c:pt>
                <c:pt idx="295">
                  <c:v>272448</c:v>
                </c:pt>
                <c:pt idx="296">
                  <c:v>296286</c:v>
                </c:pt>
                <c:pt idx="297">
                  <c:v>306849</c:v>
                </c:pt>
                <c:pt idx="298">
                  <c:v>294636</c:v>
                </c:pt>
                <c:pt idx="299">
                  <c:v>370001</c:v>
                </c:pt>
                <c:pt idx="300">
                  <c:v>253788</c:v>
                </c:pt>
                <c:pt idx="301">
                  <c:v>185938</c:v>
                </c:pt>
                <c:pt idx="302">
                  <c:v>234658</c:v>
                </c:pt>
                <c:pt idx="303">
                  <c:v>219371</c:v>
                </c:pt>
                <c:pt idx="304">
                  <c:v>212693</c:v>
                </c:pt>
                <c:pt idx="305">
                  <c:v>212522</c:v>
                </c:pt>
                <c:pt idx="306">
                  <c:v>227606</c:v>
                </c:pt>
                <c:pt idx="307">
                  <c:v>207261</c:v>
                </c:pt>
                <c:pt idx="308">
                  <c:v>200075</c:v>
                </c:pt>
                <c:pt idx="309">
                  <c:v>192151</c:v>
                </c:pt>
                <c:pt idx="310">
                  <c:v>195193</c:v>
                </c:pt>
                <c:pt idx="311">
                  <c:v>227724</c:v>
                </c:pt>
                <c:pt idx="312">
                  <c:v>155277</c:v>
                </c:pt>
                <c:pt idx="313">
                  <c:v>146816</c:v>
                </c:pt>
                <c:pt idx="314">
                  <c:v>179279</c:v>
                </c:pt>
                <c:pt idx="315">
                  <c:v>162946</c:v>
                </c:pt>
                <c:pt idx="316">
                  <c:v>167487</c:v>
                </c:pt>
                <c:pt idx="317">
                  <c:v>171802</c:v>
                </c:pt>
                <c:pt idx="318">
                  <c:v>181399</c:v>
                </c:pt>
                <c:pt idx="319">
                  <c:v>183887</c:v>
                </c:pt>
                <c:pt idx="320">
                  <c:v>159953</c:v>
                </c:pt>
                <c:pt idx="321">
                  <c:v>159032</c:v>
                </c:pt>
                <c:pt idx="322">
                  <c:v>178138</c:v>
                </c:pt>
                <c:pt idx="323">
                  <c:v>204346</c:v>
                </c:pt>
                <c:pt idx="324">
                  <c:v>147200</c:v>
                </c:pt>
                <c:pt idx="325">
                  <c:v>135649</c:v>
                </c:pt>
                <c:pt idx="326">
                  <c:v>189105</c:v>
                </c:pt>
                <c:pt idx="327">
                  <c:v>156907</c:v>
                </c:pt>
                <c:pt idx="328">
                  <c:v>195551</c:v>
                </c:pt>
                <c:pt idx="329">
                  <c:v>194796</c:v>
                </c:pt>
                <c:pt idx="330">
                  <c:v>184800</c:v>
                </c:pt>
                <c:pt idx="331">
                  <c:v>216520</c:v>
                </c:pt>
                <c:pt idx="332">
                  <c:v>199217</c:v>
                </c:pt>
                <c:pt idx="333">
                  <c:v>202844</c:v>
                </c:pt>
                <c:pt idx="334">
                  <c:v>204196</c:v>
                </c:pt>
                <c:pt idx="335">
                  <c:v>212620</c:v>
                </c:pt>
                <c:pt idx="336">
                  <c:v>181245</c:v>
                </c:pt>
                <c:pt idx="337">
                  <c:v>156880</c:v>
                </c:pt>
                <c:pt idx="338">
                  <c:v>207353</c:v>
                </c:pt>
                <c:pt idx="339">
                  <c:v>217322</c:v>
                </c:pt>
                <c:pt idx="340">
                  <c:v>201870</c:v>
                </c:pt>
                <c:pt idx="341">
                  <c:v>201963</c:v>
                </c:pt>
                <c:pt idx="342">
                  <c:v>217476</c:v>
                </c:pt>
                <c:pt idx="343">
                  <c:v>248598</c:v>
                </c:pt>
                <c:pt idx="344">
                  <c:v>213323</c:v>
                </c:pt>
                <c:pt idx="345">
                  <c:v>254565</c:v>
                </c:pt>
                <c:pt idx="346">
                  <c:v>230909</c:v>
                </c:pt>
                <c:pt idx="347">
                  <c:v>234505</c:v>
                </c:pt>
                <c:pt idx="348">
                  <c:v>199775</c:v>
                </c:pt>
                <c:pt idx="349">
                  <c:v>198634</c:v>
                </c:pt>
                <c:pt idx="350">
                  <c:v>209148</c:v>
                </c:pt>
                <c:pt idx="351">
                  <c:v>231922</c:v>
                </c:pt>
                <c:pt idx="352">
                  <c:v>245440</c:v>
                </c:pt>
                <c:pt idx="353">
                  <c:v>223191</c:v>
                </c:pt>
                <c:pt idx="354">
                  <c:v>243599</c:v>
                </c:pt>
                <c:pt idx="355">
                  <c:v>242981</c:v>
                </c:pt>
                <c:pt idx="356">
                  <c:v>234774</c:v>
                </c:pt>
                <c:pt idx="357">
                  <c:v>253340</c:v>
                </c:pt>
                <c:pt idx="358">
                  <c:v>242277</c:v>
                </c:pt>
                <c:pt idx="359">
                  <c:v>262537</c:v>
                </c:pt>
                <c:pt idx="360">
                  <c:v>193451</c:v>
                </c:pt>
                <c:pt idx="361">
                  <c:v>200967</c:v>
                </c:pt>
                <c:pt idx="362">
                  <c:v>163591</c:v>
                </c:pt>
                <c:pt idx="363">
                  <c:v>55706</c:v>
                </c:pt>
                <c:pt idx="364">
                  <c:v>62173</c:v>
                </c:pt>
                <c:pt idx="365">
                  <c:v>132794</c:v>
                </c:pt>
                <c:pt idx="366">
                  <c:v>174454</c:v>
                </c:pt>
                <c:pt idx="367">
                  <c:v>183365</c:v>
                </c:pt>
                <c:pt idx="368">
                  <c:v>207688</c:v>
                </c:pt>
                <c:pt idx="369">
                  <c:v>215024</c:v>
                </c:pt>
                <c:pt idx="370">
                  <c:v>225000</c:v>
                </c:pt>
                <c:pt idx="371">
                  <c:v>243933</c:v>
                </c:pt>
                <c:pt idx="372">
                  <c:v>171114</c:v>
                </c:pt>
                <c:pt idx="373">
                  <c:v>167341</c:v>
                </c:pt>
                <c:pt idx="374">
                  <c:v>189372</c:v>
                </c:pt>
                <c:pt idx="375">
                  <c:v>175074</c:v>
                </c:pt>
                <c:pt idx="376">
                  <c:v>188612</c:v>
                </c:pt>
                <c:pt idx="377">
                  <c:v>182408</c:v>
                </c:pt>
                <c:pt idx="378">
                  <c:v>175426</c:v>
                </c:pt>
                <c:pt idx="379">
                  <c:v>172763</c:v>
                </c:pt>
                <c:pt idx="380">
                  <c:v>155067</c:v>
                </c:pt>
                <c:pt idx="381">
                  <c:v>162353</c:v>
                </c:pt>
                <c:pt idx="382">
                  <c:v>172946</c:v>
                </c:pt>
                <c:pt idx="383">
                  <c:v>207062</c:v>
                </c:pt>
                <c:pt idx="384">
                  <c:v>126480</c:v>
                </c:pt>
                <c:pt idx="385">
                  <c:v>132323</c:v>
                </c:pt>
                <c:pt idx="386">
                  <c:v>146800</c:v>
                </c:pt>
                <c:pt idx="387">
                  <c:v>147236</c:v>
                </c:pt>
                <c:pt idx="388">
                  <c:v>187062</c:v>
                </c:pt>
                <c:pt idx="389">
                  <c:v>178047</c:v>
                </c:pt>
                <c:pt idx="390">
                  <c:v>181975</c:v>
                </c:pt>
                <c:pt idx="391">
                  <c:v>208493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3-4331-929B-056C3580DFDA}"/>
            </c:ext>
          </c:extLst>
        </c:ser>
        <c:ser>
          <c:idx val="1"/>
          <c:order val="1"/>
          <c:tx>
            <c:strRef>
              <c:f>Naive!$C$2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Naive!$C$3:$C$394</c:f>
              <c:numCache>
                <c:formatCode>0</c:formatCode>
                <c:ptCount val="392"/>
                <c:pt idx="1">
                  <c:v>69792</c:v>
                </c:pt>
                <c:pt idx="2">
                  <c:v>57258</c:v>
                </c:pt>
                <c:pt idx="3">
                  <c:v>32740</c:v>
                </c:pt>
                <c:pt idx="4">
                  <c:v>32812</c:v>
                </c:pt>
                <c:pt idx="5">
                  <c:v>58464</c:v>
                </c:pt>
                <c:pt idx="6">
                  <c:v>37632</c:v>
                </c:pt>
                <c:pt idx="7">
                  <c:v>43697</c:v>
                </c:pt>
                <c:pt idx="8">
                  <c:v>84707</c:v>
                </c:pt>
                <c:pt idx="9">
                  <c:v>75195</c:v>
                </c:pt>
                <c:pt idx="10">
                  <c:v>80938</c:v>
                </c:pt>
                <c:pt idx="11">
                  <c:v>73082</c:v>
                </c:pt>
                <c:pt idx="12">
                  <c:v>66391</c:v>
                </c:pt>
                <c:pt idx="13">
                  <c:v>60486</c:v>
                </c:pt>
                <c:pt idx="14">
                  <c:v>58540</c:v>
                </c:pt>
                <c:pt idx="15">
                  <c:v>66155</c:v>
                </c:pt>
                <c:pt idx="16">
                  <c:v>39851</c:v>
                </c:pt>
                <c:pt idx="17">
                  <c:v>55941</c:v>
                </c:pt>
                <c:pt idx="18">
                  <c:v>68826</c:v>
                </c:pt>
                <c:pt idx="19">
                  <c:v>85112</c:v>
                </c:pt>
                <c:pt idx="20">
                  <c:v>78648</c:v>
                </c:pt>
                <c:pt idx="21">
                  <c:v>73080</c:v>
                </c:pt>
                <c:pt idx="22">
                  <c:v>80372</c:v>
                </c:pt>
                <c:pt idx="23">
                  <c:v>69039</c:v>
                </c:pt>
                <c:pt idx="24">
                  <c:v>55458</c:v>
                </c:pt>
                <c:pt idx="25">
                  <c:v>55747</c:v>
                </c:pt>
                <c:pt idx="26">
                  <c:v>45472</c:v>
                </c:pt>
                <c:pt idx="27">
                  <c:v>39612</c:v>
                </c:pt>
                <c:pt idx="28">
                  <c:v>76270</c:v>
                </c:pt>
                <c:pt idx="29">
                  <c:v>62091</c:v>
                </c:pt>
                <c:pt idx="30">
                  <c:v>67800</c:v>
                </c:pt>
                <c:pt idx="31">
                  <c:v>71403</c:v>
                </c:pt>
                <c:pt idx="32">
                  <c:v>67980</c:v>
                </c:pt>
                <c:pt idx="33">
                  <c:v>69585</c:v>
                </c:pt>
                <c:pt idx="34">
                  <c:v>72163</c:v>
                </c:pt>
                <c:pt idx="35">
                  <c:v>75357</c:v>
                </c:pt>
                <c:pt idx="36">
                  <c:v>67997</c:v>
                </c:pt>
                <c:pt idx="37">
                  <c:v>61071</c:v>
                </c:pt>
                <c:pt idx="38">
                  <c:v>66606</c:v>
                </c:pt>
                <c:pt idx="39">
                  <c:v>90636</c:v>
                </c:pt>
                <c:pt idx="40">
                  <c:v>82832</c:v>
                </c:pt>
                <c:pt idx="41">
                  <c:v>90675</c:v>
                </c:pt>
                <c:pt idx="42">
                  <c:v>92286</c:v>
                </c:pt>
                <c:pt idx="43">
                  <c:v>94397</c:v>
                </c:pt>
                <c:pt idx="44">
                  <c:v>109283</c:v>
                </c:pt>
                <c:pt idx="45">
                  <c:v>101182</c:v>
                </c:pt>
                <c:pt idx="46">
                  <c:v>97551</c:v>
                </c:pt>
                <c:pt idx="47">
                  <c:v>105926</c:v>
                </c:pt>
                <c:pt idx="48">
                  <c:v>105746</c:v>
                </c:pt>
                <c:pt idx="49">
                  <c:v>93915</c:v>
                </c:pt>
                <c:pt idx="50">
                  <c:v>91542</c:v>
                </c:pt>
                <c:pt idx="51">
                  <c:v>114805</c:v>
                </c:pt>
                <c:pt idx="52">
                  <c:v>96698</c:v>
                </c:pt>
                <c:pt idx="53">
                  <c:v>118772</c:v>
                </c:pt>
                <c:pt idx="54">
                  <c:v>120281</c:v>
                </c:pt>
                <c:pt idx="55">
                  <c:v>109044</c:v>
                </c:pt>
                <c:pt idx="56">
                  <c:v>159083</c:v>
                </c:pt>
                <c:pt idx="57">
                  <c:v>114803</c:v>
                </c:pt>
                <c:pt idx="58">
                  <c:v>127987</c:v>
                </c:pt>
                <c:pt idx="59">
                  <c:v>139273</c:v>
                </c:pt>
                <c:pt idx="60">
                  <c:v>140448</c:v>
                </c:pt>
                <c:pt idx="61">
                  <c:v>110921</c:v>
                </c:pt>
                <c:pt idx="62">
                  <c:v>132244</c:v>
                </c:pt>
                <c:pt idx="63">
                  <c:v>178474</c:v>
                </c:pt>
                <c:pt idx="64">
                  <c:v>135202</c:v>
                </c:pt>
                <c:pt idx="65">
                  <c:v>135837</c:v>
                </c:pt>
                <c:pt idx="66">
                  <c:v>137598</c:v>
                </c:pt>
                <c:pt idx="67">
                  <c:v>133326</c:v>
                </c:pt>
                <c:pt idx="68">
                  <c:v>155183</c:v>
                </c:pt>
                <c:pt idx="69">
                  <c:v>137920</c:v>
                </c:pt>
                <c:pt idx="70">
                  <c:v>146628</c:v>
                </c:pt>
                <c:pt idx="71">
                  <c:v>146066</c:v>
                </c:pt>
                <c:pt idx="72">
                  <c:v>135447</c:v>
                </c:pt>
                <c:pt idx="73">
                  <c:v>113611</c:v>
                </c:pt>
                <c:pt idx="74">
                  <c:v>129557</c:v>
                </c:pt>
                <c:pt idx="75">
                  <c:v>135244</c:v>
                </c:pt>
                <c:pt idx="76">
                  <c:v>128993</c:v>
                </c:pt>
                <c:pt idx="77">
                  <c:v>147166</c:v>
                </c:pt>
                <c:pt idx="78">
                  <c:v>129070</c:v>
                </c:pt>
                <c:pt idx="79">
                  <c:v>153716</c:v>
                </c:pt>
                <c:pt idx="80">
                  <c:v>151652</c:v>
                </c:pt>
                <c:pt idx="81">
                  <c:v>165120</c:v>
                </c:pt>
                <c:pt idx="82">
                  <c:v>163423</c:v>
                </c:pt>
                <c:pt idx="83">
                  <c:v>158599</c:v>
                </c:pt>
                <c:pt idx="84">
                  <c:v>152407</c:v>
                </c:pt>
                <c:pt idx="85">
                  <c:v>150152</c:v>
                </c:pt>
                <c:pt idx="86">
                  <c:v>137523</c:v>
                </c:pt>
                <c:pt idx="87">
                  <c:v>159027</c:v>
                </c:pt>
                <c:pt idx="88">
                  <c:v>176706</c:v>
                </c:pt>
                <c:pt idx="89">
                  <c:v>167344</c:v>
                </c:pt>
                <c:pt idx="90">
                  <c:v>167959</c:v>
                </c:pt>
                <c:pt idx="91">
                  <c:v>175383</c:v>
                </c:pt>
                <c:pt idx="92">
                  <c:v>173822</c:v>
                </c:pt>
                <c:pt idx="93">
                  <c:v>180865</c:v>
                </c:pt>
                <c:pt idx="94">
                  <c:v>185697</c:v>
                </c:pt>
                <c:pt idx="95">
                  <c:v>140970</c:v>
                </c:pt>
                <c:pt idx="96">
                  <c:v>115568</c:v>
                </c:pt>
                <c:pt idx="97">
                  <c:v>125788</c:v>
                </c:pt>
                <c:pt idx="98">
                  <c:v>115902</c:v>
                </c:pt>
                <c:pt idx="99">
                  <c:v>128629</c:v>
                </c:pt>
                <c:pt idx="100">
                  <c:v>138591</c:v>
                </c:pt>
                <c:pt idx="101">
                  <c:v>154580</c:v>
                </c:pt>
                <c:pt idx="102">
                  <c:v>129611</c:v>
                </c:pt>
                <c:pt idx="103">
                  <c:v>135337</c:v>
                </c:pt>
                <c:pt idx="104">
                  <c:v>146373</c:v>
                </c:pt>
                <c:pt idx="105">
                  <c:v>124538</c:v>
                </c:pt>
                <c:pt idx="106">
                  <c:v>108528</c:v>
                </c:pt>
                <c:pt idx="107">
                  <c:v>111375</c:v>
                </c:pt>
                <c:pt idx="108">
                  <c:v>127366</c:v>
                </c:pt>
                <c:pt idx="109">
                  <c:v>93861</c:v>
                </c:pt>
                <c:pt idx="110">
                  <c:v>57175</c:v>
                </c:pt>
                <c:pt idx="111">
                  <c:v>105723</c:v>
                </c:pt>
                <c:pt idx="112">
                  <c:v>129560</c:v>
                </c:pt>
                <c:pt idx="113">
                  <c:v>101648</c:v>
                </c:pt>
                <c:pt idx="114">
                  <c:v>103799</c:v>
                </c:pt>
                <c:pt idx="115">
                  <c:v>115943</c:v>
                </c:pt>
                <c:pt idx="116">
                  <c:v>121715</c:v>
                </c:pt>
                <c:pt idx="117">
                  <c:v>107371</c:v>
                </c:pt>
                <c:pt idx="118">
                  <c:v>81339</c:v>
                </c:pt>
                <c:pt idx="119">
                  <c:v>80401</c:v>
                </c:pt>
                <c:pt idx="120">
                  <c:v>78346</c:v>
                </c:pt>
                <c:pt idx="121">
                  <c:v>83998</c:v>
                </c:pt>
                <c:pt idx="122">
                  <c:v>98936</c:v>
                </c:pt>
                <c:pt idx="123">
                  <c:v>92716</c:v>
                </c:pt>
                <c:pt idx="124">
                  <c:v>113309</c:v>
                </c:pt>
                <c:pt idx="125">
                  <c:v>123089</c:v>
                </c:pt>
                <c:pt idx="126">
                  <c:v>115922</c:v>
                </c:pt>
                <c:pt idx="127">
                  <c:v>121700</c:v>
                </c:pt>
                <c:pt idx="128">
                  <c:v>134259</c:v>
                </c:pt>
                <c:pt idx="129">
                  <c:v>120680</c:v>
                </c:pt>
                <c:pt idx="130">
                  <c:v>130493</c:v>
                </c:pt>
                <c:pt idx="131">
                  <c:v>125055</c:v>
                </c:pt>
                <c:pt idx="132">
                  <c:v>151595</c:v>
                </c:pt>
                <c:pt idx="133">
                  <c:v>123877</c:v>
                </c:pt>
                <c:pt idx="134">
                  <c:v>118303</c:v>
                </c:pt>
                <c:pt idx="135">
                  <c:v>155105</c:v>
                </c:pt>
                <c:pt idx="136">
                  <c:v>139920</c:v>
                </c:pt>
                <c:pt idx="137">
                  <c:v>152816</c:v>
                </c:pt>
                <c:pt idx="138">
                  <c:v>133510</c:v>
                </c:pt>
                <c:pt idx="139">
                  <c:v>138828</c:v>
                </c:pt>
                <c:pt idx="140">
                  <c:v>139347</c:v>
                </c:pt>
                <c:pt idx="141">
                  <c:v>108303</c:v>
                </c:pt>
                <c:pt idx="142">
                  <c:v>125664</c:v>
                </c:pt>
                <c:pt idx="143">
                  <c:v>126197</c:v>
                </c:pt>
                <c:pt idx="144">
                  <c:v>125058</c:v>
                </c:pt>
                <c:pt idx="145">
                  <c:v>114671</c:v>
                </c:pt>
                <c:pt idx="146">
                  <c:v>97388</c:v>
                </c:pt>
                <c:pt idx="147">
                  <c:v>123553</c:v>
                </c:pt>
                <c:pt idx="148">
                  <c:v>138638</c:v>
                </c:pt>
                <c:pt idx="149">
                  <c:v>122965</c:v>
                </c:pt>
                <c:pt idx="150">
                  <c:v>107277</c:v>
                </c:pt>
                <c:pt idx="151">
                  <c:v>123485</c:v>
                </c:pt>
                <c:pt idx="152">
                  <c:v>126754</c:v>
                </c:pt>
                <c:pt idx="153">
                  <c:v>129428</c:v>
                </c:pt>
                <c:pt idx="154">
                  <c:v>137811</c:v>
                </c:pt>
                <c:pt idx="155">
                  <c:v>118278</c:v>
                </c:pt>
                <c:pt idx="156">
                  <c:v>126239</c:v>
                </c:pt>
                <c:pt idx="157">
                  <c:v>117222</c:v>
                </c:pt>
                <c:pt idx="158">
                  <c:v>117920</c:v>
                </c:pt>
                <c:pt idx="159">
                  <c:v>102578</c:v>
                </c:pt>
                <c:pt idx="160">
                  <c:v>108860</c:v>
                </c:pt>
                <c:pt idx="161">
                  <c:v>106581</c:v>
                </c:pt>
                <c:pt idx="162">
                  <c:v>99897</c:v>
                </c:pt>
                <c:pt idx="163">
                  <c:v>113171</c:v>
                </c:pt>
                <c:pt idx="164">
                  <c:v>99252</c:v>
                </c:pt>
                <c:pt idx="165">
                  <c:v>125557</c:v>
                </c:pt>
                <c:pt idx="166">
                  <c:v>140872</c:v>
                </c:pt>
                <c:pt idx="167">
                  <c:v>130398</c:v>
                </c:pt>
                <c:pt idx="168">
                  <c:v>169073</c:v>
                </c:pt>
                <c:pt idx="169">
                  <c:v>107522</c:v>
                </c:pt>
                <c:pt idx="170">
                  <c:v>104931</c:v>
                </c:pt>
                <c:pt idx="171">
                  <c:v>141465</c:v>
                </c:pt>
                <c:pt idx="172">
                  <c:v>115479</c:v>
                </c:pt>
                <c:pt idx="173">
                  <c:v>123311</c:v>
                </c:pt>
                <c:pt idx="174">
                  <c:v>130753</c:v>
                </c:pt>
                <c:pt idx="175">
                  <c:v>133848</c:v>
                </c:pt>
                <c:pt idx="176">
                  <c:v>130234</c:v>
                </c:pt>
                <c:pt idx="177">
                  <c:v>137402</c:v>
                </c:pt>
                <c:pt idx="178">
                  <c:v>137196</c:v>
                </c:pt>
                <c:pt idx="179">
                  <c:v>138814</c:v>
                </c:pt>
                <c:pt idx="180">
                  <c:v>177881</c:v>
                </c:pt>
                <c:pt idx="181">
                  <c:v>106660</c:v>
                </c:pt>
                <c:pt idx="182">
                  <c:v>114816</c:v>
                </c:pt>
                <c:pt idx="183">
                  <c:v>149478</c:v>
                </c:pt>
                <c:pt idx="184">
                  <c:v>137605</c:v>
                </c:pt>
                <c:pt idx="185">
                  <c:v>143000</c:v>
                </c:pt>
                <c:pt idx="186">
                  <c:v>148526</c:v>
                </c:pt>
                <c:pt idx="187">
                  <c:v>138779</c:v>
                </c:pt>
                <c:pt idx="188">
                  <c:v>151723</c:v>
                </c:pt>
                <c:pt idx="189">
                  <c:v>144472</c:v>
                </c:pt>
                <c:pt idx="190">
                  <c:v>137644</c:v>
                </c:pt>
                <c:pt idx="191">
                  <c:v>158334</c:v>
                </c:pt>
                <c:pt idx="192">
                  <c:v>183687</c:v>
                </c:pt>
                <c:pt idx="193">
                  <c:v>132900</c:v>
                </c:pt>
                <c:pt idx="194">
                  <c:v>127821</c:v>
                </c:pt>
                <c:pt idx="195">
                  <c:v>156775</c:v>
                </c:pt>
                <c:pt idx="196">
                  <c:v>131139</c:v>
                </c:pt>
                <c:pt idx="197">
                  <c:v>164066</c:v>
                </c:pt>
                <c:pt idx="198">
                  <c:v>146954</c:v>
                </c:pt>
                <c:pt idx="199">
                  <c:v>165746</c:v>
                </c:pt>
                <c:pt idx="200">
                  <c:v>178513</c:v>
                </c:pt>
                <c:pt idx="201">
                  <c:v>159288</c:v>
                </c:pt>
                <c:pt idx="202">
                  <c:v>175186</c:v>
                </c:pt>
                <c:pt idx="203">
                  <c:v>182709</c:v>
                </c:pt>
                <c:pt idx="204">
                  <c:v>204801</c:v>
                </c:pt>
                <c:pt idx="205">
                  <c:v>152953</c:v>
                </c:pt>
                <c:pt idx="206">
                  <c:v>146473</c:v>
                </c:pt>
                <c:pt idx="207">
                  <c:v>193464</c:v>
                </c:pt>
                <c:pt idx="208">
                  <c:v>179334</c:v>
                </c:pt>
                <c:pt idx="209">
                  <c:v>211155</c:v>
                </c:pt>
                <c:pt idx="210">
                  <c:v>198767</c:v>
                </c:pt>
                <c:pt idx="211">
                  <c:v>217374</c:v>
                </c:pt>
                <c:pt idx="212">
                  <c:v>235270</c:v>
                </c:pt>
                <c:pt idx="213">
                  <c:v>204034</c:v>
                </c:pt>
                <c:pt idx="214">
                  <c:v>244463</c:v>
                </c:pt>
                <c:pt idx="215">
                  <c:v>237060</c:v>
                </c:pt>
                <c:pt idx="216">
                  <c:v>242258</c:v>
                </c:pt>
                <c:pt idx="217">
                  <c:v>215041</c:v>
                </c:pt>
                <c:pt idx="218">
                  <c:v>200841</c:v>
                </c:pt>
                <c:pt idx="219">
                  <c:v>232177</c:v>
                </c:pt>
                <c:pt idx="220">
                  <c:v>261292</c:v>
                </c:pt>
                <c:pt idx="221">
                  <c:v>242047</c:v>
                </c:pt>
                <c:pt idx="222">
                  <c:v>256070</c:v>
                </c:pt>
                <c:pt idx="223">
                  <c:v>288177</c:v>
                </c:pt>
                <c:pt idx="224">
                  <c:v>244799</c:v>
                </c:pt>
                <c:pt idx="225">
                  <c:v>268734</c:v>
                </c:pt>
                <c:pt idx="226">
                  <c:v>239329</c:v>
                </c:pt>
                <c:pt idx="227">
                  <c:v>177906</c:v>
                </c:pt>
                <c:pt idx="228">
                  <c:v>194550</c:v>
                </c:pt>
                <c:pt idx="229">
                  <c:v>197433</c:v>
                </c:pt>
                <c:pt idx="230">
                  <c:v>199356</c:v>
                </c:pt>
                <c:pt idx="231">
                  <c:v>271417</c:v>
                </c:pt>
                <c:pt idx="232">
                  <c:v>234359</c:v>
                </c:pt>
                <c:pt idx="233">
                  <c:v>246944</c:v>
                </c:pt>
                <c:pt idx="234">
                  <c:v>300129</c:v>
                </c:pt>
                <c:pt idx="235">
                  <c:v>285370</c:v>
                </c:pt>
                <c:pt idx="236">
                  <c:v>258104</c:v>
                </c:pt>
                <c:pt idx="237">
                  <c:v>308690</c:v>
                </c:pt>
                <c:pt idx="238">
                  <c:v>294465</c:v>
                </c:pt>
                <c:pt idx="239">
                  <c:v>251723</c:v>
                </c:pt>
                <c:pt idx="240">
                  <c:v>293019</c:v>
                </c:pt>
                <c:pt idx="241">
                  <c:v>213313</c:v>
                </c:pt>
                <c:pt idx="242">
                  <c:v>220957</c:v>
                </c:pt>
                <c:pt idx="243">
                  <c:v>353741</c:v>
                </c:pt>
                <c:pt idx="244">
                  <c:v>277835</c:v>
                </c:pt>
                <c:pt idx="245">
                  <c:v>251094</c:v>
                </c:pt>
                <c:pt idx="246">
                  <c:v>262773</c:v>
                </c:pt>
                <c:pt idx="247">
                  <c:v>302349</c:v>
                </c:pt>
                <c:pt idx="248">
                  <c:v>312774</c:v>
                </c:pt>
                <c:pt idx="249">
                  <c:v>307034</c:v>
                </c:pt>
                <c:pt idx="250">
                  <c:v>303159</c:v>
                </c:pt>
                <c:pt idx="251">
                  <c:v>328468</c:v>
                </c:pt>
                <c:pt idx="252">
                  <c:v>381542</c:v>
                </c:pt>
                <c:pt idx="253">
                  <c:v>244863</c:v>
                </c:pt>
                <c:pt idx="254">
                  <c:v>274128</c:v>
                </c:pt>
                <c:pt idx="255">
                  <c:v>306135</c:v>
                </c:pt>
                <c:pt idx="256">
                  <c:v>289172</c:v>
                </c:pt>
                <c:pt idx="257">
                  <c:v>318510</c:v>
                </c:pt>
                <c:pt idx="258">
                  <c:v>304319</c:v>
                </c:pt>
                <c:pt idx="259">
                  <c:v>306221</c:v>
                </c:pt>
                <c:pt idx="260">
                  <c:v>327360</c:v>
                </c:pt>
                <c:pt idx="261">
                  <c:v>311648</c:v>
                </c:pt>
                <c:pt idx="262">
                  <c:v>280582</c:v>
                </c:pt>
                <c:pt idx="263">
                  <c:v>321622</c:v>
                </c:pt>
                <c:pt idx="264">
                  <c:v>348414</c:v>
                </c:pt>
                <c:pt idx="265">
                  <c:v>268237</c:v>
                </c:pt>
                <c:pt idx="266">
                  <c:v>249473</c:v>
                </c:pt>
                <c:pt idx="267">
                  <c:v>300512</c:v>
                </c:pt>
                <c:pt idx="268">
                  <c:v>257849</c:v>
                </c:pt>
                <c:pt idx="269">
                  <c:v>287481</c:v>
                </c:pt>
                <c:pt idx="270">
                  <c:v>353169</c:v>
                </c:pt>
                <c:pt idx="271">
                  <c:v>364174</c:v>
                </c:pt>
                <c:pt idx="272">
                  <c:v>420048</c:v>
                </c:pt>
                <c:pt idx="273">
                  <c:v>288079</c:v>
                </c:pt>
                <c:pt idx="274">
                  <c:v>341633</c:v>
                </c:pt>
                <c:pt idx="275">
                  <c:v>311742</c:v>
                </c:pt>
                <c:pt idx="276">
                  <c:v>359306</c:v>
                </c:pt>
                <c:pt idx="277">
                  <c:v>311458</c:v>
                </c:pt>
                <c:pt idx="278">
                  <c:v>235087</c:v>
                </c:pt>
                <c:pt idx="279">
                  <c:v>283889</c:v>
                </c:pt>
                <c:pt idx="280">
                  <c:v>333716</c:v>
                </c:pt>
                <c:pt idx="281">
                  <c:v>316191</c:v>
                </c:pt>
                <c:pt idx="282">
                  <c:v>318602</c:v>
                </c:pt>
                <c:pt idx="283">
                  <c:v>342291</c:v>
                </c:pt>
                <c:pt idx="284">
                  <c:v>329175</c:v>
                </c:pt>
                <c:pt idx="285">
                  <c:v>309837</c:v>
                </c:pt>
                <c:pt idx="286">
                  <c:v>330187</c:v>
                </c:pt>
                <c:pt idx="287">
                  <c:v>302919</c:v>
                </c:pt>
                <c:pt idx="288">
                  <c:v>353813</c:v>
                </c:pt>
                <c:pt idx="289">
                  <c:v>312593</c:v>
                </c:pt>
                <c:pt idx="290">
                  <c:v>259325</c:v>
                </c:pt>
                <c:pt idx="291">
                  <c:v>240793</c:v>
                </c:pt>
                <c:pt idx="292">
                  <c:v>293229</c:v>
                </c:pt>
                <c:pt idx="293">
                  <c:v>293344</c:v>
                </c:pt>
                <c:pt idx="294">
                  <c:v>263557</c:v>
                </c:pt>
                <c:pt idx="295">
                  <c:v>294757</c:v>
                </c:pt>
                <c:pt idx="296">
                  <c:v>272448</c:v>
                </c:pt>
                <c:pt idx="297">
                  <c:v>296286</c:v>
                </c:pt>
                <c:pt idx="298">
                  <c:v>306849</c:v>
                </c:pt>
                <c:pt idx="299">
                  <c:v>294636</c:v>
                </c:pt>
                <c:pt idx="300">
                  <c:v>370001</c:v>
                </c:pt>
                <c:pt idx="301">
                  <c:v>253788</c:v>
                </c:pt>
                <c:pt idx="302">
                  <c:v>185938</c:v>
                </c:pt>
                <c:pt idx="303">
                  <c:v>234658</c:v>
                </c:pt>
                <c:pt idx="304">
                  <c:v>219371</c:v>
                </c:pt>
                <c:pt idx="305">
                  <c:v>212693</c:v>
                </c:pt>
                <c:pt idx="306">
                  <c:v>212522</c:v>
                </c:pt>
                <c:pt idx="307">
                  <c:v>227606</c:v>
                </c:pt>
                <c:pt idx="308">
                  <c:v>207261</c:v>
                </c:pt>
                <c:pt idx="309">
                  <c:v>200075</c:v>
                </c:pt>
                <c:pt idx="310">
                  <c:v>192151</c:v>
                </c:pt>
                <c:pt idx="311">
                  <c:v>195193</c:v>
                </c:pt>
                <c:pt idx="312">
                  <c:v>227724</c:v>
                </c:pt>
                <c:pt idx="313">
                  <c:v>155277</c:v>
                </c:pt>
                <c:pt idx="314">
                  <c:v>146816</c:v>
                </c:pt>
                <c:pt idx="315">
                  <c:v>179279</c:v>
                </c:pt>
                <c:pt idx="316">
                  <c:v>162946</c:v>
                </c:pt>
                <c:pt idx="317">
                  <c:v>167487</c:v>
                </c:pt>
                <c:pt idx="318">
                  <c:v>171802</c:v>
                </c:pt>
                <c:pt idx="319">
                  <c:v>181399</c:v>
                </c:pt>
                <c:pt idx="320">
                  <c:v>183887</c:v>
                </c:pt>
                <c:pt idx="321">
                  <c:v>159953</c:v>
                </c:pt>
                <c:pt idx="322">
                  <c:v>159032</c:v>
                </c:pt>
                <c:pt idx="323">
                  <c:v>178138</c:v>
                </c:pt>
                <c:pt idx="324">
                  <c:v>204346</c:v>
                </c:pt>
                <c:pt idx="325">
                  <c:v>147200</c:v>
                </c:pt>
                <c:pt idx="326">
                  <c:v>135649</c:v>
                </c:pt>
                <c:pt idx="327">
                  <c:v>189105</c:v>
                </c:pt>
                <c:pt idx="328">
                  <c:v>156907</c:v>
                </c:pt>
                <c:pt idx="329">
                  <c:v>195551</c:v>
                </c:pt>
                <c:pt idx="330">
                  <c:v>194796</c:v>
                </c:pt>
                <c:pt idx="331">
                  <c:v>184800</c:v>
                </c:pt>
                <c:pt idx="332">
                  <c:v>216520</c:v>
                </c:pt>
                <c:pt idx="333">
                  <c:v>199217</c:v>
                </c:pt>
                <c:pt idx="334">
                  <c:v>202844</c:v>
                </c:pt>
                <c:pt idx="335">
                  <c:v>204196</c:v>
                </c:pt>
                <c:pt idx="336">
                  <c:v>212620</c:v>
                </c:pt>
                <c:pt idx="337">
                  <c:v>181245</c:v>
                </c:pt>
                <c:pt idx="338">
                  <c:v>156880</c:v>
                </c:pt>
                <c:pt idx="339">
                  <c:v>207353</c:v>
                </c:pt>
                <c:pt idx="340">
                  <c:v>217322</c:v>
                </c:pt>
                <c:pt idx="341">
                  <c:v>201870</c:v>
                </c:pt>
                <c:pt idx="342">
                  <c:v>201963</c:v>
                </c:pt>
                <c:pt idx="343">
                  <c:v>217476</c:v>
                </c:pt>
                <c:pt idx="344">
                  <c:v>248598</c:v>
                </c:pt>
                <c:pt idx="345">
                  <c:v>213323</c:v>
                </c:pt>
                <c:pt idx="346">
                  <c:v>254565</c:v>
                </c:pt>
                <c:pt idx="347">
                  <c:v>230909</c:v>
                </c:pt>
                <c:pt idx="348">
                  <c:v>234505</c:v>
                </c:pt>
                <c:pt idx="349">
                  <c:v>199775</c:v>
                </c:pt>
                <c:pt idx="350">
                  <c:v>198634</c:v>
                </c:pt>
                <c:pt idx="351">
                  <c:v>209148</c:v>
                </c:pt>
                <c:pt idx="352">
                  <c:v>231922</c:v>
                </c:pt>
                <c:pt idx="353">
                  <c:v>245440</c:v>
                </c:pt>
                <c:pt idx="354">
                  <c:v>223191</c:v>
                </c:pt>
                <c:pt idx="355">
                  <c:v>243599</c:v>
                </c:pt>
                <c:pt idx="356">
                  <c:v>242981</c:v>
                </c:pt>
                <c:pt idx="357">
                  <c:v>234774</c:v>
                </c:pt>
                <c:pt idx="358">
                  <c:v>253340</c:v>
                </c:pt>
                <c:pt idx="359">
                  <c:v>242277</c:v>
                </c:pt>
                <c:pt idx="360">
                  <c:v>262537</c:v>
                </c:pt>
                <c:pt idx="361">
                  <c:v>193451</c:v>
                </c:pt>
                <c:pt idx="362">
                  <c:v>200967</c:v>
                </c:pt>
                <c:pt idx="363">
                  <c:v>163591</c:v>
                </c:pt>
                <c:pt idx="364">
                  <c:v>55706</c:v>
                </c:pt>
                <c:pt idx="365">
                  <c:v>62173</c:v>
                </c:pt>
                <c:pt idx="366">
                  <c:v>132794</c:v>
                </c:pt>
                <c:pt idx="367">
                  <c:v>174454</c:v>
                </c:pt>
                <c:pt idx="368">
                  <c:v>183365</c:v>
                </c:pt>
                <c:pt idx="369">
                  <c:v>207688</c:v>
                </c:pt>
                <c:pt idx="370">
                  <c:v>215024</c:v>
                </c:pt>
                <c:pt idx="371">
                  <c:v>225000</c:v>
                </c:pt>
                <c:pt idx="372">
                  <c:v>243933</c:v>
                </c:pt>
                <c:pt idx="373">
                  <c:v>171114</c:v>
                </c:pt>
                <c:pt idx="374">
                  <c:v>167341</c:v>
                </c:pt>
                <c:pt idx="375">
                  <c:v>189372</c:v>
                </c:pt>
                <c:pt idx="376">
                  <c:v>175074</c:v>
                </c:pt>
                <c:pt idx="377">
                  <c:v>188612</c:v>
                </c:pt>
                <c:pt idx="378">
                  <c:v>182408</c:v>
                </c:pt>
                <c:pt idx="379">
                  <c:v>175426</c:v>
                </c:pt>
                <c:pt idx="380">
                  <c:v>172763</c:v>
                </c:pt>
                <c:pt idx="381">
                  <c:v>155067</c:v>
                </c:pt>
                <c:pt idx="382">
                  <c:v>162353</c:v>
                </c:pt>
                <c:pt idx="383">
                  <c:v>172946</c:v>
                </c:pt>
                <c:pt idx="384">
                  <c:v>207062</c:v>
                </c:pt>
                <c:pt idx="385">
                  <c:v>126480</c:v>
                </c:pt>
                <c:pt idx="386">
                  <c:v>132323</c:v>
                </c:pt>
                <c:pt idx="387">
                  <c:v>146800</c:v>
                </c:pt>
                <c:pt idx="388">
                  <c:v>147236</c:v>
                </c:pt>
                <c:pt idx="389">
                  <c:v>187062</c:v>
                </c:pt>
                <c:pt idx="390">
                  <c:v>178047</c:v>
                </c:pt>
                <c:pt idx="391">
                  <c:v>181975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3-4331-929B-056C3580D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314863"/>
        <c:axId val="429316527"/>
      </c:lineChart>
      <c:catAx>
        <c:axId val="429314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316527"/>
        <c:crosses val="autoZero"/>
        <c:auto val="1"/>
        <c:lblAlgn val="ctr"/>
        <c:lblOffset val="100"/>
        <c:noMultiLvlLbl val="0"/>
      </c:catAx>
      <c:valAx>
        <c:axId val="42931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31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</a:t>
            </a:r>
            <a:r>
              <a:rPr lang="en-US" baseline="0"/>
              <a:t> Forecasting Approach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 '!$B$2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'Moving Average '!$B$3:$B$394</c:f>
              <c:numCache>
                <c:formatCode>0</c:formatCode>
                <c:ptCount val="392"/>
                <c:pt idx="0">
                  <c:v>69792</c:v>
                </c:pt>
                <c:pt idx="1">
                  <c:v>57258</c:v>
                </c:pt>
                <c:pt idx="2">
                  <c:v>32740</c:v>
                </c:pt>
                <c:pt idx="3">
                  <c:v>32812</c:v>
                </c:pt>
                <c:pt idx="4">
                  <c:v>58464</c:v>
                </c:pt>
                <c:pt idx="5">
                  <c:v>37632</c:v>
                </c:pt>
                <c:pt idx="6">
                  <c:v>43697</c:v>
                </c:pt>
                <c:pt idx="7">
                  <c:v>84707</c:v>
                </c:pt>
                <c:pt idx="8">
                  <c:v>75195</c:v>
                </c:pt>
                <c:pt idx="9">
                  <c:v>80938</c:v>
                </c:pt>
                <c:pt idx="10">
                  <c:v>73082</c:v>
                </c:pt>
                <c:pt idx="11">
                  <c:v>66391</c:v>
                </c:pt>
                <c:pt idx="12">
                  <c:v>60486</c:v>
                </c:pt>
                <c:pt idx="13">
                  <c:v>58540</c:v>
                </c:pt>
                <c:pt idx="14">
                  <c:v>66155</c:v>
                </c:pt>
                <c:pt idx="15">
                  <c:v>39851</c:v>
                </c:pt>
                <c:pt idx="16">
                  <c:v>55941</c:v>
                </c:pt>
                <c:pt idx="17">
                  <c:v>68826</c:v>
                </c:pt>
                <c:pt idx="18">
                  <c:v>85112</c:v>
                </c:pt>
                <c:pt idx="19">
                  <c:v>78648</c:v>
                </c:pt>
                <c:pt idx="20">
                  <c:v>73080</c:v>
                </c:pt>
                <c:pt idx="21">
                  <c:v>80372</c:v>
                </c:pt>
                <c:pt idx="22">
                  <c:v>69039</c:v>
                </c:pt>
                <c:pt idx="23">
                  <c:v>55458</c:v>
                </c:pt>
                <c:pt idx="24">
                  <c:v>55747</c:v>
                </c:pt>
                <c:pt idx="25">
                  <c:v>45472</c:v>
                </c:pt>
                <c:pt idx="26">
                  <c:v>39612</c:v>
                </c:pt>
                <c:pt idx="27">
                  <c:v>76270</c:v>
                </c:pt>
                <c:pt idx="28">
                  <c:v>62091</c:v>
                </c:pt>
                <c:pt idx="29">
                  <c:v>67800</c:v>
                </c:pt>
                <c:pt idx="30">
                  <c:v>71403</c:v>
                </c:pt>
                <c:pt idx="31">
                  <c:v>67980</c:v>
                </c:pt>
                <c:pt idx="32">
                  <c:v>69585</c:v>
                </c:pt>
                <c:pt idx="33">
                  <c:v>72163</c:v>
                </c:pt>
                <c:pt idx="34">
                  <c:v>75357</c:v>
                </c:pt>
                <c:pt idx="35">
                  <c:v>67997</c:v>
                </c:pt>
                <c:pt idx="36">
                  <c:v>61071</c:v>
                </c:pt>
                <c:pt idx="37">
                  <c:v>66606</c:v>
                </c:pt>
                <c:pt idx="38">
                  <c:v>90636</c:v>
                </c:pt>
                <c:pt idx="39">
                  <c:v>82832</c:v>
                </c:pt>
                <c:pt idx="40">
                  <c:v>90675</c:v>
                </c:pt>
                <c:pt idx="41">
                  <c:v>92286</c:v>
                </c:pt>
                <c:pt idx="42">
                  <c:v>94397</c:v>
                </c:pt>
                <c:pt idx="43">
                  <c:v>109283</c:v>
                </c:pt>
                <c:pt idx="44">
                  <c:v>101182</c:v>
                </c:pt>
                <c:pt idx="45">
                  <c:v>97551</c:v>
                </c:pt>
                <c:pt idx="46">
                  <c:v>105926</c:v>
                </c:pt>
                <c:pt idx="47">
                  <c:v>105746</c:v>
                </c:pt>
                <c:pt idx="48">
                  <c:v>93915</c:v>
                </c:pt>
                <c:pt idx="49">
                  <c:v>91542</c:v>
                </c:pt>
                <c:pt idx="50">
                  <c:v>114805</c:v>
                </c:pt>
                <c:pt idx="51">
                  <c:v>96698</c:v>
                </c:pt>
                <c:pt idx="52">
                  <c:v>118772</c:v>
                </c:pt>
                <c:pt idx="53">
                  <c:v>120281</c:v>
                </c:pt>
                <c:pt idx="54">
                  <c:v>109044</c:v>
                </c:pt>
                <c:pt idx="55">
                  <c:v>159083</c:v>
                </c:pt>
                <c:pt idx="56">
                  <c:v>114803</c:v>
                </c:pt>
                <c:pt idx="57">
                  <c:v>127987</c:v>
                </c:pt>
                <c:pt idx="58">
                  <c:v>139273</c:v>
                </c:pt>
                <c:pt idx="59">
                  <c:v>140448</c:v>
                </c:pt>
                <c:pt idx="60">
                  <c:v>110921</c:v>
                </c:pt>
                <c:pt idx="61">
                  <c:v>132244</c:v>
                </c:pt>
                <c:pt idx="62">
                  <c:v>178474</c:v>
                </c:pt>
                <c:pt idx="63">
                  <c:v>135202</c:v>
                </c:pt>
                <c:pt idx="64">
                  <c:v>135837</c:v>
                </c:pt>
                <c:pt idx="65">
                  <c:v>137598</c:v>
                </c:pt>
                <c:pt idx="66">
                  <c:v>133326</c:v>
                </c:pt>
                <c:pt idx="67">
                  <c:v>155183</c:v>
                </c:pt>
                <c:pt idx="68">
                  <c:v>137920</c:v>
                </c:pt>
                <c:pt idx="69">
                  <c:v>146628</c:v>
                </c:pt>
                <c:pt idx="70">
                  <c:v>146066</c:v>
                </c:pt>
                <c:pt idx="71">
                  <c:v>135447</c:v>
                </c:pt>
                <c:pt idx="72">
                  <c:v>113611</c:v>
                </c:pt>
                <c:pt idx="73">
                  <c:v>129557</c:v>
                </c:pt>
                <c:pt idx="74">
                  <c:v>135244</c:v>
                </c:pt>
                <c:pt idx="75">
                  <c:v>128993</c:v>
                </c:pt>
                <c:pt idx="76">
                  <c:v>147166</c:v>
                </c:pt>
                <c:pt idx="77">
                  <c:v>129070</c:v>
                </c:pt>
                <c:pt idx="78">
                  <c:v>153716</c:v>
                </c:pt>
                <c:pt idx="79">
                  <c:v>151652</c:v>
                </c:pt>
                <c:pt idx="80">
                  <c:v>165120</c:v>
                </c:pt>
                <c:pt idx="81">
                  <c:v>163423</c:v>
                </c:pt>
                <c:pt idx="82">
                  <c:v>158599</c:v>
                </c:pt>
                <c:pt idx="83">
                  <c:v>152407</c:v>
                </c:pt>
                <c:pt idx="84">
                  <c:v>150152</c:v>
                </c:pt>
                <c:pt idx="85">
                  <c:v>137523</c:v>
                </c:pt>
                <c:pt idx="86">
                  <c:v>159027</c:v>
                </c:pt>
                <c:pt idx="87">
                  <c:v>176706</c:v>
                </c:pt>
                <c:pt idx="88">
                  <c:v>167344</c:v>
                </c:pt>
                <c:pt idx="89">
                  <c:v>167959</c:v>
                </c:pt>
                <c:pt idx="90">
                  <c:v>175383</c:v>
                </c:pt>
                <c:pt idx="91">
                  <c:v>173822</c:v>
                </c:pt>
                <c:pt idx="92">
                  <c:v>180865</c:v>
                </c:pt>
                <c:pt idx="93">
                  <c:v>185697</c:v>
                </c:pt>
                <c:pt idx="94">
                  <c:v>140970</c:v>
                </c:pt>
                <c:pt idx="95">
                  <c:v>115568</c:v>
                </c:pt>
                <c:pt idx="96">
                  <c:v>125788</c:v>
                </c:pt>
                <c:pt idx="97">
                  <c:v>115902</c:v>
                </c:pt>
                <c:pt idx="98">
                  <c:v>128629</c:v>
                </c:pt>
                <c:pt idx="99">
                  <c:v>138591</c:v>
                </c:pt>
                <c:pt idx="100">
                  <c:v>154580</c:v>
                </c:pt>
                <c:pt idx="101">
                  <c:v>129611</c:v>
                </c:pt>
                <c:pt idx="102">
                  <c:v>135337</c:v>
                </c:pt>
                <c:pt idx="103">
                  <c:v>146373</c:v>
                </c:pt>
                <c:pt idx="104">
                  <c:v>124538</c:v>
                </c:pt>
                <c:pt idx="105">
                  <c:v>108528</c:v>
                </c:pt>
                <c:pt idx="106">
                  <c:v>111375</c:v>
                </c:pt>
                <c:pt idx="107">
                  <c:v>127366</c:v>
                </c:pt>
                <c:pt idx="108">
                  <c:v>93861</c:v>
                </c:pt>
                <c:pt idx="109">
                  <c:v>57175</c:v>
                </c:pt>
                <c:pt idx="110">
                  <c:v>105723</c:v>
                </c:pt>
                <c:pt idx="111">
                  <c:v>129560</c:v>
                </c:pt>
                <c:pt idx="112">
                  <c:v>101648</c:v>
                </c:pt>
                <c:pt idx="113">
                  <c:v>103799</c:v>
                </c:pt>
                <c:pt idx="114">
                  <c:v>115943</c:v>
                </c:pt>
                <c:pt idx="115">
                  <c:v>121715</c:v>
                </c:pt>
                <c:pt idx="116">
                  <c:v>107371</c:v>
                </c:pt>
                <c:pt idx="117">
                  <c:v>81339</c:v>
                </c:pt>
                <c:pt idx="118">
                  <c:v>80401</c:v>
                </c:pt>
                <c:pt idx="119">
                  <c:v>78346</c:v>
                </c:pt>
                <c:pt idx="120">
                  <c:v>83998</c:v>
                </c:pt>
                <c:pt idx="121">
                  <c:v>98936</c:v>
                </c:pt>
                <c:pt idx="122">
                  <c:v>92716</c:v>
                </c:pt>
                <c:pt idx="123">
                  <c:v>113309</c:v>
                </c:pt>
                <c:pt idx="124">
                  <c:v>123089</c:v>
                </c:pt>
                <c:pt idx="125">
                  <c:v>115922</c:v>
                </c:pt>
                <c:pt idx="126">
                  <c:v>121700</c:v>
                </c:pt>
                <c:pt idx="127">
                  <c:v>134259</c:v>
                </c:pt>
                <c:pt idx="128">
                  <c:v>120680</c:v>
                </c:pt>
                <c:pt idx="129">
                  <c:v>130493</c:v>
                </c:pt>
                <c:pt idx="130">
                  <c:v>125055</c:v>
                </c:pt>
                <c:pt idx="131">
                  <c:v>151595</c:v>
                </c:pt>
                <c:pt idx="132">
                  <c:v>123877</c:v>
                </c:pt>
                <c:pt idx="133">
                  <c:v>118303</c:v>
                </c:pt>
                <c:pt idx="134">
                  <c:v>155105</c:v>
                </c:pt>
                <c:pt idx="135">
                  <c:v>139920</c:v>
                </c:pt>
                <c:pt idx="136">
                  <c:v>152816</c:v>
                </c:pt>
                <c:pt idx="137">
                  <c:v>133510</c:v>
                </c:pt>
                <c:pt idx="138">
                  <c:v>138828</c:v>
                </c:pt>
                <c:pt idx="139">
                  <c:v>139347</c:v>
                </c:pt>
                <c:pt idx="140">
                  <c:v>108303</c:v>
                </c:pt>
                <c:pt idx="141">
                  <c:v>125664</c:v>
                </c:pt>
                <c:pt idx="142">
                  <c:v>126197</c:v>
                </c:pt>
                <c:pt idx="143">
                  <c:v>125058</c:v>
                </c:pt>
                <c:pt idx="144">
                  <c:v>114671</c:v>
                </c:pt>
                <c:pt idx="145">
                  <c:v>97388</c:v>
                </c:pt>
                <c:pt idx="146">
                  <c:v>123553</c:v>
                </c:pt>
                <c:pt idx="147">
                  <c:v>138638</c:v>
                </c:pt>
                <c:pt idx="148">
                  <c:v>122965</c:v>
                </c:pt>
                <c:pt idx="149">
                  <c:v>107277</c:v>
                </c:pt>
                <c:pt idx="150">
                  <c:v>123485</c:v>
                </c:pt>
                <c:pt idx="151">
                  <c:v>126754</c:v>
                </c:pt>
                <c:pt idx="152">
                  <c:v>129428</c:v>
                </c:pt>
                <c:pt idx="153">
                  <c:v>137811</c:v>
                </c:pt>
                <c:pt idx="154">
                  <c:v>118278</c:v>
                </c:pt>
                <c:pt idx="155">
                  <c:v>126239</c:v>
                </c:pt>
                <c:pt idx="156">
                  <c:v>117222</c:v>
                </c:pt>
                <c:pt idx="157">
                  <c:v>117920</c:v>
                </c:pt>
                <c:pt idx="158">
                  <c:v>102578</c:v>
                </c:pt>
                <c:pt idx="159">
                  <c:v>108860</c:v>
                </c:pt>
                <c:pt idx="160">
                  <c:v>106581</c:v>
                </c:pt>
                <c:pt idx="161">
                  <c:v>99897</c:v>
                </c:pt>
                <c:pt idx="162">
                  <c:v>113171</c:v>
                </c:pt>
                <c:pt idx="163">
                  <c:v>99252</c:v>
                </c:pt>
                <c:pt idx="164">
                  <c:v>125557</c:v>
                </c:pt>
                <c:pt idx="165">
                  <c:v>140872</c:v>
                </c:pt>
                <c:pt idx="166">
                  <c:v>130398</c:v>
                </c:pt>
                <c:pt idx="167">
                  <c:v>169073</c:v>
                </c:pt>
                <c:pt idx="168">
                  <c:v>107522</c:v>
                </c:pt>
                <c:pt idx="169">
                  <c:v>104931</c:v>
                </c:pt>
                <c:pt idx="170">
                  <c:v>141465</c:v>
                </c:pt>
                <c:pt idx="171">
                  <c:v>115479</c:v>
                </c:pt>
                <c:pt idx="172">
                  <c:v>123311</c:v>
                </c:pt>
                <c:pt idx="173">
                  <c:v>130753</c:v>
                </c:pt>
                <c:pt idx="174">
                  <c:v>133848</c:v>
                </c:pt>
                <c:pt idx="175">
                  <c:v>130234</c:v>
                </c:pt>
                <c:pt idx="176">
                  <c:v>137402</c:v>
                </c:pt>
                <c:pt idx="177">
                  <c:v>137196</c:v>
                </c:pt>
                <c:pt idx="178">
                  <c:v>138814</c:v>
                </c:pt>
                <c:pt idx="179">
                  <c:v>177881</c:v>
                </c:pt>
                <c:pt idx="180">
                  <c:v>106660</c:v>
                </c:pt>
                <c:pt idx="181">
                  <c:v>114816</c:v>
                </c:pt>
                <c:pt idx="182">
                  <c:v>149478</c:v>
                </c:pt>
                <c:pt idx="183">
                  <c:v>137605</c:v>
                </c:pt>
                <c:pt idx="184">
                  <c:v>143000</c:v>
                </c:pt>
                <c:pt idx="185">
                  <c:v>148526</c:v>
                </c:pt>
                <c:pt idx="186">
                  <c:v>138779</c:v>
                </c:pt>
                <c:pt idx="187">
                  <c:v>151723</c:v>
                </c:pt>
                <c:pt idx="188">
                  <c:v>144472</c:v>
                </c:pt>
                <c:pt idx="189">
                  <c:v>137644</c:v>
                </c:pt>
                <c:pt idx="190">
                  <c:v>158334</c:v>
                </c:pt>
                <c:pt idx="191">
                  <c:v>183687</c:v>
                </c:pt>
                <c:pt idx="192">
                  <c:v>132900</c:v>
                </c:pt>
                <c:pt idx="193">
                  <c:v>127821</c:v>
                </c:pt>
                <c:pt idx="194">
                  <c:v>156775</c:v>
                </c:pt>
                <c:pt idx="195">
                  <c:v>131139</c:v>
                </c:pt>
                <c:pt idx="196">
                  <c:v>164066</c:v>
                </c:pt>
                <c:pt idx="197">
                  <c:v>146954</c:v>
                </c:pt>
                <c:pt idx="198">
                  <c:v>165746</c:v>
                </c:pt>
                <c:pt idx="199">
                  <c:v>178513</c:v>
                </c:pt>
                <c:pt idx="200">
                  <c:v>159288</c:v>
                </c:pt>
                <c:pt idx="201">
                  <c:v>175186</c:v>
                </c:pt>
                <c:pt idx="202">
                  <c:v>182709</c:v>
                </c:pt>
                <c:pt idx="203">
                  <c:v>204801</c:v>
                </c:pt>
                <c:pt idx="204">
                  <c:v>152953</c:v>
                </c:pt>
                <c:pt idx="205">
                  <c:v>146473</c:v>
                </c:pt>
                <c:pt idx="206">
                  <c:v>193464</c:v>
                </c:pt>
                <c:pt idx="207">
                  <c:v>179334</c:v>
                </c:pt>
                <c:pt idx="208">
                  <c:v>211155</c:v>
                </c:pt>
                <c:pt idx="209">
                  <c:v>198767</c:v>
                </c:pt>
                <c:pt idx="210">
                  <c:v>217374</c:v>
                </c:pt>
                <c:pt idx="211">
                  <c:v>235270</c:v>
                </c:pt>
                <c:pt idx="212">
                  <c:v>204034</c:v>
                </c:pt>
                <c:pt idx="213">
                  <c:v>244463</c:v>
                </c:pt>
                <c:pt idx="214">
                  <c:v>237060</c:v>
                </c:pt>
                <c:pt idx="215">
                  <c:v>242258</c:v>
                </c:pt>
                <c:pt idx="216">
                  <c:v>215041</c:v>
                </c:pt>
                <c:pt idx="217">
                  <c:v>200841</c:v>
                </c:pt>
                <c:pt idx="218">
                  <c:v>232177</c:v>
                </c:pt>
                <c:pt idx="219">
                  <c:v>261292</c:v>
                </c:pt>
                <c:pt idx="220">
                  <c:v>242047</c:v>
                </c:pt>
                <c:pt idx="221">
                  <c:v>256070</c:v>
                </c:pt>
                <c:pt idx="222">
                  <c:v>288177</c:v>
                </c:pt>
                <c:pt idx="223">
                  <c:v>244799</c:v>
                </c:pt>
                <c:pt idx="224">
                  <c:v>268734</c:v>
                </c:pt>
                <c:pt idx="225">
                  <c:v>239329</c:v>
                </c:pt>
                <c:pt idx="226">
                  <c:v>177906</c:v>
                </c:pt>
                <c:pt idx="227">
                  <c:v>194550</c:v>
                </c:pt>
                <c:pt idx="228">
                  <c:v>197433</c:v>
                </c:pt>
                <c:pt idx="229">
                  <c:v>199356</c:v>
                </c:pt>
                <c:pt idx="230">
                  <c:v>271417</c:v>
                </c:pt>
                <c:pt idx="231">
                  <c:v>234359</c:v>
                </c:pt>
                <c:pt idx="232">
                  <c:v>246944</c:v>
                </c:pt>
                <c:pt idx="233">
                  <c:v>300129</c:v>
                </c:pt>
                <c:pt idx="234">
                  <c:v>285370</c:v>
                </c:pt>
                <c:pt idx="235">
                  <c:v>258104</c:v>
                </c:pt>
                <c:pt idx="236">
                  <c:v>308690</c:v>
                </c:pt>
                <c:pt idx="237">
                  <c:v>294465</c:v>
                </c:pt>
                <c:pt idx="238">
                  <c:v>251723</c:v>
                </c:pt>
                <c:pt idx="239">
                  <c:v>293019</c:v>
                </c:pt>
                <c:pt idx="240">
                  <c:v>213313</c:v>
                </c:pt>
                <c:pt idx="241">
                  <c:v>220957</c:v>
                </c:pt>
                <c:pt idx="242">
                  <c:v>353741</c:v>
                </c:pt>
                <c:pt idx="243">
                  <c:v>277835</c:v>
                </c:pt>
                <c:pt idx="244">
                  <c:v>251094</c:v>
                </c:pt>
                <c:pt idx="245">
                  <c:v>262773</c:v>
                </c:pt>
                <c:pt idx="246">
                  <c:v>302349</c:v>
                </c:pt>
                <c:pt idx="247">
                  <c:v>312774</c:v>
                </c:pt>
                <c:pt idx="248">
                  <c:v>307034</c:v>
                </c:pt>
                <c:pt idx="249">
                  <c:v>303159</c:v>
                </c:pt>
                <c:pt idx="250">
                  <c:v>328468</c:v>
                </c:pt>
                <c:pt idx="251">
                  <c:v>381542</c:v>
                </c:pt>
                <c:pt idx="252">
                  <c:v>244863</c:v>
                </c:pt>
                <c:pt idx="253">
                  <c:v>274128</c:v>
                </c:pt>
                <c:pt idx="254">
                  <c:v>306135</c:v>
                </c:pt>
                <c:pt idx="255">
                  <c:v>289172</c:v>
                </c:pt>
                <c:pt idx="256">
                  <c:v>318510</c:v>
                </c:pt>
                <c:pt idx="257">
                  <c:v>304319</c:v>
                </c:pt>
                <c:pt idx="258">
                  <c:v>306221</c:v>
                </c:pt>
                <c:pt idx="259">
                  <c:v>327360</c:v>
                </c:pt>
                <c:pt idx="260">
                  <c:v>311648</c:v>
                </c:pt>
                <c:pt idx="261">
                  <c:v>280582</c:v>
                </c:pt>
                <c:pt idx="262">
                  <c:v>321622</c:v>
                </c:pt>
                <c:pt idx="263">
                  <c:v>348414</c:v>
                </c:pt>
                <c:pt idx="264">
                  <c:v>268237</c:v>
                </c:pt>
                <c:pt idx="265">
                  <c:v>249473</c:v>
                </c:pt>
                <c:pt idx="266">
                  <c:v>300512</c:v>
                </c:pt>
                <c:pt idx="267">
                  <c:v>257849</c:v>
                </c:pt>
                <c:pt idx="268">
                  <c:v>287481</c:v>
                </c:pt>
                <c:pt idx="269">
                  <c:v>353169</c:v>
                </c:pt>
                <c:pt idx="270">
                  <c:v>364174</c:v>
                </c:pt>
                <c:pt idx="271">
                  <c:v>420048</c:v>
                </c:pt>
                <c:pt idx="272">
                  <c:v>288079</c:v>
                </c:pt>
                <c:pt idx="273">
                  <c:v>341633</c:v>
                </c:pt>
                <c:pt idx="274">
                  <c:v>311742</c:v>
                </c:pt>
                <c:pt idx="275">
                  <c:v>359306</c:v>
                </c:pt>
                <c:pt idx="276">
                  <c:v>311458</c:v>
                </c:pt>
                <c:pt idx="277">
                  <c:v>235087</c:v>
                </c:pt>
                <c:pt idx="278">
                  <c:v>283889</c:v>
                </c:pt>
                <c:pt idx="279">
                  <c:v>333716</c:v>
                </c:pt>
                <c:pt idx="280">
                  <c:v>316191</c:v>
                </c:pt>
                <c:pt idx="281">
                  <c:v>318602</c:v>
                </c:pt>
                <c:pt idx="282">
                  <c:v>342291</c:v>
                </c:pt>
                <c:pt idx="283">
                  <c:v>329175</c:v>
                </c:pt>
                <c:pt idx="284">
                  <c:v>309837</c:v>
                </c:pt>
                <c:pt idx="285">
                  <c:v>330187</c:v>
                </c:pt>
                <c:pt idx="286">
                  <c:v>302919</c:v>
                </c:pt>
                <c:pt idx="287">
                  <c:v>353813</c:v>
                </c:pt>
                <c:pt idx="288">
                  <c:v>312593</c:v>
                </c:pt>
                <c:pt idx="289">
                  <c:v>259325</c:v>
                </c:pt>
                <c:pt idx="290">
                  <c:v>240793</c:v>
                </c:pt>
                <c:pt idx="291">
                  <c:v>293229</c:v>
                </c:pt>
                <c:pt idx="292">
                  <c:v>293344</c:v>
                </c:pt>
                <c:pt idx="293">
                  <c:v>263557</c:v>
                </c:pt>
                <c:pt idx="294">
                  <c:v>294757</c:v>
                </c:pt>
                <c:pt idx="295">
                  <c:v>272448</c:v>
                </c:pt>
                <c:pt idx="296">
                  <c:v>296286</c:v>
                </c:pt>
                <c:pt idx="297">
                  <c:v>306849</c:v>
                </c:pt>
                <c:pt idx="298">
                  <c:v>294636</c:v>
                </c:pt>
                <c:pt idx="299">
                  <c:v>370001</c:v>
                </c:pt>
                <c:pt idx="300">
                  <c:v>253788</c:v>
                </c:pt>
                <c:pt idx="301">
                  <c:v>185938</c:v>
                </c:pt>
                <c:pt idx="302">
                  <c:v>234658</c:v>
                </c:pt>
                <c:pt idx="303">
                  <c:v>219371</c:v>
                </c:pt>
                <c:pt idx="304">
                  <c:v>212693</c:v>
                </c:pt>
                <c:pt idx="305">
                  <c:v>212522</c:v>
                </c:pt>
                <c:pt idx="306">
                  <c:v>227606</c:v>
                </c:pt>
                <c:pt idx="307">
                  <c:v>207261</c:v>
                </c:pt>
                <c:pt idx="308">
                  <c:v>200075</c:v>
                </c:pt>
                <c:pt idx="309">
                  <c:v>192151</c:v>
                </c:pt>
                <c:pt idx="310">
                  <c:v>195193</c:v>
                </c:pt>
                <c:pt idx="311">
                  <c:v>227724</c:v>
                </c:pt>
                <c:pt idx="312">
                  <c:v>155277</c:v>
                </c:pt>
                <c:pt idx="313">
                  <c:v>146816</c:v>
                </c:pt>
                <c:pt idx="314">
                  <c:v>179279</c:v>
                </c:pt>
                <c:pt idx="315">
                  <c:v>162946</c:v>
                </c:pt>
                <c:pt idx="316">
                  <c:v>167487</c:v>
                </c:pt>
                <c:pt idx="317">
                  <c:v>171802</c:v>
                </c:pt>
                <c:pt idx="318">
                  <c:v>181399</c:v>
                </c:pt>
                <c:pt idx="319">
                  <c:v>183887</c:v>
                </c:pt>
                <c:pt idx="320">
                  <c:v>159953</c:v>
                </c:pt>
                <c:pt idx="321">
                  <c:v>159032</c:v>
                </c:pt>
                <c:pt idx="322">
                  <c:v>178138</c:v>
                </c:pt>
                <c:pt idx="323">
                  <c:v>204346</c:v>
                </c:pt>
                <c:pt idx="324">
                  <c:v>147200</c:v>
                </c:pt>
                <c:pt idx="325">
                  <c:v>135649</c:v>
                </c:pt>
                <c:pt idx="326">
                  <c:v>189105</c:v>
                </c:pt>
                <c:pt idx="327">
                  <c:v>156907</c:v>
                </c:pt>
                <c:pt idx="328">
                  <c:v>195551</c:v>
                </c:pt>
                <c:pt idx="329">
                  <c:v>194796</c:v>
                </c:pt>
                <c:pt idx="330">
                  <c:v>184800</c:v>
                </c:pt>
                <c:pt idx="331">
                  <c:v>216520</c:v>
                </c:pt>
                <c:pt idx="332">
                  <c:v>199217</c:v>
                </c:pt>
                <c:pt idx="333">
                  <c:v>202844</c:v>
                </c:pt>
                <c:pt idx="334">
                  <c:v>204196</c:v>
                </c:pt>
                <c:pt idx="335">
                  <c:v>212620</c:v>
                </c:pt>
                <c:pt idx="336">
                  <c:v>181245</c:v>
                </c:pt>
                <c:pt idx="337">
                  <c:v>156880</c:v>
                </c:pt>
                <c:pt idx="338">
                  <c:v>207353</c:v>
                </c:pt>
                <c:pt idx="339">
                  <c:v>217322</c:v>
                </c:pt>
                <c:pt idx="340">
                  <c:v>201870</c:v>
                </c:pt>
                <c:pt idx="341">
                  <c:v>201963</c:v>
                </c:pt>
                <c:pt idx="342">
                  <c:v>217476</c:v>
                </c:pt>
                <c:pt idx="343">
                  <c:v>248598</c:v>
                </c:pt>
                <c:pt idx="344">
                  <c:v>213323</c:v>
                </c:pt>
                <c:pt idx="345">
                  <c:v>254565</c:v>
                </c:pt>
                <c:pt idx="346">
                  <c:v>230909</c:v>
                </c:pt>
                <c:pt idx="347">
                  <c:v>234505</c:v>
                </c:pt>
                <c:pt idx="348">
                  <c:v>199775</c:v>
                </c:pt>
                <c:pt idx="349">
                  <c:v>198634</c:v>
                </c:pt>
                <c:pt idx="350">
                  <c:v>209148</c:v>
                </c:pt>
                <c:pt idx="351">
                  <c:v>231922</c:v>
                </c:pt>
                <c:pt idx="352">
                  <c:v>245440</c:v>
                </c:pt>
                <c:pt idx="353">
                  <c:v>223191</c:v>
                </c:pt>
                <c:pt idx="354">
                  <c:v>243599</c:v>
                </c:pt>
                <c:pt idx="355">
                  <c:v>242981</c:v>
                </c:pt>
                <c:pt idx="356">
                  <c:v>234774</c:v>
                </c:pt>
                <c:pt idx="357">
                  <c:v>253340</c:v>
                </c:pt>
                <c:pt idx="358">
                  <c:v>242277</c:v>
                </c:pt>
                <c:pt idx="359">
                  <c:v>262537</c:v>
                </c:pt>
                <c:pt idx="360">
                  <c:v>193451</c:v>
                </c:pt>
                <c:pt idx="361">
                  <c:v>200967</c:v>
                </c:pt>
                <c:pt idx="362">
                  <c:v>163591</c:v>
                </c:pt>
                <c:pt idx="363">
                  <c:v>55706</c:v>
                </c:pt>
                <c:pt idx="364">
                  <c:v>62173</c:v>
                </c:pt>
                <c:pt idx="365">
                  <c:v>132794</c:v>
                </c:pt>
                <c:pt idx="366">
                  <c:v>174454</c:v>
                </c:pt>
                <c:pt idx="367">
                  <c:v>183365</c:v>
                </c:pt>
                <c:pt idx="368">
                  <c:v>207688</c:v>
                </c:pt>
                <c:pt idx="369">
                  <c:v>215024</c:v>
                </c:pt>
                <c:pt idx="370">
                  <c:v>225000</c:v>
                </c:pt>
                <c:pt idx="371">
                  <c:v>243933</c:v>
                </c:pt>
                <c:pt idx="372">
                  <c:v>171114</c:v>
                </c:pt>
                <c:pt idx="373">
                  <c:v>167341</c:v>
                </c:pt>
                <c:pt idx="374">
                  <c:v>189372</c:v>
                </c:pt>
                <c:pt idx="375">
                  <c:v>175074</c:v>
                </c:pt>
                <c:pt idx="376">
                  <c:v>188612</c:v>
                </c:pt>
                <c:pt idx="377">
                  <c:v>182408</c:v>
                </c:pt>
                <c:pt idx="378">
                  <c:v>175426</c:v>
                </c:pt>
                <c:pt idx="379">
                  <c:v>172763</c:v>
                </c:pt>
                <c:pt idx="380">
                  <c:v>155067</c:v>
                </c:pt>
                <c:pt idx="381">
                  <c:v>162353</c:v>
                </c:pt>
                <c:pt idx="382">
                  <c:v>172946</c:v>
                </c:pt>
                <c:pt idx="383">
                  <c:v>207062</c:v>
                </c:pt>
                <c:pt idx="384">
                  <c:v>126480</c:v>
                </c:pt>
                <c:pt idx="385">
                  <c:v>132323</c:v>
                </c:pt>
                <c:pt idx="386">
                  <c:v>146800</c:v>
                </c:pt>
                <c:pt idx="387">
                  <c:v>147236</c:v>
                </c:pt>
                <c:pt idx="388">
                  <c:v>187062</c:v>
                </c:pt>
                <c:pt idx="389">
                  <c:v>178047</c:v>
                </c:pt>
                <c:pt idx="390">
                  <c:v>181975</c:v>
                </c:pt>
                <c:pt idx="391">
                  <c:v>208493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B9-4FF9-A966-3AAAAAD0B0C2}"/>
            </c:ext>
          </c:extLst>
        </c:ser>
        <c:ser>
          <c:idx val="1"/>
          <c:order val="1"/>
          <c:tx>
            <c:strRef>
              <c:f>'Moving Average '!$C$2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'Moving Average '!$C$3:$C$394</c:f>
              <c:numCache>
                <c:formatCode>General</c:formatCode>
                <c:ptCount val="392"/>
                <c:pt idx="3" formatCode="0">
                  <c:v>53263.333333333336</c:v>
                </c:pt>
                <c:pt idx="4" formatCode="0">
                  <c:v>40936.666666666664</c:v>
                </c:pt>
                <c:pt idx="5" formatCode="0">
                  <c:v>41338.666666666664</c:v>
                </c:pt>
                <c:pt idx="6" formatCode="0">
                  <c:v>42969.333333333336</c:v>
                </c:pt>
                <c:pt idx="7" formatCode="0">
                  <c:v>46597.666666666664</c:v>
                </c:pt>
                <c:pt idx="8" formatCode="0">
                  <c:v>55345.333333333336</c:v>
                </c:pt>
                <c:pt idx="9" formatCode="0">
                  <c:v>67866.333333333328</c:v>
                </c:pt>
                <c:pt idx="10" formatCode="0">
                  <c:v>80280</c:v>
                </c:pt>
                <c:pt idx="11" formatCode="0">
                  <c:v>76405</c:v>
                </c:pt>
                <c:pt idx="12" formatCode="0">
                  <c:v>73470.333333333328</c:v>
                </c:pt>
                <c:pt idx="13" formatCode="0">
                  <c:v>66653</c:v>
                </c:pt>
                <c:pt idx="14" formatCode="0">
                  <c:v>61805.666666666664</c:v>
                </c:pt>
                <c:pt idx="15" formatCode="0">
                  <c:v>61727</c:v>
                </c:pt>
                <c:pt idx="16" formatCode="0">
                  <c:v>54848.666666666664</c:v>
                </c:pt>
                <c:pt idx="17" formatCode="0">
                  <c:v>53982.333333333336</c:v>
                </c:pt>
                <c:pt idx="18" formatCode="0">
                  <c:v>54872.666666666664</c:v>
                </c:pt>
                <c:pt idx="19" formatCode="0">
                  <c:v>69959.666666666672</c:v>
                </c:pt>
                <c:pt idx="20" formatCode="0">
                  <c:v>77528.666666666672</c:v>
                </c:pt>
                <c:pt idx="21" formatCode="0">
                  <c:v>78946.666666666672</c:v>
                </c:pt>
                <c:pt idx="22" formatCode="0">
                  <c:v>77366.666666666672</c:v>
                </c:pt>
                <c:pt idx="23" formatCode="0">
                  <c:v>74163.666666666672</c:v>
                </c:pt>
                <c:pt idx="24" formatCode="0">
                  <c:v>68289.666666666672</c:v>
                </c:pt>
                <c:pt idx="25" formatCode="0">
                  <c:v>60081.333333333336</c:v>
                </c:pt>
                <c:pt idx="26" formatCode="0">
                  <c:v>52225.666666666664</c:v>
                </c:pt>
                <c:pt idx="27" formatCode="0">
                  <c:v>46943.666666666664</c:v>
                </c:pt>
                <c:pt idx="28" formatCode="0">
                  <c:v>53784.666666666664</c:v>
                </c:pt>
                <c:pt idx="29" formatCode="0">
                  <c:v>59324.333333333336</c:v>
                </c:pt>
                <c:pt idx="30" formatCode="0">
                  <c:v>68720.333333333328</c:v>
                </c:pt>
                <c:pt idx="31" formatCode="0">
                  <c:v>67098</c:v>
                </c:pt>
                <c:pt idx="32" formatCode="0">
                  <c:v>69061</c:v>
                </c:pt>
                <c:pt idx="33" formatCode="0">
                  <c:v>69656</c:v>
                </c:pt>
                <c:pt idx="34" formatCode="0">
                  <c:v>69909.333333333328</c:v>
                </c:pt>
                <c:pt idx="35" formatCode="0">
                  <c:v>72368.333333333328</c:v>
                </c:pt>
                <c:pt idx="36" formatCode="0">
                  <c:v>71839</c:v>
                </c:pt>
                <c:pt idx="37" formatCode="0">
                  <c:v>68141.666666666672</c:v>
                </c:pt>
                <c:pt idx="38" formatCode="0">
                  <c:v>65224.666666666664</c:v>
                </c:pt>
                <c:pt idx="39" formatCode="0">
                  <c:v>72771</c:v>
                </c:pt>
                <c:pt idx="40" formatCode="0">
                  <c:v>80024.666666666672</c:v>
                </c:pt>
                <c:pt idx="41" formatCode="0">
                  <c:v>88047.666666666672</c:v>
                </c:pt>
                <c:pt idx="42" formatCode="0">
                  <c:v>88597.666666666672</c:v>
                </c:pt>
                <c:pt idx="43" formatCode="0">
                  <c:v>92452.666666666672</c:v>
                </c:pt>
                <c:pt idx="44" formatCode="0">
                  <c:v>98655.333333333328</c:v>
                </c:pt>
                <c:pt idx="45" formatCode="0">
                  <c:v>101620.66666666667</c:v>
                </c:pt>
                <c:pt idx="46" formatCode="0">
                  <c:v>102672</c:v>
                </c:pt>
                <c:pt idx="47" formatCode="0">
                  <c:v>101553</c:v>
                </c:pt>
                <c:pt idx="48" formatCode="0">
                  <c:v>103074.33333333333</c:v>
                </c:pt>
                <c:pt idx="49" formatCode="0">
                  <c:v>101862.33333333333</c:v>
                </c:pt>
                <c:pt idx="50" formatCode="0">
                  <c:v>97067.666666666672</c:v>
                </c:pt>
                <c:pt idx="51" formatCode="0">
                  <c:v>100087.33333333333</c:v>
                </c:pt>
                <c:pt idx="52" formatCode="0">
                  <c:v>101015</c:v>
                </c:pt>
                <c:pt idx="53" formatCode="0">
                  <c:v>110091.66666666667</c:v>
                </c:pt>
                <c:pt idx="54" formatCode="0">
                  <c:v>111917</c:v>
                </c:pt>
                <c:pt idx="55" formatCode="0">
                  <c:v>116032.33333333333</c:v>
                </c:pt>
                <c:pt idx="56" formatCode="0">
                  <c:v>129469.33333333333</c:v>
                </c:pt>
                <c:pt idx="57" formatCode="0">
                  <c:v>127643.33333333333</c:v>
                </c:pt>
                <c:pt idx="58" formatCode="0">
                  <c:v>133957.66666666666</c:v>
                </c:pt>
                <c:pt idx="59" formatCode="0">
                  <c:v>127354.33333333333</c:v>
                </c:pt>
                <c:pt idx="60" formatCode="0">
                  <c:v>135902.66666666666</c:v>
                </c:pt>
                <c:pt idx="61" formatCode="0">
                  <c:v>130214</c:v>
                </c:pt>
                <c:pt idx="62" formatCode="0">
                  <c:v>127871</c:v>
                </c:pt>
                <c:pt idx="63" formatCode="0">
                  <c:v>140546.33333333334</c:v>
                </c:pt>
                <c:pt idx="64" formatCode="0">
                  <c:v>148640</c:v>
                </c:pt>
                <c:pt idx="65" formatCode="0">
                  <c:v>149837.66666666666</c:v>
                </c:pt>
                <c:pt idx="66" formatCode="0">
                  <c:v>136212.33333333334</c:v>
                </c:pt>
                <c:pt idx="67" formatCode="0">
                  <c:v>135587</c:v>
                </c:pt>
                <c:pt idx="68" formatCode="0">
                  <c:v>142035.66666666666</c:v>
                </c:pt>
                <c:pt idx="69" formatCode="0">
                  <c:v>142143</c:v>
                </c:pt>
                <c:pt idx="70" formatCode="0">
                  <c:v>146577</c:v>
                </c:pt>
                <c:pt idx="71" formatCode="0">
                  <c:v>143538</c:v>
                </c:pt>
                <c:pt idx="72" formatCode="0">
                  <c:v>142713.66666666666</c:v>
                </c:pt>
                <c:pt idx="73" formatCode="0">
                  <c:v>131708</c:v>
                </c:pt>
                <c:pt idx="74" formatCode="0">
                  <c:v>126205</c:v>
                </c:pt>
                <c:pt idx="75" formatCode="0">
                  <c:v>126137.33333333333</c:v>
                </c:pt>
                <c:pt idx="76" formatCode="0">
                  <c:v>131264.66666666666</c:v>
                </c:pt>
                <c:pt idx="77" formatCode="0">
                  <c:v>137134.33333333334</c:v>
                </c:pt>
                <c:pt idx="78" formatCode="0">
                  <c:v>135076.33333333334</c:v>
                </c:pt>
                <c:pt idx="79" formatCode="0">
                  <c:v>143317.33333333334</c:v>
                </c:pt>
                <c:pt idx="80" formatCode="0">
                  <c:v>144812.66666666666</c:v>
                </c:pt>
                <c:pt idx="81" formatCode="0">
                  <c:v>156829.33333333334</c:v>
                </c:pt>
                <c:pt idx="82" formatCode="0">
                  <c:v>160065</c:v>
                </c:pt>
                <c:pt idx="83" formatCode="0">
                  <c:v>162380.66666666666</c:v>
                </c:pt>
                <c:pt idx="84" formatCode="0">
                  <c:v>158143</c:v>
                </c:pt>
                <c:pt idx="85" formatCode="0">
                  <c:v>153719.33333333334</c:v>
                </c:pt>
                <c:pt idx="86" formatCode="0">
                  <c:v>146694</c:v>
                </c:pt>
                <c:pt idx="87" formatCode="0">
                  <c:v>148900.66666666666</c:v>
                </c:pt>
                <c:pt idx="88" formatCode="0">
                  <c:v>157752</c:v>
                </c:pt>
                <c:pt idx="89" formatCode="0">
                  <c:v>167692.33333333334</c:v>
                </c:pt>
                <c:pt idx="90" formatCode="0">
                  <c:v>170669.66666666666</c:v>
                </c:pt>
                <c:pt idx="91" formatCode="0">
                  <c:v>170228.66666666666</c:v>
                </c:pt>
                <c:pt idx="92" formatCode="0">
                  <c:v>172388</c:v>
                </c:pt>
                <c:pt idx="93" formatCode="0">
                  <c:v>176690</c:v>
                </c:pt>
                <c:pt idx="94" formatCode="0">
                  <c:v>180128</c:v>
                </c:pt>
                <c:pt idx="95" formatCode="0">
                  <c:v>169177.33333333334</c:v>
                </c:pt>
                <c:pt idx="96" formatCode="0">
                  <c:v>147411.66666666666</c:v>
                </c:pt>
                <c:pt idx="97" formatCode="0">
                  <c:v>127442</c:v>
                </c:pt>
                <c:pt idx="98" formatCode="0">
                  <c:v>119086</c:v>
                </c:pt>
                <c:pt idx="99" formatCode="0">
                  <c:v>123439.66666666667</c:v>
                </c:pt>
                <c:pt idx="100" formatCode="0">
                  <c:v>127707.33333333333</c:v>
                </c:pt>
                <c:pt idx="101" formatCode="0">
                  <c:v>140600</c:v>
                </c:pt>
                <c:pt idx="102" formatCode="0">
                  <c:v>140927.33333333334</c:v>
                </c:pt>
                <c:pt idx="103" formatCode="0">
                  <c:v>139842.66666666666</c:v>
                </c:pt>
                <c:pt idx="104" formatCode="0">
                  <c:v>137107</c:v>
                </c:pt>
                <c:pt idx="105" formatCode="0">
                  <c:v>135416</c:v>
                </c:pt>
                <c:pt idx="106" formatCode="0">
                  <c:v>126479.66666666667</c:v>
                </c:pt>
                <c:pt idx="107" formatCode="0">
                  <c:v>114813.66666666667</c:v>
                </c:pt>
                <c:pt idx="108" formatCode="0">
                  <c:v>115756.33333333333</c:v>
                </c:pt>
                <c:pt idx="109" formatCode="0">
                  <c:v>110867.33333333333</c:v>
                </c:pt>
                <c:pt idx="110" formatCode="0">
                  <c:v>92800.666666666672</c:v>
                </c:pt>
                <c:pt idx="111" formatCode="0">
                  <c:v>85586.333333333328</c:v>
                </c:pt>
                <c:pt idx="112" formatCode="0">
                  <c:v>97486</c:v>
                </c:pt>
                <c:pt idx="113" formatCode="0">
                  <c:v>112310.33333333333</c:v>
                </c:pt>
                <c:pt idx="114" formatCode="0">
                  <c:v>111669</c:v>
                </c:pt>
                <c:pt idx="115" formatCode="0">
                  <c:v>107130</c:v>
                </c:pt>
                <c:pt idx="116" formatCode="0">
                  <c:v>113819</c:v>
                </c:pt>
                <c:pt idx="117" formatCode="0">
                  <c:v>115009.66666666667</c:v>
                </c:pt>
                <c:pt idx="118" formatCode="0">
                  <c:v>103475</c:v>
                </c:pt>
                <c:pt idx="119" formatCode="0">
                  <c:v>89703.666666666672</c:v>
                </c:pt>
                <c:pt idx="120" formatCode="0">
                  <c:v>80028.666666666672</c:v>
                </c:pt>
                <c:pt idx="121" formatCode="0">
                  <c:v>80915</c:v>
                </c:pt>
                <c:pt idx="122" formatCode="0">
                  <c:v>87093.333333333328</c:v>
                </c:pt>
                <c:pt idx="123" formatCode="0">
                  <c:v>91883.333333333328</c:v>
                </c:pt>
                <c:pt idx="124" formatCode="0">
                  <c:v>101653.66666666667</c:v>
                </c:pt>
                <c:pt idx="125" formatCode="0">
                  <c:v>109704.66666666667</c:v>
                </c:pt>
                <c:pt idx="126" formatCode="0">
                  <c:v>117440</c:v>
                </c:pt>
                <c:pt idx="127" formatCode="0">
                  <c:v>120237</c:v>
                </c:pt>
                <c:pt idx="128" formatCode="0">
                  <c:v>123960.33333333333</c:v>
                </c:pt>
                <c:pt idx="129" formatCode="0">
                  <c:v>125546.33333333333</c:v>
                </c:pt>
                <c:pt idx="130" formatCode="0">
                  <c:v>128477.33333333333</c:v>
                </c:pt>
                <c:pt idx="131" formatCode="0">
                  <c:v>125409.33333333333</c:v>
                </c:pt>
                <c:pt idx="132" formatCode="0">
                  <c:v>135714.33333333334</c:v>
                </c:pt>
                <c:pt idx="133" formatCode="0">
                  <c:v>133509</c:v>
                </c:pt>
                <c:pt idx="134" formatCode="0">
                  <c:v>131258.33333333334</c:v>
                </c:pt>
                <c:pt idx="135" formatCode="0">
                  <c:v>132428.33333333334</c:v>
                </c:pt>
                <c:pt idx="136" formatCode="0">
                  <c:v>137776</c:v>
                </c:pt>
                <c:pt idx="137" formatCode="0">
                  <c:v>149280.33333333334</c:v>
                </c:pt>
                <c:pt idx="138" formatCode="0">
                  <c:v>142082</c:v>
                </c:pt>
                <c:pt idx="139" formatCode="0">
                  <c:v>141718</c:v>
                </c:pt>
                <c:pt idx="140" formatCode="0">
                  <c:v>137228.33333333334</c:v>
                </c:pt>
                <c:pt idx="141" formatCode="0">
                  <c:v>128826</c:v>
                </c:pt>
                <c:pt idx="142" formatCode="0">
                  <c:v>124438</c:v>
                </c:pt>
                <c:pt idx="143" formatCode="0">
                  <c:v>120054.66666666667</c:v>
                </c:pt>
                <c:pt idx="144" formatCode="0">
                  <c:v>125639.66666666667</c:v>
                </c:pt>
                <c:pt idx="145" formatCode="0">
                  <c:v>121975.33333333333</c:v>
                </c:pt>
                <c:pt idx="146" formatCode="0">
                  <c:v>112372.33333333333</c:v>
                </c:pt>
                <c:pt idx="147" formatCode="0">
                  <c:v>111870.66666666667</c:v>
                </c:pt>
                <c:pt idx="148" formatCode="0">
                  <c:v>119859.66666666667</c:v>
                </c:pt>
                <c:pt idx="149" formatCode="0">
                  <c:v>128385.33333333333</c:v>
                </c:pt>
                <c:pt idx="150" formatCode="0">
                  <c:v>122960</c:v>
                </c:pt>
                <c:pt idx="151" formatCode="0">
                  <c:v>117909</c:v>
                </c:pt>
                <c:pt idx="152" formatCode="0">
                  <c:v>119172</c:v>
                </c:pt>
                <c:pt idx="153" formatCode="0">
                  <c:v>126555.66666666667</c:v>
                </c:pt>
                <c:pt idx="154" formatCode="0">
                  <c:v>131331</c:v>
                </c:pt>
                <c:pt idx="155" formatCode="0">
                  <c:v>128505.66666666667</c:v>
                </c:pt>
                <c:pt idx="156" formatCode="0">
                  <c:v>127442.66666666667</c:v>
                </c:pt>
                <c:pt idx="157" formatCode="0">
                  <c:v>120579.66666666667</c:v>
                </c:pt>
                <c:pt idx="158" formatCode="0">
                  <c:v>120460.33333333333</c:v>
                </c:pt>
                <c:pt idx="159" formatCode="0">
                  <c:v>112573.33333333333</c:v>
                </c:pt>
                <c:pt idx="160" formatCode="0">
                  <c:v>109786</c:v>
                </c:pt>
                <c:pt idx="161" formatCode="0">
                  <c:v>106006.33333333333</c:v>
                </c:pt>
                <c:pt idx="162" formatCode="0">
                  <c:v>105112.66666666667</c:v>
                </c:pt>
                <c:pt idx="163" formatCode="0">
                  <c:v>106549.66666666667</c:v>
                </c:pt>
                <c:pt idx="164" formatCode="0">
                  <c:v>104106.66666666667</c:v>
                </c:pt>
                <c:pt idx="165" formatCode="0">
                  <c:v>112660</c:v>
                </c:pt>
                <c:pt idx="166" formatCode="0">
                  <c:v>121893.66666666667</c:v>
                </c:pt>
                <c:pt idx="167" formatCode="0">
                  <c:v>132275.66666666666</c:v>
                </c:pt>
                <c:pt idx="168" formatCode="0">
                  <c:v>146781</c:v>
                </c:pt>
                <c:pt idx="169" formatCode="0">
                  <c:v>135664.33333333334</c:v>
                </c:pt>
                <c:pt idx="170" formatCode="0">
                  <c:v>127175.33333333333</c:v>
                </c:pt>
                <c:pt idx="171" formatCode="0">
                  <c:v>117972.66666666667</c:v>
                </c:pt>
                <c:pt idx="172" formatCode="0">
                  <c:v>120625</c:v>
                </c:pt>
                <c:pt idx="173" formatCode="0">
                  <c:v>126751.66666666667</c:v>
                </c:pt>
                <c:pt idx="174" formatCode="0">
                  <c:v>123181</c:v>
                </c:pt>
                <c:pt idx="175" formatCode="0">
                  <c:v>129304</c:v>
                </c:pt>
                <c:pt idx="176" formatCode="0">
                  <c:v>131611.66666666666</c:v>
                </c:pt>
                <c:pt idx="177" formatCode="0">
                  <c:v>133828</c:v>
                </c:pt>
                <c:pt idx="178" formatCode="0">
                  <c:v>134944</c:v>
                </c:pt>
                <c:pt idx="179" formatCode="0">
                  <c:v>137804</c:v>
                </c:pt>
                <c:pt idx="180" formatCode="0">
                  <c:v>151297</c:v>
                </c:pt>
                <c:pt idx="181" formatCode="0">
                  <c:v>141118.33333333334</c:v>
                </c:pt>
                <c:pt idx="182" formatCode="0">
                  <c:v>133119</c:v>
                </c:pt>
                <c:pt idx="183" formatCode="0">
                  <c:v>123651.33333333333</c:v>
                </c:pt>
                <c:pt idx="184" formatCode="0">
                  <c:v>133966.33333333334</c:v>
                </c:pt>
                <c:pt idx="185" formatCode="0">
                  <c:v>143361</c:v>
                </c:pt>
                <c:pt idx="186" formatCode="0">
                  <c:v>143043.66666666666</c:v>
                </c:pt>
                <c:pt idx="187" formatCode="0">
                  <c:v>143435</c:v>
                </c:pt>
                <c:pt idx="188" formatCode="0">
                  <c:v>146342.66666666666</c:v>
                </c:pt>
                <c:pt idx="189" formatCode="0">
                  <c:v>144991.33333333334</c:v>
                </c:pt>
                <c:pt idx="190" formatCode="0">
                  <c:v>144613</c:v>
                </c:pt>
                <c:pt idx="191" formatCode="0">
                  <c:v>146816.66666666666</c:v>
                </c:pt>
                <c:pt idx="192" formatCode="0">
                  <c:v>159888.33333333334</c:v>
                </c:pt>
                <c:pt idx="193" formatCode="0">
                  <c:v>158307</c:v>
                </c:pt>
                <c:pt idx="194" formatCode="0">
                  <c:v>148136</c:v>
                </c:pt>
                <c:pt idx="195" formatCode="0">
                  <c:v>139165.33333333334</c:v>
                </c:pt>
                <c:pt idx="196" formatCode="0">
                  <c:v>138578.33333333334</c:v>
                </c:pt>
                <c:pt idx="197" formatCode="0">
                  <c:v>150660</c:v>
                </c:pt>
                <c:pt idx="198" formatCode="0">
                  <c:v>147386.33333333334</c:v>
                </c:pt>
                <c:pt idx="199" formatCode="0">
                  <c:v>158922</c:v>
                </c:pt>
                <c:pt idx="200" formatCode="0">
                  <c:v>163737.66666666666</c:v>
                </c:pt>
                <c:pt idx="201" formatCode="0">
                  <c:v>167849</c:v>
                </c:pt>
                <c:pt idx="202" formatCode="0">
                  <c:v>170995.66666666666</c:v>
                </c:pt>
                <c:pt idx="203" formatCode="0">
                  <c:v>172394.33333333334</c:v>
                </c:pt>
                <c:pt idx="204" formatCode="0">
                  <c:v>187565.33333333334</c:v>
                </c:pt>
                <c:pt idx="205" formatCode="0">
                  <c:v>180154.33333333334</c:v>
                </c:pt>
                <c:pt idx="206" formatCode="0">
                  <c:v>168075.66666666666</c:v>
                </c:pt>
                <c:pt idx="207" formatCode="0">
                  <c:v>164296.66666666666</c:v>
                </c:pt>
                <c:pt idx="208" formatCode="0">
                  <c:v>173090.33333333334</c:v>
                </c:pt>
                <c:pt idx="209" formatCode="0">
                  <c:v>194651</c:v>
                </c:pt>
                <c:pt idx="210" formatCode="0">
                  <c:v>196418.66666666666</c:v>
                </c:pt>
                <c:pt idx="211" formatCode="0">
                  <c:v>209098.66666666666</c:v>
                </c:pt>
                <c:pt idx="212" formatCode="0">
                  <c:v>217137</c:v>
                </c:pt>
                <c:pt idx="213" formatCode="0">
                  <c:v>218892.66666666666</c:v>
                </c:pt>
                <c:pt idx="214" formatCode="0">
                  <c:v>227922.33333333334</c:v>
                </c:pt>
                <c:pt idx="215" formatCode="0">
                  <c:v>228519</c:v>
                </c:pt>
                <c:pt idx="216" formatCode="0">
                  <c:v>241260.33333333334</c:v>
                </c:pt>
                <c:pt idx="217" formatCode="0">
                  <c:v>231453</c:v>
                </c:pt>
                <c:pt idx="218" formatCode="0">
                  <c:v>219380</c:v>
                </c:pt>
                <c:pt idx="219" formatCode="0">
                  <c:v>216019.66666666666</c:v>
                </c:pt>
                <c:pt idx="220" formatCode="0">
                  <c:v>231436.66666666666</c:v>
                </c:pt>
                <c:pt idx="221" formatCode="0">
                  <c:v>245172</c:v>
                </c:pt>
                <c:pt idx="222" formatCode="0">
                  <c:v>253136.33333333334</c:v>
                </c:pt>
                <c:pt idx="223" formatCode="0">
                  <c:v>262098</c:v>
                </c:pt>
                <c:pt idx="224" formatCode="0">
                  <c:v>263015.33333333331</c:v>
                </c:pt>
                <c:pt idx="225" formatCode="0">
                  <c:v>267236.66666666669</c:v>
                </c:pt>
                <c:pt idx="226" formatCode="0">
                  <c:v>250954</c:v>
                </c:pt>
                <c:pt idx="227" formatCode="0">
                  <c:v>228656.33333333334</c:v>
                </c:pt>
                <c:pt idx="228" formatCode="0">
                  <c:v>203928.33333333334</c:v>
                </c:pt>
                <c:pt idx="229" formatCode="0">
                  <c:v>189963</c:v>
                </c:pt>
                <c:pt idx="230" formatCode="0">
                  <c:v>197113</c:v>
                </c:pt>
                <c:pt idx="231" formatCode="0">
                  <c:v>222735.33333333334</c:v>
                </c:pt>
                <c:pt idx="232" formatCode="0">
                  <c:v>235044</c:v>
                </c:pt>
                <c:pt idx="233" formatCode="0">
                  <c:v>250906.66666666666</c:v>
                </c:pt>
                <c:pt idx="234" formatCode="0">
                  <c:v>260477.33333333334</c:v>
                </c:pt>
                <c:pt idx="235" formatCode="0">
                  <c:v>277481</c:v>
                </c:pt>
                <c:pt idx="236" formatCode="0">
                  <c:v>281201</c:v>
                </c:pt>
                <c:pt idx="237" formatCode="0">
                  <c:v>284054.66666666669</c:v>
                </c:pt>
                <c:pt idx="238" formatCode="0">
                  <c:v>287086.33333333331</c:v>
                </c:pt>
                <c:pt idx="239" formatCode="0">
                  <c:v>284959.33333333331</c:v>
                </c:pt>
                <c:pt idx="240" formatCode="0">
                  <c:v>279735.66666666669</c:v>
                </c:pt>
                <c:pt idx="241" formatCode="0">
                  <c:v>252685</c:v>
                </c:pt>
                <c:pt idx="242" formatCode="0">
                  <c:v>242429.66666666666</c:v>
                </c:pt>
                <c:pt idx="243" formatCode="0">
                  <c:v>262670.33333333331</c:v>
                </c:pt>
                <c:pt idx="244" formatCode="0">
                  <c:v>284177.66666666669</c:v>
                </c:pt>
                <c:pt idx="245" formatCode="0">
                  <c:v>294223.33333333331</c:v>
                </c:pt>
                <c:pt idx="246" formatCode="0">
                  <c:v>263900.66666666669</c:v>
                </c:pt>
                <c:pt idx="247" formatCode="0">
                  <c:v>272072</c:v>
                </c:pt>
                <c:pt idx="248" formatCode="0">
                  <c:v>292632</c:v>
                </c:pt>
                <c:pt idx="249" formatCode="0">
                  <c:v>307385.66666666669</c:v>
                </c:pt>
                <c:pt idx="250" formatCode="0">
                  <c:v>307655.66666666669</c:v>
                </c:pt>
                <c:pt idx="251" formatCode="0">
                  <c:v>312887</c:v>
                </c:pt>
                <c:pt idx="252" formatCode="0">
                  <c:v>337723</c:v>
                </c:pt>
                <c:pt idx="253" formatCode="0">
                  <c:v>318291</c:v>
                </c:pt>
                <c:pt idx="254" formatCode="0">
                  <c:v>300177.66666666669</c:v>
                </c:pt>
                <c:pt idx="255" formatCode="0">
                  <c:v>275042</c:v>
                </c:pt>
                <c:pt idx="256" formatCode="0">
                  <c:v>289811.66666666669</c:v>
                </c:pt>
                <c:pt idx="257" formatCode="0">
                  <c:v>304605.66666666669</c:v>
                </c:pt>
                <c:pt idx="258" formatCode="0">
                  <c:v>304000.33333333331</c:v>
                </c:pt>
                <c:pt idx="259" formatCode="0">
                  <c:v>309683.33333333331</c:v>
                </c:pt>
                <c:pt idx="260" formatCode="0">
                  <c:v>312633.33333333331</c:v>
                </c:pt>
                <c:pt idx="261" formatCode="0">
                  <c:v>315076.33333333331</c:v>
                </c:pt>
                <c:pt idx="262" formatCode="0">
                  <c:v>306530</c:v>
                </c:pt>
                <c:pt idx="263" formatCode="0">
                  <c:v>304617.33333333331</c:v>
                </c:pt>
                <c:pt idx="264" formatCode="0">
                  <c:v>316872.66666666669</c:v>
                </c:pt>
                <c:pt idx="265" formatCode="0">
                  <c:v>312757.66666666669</c:v>
                </c:pt>
                <c:pt idx="266" formatCode="0">
                  <c:v>288708</c:v>
                </c:pt>
                <c:pt idx="267" formatCode="0">
                  <c:v>272740.66666666669</c:v>
                </c:pt>
                <c:pt idx="268" formatCode="0">
                  <c:v>269278</c:v>
                </c:pt>
                <c:pt idx="269" formatCode="0">
                  <c:v>281947.33333333331</c:v>
                </c:pt>
                <c:pt idx="270" formatCode="0">
                  <c:v>299499.66666666669</c:v>
                </c:pt>
                <c:pt idx="271" formatCode="0">
                  <c:v>334941.33333333331</c:v>
                </c:pt>
                <c:pt idx="272" formatCode="0">
                  <c:v>379130.33333333331</c:v>
                </c:pt>
                <c:pt idx="273" formatCode="0">
                  <c:v>357433.66666666669</c:v>
                </c:pt>
                <c:pt idx="274" formatCode="0">
                  <c:v>349920</c:v>
                </c:pt>
                <c:pt idx="275" formatCode="0">
                  <c:v>313818</c:v>
                </c:pt>
                <c:pt idx="276" formatCode="0">
                  <c:v>337560.33333333331</c:v>
                </c:pt>
                <c:pt idx="277" formatCode="0">
                  <c:v>327502</c:v>
                </c:pt>
                <c:pt idx="278" formatCode="0">
                  <c:v>301950.33333333331</c:v>
                </c:pt>
                <c:pt idx="279" formatCode="0">
                  <c:v>276811.33333333331</c:v>
                </c:pt>
                <c:pt idx="280" formatCode="0">
                  <c:v>284230.66666666669</c:v>
                </c:pt>
                <c:pt idx="281" formatCode="0">
                  <c:v>311265.33333333331</c:v>
                </c:pt>
                <c:pt idx="282" formatCode="0">
                  <c:v>322836.33333333331</c:v>
                </c:pt>
                <c:pt idx="283" formatCode="0">
                  <c:v>325694.66666666669</c:v>
                </c:pt>
                <c:pt idx="284" formatCode="0">
                  <c:v>330022.66666666669</c:v>
                </c:pt>
                <c:pt idx="285" formatCode="0">
                  <c:v>327101</c:v>
                </c:pt>
                <c:pt idx="286" formatCode="0">
                  <c:v>323066.33333333331</c:v>
                </c:pt>
                <c:pt idx="287" formatCode="0">
                  <c:v>314314.33333333331</c:v>
                </c:pt>
                <c:pt idx="288" formatCode="0">
                  <c:v>328973</c:v>
                </c:pt>
                <c:pt idx="289" formatCode="0">
                  <c:v>323108.33333333331</c:v>
                </c:pt>
                <c:pt idx="290" formatCode="0">
                  <c:v>308577</c:v>
                </c:pt>
                <c:pt idx="291" formatCode="0">
                  <c:v>270903.66666666669</c:v>
                </c:pt>
                <c:pt idx="292" formatCode="0">
                  <c:v>264449</c:v>
                </c:pt>
                <c:pt idx="293" formatCode="0">
                  <c:v>275788.66666666669</c:v>
                </c:pt>
                <c:pt idx="294" formatCode="0">
                  <c:v>283376.66666666669</c:v>
                </c:pt>
                <c:pt idx="295" formatCode="0">
                  <c:v>283886</c:v>
                </c:pt>
                <c:pt idx="296" formatCode="0">
                  <c:v>276920.66666666669</c:v>
                </c:pt>
                <c:pt idx="297" formatCode="0">
                  <c:v>287830.33333333331</c:v>
                </c:pt>
                <c:pt idx="298" formatCode="0">
                  <c:v>291861</c:v>
                </c:pt>
                <c:pt idx="299" formatCode="0">
                  <c:v>299257</c:v>
                </c:pt>
                <c:pt idx="300" formatCode="0">
                  <c:v>323828.66666666669</c:v>
                </c:pt>
                <c:pt idx="301" formatCode="0">
                  <c:v>306141.66666666669</c:v>
                </c:pt>
                <c:pt idx="302" formatCode="0">
                  <c:v>269909</c:v>
                </c:pt>
                <c:pt idx="303" formatCode="0">
                  <c:v>224794.66666666666</c:v>
                </c:pt>
                <c:pt idx="304" formatCode="0">
                  <c:v>213322.33333333334</c:v>
                </c:pt>
                <c:pt idx="305" formatCode="0">
                  <c:v>222240.66666666666</c:v>
                </c:pt>
                <c:pt idx="306" formatCode="0">
                  <c:v>214862</c:v>
                </c:pt>
                <c:pt idx="307" formatCode="0">
                  <c:v>217607</c:v>
                </c:pt>
                <c:pt idx="308" formatCode="0">
                  <c:v>215796.33333333334</c:v>
                </c:pt>
                <c:pt idx="309" formatCode="0">
                  <c:v>211647.33333333334</c:v>
                </c:pt>
                <c:pt idx="310" formatCode="0">
                  <c:v>199829</c:v>
                </c:pt>
                <c:pt idx="311" formatCode="0">
                  <c:v>195806.33333333334</c:v>
                </c:pt>
                <c:pt idx="312" formatCode="0">
                  <c:v>205022.66666666666</c:v>
                </c:pt>
                <c:pt idx="313" formatCode="0">
                  <c:v>192731.33333333334</c:v>
                </c:pt>
                <c:pt idx="314" formatCode="0">
                  <c:v>176605.66666666666</c:v>
                </c:pt>
                <c:pt idx="315" formatCode="0">
                  <c:v>160457.33333333334</c:v>
                </c:pt>
                <c:pt idx="316" formatCode="0">
                  <c:v>163013.66666666666</c:v>
                </c:pt>
                <c:pt idx="317" formatCode="0">
                  <c:v>169904</c:v>
                </c:pt>
                <c:pt idx="318" formatCode="0">
                  <c:v>167411.66666666666</c:v>
                </c:pt>
                <c:pt idx="319" formatCode="0">
                  <c:v>173562.66666666666</c:v>
                </c:pt>
                <c:pt idx="320" formatCode="0">
                  <c:v>179029.33333333334</c:v>
                </c:pt>
                <c:pt idx="321" formatCode="0">
                  <c:v>175079.66666666666</c:v>
                </c:pt>
                <c:pt idx="322" formatCode="0">
                  <c:v>167624</c:v>
                </c:pt>
                <c:pt idx="323" formatCode="0">
                  <c:v>165707.66666666666</c:v>
                </c:pt>
                <c:pt idx="324" formatCode="0">
                  <c:v>180505.33333333334</c:v>
                </c:pt>
                <c:pt idx="325" formatCode="0">
                  <c:v>176561.33333333334</c:v>
                </c:pt>
                <c:pt idx="326" formatCode="0">
                  <c:v>162398.33333333334</c:v>
                </c:pt>
                <c:pt idx="327" formatCode="0">
                  <c:v>157318</c:v>
                </c:pt>
                <c:pt idx="328" formatCode="0">
                  <c:v>160553.66666666666</c:v>
                </c:pt>
                <c:pt idx="329" formatCode="0">
                  <c:v>180521</c:v>
                </c:pt>
                <c:pt idx="330" formatCode="0">
                  <c:v>182418</c:v>
                </c:pt>
                <c:pt idx="331" formatCode="0">
                  <c:v>191715.66666666666</c:v>
                </c:pt>
                <c:pt idx="332" formatCode="0">
                  <c:v>198705.33333333334</c:v>
                </c:pt>
                <c:pt idx="333" formatCode="0">
                  <c:v>200179</c:v>
                </c:pt>
                <c:pt idx="334" formatCode="0">
                  <c:v>206193.66666666666</c:v>
                </c:pt>
                <c:pt idx="335" formatCode="0">
                  <c:v>202085.66666666666</c:v>
                </c:pt>
                <c:pt idx="336" formatCode="0">
                  <c:v>206553.33333333334</c:v>
                </c:pt>
                <c:pt idx="337" formatCode="0">
                  <c:v>199353.66666666666</c:v>
                </c:pt>
                <c:pt idx="338" formatCode="0">
                  <c:v>183581.66666666666</c:v>
                </c:pt>
                <c:pt idx="339" formatCode="0">
                  <c:v>181826</c:v>
                </c:pt>
                <c:pt idx="340" formatCode="0">
                  <c:v>193851.66666666666</c:v>
                </c:pt>
                <c:pt idx="341" formatCode="0">
                  <c:v>208848.33333333334</c:v>
                </c:pt>
                <c:pt idx="342" formatCode="0">
                  <c:v>207051.66666666666</c:v>
                </c:pt>
                <c:pt idx="343" formatCode="0">
                  <c:v>207103</c:v>
                </c:pt>
                <c:pt idx="344" formatCode="0">
                  <c:v>222679</c:v>
                </c:pt>
                <c:pt idx="345" formatCode="0">
                  <c:v>226465.66666666666</c:v>
                </c:pt>
                <c:pt idx="346" formatCode="0">
                  <c:v>238828.66666666666</c:v>
                </c:pt>
                <c:pt idx="347" formatCode="0">
                  <c:v>232932.33333333334</c:v>
                </c:pt>
                <c:pt idx="348" formatCode="0">
                  <c:v>239993</c:v>
                </c:pt>
                <c:pt idx="349" formatCode="0">
                  <c:v>221729.66666666666</c:v>
                </c:pt>
                <c:pt idx="350" formatCode="0">
                  <c:v>210971.33333333334</c:v>
                </c:pt>
                <c:pt idx="351" formatCode="0">
                  <c:v>202519</c:v>
                </c:pt>
                <c:pt idx="352" formatCode="0">
                  <c:v>213234.66666666666</c:v>
                </c:pt>
                <c:pt idx="353" formatCode="0">
                  <c:v>228836.66666666666</c:v>
                </c:pt>
                <c:pt idx="354" formatCode="0">
                  <c:v>233517.66666666666</c:v>
                </c:pt>
                <c:pt idx="355" formatCode="0">
                  <c:v>237410</c:v>
                </c:pt>
                <c:pt idx="356" formatCode="0">
                  <c:v>236590.33333333334</c:v>
                </c:pt>
                <c:pt idx="357" formatCode="0">
                  <c:v>240451.33333333334</c:v>
                </c:pt>
                <c:pt idx="358" formatCode="0">
                  <c:v>243698.33333333334</c:v>
                </c:pt>
                <c:pt idx="359" formatCode="0">
                  <c:v>243463.66666666666</c:v>
                </c:pt>
                <c:pt idx="360" formatCode="0">
                  <c:v>252718</c:v>
                </c:pt>
                <c:pt idx="361" formatCode="0">
                  <c:v>232755</c:v>
                </c:pt>
                <c:pt idx="362" formatCode="0">
                  <c:v>218985</c:v>
                </c:pt>
                <c:pt idx="363" formatCode="0">
                  <c:v>186003</c:v>
                </c:pt>
                <c:pt idx="364" formatCode="0">
                  <c:v>140088</c:v>
                </c:pt>
                <c:pt idx="365" formatCode="0">
                  <c:v>93823.333333333328</c:v>
                </c:pt>
                <c:pt idx="366" formatCode="0">
                  <c:v>83557.666666666672</c:v>
                </c:pt>
                <c:pt idx="367" formatCode="0">
                  <c:v>123140.33333333333</c:v>
                </c:pt>
                <c:pt idx="368" formatCode="0">
                  <c:v>163537.66666666666</c:v>
                </c:pt>
                <c:pt idx="369" formatCode="0">
                  <c:v>188502.33333333334</c:v>
                </c:pt>
                <c:pt idx="370" formatCode="0">
                  <c:v>202025.66666666666</c:v>
                </c:pt>
                <c:pt idx="371" formatCode="0">
                  <c:v>215904</c:v>
                </c:pt>
                <c:pt idx="372" formatCode="0">
                  <c:v>227985.66666666666</c:v>
                </c:pt>
                <c:pt idx="373" formatCode="0">
                  <c:v>213349</c:v>
                </c:pt>
                <c:pt idx="374" formatCode="0">
                  <c:v>194129.33333333334</c:v>
                </c:pt>
                <c:pt idx="375" formatCode="0">
                  <c:v>175942.33333333334</c:v>
                </c:pt>
                <c:pt idx="376" formatCode="0">
                  <c:v>177262.33333333334</c:v>
                </c:pt>
                <c:pt idx="377" formatCode="0">
                  <c:v>184352.66666666666</c:v>
                </c:pt>
                <c:pt idx="378" formatCode="0">
                  <c:v>182031.33333333334</c:v>
                </c:pt>
                <c:pt idx="379" formatCode="0">
                  <c:v>182148.66666666666</c:v>
                </c:pt>
                <c:pt idx="380" formatCode="0">
                  <c:v>176865.66666666666</c:v>
                </c:pt>
                <c:pt idx="381" formatCode="0">
                  <c:v>167752</c:v>
                </c:pt>
                <c:pt idx="382" formatCode="0">
                  <c:v>163394.33333333334</c:v>
                </c:pt>
                <c:pt idx="383" formatCode="0">
                  <c:v>163455.33333333334</c:v>
                </c:pt>
                <c:pt idx="384" formatCode="0">
                  <c:v>180787</c:v>
                </c:pt>
                <c:pt idx="385" formatCode="0">
                  <c:v>168829.33333333334</c:v>
                </c:pt>
                <c:pt idx="386" formatCode="0">
                  <c:v>155288.33333333334</c:v>
                </c:pt>
                <c:pt idx="387" formatCode="0">
                  <c:v>135201</c:v>
                </c:pt>
                <c:pt idx="388" formatCode="0">
                  <c:v>142119.66666666666</c:v>
                </c:pt>
                <c:pt idx="389" formatCode="0">
                  <c:v>160366</c:v>
                </c:pt>
                <c:pt idx="390" formatCode="0">
                  <c:v>170781.66666666666</c:v>
                </c:pt>
                <c:pt idx="391" formatCode="0">
                  <c:v>182361.33333333334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B9-4FF9-A966-3AAAAAD0B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030159"/>
        <c:axId val="431026415"/>
      </c:lineChart>
      <c:catAx>
        <c:axId val="431030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26415"/>
        <c:crosses val="autoZero"/>
        <c:auto val="1"/>
        <c:lblAlgn val="ctr"/>
        <c:lblOffset val="100"/>
        <c:noMultiLvlLbl val="0"/>
      </c:catAx>
      <c:valAx>
        <c:axId val="43102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3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'Exponential Smoothing'!$B$3:$B$394</c:f>
              <c:numCache>
                <c:formatCode>0</c:formatCode>
                <c:ptCount val="392"/>
                <c:pt idx="0">
                  <c:v>69792</c:v>
                </c:pt>
                <c:pt idx="1">
                  <c:v>57258</c:v>
                </c:pt>
                <c:pt idx="2">
                  <c:v>32740</c:v>
                </c:pt>
                <c:pt idx="3">
                  <c:v>32812</c:v>
                </c:pt>
                <c:pt idx="4">
                  <c:v>58464</c:v>
                </c:pt>
                <c:pt idx="5">
                  <c:v>37632</c:v>
                </c:pt>
                <c:pt idx="6">
                  <c:v>43697</c:v>
                </c:pt>
                <c:pt idx="7">
                  <c:v>84707</c:v>
                </c:pt>
                <c:pt idx="8">
                  <c:v>75195</c:v>
                </c:pt>
                <c:pt idx="9">
                  <c:v>80938</c:v>
                </c:pt>
                <c:pt idx="10">
                  <c:v>73082</c:v>
                </c:pt>
                <c:pt idx="11">
                  <c:v>66391</c:v>
                </c:pt>
                <c:pt idx="12">
                  <c:v>60486</c:v>
                </c:pt>
                <c:pt idx="13">
                  <c:v>58540</c:v>
                </c:pt>
                <c:pt idx="14">
                  <c:v>66155</c:v>
                </c:pt>
                <c:pt idx="15">
                  <c:v>39851</c:v>
                </c:pt>
                <c:pt idx="16">
                  <c:v>55941</c:v>
                </c:pt>
                <c:pt idx="17">
                  <c:v>68826</c:v>
                </c:pt>
                <c:pt idx="18">
                  <c:v>85112</c:v>
                </c:pt>
                <c:pt idx="19">
                  <c:v>78648</c:v>
                </c:pt>
                <c:pt idx="20">
                  <c:v>73080</c:v>
                </c:pt>
                <c:pt idx="21">
                  <c:v>80372</c:v>
                </c:pt>
                <c:pt idx="22">
                  <c:v>69039</c:v>
                </c:pt>
                <c:pt idx="23">
                  <c:v>55458</c:v>
                </c:pt>
                <c:pt idx="24">
                  <c:v>55747</c:v>
                </c:pt>
                <c:pt idx="25">
                  <c:v>45472</c:v>
                </c:pt>
                <c:pt idx="26">
                  <c:v>39612</c:v>
                </c:pt>
                <c:pt idx="27">
                  <c:v>76270</c:v>
                </c:pt>
                <c:pt idx="28">
                  <c:v>62091</c:v>
                </c:pt>
                <c:pt idx="29">
                  <c:v>67800</c:v>
                </c:pt>
                <c:pt idx="30">
                  <c:v>71403</c:v>
                </c:pt>
                <c:pt idx="31">
                  <c:v>67980</c:v>
                </c:pt>
                <c:pt idx="32">
                  <c:v>69585</c:v>
                </c:pt>
                <c:pt idx="33">
                  <c:v>72163</c:v>
                </c:pt>
                <c:pt idx="34">
                  <c:v>75357</c:v>
                </c:pt>
                <c:pt idx="35">
                  <c:v>67997</c:v>
                </c:pt>
                <c:pt idx="36">
                  <c:v>61071</c:v>
                </c:pt>
                <c:pt idx="37">
                  <c:v>66606</c:v>
                </c:pt>
                <c:pt idx="38">
                  <c:v>90636</c:v>
                </c:pt>
                <c:pt idx="39">
                  <c:v>82832</c:v>
                </c:pt>
                <c:pt idx="40">
                  <c:v>90675</c:v>
                </c:pt>
                <c:pt idx="41">
                  <c:v>92286</c:v>
                </c:pt>
                <c:pt idx="42">
                  <c:v>94397</c:v>
                </c:pt>
                <c:pt idx="43">
                  <c:v>109283</c:v>
                </c:pt>
                <c:pt idx="44">
                  <c:v>101182</c:v>
                </c:pt>
                <c:pt idx="45">
                  <c:v>97551</c:v>
                </c:pt>
                <c:pt idx="46">
                  <c:v>105926</c:v>
                </c:pt>
                <c:pt idx="47">
                  <c:v>105746</c:v>
                </c:pt>
                <c:pt idx="48">
                  <c:v>93915</c:v>
                </c:pt>
                <c:pt idx="49">
                  <c:v>91542</c:v>
                </c:pt>
                <c:pt idx="50">
                  <c:v>114805</c:v>
                </c:pt>
                <c:pt idx="51">
                  <c:v>96698</c:v>
                </c:pt>
                <c:pt idx="52">
                  <c:v>118772</c:v>
                </c:pt>
                <c:pt idx="53">
                  <c:v>120281</c:v>
                </c:pt>
                <c:pt idx="54">
                  <c:v>109044</c:v>
                </c:pt>
                <c:pt idx="55">
                  <c:v>159083</c:v>
                </c:pt>
                <c:pt idx="56">
                  <c:v>114803</c:v>
                </c:pt>
                <c:pt idx="57">
                  <c:v>127987</c:v>
                </c:pt>
                <c:pt idx="58">
                  <c:v>139273</c:v>
                </c:pt>
                <c:pt idx="59">
                  <c:v>140448</c:v>
                </c:pt>
                <c:pt idx="60">
                  <c:v>110921</c:v>
                </c:pt>
                <c:pt idx="61">
                  <c:v>132244</c:v>
                </c:pt>
                <c:pt idx="62">
                  <c:v>178474</c:v>
                </c:pt>
                <c:pt idx="63">
                  <c:v>135202</c:v>
                </c:pt>
                <c:pt idx="64">
                  <c:v>135837</c:v>
                </c:pt>
                <c:pt idx="65">
                  <c:v>137598</c:v>
                </c:pt>
                <c:pt idx="66">
                  <c:v>133326</c:v>
                </c:pt>
                <c:pt idx="67">
                  <c:v>155183</c:v>
                </c:pt>
                <c:pt idx="68">
                  <c:v>137920</c:v>
                </c:pt>
                <c:pt idx="69">
                  <c:v>146628</c:v>
                </c:pt>
                <c:pt idx="70">
                  <c:v>146066</c:v>
                </c:pt>
                <c:pt idx="71">
                  <c:v>135447</c:v>
                </c:pt>
                <c:pt idx="72">
                  <c:v>113611</c:v>
                </c:pt>
                <c:pt idx="73">
                  <c:v>129557</c:v>
                </c:pt>
                <c:pt idx="74">
                  <c:v>135244</c:v>
                </c:pt>
                <c:pt idx="75">
                  <c:v>128993</c:v>
                </c:pt>
                <c:pt idx="76">
                  <c:v>147166</c:v>
                </c:pt>
                <c:pt idx="77">
                  <c:v>129070</c:v>
                </c:pt>
                <c:pt idx="78">
                  <c:v>153716</c:v>
                </c:pt>
                <c:pt idx="79">
                  <c:v>151652</c:v>
                </c:pt>
                <c:pt idx="80">
                  <c:v>165120</c:v>
                </c:pt>
                <c:pt idx="81">
                  <c:v>163423</c:v>
                </c:pt>
                <c:pt idx="82">
                  <c:v>158599</c:v>
                </c:pt>
                <c:pt idx="83">
                  <c:v>152407</c:v>
                </c:pt>
                <c:pt idx="84">
                  <c:v>150152</c:v>
                </c:pt>
                <c:pt idx="85">
                  <c:v>137523</c:v>
                </c:pt>
                <c:pt idx="86">
                  <c:v>159027</c:v>
                </c:pt>
                <c:pt idx="87">
                  <c:v>176706</c:v>
                </c:pt>
                <c:pt idx="88">
                  <c:v>167344</c:v>
                </c:pt>
                <c:pt idx="89">
                  <c:v>167959</c:v>
                </c:pt>
                <c:pt idx="90">
                  <c:v>175383</c:v>
                </c:pt>
                <c:pt idx="91">
                  <c:v>173822</c:v>
                </c:pt>
                <c:pt idx="92">
                  <c:v>180865</c:v>
                </c:pt>
                <c:pt idx="93">
                  <c:v>185697</c:v>
                </c:pt>
                <c:pt idx="94">
                  <c:v>140970</c:v>
                </c:pt>
                <c:pt idx="95">
                  <c:v>115568</c:v>
                </c:pt>
                <c:pt idx="96">
                  <c:v>125788</c:v>
                </c:pt>
                <c:pt idx="97">
                  <c:v>115902</c:v>
                </c:pt>
                <c:pt idx="98">
                  <c:v>128629</c:v>
                </c:pt>
                <c:pt idx="99">
                  <c:v>138591</c:v>
                </c:pt>
                <c:pt idx="100">
                  <c:v>154580</c:v>
                </c:pt>
                <c:pt idx="101">
                  <c:v>129611</c:v>
                </c:pt>
                <c:pt idx="102">
                  <c:v>135337</c:v>
                </c:pt>
                <c:pt idx="103">
                  <c:v>146373</c:v>
                </c:pt>
                <c:pt idx="104">
                  <c:v>124538</c:v>
                </c:pt>
                <c:pt idx="105">
                  <c:v>108528</c:v>
                </c:pt>
                <c:pt idx="106">
                  <c:v>111375</c:v>
                </c:pt>
                <c:pt idx="107">
                  <c:v>127366</c:v>
                </c:pt>
                <c:pt idx="108">
                  <c:v>93861</c:v>
                </c:pt>
                <c:pt idx="109">
                  <c:v>57175</c:v>
                </c:pt>
                <c:pt idx="110">
                  <c:v>105723</c:v>
                </c:pt>
                <c:pt idx="111">
                  <c:v>129560</c:v>
                </c:pt>
                <c:pt idx="112">
                  <c:v>101648</c:v>
                </c:pt>
                <c:pt idx="113">
                  <c:v>103799</c:v>
                </c:pt>
                <c:pt idx="114">
                  <c:v>115943</c:v>
                </c:pt>
                <c:pt idx="115">
                  <c:v>121715</c:v>
                </c:pt>
                <c:pt idx="116">
                  <c:v>107371</c:v>
                </c:pt>
                <c:pt idx="117">
                  <c:v>81339</c:v>
                </c:pt>
                <c:pt idx="118">
                  <c:v>80401</c:v>
                </c:pt>
                <c:pt idx="119">
                  <c:v>78346</c:v>
                </c:pt>
                <c:pt idx="120">
                  <c:v>83998</c:v>
                </c:pt>
                <c:pt idx="121">
                  <c:v>98936</c:v>
                </c:pt>
                <c:pt idx="122">
                  <c:v>92716</c:v>
                </c:pt>
                <c:pt idx="123">
                  <c:v>113309</c:v>
                </c:pt>
                <c:pt idx="124">
                  <c:v>123089</c:v>
                </c:pt>
                <c:pt idx="125">
                  <c:v>115922</c:v>
                </c:pt>
                <c:pt idx="126">
                  <c:v>121700</c:v>
                </c:pt>
                <c:pt idx="127">
                  <c:v>134259</c:v>
                </c:pt>
                <c:pt idx="128">
                  <c:v>120680</c:v>
                </c:pt>
                <c:pt idx="129">
                  <c:v>130493</c:v>
                </c:pt>
                <c:pt idx="130">
                  <c:v>125055</c:v>
                </c:pt>
                <c:pt idx="131">
                  <c:v>151595</c:v>
                </c:pt>
                <c:pt idx="132">
                  <c:v>123877</c:v>
                </c:pt>
                <c:pt idx="133">
                  <c:v>118303</c:v>
                </c:pt>
                <c:pt idx="134">
                  <c:v>155105</c:v>
                </c:pt>
                <c:pt idx="135">
                  <c:v>139920</c:v>
                </c:pt>
                <c:pt idx="136">
                  <c:v>152816</c:v>
                </c:pt>
                <c:pt idx="137">
                  <c:v>133510</c:v>
                </c:pt>
                <c:pt idx="138">
                  <c:v>138828</c:v>
                </c:pt>
                <c:pt idx="139">
                  <c:v>139347</c:v>
                </c:pt>
                <c:pt idx="140">
                  <c:v>108303</c:v>
                </c:pt>
                <c:pt idx="141">
                  <c:v>125664</c:v>
                </c:pt>
                <c:pt idx="142">
                  <c:v>126197</c:v>
                </c:pt>
                <c:pt idx="143">
                  <c:v>125058</c:v>
                </c:pt>
                <c:pt idx="144">
                  <c:v>114671</c:v>
                </c:pt>
                <c:pt idx="145">
                  <c:v>97388</c:v>
                </c:pt>
                <c:pt idx="146">
                  <c:v>123553</c:v>
                </c:pt>
                <c:pt idx="147">
                  <c:v>138638</c:v>
                </c:pt>
                <c:pt idx="148">
                  <c:v>122965</c:v>
                </c:pt>
                <c:pt idx="149">
                  <c:v>107277</c:v>
                </c:pt>
                <c:pt idx="150">
                  <c:v>123485</c:v>
                </c:pt>
                <c:pt idx="151">
                  <c:v>126754</c:v>
                </c:pt>
                <c:pt idx="152">
                  <c:v>129428</c:v>
                </c:pt>
                <c:pt idx="153">
                  <c:v>137811</c:v>
                </c:pt>
                <c:pt idx="154">
                  <c:v>118278</c:v>
                </c:pt>
                <c:pt idx="155">
                  <c:v>126239</c:v>
                </c:pt>
                <c:pt idx="156">
                  <c:v>117222</c:v>
                </c:pt>
                <c:pt idx="157">
                  <c:v>117920</c:v>
                </c:pt>
                <c:pt idx="158">
                  <c:v>102578</c:v>
                </c:pt>
                <c:pt idx="159">
                  <c:v>108860</c:v>
                </c:pt>
                <c:pt idx="160">
                  <c:v>106581</c:v>
                </c:pt>
                <c:pt idx="161">
                  <c:v>99897</c:v>
                </c:pt>
                <c:pt idx="162">
                  <c:v>113171</c:v>
                </c:pt>
                <c:pt idx="163">
                  <c:v>99252</c:v>
                </c:pt>
                <c:pt idx="164">
                  <c:v>125557</c:v>
                </c:pt>
                <c:pt idx="165">
                  <c:v>140872</c:v>
                </c:pt>
                <c:pt idx="166">
                  <c:v>130398</c:v>
                </c:pt>
                <c:pt idx="167">
                  <c:v>169073</c:v>
                </c:pt>
                <c:pt idx="168">
                  <c:v>107522</c:v>
                </c:pt>
                <c:pt idx="169">
                  <c:v>104931</c:v>
                </c:pt>
                <c:pt idx="170">
                  <c:v>141465</c:v>
                </c:pt>
                <c:pt idx="171">
                  <c:v>115479</c:v>
                </c:pt>
                <c:pt idx="172">
                  <c:v>123311</c:v>
                </c:pt>
                <c:pt idx="173">
                  <c:v>130753</c:v>
                </c:pt>
                <c:pt idx="174">
                  <c:v>133848</c:v>
                </c:pt>
                <c:pt idx="175">
                  <c:v>130234</c:v>
                </c:pt>
                <c:pt idx="176">
                  <c:v>137402</c:v>
                </c:pt>
                <c:pt idx="177">
                  <c:v>137196</c:v>
                </c:pt>
                <c:pt idx="178">
                  <c:v>138814</c:v>
                </c:pt>
                <c:pt idx="179">
                  <c:v>177881</c:v>
                </c:pt>
                <c:pt idx="180">
                  <c:v>106660</c:v>
                </c:pt>
                <c:pt idx="181">
                  <c:v>114816</c:v>
                </c:pt>
                <c:pt idx="182">
                  <c:v>149478</c:v>
                </c:pt>
                <c:pt idx="183">
                  <c:v>137605</c:v>
                </c:pt>
                <c:pt idx="184">
                  <c:v>143000</c:v>
                </c:pt>
                <c:pt idx="185">
                  <c:v>148526</c:v>
                </c:pt>
                <c:pt idx="186">
                  <c:v>138779</c:v>
                </c:pt>
                <c:pt idx="187">
                  <c:v>151723</c:v>
                </c:pt>
                <c:pt idx="188">
                  <c:v>144472</c:v>
                </c:pt>
                <c:pt idx="189">
                  <c:v>137644</c:v>
                </c:pt>
                <c:pt idx="190">
                  <c:v>158334</c:v>
                </c:pt>
                <c:pt idx="191">
                  <c:v>183687</c:v>
                </c:pt>
                <c:pt idx="192">
                  <c:v>132900</c:v>
                </c:pt>
                <c:pt idx="193">
                  <c:v>127821</c:v>
                </c:pt>
                <c:pt idx="194">
                  <c:v>156775</c:v>
                </c:pt>
                <c:pt idx="195">
                  <c:v>131139</c:v>
                </c:pt>
                <c:pt idx="196">
                  <c:v>164066</c:v>
                </c:pt>
                <c:pt idx="197">
                  <c:v>146954</c:v>
                </c:pt>
                <c:pt idx="198">
                  <c:v>165746</c:v>
                </c:pt>
                <c:pt idx="199">
                  <c:v>178513</c:v>
                </c:pt>
                <c:pt idx="200">
                  <c:v>159288</c:v>
                </c:pt>
                <c:pt idx="201">
                  <c:v>175186</c:v>
                </c:pt>
                <c:pt idx="202">
                  <c:v>182709</c:v>
                </c:pt>
                <c:pt idx="203">
                  <c:v>204801</c:v>
                </c:pt>
                <c:pt idx="204">
                  <c:v>152953</c:v>
                </c:pt>
                <c:pt idx="205">
                  <c:v>146473</c:v>
                </c:pt>
                <c:pt idx="206">
                  <c:v>193464</c:v>
                </c:pt>
                <c:pt idx="207">
                  <c:v>179334</c:v>
                </c:pt>
                <c:pt idx="208">
                  <c:v>211155</c:v>
                </c:pt>
                <c:pt idx="209">
                  <c:v>198767</c:v>
                </c:pt>
                <c:pt idx="210">
                  <c:v>217374</c:v>
                </c:pt>
                <c:pt idx="211">
                  <c:v>235270</c:v>
                </c:pt>
                <c:pt idx="212">
                  <c:v>204034</c:v>
                </c:pt>
                <c:pt idx="213">
                  <c:v>244463</c:v>
                </c:pt>
                <c:pt idx="214">
                  <c:v>237060</c:v>
                </c:pt>
                <c:pt idx="215">
                  <c:v>242258</c:v>
                </c:pt>
                <c:pt idx="216">
                  <c:v>215041</c:v>
                </c:pt>
                <c:pt idx="217">
                  <c:v>200841</c:v>
                </c:pt>
                <c:pt idx="218">
                  <c:v>232177</c:v>
                </c:pt>
                <c:pt idx="219">
                  <c:v>261292</c:v>
                </c:pt>
                <c:pt idx="220">
                  <c:v>242047</c:v>
                </c:pt>
                <c:pt idx="221">
                  <c:v>256070</c:v>
                </c:pt>
                <c:pt idx="222">
                  <c:v>288177</c:v>
                </c:pt>
                <c:pt idx="223">
                  <c:v>244799</c:v>
                </c:pt>
                <c:pt idx="224">
                  <c:v>268734</c:v>
                </c:pt>
                <c:pt idx="225">
                  <c:v>239329</c:v>
                </c:pt>
                <c:pt idx="226">
                  <c:v>177906</c:v>
                </c:pt>
                <c:pt idx="227">
                  <c:v>194550</c:v>
                </c:pt>
                <c:pt idx="228">
                  <c:v>197433</c:v>
                </c:pt>
                <c:pt idx="229">
                  <c:v>199356</c:v>
                </c:pt>
                <c:pt idx="230">
                  <c:v>271417</c:v>
                </c:pt>
                <c:pt idx="231">
                  <c:v>234359</c:v>
                </c:pt>
                <c:pt idx="232">
                  <c:v>246944</c:v>
                </c:pt>
                <c:pt idx="233">
                  <c:v>300129</c:v>
                </c:pt>
                <c:pt idx="234">
                  <c:v>285370</c:v>
                </c:pt>
                <c:pt idx="235">
                  <c:v>258104</c:v>
                </c:pt>
                <c:pt idx="236">
                  <c:v>308690</c:v>
                </c:pt>
                <c:pt idx="237">
                  <c:v>294465</c:v>
                </c:pt>
                <c:pt idx="238">
                  <c:v>251723</c:v>
                </c:pt>
                <c:pt idx="239">
                  <c:v>293019</c:v>
                </c:pt>
                <c:pt idx="240">
                  <c:v>213313</c:v>
                </c:pt>
                <c:pt idx="241">
                  <c:v>220957</c:v>
                </c:pt>
                <c:pt idx="242">
                  <c:v>353741</c:v>
                </c:pt>
                <c:pt idx="243">
                  <c:v>277835</c:v>
                </c:pt>
                <c:pt idx="244">
                  <c:v>251094</c:v>
                </c:pt>
                <c:pt idx="245">
                  <c:v>262773</c:v>
                </c:pt>
                <c:pt idx="246">
                  <c:v>302349</c:v>
                </c:pt>
                <c:pt idx="247">
                  <c:v>312774</c:v>
                </c:pt>
                <c:pt idx="248">
                  <c:v>307034</c:v>
                </c:pt>
                <c:pt idx="249">
                  <c:v>303159</c:v>
                </c:pt>
                <c:pt idx="250">
                  <c:v>328468</c:v>
                </c:pt>
                <c:pt idx="251">
                  <c:v>381542</c:v>
                </c:pt>
                <c:pt idx="252">
                  <c:v>244863</c:v>
                </c:pt>
                <c:pt idx="253">
                  <c:v>274128</c:v>
                </c:pt>
                <c:pt idx="254">
                  <c:v>306135</c:v>
                </c:pt>
                <c:pt idx="255">
                  <c:v>289172</c:v>
                </c:pt>
                <c:pt idx="256">
                  <c:v>318510</c:v>
                </c:pt>
                <c:pt idx="257">
                  <c:v>304319</c:v>
                </c:pt>
                <c:pt idx="258">
                  <c:v>306221</c:v>
                </c:pt>
                <c:pt idx="259">
                  <c:v>327360</c:v>
                </c:pt>
                <c:pt idx="260">
                  <c:v>311648</c:v>
                </c:pt>
                <c:pt idx="261">
                  <c:v>280582</c:v>
                </c:pt>
                <c:pt idx="262">
                  <c:v>321622</c:v>
                </c:pt>
                <c:pt idx="263">
                  <c:v>348414</c:v>
                </c:pt>
                <c:pt idx="264">
                  <c:v>268237</c:v>
                </c:pt>
                <c:pt idx="265">
                  <c:v>249473</c:v>
                </c:pt>
                <c:pt idx="266">
                  <c:v>300512</c:v>
                </c:pt>
                <c:pt idx="267">
                  <c:v>257849</c:v>
                </c:pt>
                <c:pt idx="268">
                  <c:v>287481</c:v>
                </c:pt>
                <c:pt idx="269">
                  <c:v>353169</c:v>
                </c:pt>
                <c:pt idx="270">
                  <c:v>364174</c:v>
                </c:pt>
                <c:pt idx="271">
                  <c:v>420048</c:v>
                </c:pt>
                <c:pt idx="272">
                  <c:v>288079</c:v>
                </c:pt>
                <c:pt idx="273">
                  <c:v>341633</c:v>
                </c:pt>
                <c:pt idx="274">
                  <c:v>311742</c:v>
                </c:pt>
                <c:pt idx="275">
                  <c:v>359306</c:v>
                </c:pt>
                <c:pt idx="276">
                  <c:v>311458</c:v>
                </c:pt>
                <c:pt idx="277">
                  <c:v>235087</c:v>
                </c:pt>
                <c:pt idx="278">
                  <c:v>283889</c:v>
                </c:pt>
                <c:pt idx="279">
                  <c:v>333716</c:v>
                </c:pt>
                <c:pt idx="280">
                  <c:v>316191</c:v>
                </c:pt>
                <c:pt idx="281">
                  <c:v>318602</c:v>
                </c:pt>
                <c:pt idx="282">
                  <c:v>342291</c:v>
                </c:pt>
                <c:pt idx="283">
                  <c:v>329175</c:v>
                </c:pt>
                <c:pt idx="284">
                  <c:v>309837</c:v>
                </c:pt>
                <c:pt idx="285">
                  <c:v>330187</c:v>
                </c:pt>
                <c:pt idx="286">
                  <c:v>302919</c:v>
                </c:pt>
                <c:pt idx="287">
                  <c:v>353813</c:v>
                </c:pt>
                <c:pt idx="288">
                  <c:v>312593</c:v>
                </c:pt>
                <c:pt idx="289">
                  <c:v>259325</c:v>
                </c:pt>
                <c:pt idx="290">
                  <c:v>240793</c:v>
                </c:pt>
                <c:pt idx="291">
                  <c:v>293229</c:v>
                </c:pt>
                <c:pt idx="292">
                  <c:v>293344</c:v>
                </c:pt>
                <c:pt idx="293">
                  <c:v>263557</c:v>
                </c:pt>
                <c:pt idx="294">
                  <c:v>294757</c:v>
                </c:pt>
                <c:pt idx="295">
                  <c:v>272448</c:v>
                </c:pt>
                <c:pt idx="296">
                  <c:v>296286</c:v>
                </c:pt>
                <c:pt idx="297">
                  <c:v>306849</c:v>
                </c:pt>
                <c:pt idx="298">
                  <c:v>294636</c:v>
                </c:pt>
                <c:pt idx="299">
                  <c:v>370001</c:v>
                </c:pt>
                <c:pt idx="300">
                  <c:v>253788</c:v>
                </c:pt>
                <c:pt idx="301">
                  <c:v>185938</c:v>
                </c:pt>
                <c:pt idx="302">
                  <c:v>234658</c:v>
                </c:pt>
                <c:pt idx="303">
                  <c:v>219371</c:v>
                </c:pt>
                <c:pt idx="304">
                  <c:v>212693</c:v>
                </c:pt>
                <c:pt idx="305">
                  <c:v>212522</c:v>
                </c:pt>
                <c:pt idx="306">
                  <c:v>227606</c:v>
                </c:pt>
                <c:pt idx="307">
                  <c:v>207261</c:v>
                </c:pt>
                <c:pt idx="308">
                  <c:v>200075</c:v>
                </c:pt>
                <c:pt idx="309">
                  <c:v>192151</c:v>
                </c:pt>
                <c:pt idx="310">
                  <c:v>195193</c:v>
                </c:pt>
                <c:pt idx="311">
                  <c:v>227724</c:v>
                </c:pt>
                <c:pt idx="312">
                  <c:v>155277</c:v>
                </c:pt>
                <c:pt idx="313">
                  <c:v>146816</c:v>
                </c:pt>
                <c:pt idx="314">
                  <c:v>179279</c:v>
                </c:pt>
                <c:pt idx="315">
                  <c:v>162946</c:v>
                </c:pt>
                <c:pt idx="316">
                  <c:v>167487</c:v>
                </c:pt>
                <c:pt idx="317">
                  <c:v>171802</c:v>
                </c:pt>
                <c:pt idx="318">
                  <c:v>181399</c:v>
                </c:pt>
                <c:pt idx="319">
                  <c:v>183887</c:v>
                </c:pt>
                <c:pt idx="320">
                  <c:v>159953</c:v>
                </c:pt>
                <c:pt idx="321">
                  <c:v>159032</c:v>
                </c:pt>
                <c:pt idx="322">
                  <c:v>178138</c:v>
                </c:pt>
                <c:pt idx="323">
                  <c:v>204346</c:v>
                </c:pt>
                <c:pt idx="324">
                  <c:v>147200</c:v>
                </c:pt>
                <c:pt idx="325">
                  <c:v>135649</c:v>
                </c:pt>
                <c:pt idx="326">
                  <c:v>189105</c:v>
                </c:pt>
                <c:pt idx="327">
                  <c:v>156907</c:v>
                </c:pt>
                <c:pt idx="328">
                  <c:v>195551</c:v>
                </c:pt>
                <c:pt idx="329">
                  <c:v>194796</c:v>
                </c:pt>
                <c:pt idx="330">
                  <c:v>184800</c:v>
                </c:pt>
                <c:pt idx="331">
                  <c:v>216520</c:v>
                </c:pt>
                <c:pt idx="332">
                  <c:v>199217</c:v>
                </c:pt>
                <c:pt idx="333">
                  <c:v>202844</c:v>
                </c:pt>
                <c:pt idx="334">
                  <c:v>204196</c:v>
                </c:pt>
                <c:pt idx="335">
                  <c:v>212620</c:v>
                </c:pt>
                <c:pt idx="336">
                  <c:v>181245</c:v>
                </c:pt>
                <c:pt idx="337">
                  <c:v>156880</c:v>
                </c:pt>
                <c:pt idx="338">
                  <c:v>207353</c:v>
                </c:pt>
                <c:pt idx="339">
                  <c:v>217322</c:v>
                </c:pt>
                <c:pt idx="340">
                  <c:v>201870</c:v>
                </c:pt>
                <c:pt idx="341">
                  <c:v>201963</c:v>
                </c:pt>
                <c:pt idx="342">
                  <c:v>217476</c:v>
                </c:pt>
                <c:pt idx="343">
                  <c:v>248598</c:v>
                </c:pt>
                <c:pt idx="344">
                  <c:v>213323</c:v>
                </c:pt>
                <c:pt idx="345">
                  <c:v>254565</c:v>
                </c:pt>
                <c:pt idx="346">
                  <c:v>230909</c:v>
                </c:pt>
                <c:pt idx="347">
                  <c:v>234505</c:v>
                </c:pt>
                <c:pt idx="348">
                  <c:v>199775</c:v>
                </c:pt>
                <c:pt idx="349">
                  <c:v>198634</c:v>
                </c:pt>
                <c:pt idx="350">
                  <c:v>209148</c:v>
                </c:pt>
                <c:pt idx="351">
                  <c:v>231922</c:v>
                </c:pt>
                <c:pt idx="352">
                  <c:v>245440</c:v>
                </c:pt>
                <c:pt idx="353">
                  <c:v>223191</c:v>
                </c:pt>
                <c:pt idx="354">
                  <c:v>243599</c:v>
                </c:pt>
                <c:pt idx="355">
                  <c:v>242981</c:v>
                </c:pt>
                <c:pt idx="356">
                  <c:v>234774</c:v>
                </c:pt>
                <c:pt idx="357">
                  <c:v>253340</c:v>
                </c:pt>
                <c:pt idx="358">
                  <c:v>242277</c:v>
                </c:pt>
                <c:pt idx="359">
                  <c:v>262537</c:v>
                </c:pt>
                <c:pt idx="360">
                  <c:v>193451</c:v>
                </c:pt>
                <c:pt idx="361">
                  <c:v>200967</c:v>
                </c:pt>
                <c:pt idx="362">
                  <c:v>163591</c:v>
                </c:pt>
                <c:pt idx="363">
                  <c:v>55706</c:v>
                </c:pt>
                <c:pt idx="364">
                  <c:v>62173</c:v>
                </c:pt>
                <c:pt idx="365">
                  <c:v>132794</c:v>
                </c:pt>
                <c:pt idx="366">
                  <c:v>174454</c:v>
                </c:pt>
                <c:pt idx="367">
                  <c:v>183365</c:v>
                </c:pt>
                <c:pt idx="368">
                  <c:v>207688</c:v>
                </c:pt>
                <c:pt idx="369">
                  <c:v>215024</c:v>
                </c:pt>
                <c:pt idx="370">
                  <c:v>225000</c:v>
                </c:pt>
                <c:pt idx="371">
                  <c:v>243933</c:v>
                </c:pt>
                <c:pt idx="372">
                  <c:v>171114</c:v>
                </c:pt>
                <c:pt idx="373">
                  <c:v>167341</c:v>
                </c:pt>
                <c:pt idx="374">
                  <c:v>189372</c:v>
                </c:pt>
                <c:pt idx="375">
                  <c:v>175074</c:v>
                </c:pt>
                <c:pt idx="376">
                  <c:v>188612</c:v>
                </c:pt>
                <c:pt idx="377">
                  <c:v>182408</c:v>
                </c:pt>
                <c:pt idx="378">
                  <c:v>175426</c:v>
                </c:pt>
                <c:pt idx="379">
                  <c:v>172763</c:v>
                </c:pt>
                <c:pt idx="380">
                  <c:v>155067</c:v>
                </c:pt>
                <c:pt idx="381">
                  <c:v>162353</c:v>
                </c:pt>
                <c:pt idx="382">
                  <c:v>172946</c:v>
                </c:pt>
                <c:pt idx="383">
                  <c:v>207062</c:v>
                </c:pt>
                <c:pt idx="384">
                  <c:v>126480</c:v>
                </c:pt>
                <c:pt idx="385">
                  <c:v>132323</c:v>
                </c:pt>
                <c:pt idx="386">
                  <c:v>146800</c:v>
                </c:pt>
                <c:pt idx="387">
                  <c:v>147236</c:v>
                </c:pt>
                <c:pt idx="388">
                  <c:v>187062</c:v>
                </c:pt>
                <c:pt idx="389">
                  <c:v>178047</c:v>
                </c:pt>
                <c:pt idx="390">
                  <c:v>181975</c:v>
                </c:pt>
                <c:pt idx="391">
                  <c:v>208493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8-47B4-8E14-D257CC12062B}"/>
            </c:ext>
          </c:extLst>
        </c:ser>
        <c:ser>
          <c:idx val="1"/>
          <c:order val="1"/>
          <c:tx>
            <c:v>Forecast</c:v>
          </c:tx>
          <c:val>
            <c:numRef>
              <c:f>'Exponential Smoothing'!$C$3:$C$394</c:f>
              <c:numCache>
                <c:formatCode>0</c:formatCode>
                <c:ptCount val="392"/>
                <c:pt idx="0" formatCode="General">
                  <c:v>#N/A</c:v>
                </c:pt>
                <c:pt idx="1">
                  <c:v>69792</c:v>
                </c:pt>
                <c:pt idx="2" formatCode="General">
                  <c:v>59764.800000000003</c:v>
                </c:pt>
                <c:pt idx="3" formatCode="General">
                  <c:v>38144.959999999999</c:v>
                </c:pt>
                <c:pt idx="4" formatCode="General">
                  <c:v>33878.592000000004</c:v>
                </c:pt>
                <c:pt idx="5" formatCode="General">
                  <c:v>53546.91840000001</c:v>
                </c:pt>
                <c:pt idx="6" formatCode="General">
                  <c:v>40814.983680000005</c:v>
                </c:pt>
                <c:pt idx="7" formatCode="General">
                  <c:v>43120.596736</c:v>
                </c:pt>
                <c:pt idx="8" formatCode="General">
                  <c:v>76389.719347200007</c:v>
                </c:pt>
                <c:pt idx="9" formatCode="General">
                  <c:v>75433.943869440001</c:v>
                </c:pt>
                <c:pt idx="10" formatCode="General">
                  <c:v>79837.188773888003</c:v>
                </c:pt>
                <c:pt idx="11" formatCode="General">
                  <c:v>74433.037754777615</c:v>
                </c:pt>
                <c:pt idx="12" formatCode="General">
                  <c:v>67999.407550955526</c:v>
                </c:pt>
                <c:pt idx="13" formatCode="General">
                  <c:v>61988.681510191105</c:v>
                </c:pt>
                <c:pt idx="14" formatCode="General">
                  <c:v>59229.736302038218</c:v>
                </c:pt>
                <c:pt idx="15" formatCode="General">
                  <c:v>64769.947260407644</c:v>
                </c:pt>
                <c:pt idx="16" formatCode="General">
                  <c:v>44834.789452081532</c:v>
                </c:pt>
                <c:pt idx="17" formatCode="General">
                  <c:v>53719.757890416309</c:v>
                </c:pt>
                <c:pt idx="18" formatCode="General">
                  <c:v>65804.751578083262</c:v>
                </c:pt>
                <c:pt idx="19" formatCode="General">
                  <c:v>81250.550315616652</c:v>
                </c:pt>
                <c:pt idx="20" formatCode="General">
                  <c:v>79168.510063123336</c:v>
                </c:pt>
                <c:pt idx="21" formatCode="General">
                  <c:v>74297.702012624664</c:v>
                </c:pt>
                <c:pt idx="22" formatCode="General">
                  <c:v>79157.140402524936</c:v>
                </c:pt>
                <c:pt idx="23" formatCode="General">
                  <c:v>71062.62808050499</c:v>
                </c:pt>
                <c:pt idx="24" formatCode="General">
                  <c:v>58578.925616100998</c:v>
                </c:pt>
                <c:pt idx="25" formatCode="General">
                  <c:v>56313.385123220207</c:v>
                </c:pt>
                <c:pt idx="26" formatCode="General">
                  <c:v>47640.277024644041</c:v>
                </c:pt>
                <c:pt idx="27" formatCode="General">
                  <c:v>41217.65540492881</c:v>
                </c:pt>
                <c:pt idx="28" formatCode="General">
                  <c:v>69259.531080985762</c:v>
                </c:pt>
                <c:pt idx="29" formatCode="General">
                  <c:v>63524.706216197155</c:v>
                </c:pt>
                <c:pt idx="30" formatCode="General">
                  <c:v>66944.941243239431</c:v>
                </c:pt>
                <c:pt idx="31" formatCode="General">
                  <c:v>70511.388248647883</c:v>
                </c:pt>
                <c:pt idx="32" formatCode="General">
                  <c:v>68486.277649729571</c:v>
                </c:pt>
                <c:pt idx="33" formatCode="General">
                  <c:v>69365.25552994592</c:v>
                </c:pt>
                <c:pt idx="34" formatCode="General">
                  <c:v>71603.451105989181</c:v>
                </c:pt>
                <c:pt idx="35" formatCode="General">
                  <c:v>74606.290221197851</c:v>
                </c:pt>
                <c:pt idx="36" formatCode="General">
                  <c:v>69318.858044239576</c:v>
                </c:pt>
                <c:pt idx="37" formatCode="General">
                  <c:v>62720.571608847917</c:v>
                </c:pt>
                <c:pt idx="38" formatCode="General">
                  <c:v>65828.914321769582</c:v>
                </c:pt>
                <c:pt idx="39" formatCode="General">
                  <c:v>85674.582864353928</c:v>
                </c:pt>
                <c:pt idx="40" formatCode="General">
                  <c:v>83400.516572870794</c:v>
                </c:pt>
                <c:pt idx="41" formatCode="General">
                  <c:v>89220.103314574168</c:v>
                </c:pt>
                <c:pt idx="42" formatCode="General">
                  <c:v>91672.820662914834</c:v>
                </c:pt>
                <c:pt idx="43" formatCode="General">
                  <c:v>93852.16413258297</c:v>
                </c:pt>
                <c:pt idx="44" formatCode="General">
                  <c:v>106196.83282651661</c:v>
                </c:pt>
                <c:pt idx="45" formatCode="General">
                  <c:v>102184.96656530333</c:v>
                </c:pt>
                <c:pt idx="46" formatCode="General">
                  <c:v>98477.793313060669</c:v>
                </c:pt>
                <c:pt idx="47" formatCode="General">
                  <c:v>104436.35866261214</c:v>
                </c:pt>
                <c:pt idx="48" formatCode="General">
                  <c:v>105484.07173252243</c:v>
                </c:pt>
                <c:pt idx="49" formatCode="General">
                  <c:v>96228.814346504485</c:v>
                </c:pt>
                <c:pt idx="50" formatCode="General">
                  <c:v>92479.362869300909</c:v>
                </c:pt>
                <c:pt idx="51" formatCode="General">
                  <c:v>110339.87257386018</c:v>
                </c:pt>
                <c:pt idx="52" formatCode="General">
                  <c:v>99426.374514772047</c:v>
                </c:pt>
                <c:pt idx="53" formatCode="General">
                  <c:v>114902.87490295441</c:v>
                </c:pt>
                <c:pt idx="54" formatCode="General">
                  <c:v>119205.37498059089</c:v>
                </c:pt>
                <c:pt idx="55" formatCode="General">
                  <c:v>111076.27499611818</c:v>
                </c:pt>
                <c:pt idx="56" formatCode="General">
                  <c:v>149481.65499922365</c:v>
                </c:pt>
                <c:pt idx="57" formatCode="General">
                  <c:v>121738.73099984475</c:v>
                </c:pt>
                <c:pt idx="58" formatCode="General">
                  <c:v>126737.34619996896</c:v>
                </c:pt>
                <c:pt idx="59" formatCode="General">
                  <c:v>136765.8692399938</c:v>
                </c:pt>
                <c:pt idx="60" formatCode="General">
                  <c:v>139711.57384799878</c:v>
                </c:pt>
                <c:pt idx="61" formatCode="General">
                  <c:v>116679.11476959976</c:v>
                </c:pt>
                <c:pt idx="62" formatCode="General">
                  <c:v>129131.02295391996</c:v>
                </c:pt>
                <c:pt idx="63" formatCode="General">
                  <c:v>168605.40459078399</c:v>
                </c:pt>
                <c:pt idx="64" formatCode="General">
                  <c:v>141882.68091815681</c:v>
                </c:pt>
                <c:pt idx="65" formatCode="General">
                  <c:v>137046.13618363137</c:v>
                </c:pt>
                <c:pt idx="66" formatCode="General">
                  <c:v>137487.62723672629</c:v>
                </c:pt>
                <c:pt idx="67" formatCode="General">
                  <c:v>134158.32544734527</c:v>
                </c:pt>
                <c:pt idx="68" formatCode="General">
                  <c:v>150978.06508946908</c:v>
                </c:pt>
                <c:pt idx="69" formatCode="General">
                  <c:v>140531.6130178938</c:v>
                </c:pt>
                <c:pt idx="70" formatCode="General">
                  <c:v>145408.72260357876</c:v>
                </c:pt>
                <c:pt idx="71" formatCode="General">
                  <c:v>145934.54452071575</c:v>
                </c:pt>
                <c:pt idx="72" formatCode="General">
                  <c:v>137544.50890414315</c:v>
                </c:pt>
                <c:pt idx="73" formatCode="General">
                  <c:v>118397.70178082863</c:v>
                </c:pt>
                <c:pt idx="74" formatCode="General">
                  <c:v>127325.14035616574</c:v>
                </c:pt>
                <c:pt idx="75" formatCode="General">
                  <c:v>133660.22807123317</c:v>
                </c:pt>
                <c:pt idx="76" formatCode="General">
                  <c:v>129926.44561424665</c:v>
                </c:pt>
                <c:pt idx="77" formatCode="General">
                  <c:v>143718.08912284934</c:v>
                </c:pt>
                <c:pt idx="78" formatCode="General">
                  <c:v>131999.61782456987</c:v>
                </c:pt>
                <c:pt idx="79" formatCode="General">
                  <c:v>149372.72356491396</c:v>
                </c:pt>
                <c:pt idx="80" formatCode="General">
                  <c:v>151196.14471298282</c:v>
                </c:pt>
                <c:pt idx="81" formatCode="General">
                  <c:v>162335.22894259656</c:v>
                </c:pt>
                <c:pt idx="82" formatCode="General">
                  <c:v>163205.44578851931</c:v>
                </c:pt>
                <c:pt idx="83" formatCode="General">
                  <c:v>159520.28915770387</c:v>
                </c:pt>
                <c:pt idx="84" formatCode="General">
                  <c:v>153829.6578315408</c:v>
                </c:pt>
                <c:pt idx="85" formatCode="General">
                  <c:v>150887.53156630817</c:v>
                </c:pt>
                <c:pt idx="86" formatCode="General">
                  <c:v>140195.90631326166</c:v>
                </c:pt>
                <c:pt idx="87" formatCode="General">
                  <c:v>155260.78126265234</c:v>
                </c:pt>
                <c:pt idx="88" formatCode="General">
                  <c:v>172416.95625253048</c:v>
                </c:pt>
                <c:pt idx="89" formatCode="General">
                  <c:v>168358.59125050611</c:v>
                </c:pt>
                <c:pt idx="90" formatCode="General">
                  <c:v>168038.91825010124</c:v>
                </c:pt>
                <c:pt idx="91" formatCode="General">
                  <c:v>173914.18365002025</c:v>
                </c:pt>
                <c:pt idx="92" formatCode="General">
                  <c:v>173840.43673000406</c:v>
                </c:pt>
                <c:pt idx="93" formatCode="General">
                  <c:v>179460.08734600083</c:v>
                </c:pt>
                <c:pt idx="94" formatCode="General">
                  <c:v>184449.61746920017</c:v>
                </c:pt>
                <c:pt idx="95" formatCode="General">
                  <c:v>149665.92349384003</c:v>
                </c:pt>
                <c:pt idx="96" formatCode="General">
                  <c:v>122387.58469876801</c:v>
                </c:pt>
                <c:pt idx="97" formatCode="General">
                  <c:v>125107.91693975362</c:v>
                </c:pt>
                <c:pt idx="98" formatCode="General">
                  <c:v>117743.18338795073</c:v>
                </c:pt>
                <c:pt idx="99" formatCode="General">
                  <c:v>126451.83667759015</c:v>
                </c:pt>
                <c:pt idx="100" formatCode="General">
                  <c:v>136163.16733551802</c:v>
                </c:pt>
                <c:pt idx="101" formatCode="General">
                  <c:v>150896.63346710362</c:v>
                </c:pt>
                <c:pt idx="102" formatCode="General">
                  <c:v>133868.12669342072</c:v>
                </c:pt>
                <c:pt idx="103" formatCode="General">
                  <c:v>135043.22533868416</c:v>
                </c:pt>
                <c:pt idx="104" formatCode="General">
                  <c:v>144107.04506773685</c:v>
                </c:pt>
                <c:pt idx="105" formatCode="General">
                  <c:v>128451.80901354738</c:v>
                </c:pt>
                <c:pt idx="106" formatCode="General">
                  <c:v>112512.76180270949</c:v>
                </c:pt>
                <c:pt idx="107" formatCode="General">
                  <c:v>111602.5523605419</c:v>
                </c:pt>
                <c:pt idx="108" formatCode="General">
                  <c:v>124213.31047210838</c:v>
                </c:pt>
                <c:pt idx="109" formatCode="General">
                  <c:v>99931.462094421673</c:v>
                </c:pt>
                <c:pt idx="110" formatCode="General">
                  <c:v>65726.292418884332</c:v>
                </c:pt>
                <c:pt idx="111" formatCode="General">
                  <c:v>97723.658483776875</c:v>
                </c:pt>
                <c:pt idx="112" formatCode="General">
                  <c:v>123192.73169675538</c:v>
                </c:pt>
                <c:pt idx="113" formatCode="General">
                  <c:v>105956.94633935108</c:v>
                </c:pt>
                <c:pt idx="114" formatCode="General">
                  <c:v>104230.58926787024</c:v>
                </c:pt>
                <c:pt idx="115" formatCode="General">
                  <c:v>113600.51785357406</c:v>
                </c:pt>
                <c:pt idx="116" formatCode="General">
                  <c:v>120092.10357071481</c:v>
                </c:pt>
                <c:pt idx="117" formatCode="General">
                  <c:v>109915.22071414297</c:v>
                </c:pt>
                <c:pt idx="118" formatCode="General">
                  <c:v>87054.244142828597</c:v>
                </c:pt>
                <c:pt idx="119" formatCode="General">
                  <c:v>81731.648828565725</c:v>
                </c:pt>
                <c:pt idx="120" formatCode="General">
                  <c:v>79023.129765713151</c:v>
                </c:pt>
                <c:pt idx="121" formatCode="General">
                  <c:v>83003.025953142642</c:v>
                </c:pt>
                <c:pt idx="122" formatCode="General">
                  <c:v>95749.405190628531</c:v>
                </c:pt>
                <c:pt idx="123" formatCode="General">
                  <c:v>93322.681038125709</c:v>
                </c:pt>
                <c:pt idx="124" formatCode="General">
                  <c:v>109311.73620762516</c:v>
                </c:pt>
                <c:pt idx="125" formatCode="General">
                  <c:v>120333.54724152504</c:v>
                </c:pt>
                <c:pt idx="126" formatCode="General">
                  <c:v>116804.30944830502</c:v>
                </c:pt>
                <c:pt idx="127" formatCode="General">
                  <c:v>120720.861889661</c:v>
                </c:pt>
                <c:pt idx="128" formatCode="General">
                  <c:v>131551.37237793222</c:v>
                </c:pt>
                <c:pt idx="129" formatCode="General">
                  <c:v>122854.27447558644</c:v>
                </c:pt>
                <c:pt idx="130" formatCode="General">
                  <c:v>128965.25489511729</c:v>
                </c:pt>
                <c:pt idx="131" formatCode="General">
                  <c:v>125837.05097902346</c:v>
                </c:pt>
                <c:pt idx="132" formatCode="General">
                  <c:v>146443.4101958047</c:v>
                </c:pt>
                <c:pt idx="133" formatCode="General">
                  <c:v>128390.28203916094</c:v>
                </c:pt>
                <c:pt idx="134" formatCode="General">
                  <c:v>120320.4564078322</c:v>
                </c:pt>
                <c:pt idx="135" formatCode="General">
                  <c:v>148148.09128156645</c:v>
                </c:pt>
                <c:pt idx="136" formatCode="General">
                  <c:v>141565.61825631329</c:v>
                </c:pt>
                <c:pt idx="137" formatCode="General">
                  <c:v>150565.92365126265</c:v>
                </c:pt>
                <c:pt idx="138" formatCode="General">
                  <c:v>136921.18473025254</c:v>
                </c:pt>
                <c:pt idx="139" formatCode="General">
                  <c:v>138446.63694605051</c:v>
                </c:pt>
                <c:pt idx="140" formatCode="General">
                  <c:v>139166.92738921012</c:v>
                </c:pt>
                <c:pt idx="141" formatCode="General">
                  <c:v>114475.78547784203</c:v>
                </c:pt>
                <c:pt idx="142" formatCode="General">
                  <c:v>123426.35709556841</c:v>
                </c:pt>
                <c:pt idx="143" formatCode="General">
                  <c:v>125642.87141911368</c:v>
                </c:pt>
                <c:pt idx="144" formatCode="General">
                  <c:v>125174.97428382275</c:v>
                </c:pt>
                <c:pt idx="145" formatCode="General">
                  <c:v>116771.79485676455</c:v>
                </c:pt>
                <c:pt idx="146" formatCode="General">
                  <c:v>101264.75897135292</c:v>
                </c:pt>
                <c:pt idx="147" formatCode="General">
                  <c:v>119095.35179427059</c:v>
                </c:pt>
                <c:pt idx="148" formatCode="General">
                  <c:v>134729.47035885413</c:v>
                </c:pt>
                <c:pt idx="149" formatCode="General">
                  <c:v>125317.89407177083</c:v>
                </c:pt>
                <c:pt idx="150" formatCode="General">
                  <c:v>110885.17881435418</c:v>
                </c:pt>
                <c:pt idx="151" formatCode="General">
                  <c:v>120965.03576287083</c:v>
                </c:pt>
                <c:pt idx="152" formatCode="General">
                  <c:v>125596.20715257418</c:v>
                </c:pt>
                <c:pt idx="153" formatCode="General">
                  <c:v>128661.64143051485</c:v>
                </c:pt>
                <c:pt idx="154" formatCode="General">
                  <c:v>135981.12828610296</c:v>
                </c:pt>
                <c:pt idx="155" formatCode="General">
                  <c:v>121818.6256572206</c:v>
                </c:pt>
                <c:pt idx="156" formatCode="General">
                  <c:v>125354.92513144414</c:v>
                </c:pt>
                <c:pt idx="157" formatCode="General">
                  <c:v>118848.58502628884</c:v>
                </c:pt>
                <c:pt idx="158" formatCode="General">
                  <c:v>118105.71700525777</c:v>
                </c:pt>
                <c:pt idx="159" formatCode="General">
                  <c:v>105683.54340105156</c:v>
                </c:pt>
                <c:pt idx="160" formatCode="General">
                  <c:v>108224.70868021031</c:v>
                </c:pt>
                <c:pt idx="161" formatCode="General">
                  <c:v>106909.74173604207</c:v>
                </c:pt>
                <c:pt idx="162" formatCode="General">
                  <c:v>101299.54834720842</c:v>
                </c:pt>
                <c:pt idx="163" formatCode="General">
                  <c:v>110796.70966944168</c:v>
                </c:pt>
                <c:pt idx="164" formatCode="General">
                  <c:v>101560.94193388835</c:v>
                </c:pt>
                <c:pt idx="165" formatCode="General">
                  <c:v>120757.78838677768</c:v>
                </c:pt>
                <c:pt idx="166" formatCode="General">
                  <c:v>136849.15767735554</c:v>
                </c:pt>
                <c:pt idx="167" formatCode="General">
                  <c:v>131688.2315354711</c:v>
                </c:pt>
                <c:pt idx="168" formatCode="General">
                  <c:v>161596.04630709422</c:v>
                </c:pt>
                <c:pt idx="169" formatCode="General">
                  <c:v>118336.80926141885</c:v>
                </c:pt>
                <c:pt idx="170" formatCode="General">
                  <c:v>107612.16185228378</c:v>
                </c:pt>
                <c:pt idx="171" formatCode="General">
                  <c:v>134694.43237045675</c:v>
                </c:pt>
                <c:pt idx="172" formatCode="General">
                  <c:v>119322.08647409137</c:v>
                </c:pt>
                <c:pt idx="173" formatCode="General">
                  <c:v>122513.21729481829</c:v>
                </c:pt>
                <c:pt idx="174" formatCode="General">
                  <c:v>129105.04345896367</c:v>
                </c:pt>
                <c:pt idx="175" formatCode="General">
                  <c:v>132899.40869179275</c:v>
                </c:pt>
                <c:pt idx="176" formatCode="General">
                  <c:v>130767.08173835857</c:v>
                </c:pt>
                <c:pt idx="177" formatCode="General">
                  <c:v>136075.01634767171</c:v>
                </c:pt>
                <c:pt idx="178" formatCode="General">
                  <c:v>136971.80326953434</c:v>
                </c:pt>
                <c:pt idx="179" formatCode="General">
                  <c:v>138445.5606539069</c:v>
                </c:pt>
                <c:pt idx="180" formatCode="General">
                  <c:v>169993.91213078139</c:v>
                </c:pt>
                <c:pt idx="181" formatCode="General">
                  <c:v>119326.78242615628</c:v>
                </c:pt>
                <c:pt idx="182" formatCode="General">
                  <c:v>115718.15648523126</c:v>
                </c:pt>
                <c:pt idx="183" formatCode="General">
                  <c:v>142726.03129704625</c:v>
                </c:pt>
                <c:pt idx="184" formatCode="General">
                  <c:v>138629.20625940926</c:v>
                </c:pt>
                <c:pt idx="185" formatCode="General">
                  <c:v>142125.84125188185</c:v>
                </c:pt>
                <c:pt idx="186" formatCode="General">
                  <c:v>147245.96825037638</c:v>
                </c:pt>
                <c:pt idx="187" formatCode="General">
                  <c:v>140472.3936500753</c:v>
                </c:pt>
                <c:pt idx="188" formatCode="General">
                  <c:v>149472.87873001507</c:v>
                </c:pt>
                <c:pt idx="189" formatCode="General">
                  <c:v>145472.17574600302</c:v>
                </c:pt>
                <c:pt idx="190" formatCode="General">
                  <c:v>139209.63514920062</c:v>
                </c:pt>
                <c:pt idx="191" formatCode="General">
                  <c:v>154509.12702984014</c:v>
                </c:pt>
                <c:pt idx="192" formatCode="General">
                  <c:v>177851.42540596804</c:v>
                </c:pt>
                <c:pt idx="193" formatCode="General">
                  <c:v>141890.28508119361</c:v>
                </c:pt>
                <c:pt idx="194" formatCode="General">
                  <c:v>130634.85701623873</c:v>
                </c:pt>
                <c:pt idx="195" formatCode="General">
                  <c:v>151546.97140324773</c:v>
                </c:pt>
                <c:pt idx="196" formatCode="General">
                  <c:v>135220.59428064956</c:v>
                </c:pt>
                <c:pt idx="197" formatCode="General">
                  <c:v>158296.91885612992</c:v>
                </c:pt>
                <c:pt idx="198" formatCode="General">
                  <c:v>149222.583771226</c:v>
                </c:pt>
                <c:pt idx="199" formatCode="General">
                  <c:v>162441.31675424523</c:v>
                </c:pt>
                <c:pt idx="200" formatCode="General">
                  <c:v>175298.66335084903</c:v>
                </c:pt>
                <c:pt idx="201" formatCode="General">
                  <c:v>162490.13267016981</c:v>
                </c:pt>
                <c:pt idx="202" formatCode="General">
                  <c:v>172646.82653403399</c:v>
                </c:pt>
                <c:pt idx="203" formatCode="General">
                  <c:v>180696.56530680682</c:v>
                </c:pt>
                <c:pt idx="204" formatCode="General">
                  <c:v>199980.11306136139</c:v>
                </c:pt>
                <c:pt idx="205" formatCode="General">
                  <c:v>162358.42261227229</c:v>
                </c:pt>
                <c:pt idx="206" formatCode="General">
                  <c:v>149650.08452245448</c:v>
                </c:pt>
                <c:pt idx="207" formatCode="General">
                  <c:v>184701.2169044909</c:v>
                </c:pt>
                <c:pt idx="208" formatCode="General">
                  <c:v>180407.44338089818</c:v>
                </c:pt>
                <c:pt idx="209" formatCode="General">
                  <c:v>205005.48867617964</c:v>
                </c:pt>
                <c:pt idx="210" formatCode="General">
                  <c:v>200014.69773523594</c:v>
                </c:pt>
                <c:pt idx="211" formatCode="General">
                  <c:v>213902.13954704721</c:v>
                </c:pt>
                <c:pt idx="212" formatCode="General">
                  <c:v>230996.42790940945</c:v>
                </c:pt>
                <c:pt idx="213" formatCode="General">
                  <c:v>209426.48558188189</c:v>
                </c:pt>
                <c:pt idx="214" formatCode="General">
                  <c:v>237455.6971163764</c:v>
                </c:pt>
                <c:pt idx="215" formatCode="General">
                  <c:v>237139.13942327528</c:v>
                </c:pt>
                <c:pt idx="216" formatCode="General">
                  <c:v>241234.22788465509</c:v>
                </c:pt>
                <c:pt idx="217" formatCode="General">
                  <c:v>220279.64557693104</c:v>
                </c:pt>
                <c:pt idx="218" formatCode="General">
                  <c:v>204728.72911538623</c:v>
                </c:pt>
                <c:pt idx="219" formatCode="General">
                  <c:v>226687.34582307725</c:v>
                </c:pt>
                <c:pt idx="220" formatCode="General">
                  <c:v>254371.06916461547</c:v>
                </c:pt>
                <c:pt idx="221" formatCode="General">
                  <c:v>244511.8138329231</c:v>
                </c:pt>
                <c:pt idx="222" formatCode="General">
                  <c:v>253758.36276658461</c:v>
                </c:pt>
                <c:pt idx="223" formatCode="General">
                  <c:v>281293.2725533169</c:v>
                </c:pt>
                <c:pt idx="224" formatCode="General">
                  <c:v>252097.8545106634</c:v>
                </c:pt>
                <c:pt idx="225" formatCode="General">
                  <c:v>265406.77090213267</c:v>
                </c:pt>
                <c:pt idx="226" formatCode="General">
                  <c:v>244544.55418042655</c:v>
                </c:pt>
                <c:pt idx="227" formatCode="General">
                  <c:v>191233.71083608532</c:v>
                </c:pt>
                <c:pt idx="228" formatCode="General">
                  <c:v>193886.74216721707</c:v>
                </c:pt>
                <c:pt idx="229" formatCode="General">
                  <c:v>196723.74843344343</c:v>
                </c:pt>
                <c:pt idx="230" formatCode="General">
                  <c:v>198829.5496866887</c:v>
                </c:pt>
                <c:pt idx="231" formatCode="General">
                  <c:v>256899.50993733775</c:v>
                </c:pt>
                <c:pt idx="232" formatCode="General">
                  <c:v>238867.10198746755</c:v>
                </c:pt>
                <c:pt idx="233" formatCode="General">
                  <c:v>245328.62039749353</c:v>
                </c:pt>
                <c:pt idx="234" formatCode="General">
                  <c:v>289168.92407949874</c:v>
                </c:pt>
                <c:pt idx="235" formatCode="General">
                  <c:v>286129.78481589974</c:v>
                </c:pt>
                <c:pt idx="236" formatCode="General">
                  <c:v>263709.15696317994</c:v>
                </c:pt>
                <c:pt idx="237" formatCode="General">
                  <c:v>299693.831392636</c:v>
                </c:pt>
                <c:pt idx="238" formatCode="General">
                  <c:v>295510.76627852721</c:v>
                </c:pt>
                <c:pt idx="239" formatCode="General">
                  <c:v>260480.55325570545</c:v>
                </c:pt>
                <c:pt idx="240" formatCode="General">
                  <c:v>286511.3106511411</c:v>
                </c:pt>
                <c:pt idx="241" formatCode="General">
                  <c:v>227952.66213022824</c:v>
                </c:pt>
                <c:pt idx="242" formatCode="General">
                  <c:v>222356.13242604566</c:v>
                </c:pt>
                <c:pt idx="243" formatCode="General">
                  <c:v>327464.02648520912</c:v>
                </c:pt>
                <c:pt idx="244" formatCode="General">
                  <c:v>287760.80529704184</c:v>
                </c:pt>
                <c:pt idx="245" formatCode="General">
                  <c:v>258427.36105940837</c:v>
                </c:pt>
                <c:pt idx="246" formatCode="General">
                  <c:v>261903.87221188171</c:v>
                </c:pt>
                <c:pt idx="247" formatCode="General">
                  <c:v>294259.97444237635</c:v>
                </c:pt>
                <c:pt idx="248" formatCode="General">
                  <c:v>309071.19488847529</c:v>
                </c:pt>
                <c:pt idx="249" formatCode="General">
                  <c:v>307441.43897769507</c:v>
                </c:pt>
                <c:pt idx="250" formatCode="General">
                  <c:v>304015.48779553903</c:v>
                </c:pt>
                <c:pt idx="251" formatCode="General">
                  <c:v>323577.49755910784</c:v>
                </c:pt>
                <c:pt idx="252" formatCode="General">
                  <c:v>369949.09951182164</c:v>
                </c:pt>
                <c:pt idx="253" formatCode="General">
                  <c:v>269880.21990236436</c:v>
                </c:pt>
                <c:pt idx="254" formatCode="General">
                  <c:v>273278.44398047292</c:v>
                </c:pt>
                <c:pt idx="255" formatCode="General">
                  <c:v>299563.68879609462</c:v>
                </c:pt>
                <c:pt idx="256" formatCode="General">
                  <c:v>291250.33775921894</c:v>
                </c:pt>
                <c:pt idx="257" formatCode="General">
                  <c:v>313058.06755184382</c:v>
                </c:pt>
                <c:pt idx="258" formatCode="General">
                  <c:v>306066.81351036881</c:v>
                </c:pt>
                <c:pt idx="259" formatCode="General">
                  <c:v>306190.16270207381</c:v>
                </c:pt>
                <c:pt idx="260" formatCode="General">
                  <c:v>323126.03254041477</c:v>
                </c:pt>
                <c:pt idx="261" formatCode="General">
                  <c:v>313943.606508083</c:v>
                </c:pt>
                <c:pt idx="262" formatCode="General">
                  <c:v>287254.32130161661</c:v>
                </c:pt>
                <c:pt idx="263" formatCode="General">
                  <c:v>314748.46426032332</c:v>
                </c:pt>
                <c:pt idx="264" formatCode="General">
                  <c:v>341680.89285206469</c:v>
                </c:pt>
                <c:pt idx="265" formatCode="General">
                  <c:v>282925.77857041295</c:v>
                </c:pt>
                <c:pt idx="266" formatCode="General">
                  <c:v>256163.55571408261</c:v>
                </c:pt>
                <c:pt idx="267" formatCode="General">
                  <c:v>291642.31114281656</c:v>
                </c:pt>
                <c:pt idx="268" formatCode="General">
                  <c:v>264607.66222856333</c:v>
                </c:pt>
                <c:pt idx="269" formatCode="General">
                  <c:v>282906.3324457127</c:v>
                </c:pt>
                <c:pt idx="270" formatCode="General">
                  <c:v>339116.46648914256</c:v>
                </c:pt>
                <c:pt idx="271" formatCode="General">
                  <c:v>359162.49329782854</c:v>
                </c:pt>
                <c:pt idx="272" formatCode="General">
                  <c:v>407870.89865956572</c:v>
                </c:pt>
                <c:pt idx="273" formatCode="General">
                  <c:v>312037.37973191316</c:v>
                </c:pt>
                <c:pt idx="274" formatCode="General">
                  <c:v>335713.87594638264</c:v>
                </c:pt>
                <c:pt idx="275" formatCode="General">
                  <c:v>316536.37518927653</c:v>
                </c:pt>
                <c:pt idx="276" formatCode="General">
                  <c:v>350752.07503785531</c:v>
                </c:pt>
                <c:pt idx="277" formatCode="General">
                  <c:v>319316.81500757107</c:v>
                </c:pt>
                <c:pt idx="278" formatCode="General">
                  <c:v>251932.96300151423</c:v>
                </c:pt>
                <c:pt idx="279" formatCode="General">
                  <c:v>277497.79260030284</c:v>
                </c:pt>
                <c:pt idx="280" formatCode="General">
                  <c:v>322472.35852006054</c:v>
                </c:pt>
                <c:pt idx="281" formatCode="General">
                  <c:v>317447.27170401212</c:v>
                </c:pt>
                <c:pt idx="282" formatCode="General">
                  <c:v>318371.05434080242</c:v>
                </c:pt>
                <c:pt idx="283" formatCode="General">
                  <c:v>337507.01086816046</c:v>
                </c:pt>
                <c:pt idx="284" formatCode="General">
                  <c:v>330841.40217363212</c:v>
                </c:pt>
                <c:pt idx="285" formatCode="General">
                  <c:v>314037.88043472642</c:v>
                </c:pt>
                <c:pt idx="286" formatCode="General">
                  <c:v>326957.17608694534</c:v>
                </c:pt>
                <c:pt idx="287" formatCode="General">
                  <c:v>307726.63521738909</c:v>
                </c:pt>
                <c:pt idx="288" formatCode="General">
                  <c:v>344595.72704347782</c:v>
                </c:pt>
                <c:pt idx="289" formatCode="General">
                  <c:v>318993.54540869559</c:v>
                </c:pt>
                <c:pt idx="290" formatCode="General">
                  <c:v>271258.70908173913</c:v>
                </c:pt>
                <c:pt idx="291" formatCode="General">
                  <c:v>246886.14181634784</c:v>
                </c:pt>
                <c:pt idx="292" formatCode="General">
                  <c:v>283960.4283632696</c:v>
                </c:pt>
                <c:pt idx="293" formatCode="General">
                  <c:v>291467.28567265393</c:v>
                </c:pt>
                <c:pt idx="294" formatCode="General">
                  <c:v>269139.0571345308</c:v>
                </c:pt>
                <c:pt idx="295" formatCode="General">
                  <c:v>289633.41142690618</c:v>
                </c:pt>
                <c:pt idx="296" formatCode="General">
                  <c:v>275885.08228538127</c:v>
                </c:pt>
                <c:pt idx="297" formatCode="General">
                  <c:v>292205.81645707629</c:v>
                </c:pt>
                <c:pt idx="298" formatCode="General">
                  <c:v>303920.36329141527</c:v>
                </c:pt>
                <c:pt idx="299" formatCode="General">
                  <c:v>296492.8726582831</c:v>
                </c:pt>
                <c:pt idx="300" formatCode="General">
                  <c:v>355299.37453165662</c:v>
                </c:pt>
                <c:pt idx="301" formatCode="General">
                  <c:v>274090.27490633132</c:v>
                </c:pt>
                <c:pt idx="302" formatCode="General">
                  <c:v>203568.45498126626</c:v>
                </c:pt>
                <c:pt idx="303" formatCode="General">
                  <c:v>228440.09099625328</c:v>
                </c:pt>
                <c:pt idx="304" formatCode="General">
                  <c:v>221184.81819925067</c:v>
                </c:pt>
                <c:pt idx="305" formatCode="General">
                  <c:v>214391.36363985017</c:v>
                </c:pt>
                <c:pt idx="306" formatCode="General">
                  <c:v>212895.87272797004</c:v>
                </c:pt>
                <c:pt idx="307" formatCode="General">
                  <c:v>224663.97454559401</c:v>
                </c:pt>
                <c:pt idx="308" formatCode="General">
                  <c:v>210741.59490911884</c:v>
                </c:pt>
                <c:pt idx="309" formatCode="General">
                  <c:v>202208.31898182377</c:v>
                </c:pt>
                <c:pt idx="310" formatCode="General">
                  <c:v>194162.46379636478</c:v>
                </c:pt>
                <c:pt idx="311" formatCode="General">
                  <c:v>194986.89275927295</c:v>
                </c:pt>
                <c:pt idx="312" formatCode="General">
                  <c:v>221176.57855185459</c:v>
                </c:pt>
                <c:pt idx="313" formatCode="General">
                  <c:v>168456.91571037093</c:v>
                </c:pt>
                <c:pt idx="314" formatCode="General">
                  <c:v>151144.18314207418</c:v>
                </c:pt>
                <c:pt idx="315" formatCode="General">
                  <c:v>173652.03662841485</c:v>
                </c:pt>
                <c:pt idx="316" formatCode="General">
                  <c:v>165087.20732568298</c:v>
                </c:pt>
                <c:pt idx="317" formatCode="General">
                  <c:v>167007.0414651366</c:v>
                </c:pt>
                <c:pt idx="318" formatCode="General">
                  <c:v>170843.00829302732</c:v>
                </c:pt>
                <c:pt idx="319" formatCode="General">
                  <c:v>179287.80165860549</c:v>
                </c:pt>
                <c:pt idx="320" formatCode="General">
                  <c:v>182967.1603317211</c:v>
                </c:pt>
                <c:pt idx="321" formatCode="General">
                  <c:v>164555.83206634421</c:v>
                </c:pt>
                <c:pt idx="322" formatCode="General">
                  <c:v>160136.76641326887</c:v>
                </c:pt>
                <c:pt idx="323" formatCode="General">
                  <c:v>174537.75328265378</c:v>
                </c:pt>
                <c:pt idx="324" formatCode="General">
                  <c:v>198384.35065653076</c:v>
                </c:pt>
                <c:pt idx="325" formatCode="General">
                  <c:v>157436.87013130615</c:v>
                </c:pt>
                <c:pt idx="326" formatCode="General">
                  <c:v>140006.57402626125</c:v>
                </c:pt>
                <c:pt idx="327" formatCode="General">
                  <c:v>179285.31480525224</c:v>
                </c:pt>
                <c:pt idx="328" formatCode="General">
                  <c:v>161382.66296105046</c:v>
                </c:pt>
                <c:pt idx="329" formatCode="General">
                  <c:v>188717.33259221012</c:v>
                </c:pt>
                <c:pt idx="330" formatCode="General">
                  <c:v>193580.26651844205</c:v>
                </c:pt>
                <c:pt idx="331" formatCode="General">
                  <c:v>186556.05330368842</c:v>
                </c:pt>
                <c:pt idx="332" formatCode="General">
                  <c:v>210527.21066073768</c:v>
                </c:pt>
                <c:pt idx="333" formatCode="General">
                  <c:v>201479.04213214753</c:v>
                </c:pt>
                <c:pt idx="334" formatCode="General">
                  <c:v>202571.00842642953</c:v>
                </c:pt>
                <c:pt idx="335" formatCode="General">
                  <c:v>203871.00168528594</c:v>
                </c:pt>
                <c:pt idx="336" formatCode="General">
                  <c:v>210870.20033705718</c:v>
                </c:pt>
                <c:pt idx="337" formatCode="General">
                  <c:v>187170.04006741144</c:v>
                </c:pt>
                <c:pt idx="338" formatCode="General">
                  <c:v>162938.00801348229</c:v>
                </c:pt>
                <c:pt idx="339" formatCode="General">
                  <c:v>198470.00160269649</c:v>
                </c:pt>
                <c:pt idx="340" formatCode="General">
                  <c:v>213551.60032053932</c:v>
                </c:pt>
                <c:pt idx="341" formatCode="General">
                  <c:v>204206.32006410786</c:v>
                </c:pt>
                <c:pt idx="342" formatCode="General">
                  <c:v>202411.66401282159</c:v>
                </c:pt>
                <c:pt idx="343" formatCode="General">
                  <c:v>214463.13280256433</c:v>
                </c:pt>
                <c:pt idx="344" formatCode="General">
                  <c:v>241771.0265605129</c:v>
                </c:pt>
                <c:pt idx="345" formatCode="General">
                  <c:v>219012.60531210259</c:v>
                </c:pt>
                <c:pt idx="346" formatCode="General">
                  <c:v>247454.52106242051</c:v>
                </c:pt>
                <c:pt idx="347" formatCode="General">
                  <c:v>234218.10421248412</c:v>
                </c:pt>
                <c:pt idx="348" formatCode="General">
                  <c:v>234447.62084249684</c:v>
                </c:pt>
                <c:pt idx="349" formatCode="General">
                  <c:v>206709.52416849937</c:v>
                </c:pt>
                <c:pt idx="350" formatCode="General">
                  <c:v>200249.10483369988</c:v>
                </c:pt>
                <c:pt idx="351" formatCode="General">
                  <c:v>207368.22096673999</c:v>
                </c:pt>
                <c:pt idx="352" formatCode="General">
                  <c:v>227011.24419334801</c:v>
                </c:pt>
                <c:pt idx="353" formatCode="General">
                  <c:v>241754.24883866962</c:v>
                </c:pt>
                <c:pt idx="354" formatCode="General">
                  <c:v>226903.64976773394</c:v>
                </c:pt>
                <c:pt idx="355" formatCode="General">
                  <c:v>240259.92995354679</c:v>
                </c:pt>
                <c:pt idx="356" formatCode="General">
                  <c:v>242436.78599070938</c:v>
                </c:pt>
                <c:pt idx="357" formatCode="General">
                  <c:v>236306.55719814188</c:v>
                </c:pt>
                <c:pt idx="358" formatCode="General">
                  <c:v>249933.31143962836</c:v>
                </c:pt>
                <c:pt idx="359" formatCode="General">
                  <c:v>243808.2622879257</c:v>
                </c:pt>
                <c:pt idx="360" formatCode="General">
                  <c:v>258791.25245758516</c:v>
                </c:pt>
                <c:pt idx="361" formatCode="General">
                  <c:v>206519.05049151706</c:v>
                </c:pt>
                <c:pt idx="362" formatCode="General">
                  <c:v>202077.41009830343</c:v>
                </c:pt>
                <c:pt idx="363" formatCode="General">
                  <c:v>171288.28201966069</c:v>
                </c:pt>
                <c:pt idx="364" formatCode="General">
                  <c:v>78822.456403932141</c:v>
                </c:pt>
                <c:pt idx="365" formatCode="General">
                  <c:v>65502.891280786433</c:v>
                </c:pt>
                <c:pt idx="366" formatCode="General">
                  <c:v>119335.7782561573</c:v>
                </c:pt>
                <c:pt idx="367" formatCode="General">
                  <c:v>163430.35565123148</c:v>
                </c:pt>
                <c:pt idx="368" formatCode="General">
                  <c:v>179378.0711302463</c:v>
                </c:pt>
                <c:pt idx="369" formatCode="General">
                  <c:v>202026.0142260493</c:v>
                </c:pt>
                <c:pt idx="370" formatCode="General">
                  <c:v>212424.40284520987</c:v>
                </c:pt>
                <c:pt idx="371" formatCode="General">
                  <c:v>222484.88056904197</c:v>
                </c:pt>
                <c:pt idx="372" formatCode="General">
                  <c:v>239643.37611380842</c:v>
                </c:pt>
                <c:pt idx="373" formatCode="General">
                  <c:v>184819.87522276171</c:v>
                </c:pt>
                <c:pt idx="374" formatCode="General">
                  <c:v>170836.77504455237</c:v>
                </c:pt>
                <c:pt idx="375" formatCode="General">
                  <c:v>185664.95500891047</c:v>
                </c:pt>
                <c:pt idx="376" formatCode="General">
                  <c:v>177192.19100178211</c:v>
                </c:pt>
                <c:pt idx="377" formatCode="General">
                  <c:v>186328.03820035642</c:v>
                </c:pt>
                <c:pt idx="378" formatCode="General">
                  <c:v>183192.00764007127</c:v>
                </c:pt>
                <c:pt idx="379" formatCode="General">
                  <c:v>176979.20152801427</c:v>
                </c:pt>
                <c:pt idx="380" formatCode="General">
                  <c:v>173606.24030560284</c:v>
                </c:pt>
                <c:pt idx="381" formatCode="General">
                  <c:v>158774.84806112057</c:v>
                </c:pt>
                <c:pt idx="382" formatCode="General">
                  <c:v>161637.36961222411</c:v>
                </c:pt>
                <c:pt idx="383" formatCode="General">
                  <c:v>170684.27392244485</c:v>
                </c:pt>
                <c:pt idx="384" formatCode="General">
                  <c:v>199786.45478448897</c:v>
                </c:pt>
                <c:pt idx="385" formatCode="General">
                  <c:v>141141.29095689781</c:v>
                </c:pt>
                <c:pt idx="386" formatCode="General">
                  <c:v>134086.65819137957</c:v>
                </c:pt>
                <c:pt idx="387" formatCode="General">
                  <c:v>144257.33163827591</c:v>
                </c:pt>
                <c:pt idx="388" formatCode="General">
                  <c:v>146640.26632765518</c:v>
                </c:pt>
                <c:pt idx="389" formatCode="General">
                  <c:v>178977.65326553106</c:v>
                </c:pt>
                <c:pt idx="390" formatCode="General">
                  <c:v>178233.13065310623</c:v>
                </c:pt>
                <c:pt idx="391" formatCode="General">
                  <c:v>181226.62613062124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E8-47B4-8E14-D257CC120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267440"/>
        <c:axId val="1830264944"/>
      </c:lineChart>
      <c:catAx>
        <c:axId val="183026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30264944"/>
        <c:crosses val="autoZero"/>
        <c:auto val="1"/>
        <c:lblAlgn val="ctr"/>
        <c:lblOffset val="100"/>
        <c:noMultiLvlLbl val="0"/>
      </c:catAx>
      <c:valAx>
        <c:axId val="1830264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830267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Sheet'!$B$1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Sheet'!$B$2:$B$491</c:f>
              <c:numCache>
                <c:formatCode>0</c:formatCode>
                <c:ptCount val="490"/>
                <c:pt idx="0">
                  <c:v>69792</c:v>
                </c:pt>
                <c:pt idx="1">
                  <c:v>57258</c:v>
                </c:pt>
                <c:pt idx="2">
                  <c:v>32740</c:v>
                </c:pt>
                <c:pt idx="3">
                  <c:v>32812</c:v>
                </c:pt>
                <c:pt idx="4">
                  <c:v>58464</c:v>
                </c:pt>
                <c:pt idx="5">
                  <c:v>37632</c:v>
                </c:pt>
                <c:pt idx="6">
                  <c:v>43697</c:v>
                </c:pt>
                <c:pt idx="7">
                  <c:v>84707</c:v>
                </c:pt>
                <c:pt idx="8">
                  <c:v>75195</c:v>
                </c:pt>
                <c:pt idx="9">
                  <c:v>80938</c:v>
                </c:pt>
                <c:pt idx="10">
                  <c:v>73082</c:v>
                </c:pt>
                <c:pt idx="11">
                  <c:v>66391</c:v>
                </c:pt>
                <c:pt idx="12">
                  <c:v>60486</c:v>
                </c:pt>
                <c:pt idx="13">
                  <c:v>58540</c:v>
                </c:pt>
                <c:pt idx="14">
                  <c:v>66155</c:v>
                </c:pt>
                <c:pt idx="15">
                  <c:v>39851</c:v>
                </c:pt>
                <c:pt idx="16">
                  <c:v>55941</c:v>
                </c:pt>
                <c:pt idx="17">
                  <c:v>68826</c:v>
                </c:pt>
                <c:pt idx="18">
                  <c:v>85112</c:v>
                </c:pt>
                <c:pt idx="19">
                  <c:v>78648</c:v>
                </c:pt>
                <c:pt idx="20">
                  <c:v>73080</c:v>
                </c:pt>
                <c:pt idx="21">
                  <c:v>80372</c:v>
                </c:pt>
                <c:pt idx="22">
                  <c:v>69039</c:v>
                </c:pt>
                <c:pt idx="23">
                  <c:v>55458</c:v>
                </c:pt>
                <c:pt idx="24">
                  <c:v>55747</c:v>
                </c:pt>
                <c:pt idx="25">
                  <c:v>45472</c:v>
                </c:pt>
                <c:pt idx="26">
                  <c:v>39612</c:v>
                </c:pt>
                <c:pt idx="27">
                  <c:v>76270</c:v>
                </c:pt>
                <c:pt idx="28">
                  <c:v>62091</c:v>
                </c:pt>
                <c:pt idx="29">
                  <c:v>67800</c:v>
                </c:pt>
                <c:pt idx="30">
                  <c:v>71403</c:v>
                </c:pt>
                <c:pt idx="31">
                  <c:v>67980</c:v>
                </c:pt>
                <c:pt idx="32">
                  <c:v>69585</c:v>
                </c:pt>
                <c:pt idx="33">
                  <c:v>72163</c:v>
                </c:pt>
                <c:pt idx="34">
                  <c:v>75357</c:v>
                </c:pt>
                <c:pt idx="35">
                  <c:v>67997</c:v>
                </c:pt>
                <c:pt idx="36">
                  <c:v>61071</c:v>
                </c:pt>
                <c:pt idx="37">
                  <c:v>66606</c:v>
                </c:pt>
                <c:pt idx="38">
                  <c:v>90636</c:v>
                </c:pt>
                <c:pt idx="39">
                  <c:v>82832</c:v>
                </c:pt>
                <c:pt idx="40">
                  <c:v>90675</c:v>
                </c:pt>
                <c:pt idx="41">
                  <c:v>92286</c:v>
                </c:pt>
                <c:pt idx="42">
                  <c:v>94397</c:v>
                </c:pt>
                <c:pt idx="43">
                  <c:v>109283</c:v>
                </c:pt>
                <c:pt idx="44">
                  <c:v>101182</c:v>
                </c:pt>
                <c:pt idx="45">
                  <c:v>97551</c:v>
                </c:pt>
                <c:pt idx="46">
                  <c:v>105926</c:v>
                </c:pt>
                <c:pt idx="47">
                  <c:v>105746</c:v>
                </c:pt>
                <c:pt idx="48">
                  <c:v>93915</c:v>
                </c:pt>
                <c:pt idx="49">
                  <c:v>91542</c:v>
                </c:pt>
                <c:pt idx="50">
                  <c:v>114805</c:v>
                </c:pt>
                <c:pt idx="51">
                  <c:v>96698</c:v>
                </c:pt>
                <c:pt idx="52">
                  <c:v>118772</c:v>
                </c:pt>
                <c:pt idx="53">
                  <c:v>120281</c:v>
                </c:pt>
                <c:pt idx="54">
                  <c:v>109044</c:v>
                </c:pt>
                <c:pt idx="55">
                  <c:v>159083</c:v>
                </c:pt>
                <c:pt idx="56">
                  <c:v>114803</c:v>
                </c:pt>
                <c:pt idx="57">
                  <c:v>127987</c:v>
                </c:pt>
                <c:pt idx="58">
                  <c:v>139273</c:v>
                </c:pt>
                <c:pt idx="59">
                  <c:v>140448</c:v>
                </c:pt>
                <c:pt idx="60">
                  <c:v>110921</c:v>
                </c:pt>
                <c:pt idx="61">
                  <c:v>132244</c:v>
                </c:pt>
                <c:pt idx="62">
                  <c:v>178474</c:v>
                </c:pt>
                <c:pt idx="63">
                  <c:v>135202</c:v>
                </c:pt>
                <c:pt idx="64">
                  <c:v>135837</c:v>
                </c:pt>
                <c:pt idx="65">
                  <c:v>137598</c:v>
                </c:pt>
                <c:pt idx="66">
                  <c:v>133326</c:v>
                </c:pt>
                <c:pt idx="67">
                  <c:v>155183</c:v>
                </c:pt>
                <c:pt idx="68">
                  <c:v>137920</c:v>
                </c:pt>
                <c:pt idx="69">
                  <c:v>146628</c:v>
                </c:pt>
                <c:pt idx="70">
                  <c:v>146066</c:v>
                </c:pt>
                <c:pt idx="71">
                  <c:v>135447</c:v>
                </c:pt>
                <c:pt idx="72">
                  <c:v>113611</c:v>
                </c:pt>
                <c:pt idx="73">
                  <c:v>129557</c:v>
                </c:pt>
                <c:pt idx="74">
                  <c:v>135244</c:v>
                </c:pt>
                <c:pt idx="75">
                  <c:v>128993</c:v>
                </c:pt>
                <c:pt idx="76">
                  <c:v>147166</c:v>
                </c:pt>
                <c:pt idx="77">
                  <c:v>129070</c:v>
                </c:pt>
                <c:pt idx="78">
                  <c:v>153716</c:v>
                </c:pt>
                <c:pt idx="79">
                  <c:v>151652</c:v>
                </c:pt>
                <c:pt idx="80">
                  <c:v>165120</c:v>
                </c:pt>
                <c:pt idx="81">
                  <c:v>163423</c:v>
                </c:pt>
                <c:pt idx="82">
                  <c:v>158599</c:v>
                </c:pt>
                <c:pt idx="83">
                  <c:v>152407</c:v>
                </c:pt>
                <c:pt idx="84">
                  <c:v>150152</c:v>
                </c:pt>
                <c:pt idx="85">
                  <c:v>137523</c:v>
                </c:pt>
                <c:pt idx="86">
                  <c:v>159027</c:v>
                </c:pt>
                <c:pt idx="87">
                  <c:v>176706</c:v>
                </c:pt>
                <c:pt idx="88">
                  <c:v>167344</c:v>
                </c:pt>
                <c:pt idx="89">
                  <c:v>167959</c:v>
                </c:pt>
                <c:pt idx="90">
                  <c:v>175383</c:v>
                </c:pt>
                <c:pt idx="91">
                  <c:v>173822</c:v>
                </c:pt>
                <c:pt idx="92">
                  <c:v>180865</c:v>
                </c:pt>
                <c:pt idx="93">
                  <c:v>185697</c:v>
                </c:pt>
                <c:pt idx="94">
                  <c:v>140970</c:v>
                </c:pt>
                <c:pt idx="95">
                  <c:v>115568</c:v>
                </c:pt>
                <c:pt idx="96">
                  <c:v>125788</c:v>
                </c:pt>
                <c:pt idx="97">
                  <c:v>115902</c:v>
                </c:pt>
                <c:pt idx="98">
                  <c:v>128629</c:v>
                </c:pt>
                <c:pt idx="99">
                  <c:v>138591</c:v>
                </c:pt>
                <c:pt idx="100">
                  <c:v>154580</c:v>
                </c:pt>
                <c:pt idx="101">
                  <c:v>129611</c:v>
                </c:pt>
                <c:pt idx="102">
                  <c:v>135337</c:v>
                </c:pt>
                <c:pt idx="103">
                  <c:v>146373</c:v>
                </c:pt>
                <c:pt idx="104">
                  <c:v>124538</c:v>
                </c:pt>
                <c:pt idx="105">
                  <c:v>108528</c:v>
                </c:pt>
                <c:pt idx="106">
                  <c:v>111375</c:v>
                </c:pt>
                <c:pt idx="107">
                  <c:v>127366</c:v>
                </c:pt>
                <c:pt idx="108">
                  <c:v>93861</c:v>
                </c:pt>
                <c:pt idx="109">
                  <c:v>57175</c:v>
                </c:pt>
                <c:pt idx="110">
                  <c:v>105723</c:v>
                </c:pt>
                <c:pt idx="111">
                  <c:v>129560</c:v>
                </c:pt>
                <c:pt idx="112">
                  <c:v>101648</c:v>
                </c:pt>
                <c:pt idx="113">
                  <c:v>103799</c:v>
                </c:pt>
                <c:pt idx="114">
                  <c:v>115943</c:v>
                </c:pt>
                <c:pt idx="115">
                  <c:v>121715</c:v>
                </c:pt>
                <c:pt idx="116">
                  <c:v>107371</c:v>
                </c:pt>
                <c:pt idx="117">
                  <c:v>81339</c:v>
                </c:pt>
                <c:pt idx="118">
                  <c:v>80401</c:v>
                </c:pt>
                <c:pt idx="119">
                  <c:v>78346</c:v>
                </c:pt>
                <c:pt idx="120">
                  <c:v>83998</c:v>
                </c:pt>
                <c:pt idx="121">
                  <c:v>98936</c:v>
                </c:pt>
                <c:pt idx="122">
                  <c:v>92716</c:v>
                </c:pt>
                <c:pt idx="123">
                  <c:v>113309</c:v>
                </c:pt>
                <c:pt idx="124">
                  <c:v>123089</c:v>
                </c:pt>
                <c:pt idx="125">
                  <c:v>115922</c:v>
                </c:pt>
                <c:pt idx="126">
                  <c:v>121700</c:v>
                </c:pt>
                <c:pt idx="127">
                  <c:v>134259</c:v>
                </c:pt>
                <c:pt idx="128">
                  <c:v>120680</c:v>
                </c:pt>
                <c:pt idx="129">
                  <c:v>130493</c:v>
                </c:pt>
                <c:pt idx="130">
                  <c:v>125055</c:v>
                </c:pt>
                <c:pt idx="131">
                  <c:v>151595</c:v>
                </c:pt>
                <c:pt idx="132">
                  <c:v>123877</c:v>
                </c:pt>
                <c:pt idx="133">
                  <c:v>118303</c:v>
                </c:pt>
                <c:pt idx="134">
                  <c:v>155105</c:v>
                </c:pt>
                <c:pt idx="135">
                  <c:v>139920</c:v>
                </c:pt>
                <c:pt idx="136">
                  <c:v>152816</c:v>
                </c:pt>
                <c:pt idx="137">
                  <c:v>133510</c:v>
                </c:pt>
                <c:pt idx="138">
                  <c:v>138828</c:v>
                </c:pt>
                <c:pt idx="139">
                  <c:v>139347</c:v>
                </c:pt>
                <c:pt idx="140">
                  <c:v>108303</c:v>
                </c:pt>
                <c:pt idx="141">
                  <c:v>125664</c:v>
                </c:pt>
                <c:pt idx="142">
                  <c:v>126197</c:v>
                </c:pt>
                <c:pt idx="143">
                  <c:v>125058</c:v>
                </c:pt>
                <c:pt idx="144">
                  <c:v>114671</c:v>
                </c:pt>
                <c:pt idx="145">
                  <c:v>97388</c:v>
                </c:pt>
                <c:pt idx="146">
                  <c:v>123553</c:v>
                </c:pt>
                <c:pt idx="147">
                  <c:v>138638</c:v>
                </c:pt>
                <c:pt idx="148">
                  <c:v>122965</c:v>
                </c:pt>
                <c:pt idx="149">
                  <c:v>107277</c:v>
                </c:pt>
                <c:pt idx="150">
                  <c:v>123485</c:v>
                </c:pt>
                <c:pt idx="151">
                  <c:v>126754</c:v>
                </c:pt>
                <c:pt idx="152">
                  <c:v>129428</c:v>
                </c:pt>
                <c:pt idx="153">
                  <c:v>137811</c:v>
                </c:pt>
                <c:pt idx="154">
                  <c:v>118278</c:v>
                </c:pt>
                <c:pt idx="155">
                  <c:v>126239</c:v>
                </c:pt>
                <c:pt idx="156">
                  <c:v>117222</c:v>
                </c:pt>
                <c:pt idx="157">
                  <c:v>117920</c:v>
                </c:pt>
                <c:pt idx="158">
                  <c:v>102578</c:v>
                </c:pt>
                <c:pt idx="159">
                  <c:v>108860</c:v>
                </c:pt>
                <c:pt idx="160">
                  <c:v>106581</c:v>
                </c:pt>
                <c:pt idx="161">
                  <c:v>99897</c:v>
                </c:pt>
                <c:pt idx="162">
                  <c:v>113171</c:v>
                </c:pt>
                <c:pt idx="163">
                  <c:v>99252</c:v>
                </c:pt>
                <c:pt idx="164">
                  <c:v>125557</c:v>
                </c:pt>
                <c:pt idx="165">
                  <c:v>140872</c:v>
                </c:pt>
                <c:pt idx="166">
                  <c:v>130398</c:v>
                </c:pt>
                <c:pt idx="167">
                  <c:v>169073</c:v>
                </c:pt>
                <c:pt idx="168">
                  <c:v>107522</c:v>
                </c:pt>
                <c:pt idx="169">
                  <c:v>104931</c:v>
                </c:pt>
                <c:pt idx="170">
                  <c:v>141465</c:v>
                </c:pt>
                <c:pt idx="171">
                  <c:v>115479</c:v>
                </c:pt>
                <c:pt idx="172">
                  <c:v>123311</c:v>
                </c:pt>
                <c:pt idx="173">
                  <c:v>130753</c:v>
                </c:pt>
                <c:pt idx="174">
                  <c:v>133848</c:v>
                </c:pt>
                <c:pt idx="175">
                  <c:v>130234</c:v>
                </c:pt>
                <c:pt idx="176">
                  <c:v>137402</c:v>
                </c:pt>
                <c:pt idx="177">
                  <c:v>137196</c:v>
                </c:pt>
                <c:pt idx="178">
                  <c:v>138814</c:v>
                </c:pt>
                <c:pt idx="179">
                  <c:v>177881</c:v>
                </c:pt>
                <c:pt idx="180">
                  <c:v>106660</c:v>
                </c:pt>
                <c:pt idx="181">
                  <c:v>114816</c:v>
                </c:pt>
                <c:pt idx="182">
                  <c:v>149478</c:v>
                </c:pt>
                <c:pt idx="183">
                  <c:v>137605</c:v>
                </c:pt>
                <c:pt idx="184">
                  <c:v>143000</c:v>
                </c:pt>
                <c:pt idx="185">
                  <c:v>148526</c:v>
                </c:pt>
                <c:pt idx="186">
                  <c:v>138779</c:v>
                </c:pt>
                <c:pt idx="187">
                  <c:v>151723</c:v>
                </c:pt>
                <c:pt idx="188">
                  <c:v>144472</c:v>
                </c:pt>
                <c:pt idx="189">
                  <c:v>137644</c:v>
                </c:pt>
                <c:pt idx="190">
                  <c:v>158334</c:v>
                </c:pt>
                <c:pt idx="191">
                  <c:v>183687</c:v>
                </c:pt>
                <c:pt idx="192">
                  <c:v>132900</c:v>
                </c:pt>
                <c:pt idx="193">
                  <c:v>127821</c:v>
                </c:pt>
                <c:pt idx="194">
                  <c:v>156775</c:v>
                </c:pt>
                <c:pt idx="195">
                  <c:v>131139</c:v>
                </c:pt>
                <c:pt idx="196">
                  <c:v>164066</c:v>
                </c:pt>
                <c:pt idx="197">
                  <c:v>146954</c:v>
                </c:pt>
                <c:pt idx="198">
                  <c:v>165746</c:v>
                </c:pt>
                <c:pt idx="199">
                  <c:v>178513</c:v>
                </c:pt>
                <c:pt idx="200">
                  <c:v>159288</c:v>
                </c:pt>
                <c:pt idx="201">
                  <c:v>175186</c:v>
                </c:pt>
                <c:pt idx="202">
                  <c:v>182709</c:v>
                </c:pt>
                <c:pt idx="203">
                  <c:v>204801</c:v>
                </c:pt>
                <c:pt idx="204">
                  <c:v>152953</c:v>
                </c:pt>
                <c:pt idx="205">
                  <c:v>146473</c:v>
                </c:pt>
                <c:pt idx="206">
                  <c:v>193464</c:v>
                </c:pt>
                <c:pt idx="207">
                  <c:v>179334</c:v>
                </c:pt>
                <c:pt idx="208">
                  <c:v>211155</c:v>
                </c:pt>
                <c:pt idx="209">
                  <c:v>198767</c:v>
                </c:pt>
                <c:pt idx="210">
                  <c:v>217374</c:v>
                </c:pt>
                <c:pt idx="211">
                  <c:v>235270</c:v>
                </c:pt>
                <c:pt idx="212">
                  <c:v>204034</c:v>
                </c:pt>
                <c:pt idx="213">
                  <c:v>244463</c:v>
                </c:pt>
                <c:pt idx="214">
                  <c:v>237060</c:v>
                </c:pt>
                <c:pt idx="215">
                  <c:v>242258</c:v>
                </c:pt>
                <c:pt idx="216">
                  <c:v>215041</c:v>
                </c:pt>
                <c:pt idx="217">
                  <c:v>200841</c:v>
                </c:pt>
                <c:pt idx="218">
                  <c:v>232177</c:v>
                </c:pt>
                <c:pt idx="219">
                  <c:v>261292</c:v>
                </c:pt>
                <c:pt idx="220">
                  <c:v>242047</c:v>
                </c:pt>
                <c:pt idx="221">
                  <c:v>256070</c:v>
                </c:pt>
                <c:pt idx="222">
                  <c:v>288177</c:v>
                </c:pt>
                <c:pt idx="223">
                  <c:v>244799</c:v>
                </c:pt>
                <c:pt idx="224">
                  <c:v>268734</c:v>
                </c:pt>
                <c:pt idx="225">
                  <c:v>239329</c:v>
                </c:pt>
                <c:pt idx="226">
                  <c:v>177906</c:v>
                </c:pt>
                <c:pt idx="227">
                  <c:v>194550</c:v>
                </c:pt>
                <c:pt idx="228">
                  <c:v>197433</c:v>
                </c:pt>
                <c:pt idx="229">
                  <c:v>199356</c:v>
                </c:pt>
                <c:pt idx="230">
                  <c:v>271417</c:v>
                </c:pt>
                <c:pt idx="231">
                  <c:v>234359</c:v>
                </c:pt>
                <c:pt idx="232">
                  <c:v>246944</c:v>
                </c:pt>
                <c:pt idx="233">
                  <c:v>300129</c:v>
                </c:pt>
                <c:pt idx="234">
                  <c:v>285370</c:v>
                </c:pt>
                <c:pt idx="235">
                  <c:v>258104</c:v>
                </c:pt>
                <c:pt idx="236">
                  <c:v>308690</c:v>
                </c:pt>
                <c:pt idx="237">
                  <c:v>294465</c:v>
                </c:pt>
                <c:pt idx="238">
                  <c:v>251723</c:v>
                </c:pt>
                <c:pt idx="239">
                  <c:v>293019</c:v>
                </c:pt>
                <c:pt idx="240">
                  <c:v>213313</c:v>
                </c:pt>
                <c:pt idx="241">
                  <c:v>220957</c:v>
                </c:pt>
                <c:pt idx="242">
                  <c:v>353741</c:v>
                </c:pt>
                <c:pt idx="243">
                  <c:v>277835</c:v>
                </c:pt>
                <c:pt idx="244">
                  <c:v>251094</c:v>
                </c:pt>
                <c:pt idx="245">
                  <c:v>262773</c:v>
                </c:pt>
                <c:pt idx="246">
                  <c:v>302349</c:v>
                </c:pt>
                <c:pt idx="247">
                  <c:v>312774</c:v>
                </c:pt>
                <c:pt idx="248">
                  <c:v>307034</c:v>
                </c:pt>
                <c:pt idx="249">
                  <c:v>303159</c:v>
                </c:pt>
                <c:pt idx="250">
                  <c:v>328468</c:v>
                </c:pt>
                <c:pt idx="251">
                  <c:v>381542</c:v>
                </c:pt>
                <c:pt idx="252">
                  <c:v>244863</c:v>
                </c:pt>
                <c:pt idx="253">
                  <c:v>274128</c:v>
                </c:pt>
                <c:pt idx="254">
                  <c:v>306135</c:v>
                </c:pt>
                <c:pt idx="255">
                  <c:v>289172</c:v>
                </c:pt>
                <c:pt idx="256">
                  <c:v>318510</c:v>
                </c:pt>
                <c:pt idx="257">
                  <c:v>304319</c:v>
                </c:pt>
                <c:pt idx="258">
                  <c:v>306221</c:v>
                </c:pt>
                <c:pt idx="259">
                  <c:v>327360</c:v>
                </c:pt>
                <c:pt idx="260">
                  <c:v>311648</c:v>
                </c:pt>
                <c:pt idx="261">
                  <c:v>280582</c:v>
                </c:pt>
                <c:pt idx="262">
                  <c:v>321622</c:v>
                </c:pt>
                <c:pt idx="263">
                  <c:v>348414</c:v>
                </c:pt>
                <c:pt idx="264">
                  <c:v>268237</c:v>
                </c:pt>
                <c:pt idx="265">
                  <c:v>249473</c:v>
                </c:pt>
                <c:pt idx="266">
                  <c:v>300512</c:v>
                </c:pt>
                <c:pt idx="267">
                  <c:v>257849</c:v>
                </c:pt>
                <c:pt idx="268">
                  <c:v>287481</c:v>
                </c:pt>
                <c:pt idx="269">
                  <c:v>353169</c:v>
                </c:pt>
                <c:pt idx="270">
                  <c:v>364174</c:v>
                </c:pt>
                <c:pt idx="271">
                  <c:v>420048</c:v>
                </c:pt>
                <c:pt idx="272">
                  <c:v>288079</c:v>
                </c:pt>
                <c:pt idx="273">
                  <c:v>341633</c:v>
                </c:pt>
                <c:pt idx="274">
                  <c:v>311742</c:v>
                </c:pt>
                <c:pt idx="275">
                  <c:v>359306</c:v>
                </c:pt>
                <c:pt idx="276">
                  <c:v>311458</c:v>
                </c:pt>
                <c:pt idx="277">
                  <c:v>235087</c:v>
                </c:pt>
                <c:pt idx="278">
                  <c:v>283889</c:v>
                </c:pt>
                <c:pt idx="279">
                  <c:v>333716</c:v>
                </c:pt>
                <c:pt idx="280">
                  <c:v>316191</c:v>
                </c:pt>
                <c:pt idx="281">
                  <c:v>318602</c:v>
                </c:pt>
                <c:pt idx="282">
                  <c:v>342291</c:v>
                </c:pt>
                <c:pt idx="283">
                  <c:v>329175</c:v>
                </c:pt>
                <c:pt idx="284">
                  <c:v>309837</c:v>
                </c:pt>
                <c:pt idx="285">
                  <c:v>330187</c:v>
                </c:pt>
                <c:pt idx="286">
                  <c:v>302919</c:v>
                </c:pt>
                <c:pt idx="287">
                  <c:v>353813</c:v>
                </c:pt>
                <c:pt idx="288">
                  <c:v>312593</c:v>
                </c:pt>
                <c:pt idx="289">
                  <c:v>259325</c:v>
                </c:pt>
                <c:pt idx="290">
                  <c:v>240793</c:v>
                </c:pt>
                <c:pt idx="291">
                  <c:v>293229</c:v>
                </c:pt>
                <c:pt idx="292">
                  <c:v>293344</c:v>
                </c:pt>
                <c:pt idx="293">
                  <c:v>263557</c:v>
                </c:pt>
                <c:pt idx="294">
                  <c:v>294757</c:v>
                </c:pt>
                <c:pt idx="295">
                  <c:v>272448</c:v>
                </c:pt>
                <c:pt idx="296">
                  <c:v>296286</c:v>
                </c:pt>
                <c:pt idx="297">
                  <c:v>306849</c:v>
                </c:pt>
                <c:pt idx="298">
                  <c:v>294636</c:v>
                </c:pt>
                <c:pt idx="299">
                  <c:v>370001</c:v>
                </c:pt>
                <c:pt idx="300">
                  <c:v>253788</c:v>
                </c:pt>
                <c:pt idx="301">
                  <c:v>185938</c:v>
                </c:pt>
                <c:pt idx="302">
                  <c:v>234658</c:v>
                </c:pt>
                <c:pt idx="303">
                  <c:v>219371</c:v>
                </c:pt>
                <c:pt idx="304">
                  <c:v>212693</c:v>
                </c:pt>
                <c:pt idx="305">
                  <c:v>212522</c:v>
                </c:pt>
                <c:pt idx="306">
                  <c:v>227606</c:v>
                </c:pt>
                <c:pt idx="307">
                  <c:v>207261</c:v>
                </c:pt>
                <c:pt idx="308">
                  <c:v>200075</c:v>
                </c:pt>
                <c:pt idx="309">
                  <c:v>192151</c:v>
                </c:pt>
                <c:pt idx="310">
                  <c:v>195193</c:v>
                </c:pt>
                <c:pt idx="311">
                  <c:v>227724</c:v>
                </c:pt>
                <c:pt idx="312">
                  <c:v>155277</c:v>
                </c:pt>
                <c:pt idx="313">
                  <c:v>146816</c:v>
                </c:pt>
                <c:pt idx="314">
                  <c:v>179279</c:v>
                </c:pt>
                <c:pt idx="315">
                  <c:v>162946</c:v>
                </c:pt>
                <c:pt idx="316">
                  <c:v>167487</c:v>
                </c:pt>
                <c:pt idx="317">
                  <c:v>171802</c:v>
                </c:pt>
                <c:pt idx="318">
                  <c:v>181399</c:v>
                </c:pt>
                <c:pt idx="319">
                  <c:v>183887</c:v>
                </c:pt>
                <c:pt idx="320">
                  <c:v>159953</c:v>
                </c:pt>
                <c:pt idx="321">
                  <c:v>159032</c:v>
                </c:pt>
                <c:pt idx="322">
                  <c:v>178138</c:v>
                </c:pt>
                <c:pt idx="323">
                  <c:v>204346</c:v>
                </c:pt>
                <c:pt idx="324">
                  <c:v>147200</c:v>
                </c:pt>
                <c:pt idx="325">
                  <c:v>135649</c:v>
                </c:pt>
                <c:pt idx="326">
                  <c:v>189105</c:v>
                </c:pt>
                <c:pt idx="327">
                  <c:v>156907</c:v>
                </c:pt>
                <c:pt idx="328">
                  <c:v>195551</c:v>
                </c:pt>
                <c:pt idx="329">
                  <c:v>194796</c:v>
                </c:pt>
                <c:pt idx="330">
                  <c:v>184800</c:v>
                </c:pt>
                <c:pt idx="331">
                  <c:v>216520</c:v>
                </c:pt>
                <c:pt idx="332">
                  <c:v>199217</c:v>
                </c:pt>
                <c:pt idx="333">
                  <c:v>202844</c:v>
                </c:pt>
                <c:pt idx="334">
                  <c:v>204196</c:v>
                </c:pt>
                <c:pt idx="335">
                  <c:v>212620</c:v>
                </c:pt>
                <c:pt idx="336">
                  <c:v>181245</c:v>
                </c:pt>
                <c:pt idx="337">
                  <c:v>156880</c:v>
                </c:pt>
                <c:pt idx="338">
                  <c:v>207353</c:v>
                </c:pt>
                <c:pt idx="339">
                  <c:v>217322</c:v>
                </c:pt>
                <c:pt idx="340">
                  <c:v>201870</c:v>
                </c:pt>
                <c:pt idx="341">
                  <c:v>201963</c:v>
                </c:pt>
                <c:pt idx="342">
                  <c:v>217476</c:v>
                </c:pt>
                <c:pt idx="343">
                  <c:v>248598</c:v>
                </c:pt>
                <c:pt idx="344">
                  <c:v>213323</c:v>
                </c:pt>
                <c:pt idx="345">
                  <c:v>254565</c:v>
                </c:pt>
                <c:pt idx="346">
                  <c:v>230909</c:v>
                </c:pt>
                <c:pt idx="347">
                  <c:v>234505</c:v>
                </c:pt>
                <c:pt idx="348">
                  <c:v>199775</c:v>
                </c:pt>
                <c:pt idx="349">
                  <c:v>198634</c:v>
                </c:pt>
                <c:pt idx="350">
                  <c:v>209148</c:v>
                </c:pt>
                <c:pt idx="351">
                  <c:v>231922</c:v>
                </c:pt>
                <c:pt idx="352">
                  <c:v>245440</c:v>
                </c:pt>
                <c:pt idx="353">
                  <c:v>223191</c:v>
                </c:pt>
                <c:pt idx="354">
                  <c:v>243599</c:v>
                </c:pt>
                <c:pt idx="355">
                  <c:v>242981</c:v>
                </c:pt>
                <c:pt idx="356">
                  <c:v>234774</c:v>
                </c:pt>
                <c:pt idx="357">
                  <c:v>253340</c:v>
                </c:pt>
                <c:pt idx="358">
                  <c:v>242277</c:v>
                </c:pt>
                <c:pt idx="359">
                  <c:v>262537</c:v>
                </c:pt>
                <c:pt idx="360">
                  <c:v>193451</c:v>
                </c:pt>
                <c:pt idx="361">
                  <c:v>200967</c:v>
                </c:pt>
                <c:pt idx="362">
                  <c:v>163591</c:v>
                </c:pt>
                <c:pt idx="363">
                  <c:v>55706</c:v>
                </c:pt>
                <c:pt idx="364">
                  <c:v>62173</c:v>
                </c:pt>
                <c:pt idx="365">
                  <c:v>132794</c:v>
                </c:pt>
                <c:pt idx="366">
                  <c:v>174454</c:v>
                </c:pt>
                <c:pt idx="367">
                  <c:v>183365</c:v>
                </c:pt>
                <c:pt idx="368">
                  <c:v>207688</c:v>
                </c:pt>
                <c:pt idx="369">
                  <c:v>215024</c:v>
                </c:pt>
                <c:pt idx="370">
                  <c:v>225000</c:v>
                </c:pt>
                <c:pt idx="371">
                  <c:v>243933</c:v>
                </c:pt>
                <c:pt idx="372">
                  <c:v>171114</c:v>
                </c:pt>
                <c:pt idx="373">
                  <c:v>167341</c:v>
                </c:pt>
                <c:pt idx="374">
                  <c:v>189372</c:v>
                </c:pt>
                <c:pt idx="375">
                  <c:v>175074</c:v>
                </c:pt>
                <c:pt idx="376">
                  <c:v>188612</c:v>
                </c:pt>
                <c:pt idx="377">
                  <c:v>182408</c:v>
                </c:pt>
                <c:pt idx="378">
                  <c:v>175426</c:v>
                </c:pt>
                <c:pt idx="379">
                  <c:v>172763</c:v>
                </c:pt>
                <c:pt idx="380">
                  <c:v>155067</c:v>
                </c:pt>
                <c:pt idx="381">
                  <c:v>162353</c:v>
                </c:pt>
                <c:pt idx="382">
                  <c:v>172946</c:v>
                </c:pt>
                <c:pt idx="383">
                  <c:v>207062</c:v>
                </c:pt>
                <c:pt idx="384">
                  <c:v>126480</c:v>
                </c:pt>
                <c:pt idx="385">
                  <c:v>132323</c:v>
                </c:pt>
                <c:pt idx="386">
                  <c:v>146800</c:v>
                </c:pt>
                <c:pt idx="387">
                  <c:v>147236</c:v>
                </c:pt>
                <c:pt idx="388">
                  <c:v>187062</c:v>
                </c:pt>
                <c:pt idx="389">
                  <c:v>178047</c:v>
                </c:pt>
                <c:pt idx="390">
                  <c:v>181975</c:v>
                </c:pt>
                <c:pt idx="391">
                  <c:v>208493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A-40E0-8671-6D7FE12D308E}"/>
            </c:ext>
          </c:extLst>
        </c:ser>
        <c:ser>
          <c:idx val="1"/>
          <c:order val="1"/>
          <c:tx>
            <c:strRef>
              <c:f>'Forecast Sheet'!$C$1</c:f>
              <c:strCache>
                <c:ptCount val="1"/>
                <c:pt idx="0">
                  <c:v>Forecast(Sales)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Sheet'!$A$2:$A$491</c:f>
              <c:numCache>
                <c:formatCode>dd/mm/yyyy;@</c:formatCode>
                <c:ptCount val="490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  <c:pt idx="330">
                  <c:v>42917</c:v>
                </c:pt>
                <c:pt idx="331">
                  <c:v>42948</c:v>
                </c:pt>
                <c:pt idx="332">
                  <c:v>42979</c:v>
                </c:pt>
                <c:pt idx="333">
                  <c:v>43009</c:v>
                </c:pt>
                <c:pt idx="334">
                  <c:v>43040</c:v>
                </c:pt>
                <c:pt idx="335">
                  <c:v>43070</c:v>
                </c:pt>
                <c:pt idx="336">
                  <c:v>43101</c:v>
                </c:pt>
                <c:pt idx="337">
                  <c:v>43132</c:v>
                </c:pt>
                <c:pt idx="338">
                  <c:v>43160</c:v>
                </c:pt>
                <c:pt idx="339">
                  <c:v>43191</c:v>
                </c:pt>
                <c:pt idx="340">
                  <c:v>43221</c:v>
                </c:pt>
                <c:pt idx="341">
                  <c:v>43252</c:v>
                </c:pt>
                <c:pt idx="342">
                  <c:v>43282</c:v>
                </c:pt>
                <c:pt idx="343">
                  <c:v>43313</c:v>
                </c:pt>
                <c:pt idx="344">
                  <c:v>43344</c:v>
                </c:pt>
                <c:pt idx="345">
                  <c:v>43374</c:v>
                </c:pt>
                <c:pt idx="346">
                  <c:v>43405</c:v>
                </c:pt>
                <c:pt idx="347">
                  <c:v>43435</c:v>
                </c:pt>
                <c:pt idx="348">
                  <c:v>43466</c:v>
                </c:pt>
                <c:pt idx="349">
                  <c:v>43497</c:v>
                </c:pt>
                <c:pt idx="350">
                  <c:v>43525</c:v>
                </c:pt>
                <c:pt idx="351">
                  <c:v>43556</c:v>
                </c:pt>
                <c:pt idx="352">
                  <c:v>43586</c:v>
                </c:pt>
                <c:pt idx="353">
                  <c:v>43617</c:v>
                </c:pt>
                <c:pt idx="354">
                  <c:v>43647</c:v>
                </c:pt>
                <c:pt idx="355">
                  <c:v>43678</c:v>
                </c:pt>
                <c:pt idx="356">
                  <c:v>43709</c:v>
                </c:pt>
                <c:pt idx="357">
                  <c:v>43739</c:v>
                </c:pt>
                <c:pt idx="358">
                  <c:v>43770</c:v>
                </c:pt>
                <c:pt idx="359">
                  <c:v>43800</c:v>
                </c:pt>
                <c:pt idx="360">
                  <c:v>43831</c:v>
                </c:pt>
                <c:pt idx="361">
                  <c:v>43862</c:v>
                </c:pt>
                <c:pt idx="362">
                  <c:v>43891</c:v>
                </c:pt>
                <c:pt idx="363">
                  <c:v>43922</c:v>
                </c:pt>
                <c:pt idx="364">
                  <c:v>43952</c:v>
                </c:pt>
                <c:pt idx="365">
                  <c:v>43983</c:v>
                </c:pt>
                <c:pt idx="366">
                  <c:v>44013</c:v>
                </c:pt>
                <c:pt idx="367">
                  <c:v>44044</c:v>
                </c:pt>
                <c:pt idx="368">
                  <c:v>44075</c:v>
                </c:pt>
                <c:pt idx="369">
                  <c:v>44105</c:v>
                </c:pt>
                <c:pt idx="370">
                  <c:v>44136</c:v>
                </c:pt>
                <c:pt idx="371">
                  <c:v>44166</c:v>
                </c:pt>
                <c:pt idx="372">
                  <c:v>44197</c:v>
                </c:pt>
                <c:pt idx="373">
                  <c:v>44228</c:v>
                </c:pt>
                <c:pt idx="374">
                  <c:v>44256</c:v>
                </c:pt>
                <c:pt idx="375">
                  <c:v>44287</c:v>
                </c:pt>
                <c:pt idx="376">
                  <c:v>44317</c:v>
                </c:pt>
                <c:pt idx="377">
                  <c:v>44348</c:v>
                </c:pt>
                <c:pt idx="378">
                  <c:v>44378</c:v>
                </c:pt>
                <c:pt idx="379">
                  <c:v>44409</c:v>
                </c:pt>
                <c:pt idx="380">
                  <c:v>44440</c:v>
                </c:pt>
                <c:pt idx="381">
                  <c:v>44470</c:v>
                </c:pt>
                <c:pt idx="382">
                  <c:v>44501</c:v>
                </c:pt>
                <c:pt idx="383">
                  <c:v>44531</c:v>
                </c:pt>
                <c:pt idx="384">
                  <c:v>44562</c:v>
                </c:pt>
                <c:pt idx="385">
                  <c:v>44593</c:v>
                </c:pt>
                <c:pt idx="386">
                  <c:v>44621</c:v>
                </c:pt>
                <c:pt idx="387">
                  <c:v>44652</c:v>
                </c:pt>
                <c:pt idx="388">
                  <c:v>44682</c:v>
                </c:pt>
                <c:pt idx="389">
                  <c:v>44713</c:v>
                </c:pt>
                <c:pt idx="390">
                  <c:v>44743</c:v>
                </c:pt>
                <c:pt idx="391">
                  <c:v>44774</c:v>
                </c:pt>
                <c:pt idx="392">
                  <c:v>44805</c:v>
                </c:pt>
                <c:pt idx="393">
                  <c:v>44835</c:v>
                </c:pt>
                <c:pt idx="394">
                  <c:v>44866</c:v>
                </c:pt>
                <c:pt idx="395">
                  <c:v>44896</c:v>
                </c:pt>
                <c:pt idx="396">
                  <c:v>44927</c:v>
                </c:pt>
                <c:pt idx="397">
                  <c:v>44958</c:v>
                </c:pt>
                <c:pt idx="398">
                  <c:v>44986</c:v>
                </c:pt>
                <c:pt idx="399">
                  <c:v>45017</c:v>
                </c:pt>
                <c:pt idx="400">
                  <c:v>45047</c:v>
                </c:pt>
                <c:pt idx="401">
                  <c:v>45078</c:v>
                </c:pt>
                <c:pt idx="402">
                  <c:v>45108</c:v>
                </c:pt>
                <c:pt idx="403">
                  <c:v>45139</c:v>
                </c:pt>
                <c:pt idx="404">
                  <c:v>45170</c:v>
                </c:pt>
                <c:pt idx="405">
                  <c:v>45200</c:v>
                </c:pt>
                <c:pt idx="406">
                  <c:v>45231</c:v>
                </c:pt>
                <c:pt idx="407">
                  <c:v>45261</c:v>
                </c:pt>
                <c:pt idx="408">
                  <c:v>45292</c:v>
                </c:pt>
                <c:pt idx="409">
                  <c:v>45323</c:v>
                </c:pt>
                <c:pt idx="410">
                  <c:v>45352</c:v>
                </c:pt>
                <c:pt idx="411">
                  <c:v>45383</c:v>
                </c:pt>
                <c:pt idx="412">
                  <c:v>45413</c:v>
                </c:pt>
                <c:pt idx="413">
                  <c:v>45444</c:v>
                </c:pt>
                <c:pt idx="414">
                  <c:v>45474</c:v>
                </c:pt>
                <c:pt idx="415">
                  <c:v>45505</c:v>
                </c:pt>
                <c:pt idx="416">
                  <c:v>45536</c:v>
                </c:pt>
                <c:pt idx="417">
                  <c:v>45566</c:v>
                </c:pt>
                <c:pt idx="418">
                  <c:v>45597</c:v>
                </c:pt>
                <c:pt idx="419">
                  <c:v>45627</c:v>
                </c:pt>
                <c:pt idx="420">
                  <c:v>45658</c:v>
                </c:pt>
                <c:pt idx="421">
                  <c:v>45689</c:v>
                </c:pt>
                <c:pt idx="422">
                  <c:v>45717</c:v>
                </c:pt>
                <c:pt idx="423">
                  <c:v>45748</c:v>
                </c:pt>
                <c:pt idx="424">
                  <c:v>45778</c:v>
                </c:pt>
                <c:pt idx="425">
                  <c:v>45809</c:v>
                </c:pt>
                <c:pt idx="426">
                  <c:v>45839</c:v>
                </c:pt>
                <c:pt idx="427">
                  <c:v>45870</c:v>
                </c:pt>
                <c:pt idx="428">
                  <c:v>45901</c:v>
                </c:pt>
                <c:pt idx="429">
                  <c:v>45931</c:v>
                </c:pt>
                <c:pt idx="430">
                  <c:v>45962</c:v>
                </c:pt>
                <c:pt idx="431">
                  <c:v>45992</c:v>
                </c:pt>
                <c:pt idx="432">
                  <c:v>46023</c:v>
                </c:pt>
                <c:pt idx="433">
                  <c:v>46054</c:v>
                </c:pt>
                <c:pt idx="434">
                  <c:v>46082</c:v>
                </c:pt>
                <c:pt idx="435">
                  <c:v>46113</c:v>
                </c:pt>
                <c:pt idx="436">
                  <c:v>46143</c:v>
                </c:pt>
                <c:pt idx="437">
                  <c:v>46174</c:v>
                </c:pt>
                <c:pt idx="438">
                  <c:v>46204</c:v>
                </c:pt>
                <c:pt idx="439">
                  <c:v>46235</c:v>
                </c:pt>
                <c:pt idx="440">
                  <c:v>46266</c:v>
                </c:pt>
                <c:pt idx="441">
                  <c:v>46296</c:v>
                </c:pt>
                <c:pt idx="442">
                  <c:v>46327</c:v>
                </c:pt>
                <c:pt idx="443">
                  <c:v>46357</c:v>
                </c:pt>
                <c:pt idx="444">
                  <c:v>46388</c:v>
                </c:pt>
                <c:pt idx="445">
                  <c:v>46419</c:v>
                </c:pt>
                <c:pt idx="446">
                  <c:v>46447</c:v>
                </c:pt>
                <c:pt idx="447">
                  <c:v>46478</c:v>
                </c:pt>
                <c:pt idx="448">
                  <c:v>46508</c:v>
                </c:pt>
                <c:pt idx="449">
                  <c:v>46539</c:v>
                </c:pt>
                <c:pt idx="450">
                  <c:v>46569</c:v>
                </c:pt>
                <c:pt idx="451">
                  <c:v>46600</c:v>
                </c:pt>
                <c:pt idx="452">
                  <c:v>46631</c:v>
                </c:pt>
                <c:pt idx="453">
                  <c:v>46661</c:v>
                </c:pt>
                <c:pt idx="454">
                  <c:v>46692</c:v>
                </c:pt>
                <c:pt idx="455">
                  <c:v>46722</c:v>
                </c:pt>
                <c:pt idx="456">
                  <c:v>46753</c:v>
                </c:pt>
                <c:pt idx="457">
                  <c:v>46784</c:v>
                </c:pt>
                <c:pt idx="458">
                  <c:v>46813</c:v>
                </c:pt>
                <c:pt idx="459">
                  <c:v>46844</c:v>
                </c:pt>
                <c:pt idx="460">
                  <c:v>46874</c:v>
                </c:pt>
                <c:pt idx="461">
                  <c:v>46905</c:v>
                </c:pt>
                <c:pt idx="462">
                  <c:v>46935</c:v>
                </c:pt>
                <c:pt idx="463">
                  <c:v>46966</c:v>
                </c:pt>
                <c:pt idx="464">
                  <c:v>46997</c:v>
                </c:pt>
                <c:pt idx="465">
                  <c:v>47027</c:v>
                </c:pt>
                <c:pt idx="466">
                  <c:v>47058</c:v>
                </c:pt>
                <c:pt idx="467">
                  <c:v>47088</c:v>
                </c:pt>
                <c:pt idx="468">
                  <c:v>47119</c:v>
                </c:pt>
                <c:pt idx="469">
                  <c:v>47150</c:v>
                </c:pt>
                <c:pt idx="470">
                  <c:v>47178</c:v>
                </c:pt>
                <c:pt idx="471">
                  <c:v>47209</c:v>
                </c:pt>
                <c:pt idx="472">
                  <c:v>47239</c:v>
                </c:pt>
                <c:pt idx="473">
                  <c:v>47270</c:v>
                </c:pt>
                <c:pt idx="474">
                  <c:v>47300</c:v>
                </c:pt>
                <c:pt idx="475">
                  <c:v>47331</c:v>
                </c:pt>
                <c:pt idx="476">
                  <c:v>47362</c:v>
                </c:pt>
                <c:pt idx="477">
                  <c:v>47392</c:v>
                </c:pt>
                <c:pt idx="478">
                  <c:v>47423</c:v>
                </c:pt>
                <c:pt idx="479">
                  <c:v>47453</c:v>
                </c:pt>
                <c:pt idx="480">
                  <c:v>47484</c:v>
                </c:pt>
                <c:pt idx="481">
                  <c:v>47515</c:v>
                </c:pt>
                <c:pt idx="482">
                  <c:v>47543</c:v>
                </c:pt>
                <c:pt idx="483">
                  <c:v>47574</c:v>
                </c:pt>
                <c:pt idx="484">
                  <c:v>47604</c:v>
                </c:pt>
                <c:pt idx="485">
                  <c:v>47635</c:v>
                </c:pt>
                <c:pt idx="486">
                  <c:v>47665</c:v>
                </c:pt>
                <c:pt idx="487">
                  <c:v>47696</c:v>
                </c:pt>
                <c:pt idx="488">
                  <c:v>47727</c:v>
                </c:pt>
                <c:pt idx="489">
                  <c:v>47757</c:v>
                </c:pt>
              </c:numCache>
            </c:numRef>
          </c:cat>
          <c:val>
            <c:numRef>
              <c:f>'Forecast Sheet'!$C$2:$C$491</c:f>
              <c:numCache>
                <c:formatCode>General</c:formatCode>
                <c:ptCount val="490"/>
                <c:pt idx="391" formatCode="0">
                  <c:v>208493</c:v>
                </c:pt>
                <c:pt idx="392" formatCode="0">
                  <c:v>179180.82739534762</c:v>
                </c:pt>
                <c:pt idx="393" formatCode="0">
                  <c:v>175815.79283604407</c:v>
                </c:pt>
                <c:pt idx="394" formatCode="0">
                  <c:v>192013.36986942234</c:v>
                </c:pt>
                <c:pt idx="395" formatCode="0">
                  <c:v>202741.73480340844</c:v>
                </c:pt>
                <c:pt idx="396" formatCode="0">
                  <c:v>177276.7904637102</c:v>
                </c:pt>
                <c:pt idx="397" formatCode="0">
                  <c:v>186060.686450782</c:v>
                </c:pt>
                <c:pt idx="398" formatCode="0">
                  <c:v>180394.27589588135</c:v>
                </c:pt>
                <c:pt idx="399" formatCode="0">
                  <c:v>177029.2413365778</c:v>
                </c:pt>
                <c:pt idx="400" formatCode="0">
                  <c:v>193226.81836995608</c:v>
                </c:pt>
                <c:pt idx="401" formatCode="0">
                  <c:v>203955.18330394218</c:v>
                </c:pt>
                <c:pt idx="402" formatCode="0">
                  <c:v>178490.23896424394</c:v>
                </c:pt>
                <c:pt idx="403" formatCode="0">
                  <c:v>187274.13495131576</c:v>
                </c:pt>
                <c:pt idx="404" formatCode="0">
                  <c:v>181607.72439641511</c:v>
                </c:pt>
                <c:pt idx="405" formatCode="0">
                  <c:v>178242.68983711157</c:v>
                </c:pt>
                <c:pt idx="406" formatCode="0">
                  <c:v>194440.26687048981</c:v>
                </c:pt>
                <c:pt idx="407" formatCode="0">
                  <c:v>205168.63180447591</c:v>
                </c:pt>
                <c:pt idx="408" formatCode="0">
                  <c:v>179703.68746477767</c:v>
                </c:pt>
                <c:pt idx="409" formatCode="0">
                  <c:v>188487.5834518495</c:v>
                </c:pt>
                <c:pt idx="410" formatCode="0">
                  <c:v>182821.17289694885</c:v>
                </c:pt>
                <c:pt idx="411" formatCode="0">
                  <c:v>179456.1383376453</c:v>
                </c:pt>
                <c:pt idx="412" formatCode="0">
                  <c:v>195653.71537102357</c:v>
                </c:pt>
                <c:pt idx="413" formatCode="0">
                  <c:v>206382.08030500967</c:v>
                </c:pt>
                <c:pt idx="414" formatCode="0">
                  <c:v>180917.13596531143</c:v>
                </c:pt>
                <c:pt idx="415" formatCode="0">
                  <c:v>189701.03195238326</c:v>
                </c:pt>
                <c:pt idx="416" formatCode="0">
                  <c:v>184034.62139748261</c:v>
                </c:pt>
                <c:pt idx="417" formatCode="0">
                  <c:v>180669.58683817904</c:v>
                </c:pt>
                <c:pt idx="418" formatCode="0">
                  <c:v>196867.16387155731</c:v>
                </c:pt>
                <c:pt idx="419" formatCode="0">
                  <c:v>207595.52880554341</c:v>
                </c:pt>
                <c:pt idx="420" formatCode="0">
                  <c:v>182130.58446584517</c:v>
                </c:pt>
                <c:pt idx="421" formatCode="0">
                  <c:v>190914.48045291699</c:v>
                </c:pt>
                <c:pt idx="422" formatCode="0">
                  <c:v>185248.06989801634</c:v>
                </c:pt>
                <c:pt idx="423" formatCode="0">
                  <c:v>181883.0353387128</c:v>
                </c:pt>
                <c:pt idx="424" formatCode="0">
                  <c:v>198080.61237209107</c:v>
                </c:pt>
                <c:pt idx="425" formatCode="0">
                  <c:v>208808.97730607717</c:v>
                </c:pt>
                <c:pt idx="426" formatCode="0">
                  <c:v>183344.0329663789</c:v>
                </c:pt>
                <c:pt idx="427" formatCode="0">
                  <c:v>192127.92895345073</c:v>
                </c:pt>
                <c:pt idx="428" formatCode="0">
                  <c:v>186461.51839855008</c:v>
                </c:pt>
                <c:pt idx="429" formatCode="0">
                  <c:v>183096.48383924653</c:v>
                </c:pt>
                <c:pt idx="430" formatCode="0">
                  <c:v>199294.0608726248</c:v>
                </c:pt>
                <c:pt idx="431" formatCode="0">
                  <c:v>210022.4258066109</c:v>
                </c:pt>
                <c:pt idx="432" formatCode="0">
                  <c:v>184557.48146691266</c:v>
                </c:pt>
                <c:pt idx="433" formatCode="0">
                  <c:v>193341.37745398449</c:v>
                </c:pt>
                <c:pt idx="434" formatCode="0">
                  <c:v>187674.96689908384</c:v>
                </c:pt>
                <c:pt idx="435" formatCode="0">
                  <c:v>184309.93233978029</c:v>
                </c:pt>
                <c:pt idx="436" formatCode="0">
                  <c:v>200507.50937315857</c:v>
                </c:pt>
                <c:pt idx="437" formatCode="0">
                  <c:v>211235.87430714464</c:v>
                </c:pt>
                <c:pt idx="438" formatCode="0">
                  <c:v>185770.9299674464</c:v>
                </c:pt>
                <c:pt idx="439" formatCode="0">
                  <c:v>194554.82595451822</c:v>
                </c:pt>
                <c:pt idx="440" formatCode="0">
                  <c:v>188888.41539961757</c:v>
                </c:pt>
                <c:pt idx="441" formatCode="0">
                  <c:v>185523.38084031403</c:v>
                </c:pt>
                <c:pt idx="442" formatCode="0">
                  <c:v>201720.9578736923</c:v>
                </c:pt>
                <c:pt idx="443" formatCode="0">
                  <c:v>212449.3228076784</c:v>
                </c:pt>
                <c:pt idx="444" formatCode="0">
                  <c:v>186984.37846798016</c:v>
                </c:pt>
                <c:pt idx="445" formatCode="0">
                  <c:v>195768.27445505199</c:v>
                </c:pt>
                <c:pt idx="446" formatCode="0">
                  <c:v>190101.86390015131</c:v>
                </c:pt>
                <c:pt idx="447" formatCode="0">
                  <c:v>186736.82934084776</c:v>
                </c:pt>
                <c:pt idx="448" formatCode="0">
                  <c:v>202934.40637422603</c:v>
                </c:pt>
                <c:pt idx="449" formatCode="0">
                  <c:v>213662.77130821213</c:v>
                </c:pt>
                <c:pt idx="450" formatCode="0">
                  <c:v>188197.82696851389</c:v>
                </c:pt>
                <c:pt idx="451" formatCode="0">
                  <c:v>196981.72295558572</c:v>
                </c:pt>
                <c:pt idx="452" formatCode="0">
                  <c:v>191315.31240068507</c:v>
                </c:pt>
                <c:pt idx="453" formatCode="0">
                  <c:v>187950.27784138152</c:v>
                </c:pt>
                <c:pt idx="454" formatCode="0">
                  <c:v>204147.8548747598</c:v>
                </c:pt>
                <c:pt idx="455" formatCode="0">
                  <c:v>214876.2198087459</c:v>
                </c:pt>
                <c:pt idx="456" formatCode="0">
                  <c:v>189411.27546904766</c:v>
                </c:pt>
                <c:pt idx="457" formatCode="0">
                  <c:v>198195.17145611945</c:v>
                </c:pt>
                <c:pt idx="458" formatCode="0">
                  <c:v>192528.7609012188</c:v>
                </c:pt>
                <c:pt idx="459" formatCode="0">
                  <c:v>189163.72634191526</c:v>
                </c:pt>
                <c:pt idx="460" formatCode="0">
                  <c:v>205361.30337529353</c:v>
                </c:pt>
                <c:pt idx="461" formatCode="0">
                  <c:v>216089.66830927963</c:v>
                </c:pt>
                <c:pt idx="462" formatCode="0">
                  <c:v>190624.72396958139</c:v>
                </c:pt>
                <c:pt idx="463" formatCode="0">
                  <c:v>199408.61995665322</c:v>
                </c:pt>
                <c:pt idx="464" formatCode="0">
                  <c:v>193742.20940175257</c:v>
                </c:pt>
                <c:pt idx="465" formatCode="0">
                  <c:v>190377.17484244902</c:v>
                </c:pt>
                <c:pt idx="466" formatCode="0">
                  <c:v>206574.75187582726</c:v>
                </c:pt>
                <c:pt idx="467" formatCode="0">
                  <c:v>217303.11680981336</c:v>
                </c:pt>
                <c:pt idx="468" formatCode="0">
                  <c:v>191838.17247011513</c:v>
                </c:pt>
                <c:pt idx="469" formatCode="0">
                  <c:v>200622.06845718695</c:v>
                </c:pt>
                <c:pt idx="470" formatCode="0">
                  <c:v>194955.6579022863</c:v>
                </c:pt>
                <c:pt idx="471" formatCode="0">
                  <c:v>191590.62334298276</c:v>
                </c:pt>
                <c:pt idx="472" formatCode="0">
                  <c:v>207788.20037636103</c:v>
                </c:pt>
                <c:pt idx="473" formatCode="0">
                  <c:v>218516.56531034713</c:v>
                </c:pt>
                <c:pt idx="474" formatCode="0">
                  <c:v>193051.62097064889</c:v>
                </c:pt>
                <c:pt idx="475" formatCode="0">
                  <c:v>201835.51695772071</c:v>
                </c:pt>
                <c:pt idx="476" formatCode="0">
                  <c:v>196169.10640282006</c:v>
                </c:pt>
                <c:pt idx="477" formatCode="0">
                  <c:v>192804.07184351649</c:v>
                </c:pt>
                <c:pt idx="478" formatCode="0">
                  <c:v>209001.64887689476</c:v>
                </c:pt>
                <c:pt idx="479" formatCode="0">
                  <c:v>219730.01381088086</c:v>
                </c:pt>
                <c:pt idx="480" formatCode="0">
                  <c:v>194265.06947118262</c:v>
                </c:pt>
                <c:pt idx="481" formatCode="0">
                  <c:v>203048.96545825445</c:v>
                </c:pt>
                <c:pt idx="482" formatCode="0">
                  <c:v>197382.5549033538</c:v>
                </c:pt>
                <c:pt idx="483" formatCode="0">
                  <c:v>194017.52034405025</c:v>
                </c:pt>
                <c:pt idx="484" formatCode="0">
                  <c:v>210215.09737742852</c:v>
                </c:pt>
                <c:pt idx="485" formatCode="0">
                  <c:v>220943.46231141462</c:v>
                </c:pt>
                <c:pt idx="486" formatCode="0">
                  <c:v>195478.51797171636</c:v>
                </c:pt>
                <c:pt idx="487" formatCode="0">
                  <c:v>204262.41395878821</c:v>
                </c:pt>
                <c:pt idx="488" formatCode="0">
                  <c:v>198596.00340388753</c:v>
                </c:pt>
                <c:pt idx="489" formatCode="0">
                  <c:v>195230.96884458399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A-40E0-8671-6D7FE12D308E}"/>
            </c:ext>
          </c:extLst>
        </c:ser>
        <c:ser>
          <c:idx val="2"/>
          <c:order val="2"/>
          <c:tx>
            <c:strRef>
              <c:f>'Forecast Sheet'!$D$1</c:f>
              <c:strCache>
                <c:ptCount val="1"/>
                <c:pt idx="0">
                  <c:v>Lower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Sheet'!$A$2:$A$491</c:f>
              <c:numCache>
                <c:formatCode>dd/mm/yyyy;@</c:formatCode>
                <c:ptCount val="490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  <c:pt idx="330">
                  <c:v>42917</c:v>
                </c:pt>
                <c:pt idx="331">
                  <c:v>42948</c:v>
                </c:pt>
                <c:pt idx="332">
                  <c:v>42979</c:v>
                </c:pt>
                <c:pt idx="333">
                  <c:v>43009</c:v>
                </c:pt>
                <c:pt idx="334">
                  <c:v>43040</c:v>
                </c:pt>
                <c:pt idx="335">
                  <c:v>43070</c:v>
                </c:pt>
                <c:pt idx="336">
                  <c:v>43101</c:v>
                </c:pt>
                <c:pt idx="337">
                  <c:v>43132</c:v>
                </c:pt>
                <c:pt idx="338">
                  <c:v>43160</c:v>
                </c:pt>
                <c:pt idx="339">
                  <c:v>43191</c:v>
                </c:pt>
                <c:pt idx="340">
                  <c:v>43221</c:v>
                </c:pt>
                <c:pt idx="341">
                  <c:v>43252</c:v>
                </c:pt>
                <c:pt idx="342">
                  <c:v>43282</c:v>
                </c:pt>
                <c:pt idx="343">
                  <c:v>43313</c:v>
                </c:pt>
                <c:pt idx="344">
                  <c:v>43344</c:v>
                </c:pt>
                <c:pt idx="345">
                  <c:v>43374</c:v>
                </c:pt>
                <c:pt idx="346">
                  <c:v>43405</c:v>
                </c:pt>
                <c:pt idx="347">
                  <c:v>43435</c:v>
                </c:pt>
                <c:pt idx="348">
                  <c:v>43466</c:v>
                </c:pt>
                <c:pt idx="349">
                  <c:v>43497</c:v>
                </c:pt>
                <c:pt idx="350">
                  <c:v>43525</c:v>
                </c:pt>
                <c:pt idx="351">
                  <c:v>43556</c:v>
                </c:pt>
                <c:pt idx="352">
                  <c:v>43586</c:v>
                </c:pt>
                <c:pt idx="353">
                  <c:v>43617</c:v>
                </c:pt>
                <c:pt idx="354">
                  <c:v>43647</c:v>
                </c:pt>
                <c:pt idx="355">
                  <c:v>43678</c:v>
                </c:pt>
                <c:pt idx="356">
                  <c:v>43709</c:v>
                </c:pt>
                <c:pt idx="357">
                  <c:v>43739</c:v>
                </c:pt>
                <c:pt idx="358">
                  <c:v>43770</c:v>
                </c:pt>
                <c:pt idx="359">
                  <c:v>43800</c:v>
                </c:pt>
                <c:pt idx="360">
                  <c:v>43831</c:v>
                </c:pt>
                <c:pt idx="361">
                  <c:v>43862</c:v>
                </c:pt>
                <c:pt idx="362">
                  <c:v>43891</c:v>
                </c:pt>
                <c:pt idx="363">
                  <c:v>43922</c:v>
                </c:pt>
                <c:pt idx="364">
                  <c:v>43952</c:v>
                </c:pt>
                <c:pt idx="365">
                  <c:v>43983</c:v>
                </c:pt>
                <c:pt idx="366">
                  <c:v>44013</c:v>
                </c:pt>
                <c:pt idx="367">
                  <c:v>44044</c:v>
                </c:pt>
                <c:pt idx="368">
                  <c:v>44075</c:v>
                </c:pt>
                <c:pt idx="369">
                  <c:v>44105</c:v>
                </c:pt>
                <c:pt idx="370">
                  <c:v>44136</c:v>
                </c:pt>
                <c:pt idx="371">
                  <c:v>44166</c:v>
                </c:pt>
                <c:pt idx="372">
                  <c:v>44197</c:v>
                </c:pt>
                <c:pt idx="373">
                  <c:v>44228</c:v>
                </c:pt>
                <c:pt idx="374">
                  <c:v>44256</c:v>
                </c:pt>
                <c:pt idx="375">
                  <c:v>44287</c:v>
                </c:pt>
                <c:pt idx="376">
                  <c:v>44317</c:v>
                </c:pt>
                <c:pt idx="377">
                  <c:v>44348</c:v>
                </c:pt>
                <c:pt idx="378">
                  <c:v>44378</c:v>
                </c:pt>
                <c:pt idx="379">
                  <c:v>44409</c:v>
                </c:pt>
                <c:pt idx="380">
                  <c:v>44440</c:v>
                </c:pt>
                <c:pt idx="381">
                  <c:v>44470</c:v>
                </c:pt>
                <c:pt idx="382">
                  <c:v>44501</c:v>
                </c:pt>
                <c:pt idx="383">
                  <c:v>44531</c:v>
                </c:pt>
                <c:pt idx="384">
                  <c:v>44562</c:v>
                </c:pt>
                <c:pt idx="385">
                  <c:v>44593</c:v>
                </c:pt>
                <c:pt idx="386">
                  <c:v>44621</c:v>
                </c:pt>
                <c:pt idx="387">
                  <c:v>44652</c:v>
                </c:pt>
                <c:pt idx="388">
                  <c:v>44682</c:v>
                </c:pt>
                <c:pt idx="389">
                  <c:v>44713</c:v>
                </c:pt>
                <c:pt idx="390">
                  <c:v>44743</c:v>
                </c:pt>
                <c:pt idx="391">
                  <c:v>44774</c:v>
                </c:pt>
                <c:pt idx="392">
                  <c:v>44805</c:v>
                </c:pt>
                <c:pt idx="393">
                  <c:v>44835</c:v>
                </c:pt>
                <c:pt idx="394">
                  <c:v>44866</c:v>
                </c:pt>
                <c:pt idx="395">
                  <c:v>44896</c:v>
                </c:pt>
                <c:pt idx="396">
                  <c:v>44927</c:v>
                </c:pt>
                <c:pt idx="397">
                  <c:v>44958</c:v>
                </c:pt>
                <c:pt idx="398">
                  <c:v>44986</c:v>
                </c:pt>
                <c:pt idx="399">
                  <c:v>45017</c:v>
                </c:pt>
                <c:pt idx="400">
                  <c:v>45047</c:v>
                </c:pt>
                <c:pt idx="401">
                  <c:v>45078</c:v>
                </c:pt>
                <c:pt idx="402">
                  <c:v>45108</c:v>
                </c:pt>
                <c:pt idx="403">
                  <c:v>45139</c:v>
                </c:pt>
                <c:pt idx="404">
                  <c:v>45170</c:v>
                </c:pt>
                <c:pt idx="405">
                  <c:v>45200</c:v>
                </c:pt>
                <c:pt idx="406">
                  <c:v>45231</c:v>
                </c:pt>
                <c:pt idx="407">
                  <c:v>45261</c:v>
                </c:pt>
                <c:pt idx="408">
                  <c:v>45292</c:v>
                </c:pt>
                <c:pt idx="409">
                  <c:v>45323</c:v>
                </c:pt>
                <c:pt idx="410">
                  <c:v>45352</c:v>
                </c:pt>
                <c:pt idx="411">
                  <c:v>45383</c:v>
                </c:pt>
                <c:pt idx="412">
                  <c:v>45413</c:v>
                </c:pt>
                <c:pt idx="413">
                  <c:v>45444</c:v>
                </c:pt>
                <c:pt idx="414">
                  <c:v>45474</c:v>
                </c:pt>
                <c:pt idx="415">
                  <c:v>45505</c:v>
                </c:pt>
                <c:pt idx="416">
                  <c:v>45536</c:v>
                </c:pt>
                <c:pt idx="417">
                  <c:v>45566</c:v>
                </c:pt>
                <c:pt idx="418">
                  <c:v>45597</c:v>
                </c:pt>
                <c:pt idx="419">
                  <c:v>45627</c:v>
                </c:pt>
                <c:pt idx="420">
                  <c:v>45658</c:v>
                </c:pt>
                <c:pt idx="421">
                  <c:v>45689</c:v>
                </c:pt>
                <c:pt idx="422">
                  <c:v>45717</c:v>
                </c:pt>
                <c:pt idx="423">
                  <c:v>45748</c:v>
                </c:pt>
                <c:pt idx="424">
                  <c:v>45778</c:v>
                </c:pt>
                <c:pt idx="425">
                  <c:v>45809</c:v>
                </c:pt>
                <c:pt idx="426">
                  <c:v>45839</c:v>
                </c:pt>
                <c:pt idx="427">
                  <c:v>45870</c:v>
                </c:pt>
                <c:pt idx="428">
                  <c:v>45901</c:v>
                </c:pt>
                <c:pt idx="429">
                  <c:v>45931</c:v>
                </c:pt>
                <c:pt idx="430">
                  <c:v>45962</c:v>
                </c:pt>
                <c:pt idx="431">
                  <c:v>45992</c:v>
                </c:pt>
                <c:pt idx="432">
                  <c:v>46023</c:v>
                </c:pt>
                <c:pt idx="433">
                  <c:v>46054</c:v>
                </c:pt>
                <c:pt idx="434">
                  <c:v>46082</c:v>
                </c:pt>
                <c:pt idx="435">
                  <c:v>46113</c:v>
                </c:pt>
                <c:pt idx="436">
                  <c:v>46143</c:v>
                </c:pt>
                <c:pt idx="437">
                  <c:v>46174</c:v>
                </c:pt>
                <c:pt idx="438">
                  <c:v>46204</c:v>
                </c:pt>
                <c:pt idx="439">
                  <c:v>46235</c:v>
                </c:pt>
                <c:pt idx="440">
                  <c:v>46266</c:v>
                </c:pt>
                <c:pt idx="441">
                  <c:v>46296</c:v>
                </c:pt>
                <c:pt idx="442">
                  <c:v>46327</c:v>
                </c:pt>
                <c:pt idx="443">
                  <c:v>46357</c:v>
                </c:pt>
                <c:pt idx="444">
                  <c:v>46388</c:v>
                </c:pt>
                <c:pt idx="445">
                  <c:v>46419</c:v>
                </c:pt>
                <c:pt idx="446">
                  <c:v>46447</c:v>
                </c:pt>
                <c:pt idx="447">
                  <c:v>46478</c:v>
                </c:pt>
                <c:pt idx="448">
                  <c:v>46508</c:v>
                </c:pt>
                <c:pt idx="449">
                  <c:v>46539</c:v>
                </c:pt>
                <c:pt idx="450">
                  <c:v>46569</c:v>
                </c:pt>
                <c:pt idx="451">
                  <c:v>46600</c:v>
                </c:pt>
                <c:pt idx="452">
                  <c:v>46631</c:v>
                </c:pt>
                <c:pt idx="453">
                  <c:v>46661</c:v>
                </c:pt>
                <c:pt idx="454">
                  <c:v>46692</c:v>
                </c:pt>
                <c:pt idx="455">
                  <c:v>46722</c:v>
                </c:pt>
                <c:pt idx="456">
                  <c:v>46753</c:v>
                </c:pt>
                <c:pt idx="457">
                  <c:v>46784</c:v>
                </c:pt>
                <c:pt idx="458">
                  <c:v>46813</c:v>
                </c:pt>
                <c:pt idx="459">
                  <c:v>46844</c:v>
                </c:pt>
                <c:pt idx="460">
                  <c:v>46874</c:v>
                </c:pt>
                <c:pt idx="461">
                  <c:v>46905</c:v>
                </c:pt>
                <c:pt idx="462">
                  <c:v>46935</c:v>
                </c:pt>
                <c:pt idx="463">
                  <c:v>46966</c:v>
                </c:pt>
                <c:pt idx="464">
                  <c:v>46997</c:v>
                </c:pt>
                <c:pt idx="465">
                  <c:v>47027</c:v>
                </c:pt>
                <c:pt idx="466">
                  <c:v>47058</c:v>
                </c:pt>
                <c:pt idx="467">
                  <c:v>47088</c:v>
                </c:pt>
                <c:pt idx="468">
                  <c:v>47119</c:v>
                </c:pt>
                <c:pt idx="469">
                  <c:v>47150</c:v>
                </c:pt>
                <c:pt idx="470">
                  <c:v>47178</c:v>
                </c:pt>
                <c:pt idx="471">
                  <c:v>47209</c:v>
                </c:pt>
                <c:pt idx="472">
                  <c:v>47239</c:v>
                </c:pt>
                <c:pt idx="473">
                  <c:v>47270</c:v>
                </c:pt>
                <c:pt idx="474">
                  <c:v>47300</c:v>
                </c:pt>
                <c:pt idx="475">
                  <c:v>47331</c:v>
                </c:pt>
                <c:pt idx="476">
                  <c:v>47362</c:v>
                </c:pt>
                <c:pt idx="477">
                  <c:v>47392</c:v>
                </c:pt>
                <c:pt idx="478">
                  <c:v>47423</c:v>
                </c:pt>
                <c:pt idx="479">
                  <c:v>47453</c:v>
                </c:pt>
                <c:pt idx="480">
                  <c:v>47484</c:v>
                </c:pt>
                <c:pt idx="481">
                  <c:v>47515</c:v>
                </c:pt>
                <c:pt idx="482">
                  <c:v>47543</c:v>
                </c:pt>
                <c:pt idx="483">
                  <c:v>47574</c:v>
                </c:pt>
                <c:pt idx="484">
                  <c:v>47604</c:v>
                </c:pt>
                <c:pt idx="485">
                  <c:v>47635</c:v>
                </c:pt>
                <c:pt idx="486">
                  <c:v>47665</c:v>
                </c:pt>
                <c:pt idx="487">
                  <c:v>47696</c:v>
                </c:pt>
                <c:pt idx="488">
                  <c:v>47727</c:v>
                </c:pt>
                <c:pt idx="489">
                  <c:v>47757</c:v>
                </c:pt>
              </c:numCache>
            </c:numRef>
          </c:cat>
          <c:val>
            <c:numRef>
              <c:f>'Forecast Sheet'!$D$2:$D$491</c:f>
              <c:numCache>
                <c:formatCode>General</c:formatCode>
                <c:ptCount val="490"/>
                <c:pt idx="391" formatCode="0">
                  <c:v>208493</c:v>
                </c:pt>
                <c:pt idx="392" formatCode="0">
                  <c:v>121722.60640447344</c:v>
                </c:pt>
                <c:pt idx="393" formatCode="0">
                  <c:v>116561.23807568016</c:v>
                </c:pt>
                <c:pt idx="394" formatCode="0">
                  <c:v>131001.69401080234</c:v>
                </c:pt>
                <c:pt idx="395" formatCode="0">
                  <c:v>140008.80281377884</c:v>
                </c:pt>
                <c:pt idx="396" formatCode="0">
                  <c:v>112855.54119331938</c:v>
                </c:pt>
                <c:pt idx="397" formatCode="0">
                  <c:v>119981.48398435814</c:v>
                </c:pt>
                <c:pt idx="398" formatCode="0">
                  <c:v>108178.66339079673</c:v>
                </c:pt>
                <c:pt idx="399" formatCode="0">
                  <c:v>103307.79114597695</c:v>
                </c:pt>
                <c:pt idx="400" formatCode="0">
                  <c:v>118018.330849548</c:v>
                </c:pt>
                <c:pt idx="401" formatCode="0">
                  <c:v>127277.32194171286</c:v>
                </c:pt>
                <c:pt idx="402" formatCode="0">
                  <c:v>100359.62841349239</c:v>
                </c:pt>
                <c:pt idx="403" formatCode="0">
                  <c:v>107706.44776709792</c:v>
                </c:pt>
                <c:pt idx="404" formatCode="0">
                  <c:v>96755.762772966526</c:v>
                </c:pt>
                <c:pt idx="405" formatCode="0">
                  <c:v>92045.514404437155</c:v>
                </c:pt>
                <c:pt idx="406" formatCode="0">
                  <c:v>106908.57444230324</c:v>
                </c:pt>
                <c:pt idx="407" formatCode="0">
                  <c:v>116312.60007586608</c:v>
                </c:pt>
                <c:pt idx="408" formatCode="0">
                  <c:v>89533.009075931346</c:v>
                </c:pt>
                <c:pt idx="409" formatCode="0">
                  <c:v>97011.497058278313</c:v>
                </c:pt>
                <c:pt idx="410" formatCode="0">
                  <c:v>86607.060157720305</c:v>
                </c:pt>
                <c:pt idx="411" formatCode="0">
                  <c:v>81999.322320909603</c:v>
                </c:pt>
                <c:pt idx="412" formatCode="0">
                  <c:v>96960.794809536383</c:v>
                </c:pt>
                <c:pt idx="413" formatCode="0">
                  <c:v>106459.37600013337</c:v>
                </c:pt>
                <c:pt idx="414" formatCode="0">
                  <c:v>79770.705524364297</c:v>
                </c:pt>
                <c:pt idx="415" formatCode="0">
                  <c:v>87336.683481408341</c:v>
                </c:pt>
                <c:pt idx="416" formatCode="0">
                  <c:v>77318.075298919386</c:v>
                </c:pt>
                <c:pt idx="417" formatCode="0">
                  <c:v>72781.161833343707</c:v>
                </c:pt>
                <c:pt idx="418" formatCode="0">
                  <c:v>87811.082018593457</c:v>
                </c:pt>
                <c:pt idx="419" formatCode="0">
                  <c:v>97375.848024885112</c:v>
                </c:pt>
                <c:pt idx="420" formatCode="0">
                  <c:v>70751.205855045395</c:v>
                </c:pt>
                <c:pt idx="421" formatCode="0">
                  <c:v>78379.155167797406</c:v>
                </c:pt>
                <c:pt idx="422" formatCode="0">
                  <c:v>68650.13346880913</c:v>
                </c:pt>
                <c:pt idx="423" formatCode="0">
                  <c:v>64164.629541418515</c:v>
                </c:pt>
                <c:pt idx="424" formatCode="0">
                  <c:v>79244.453459878976</c:v>
                </c:pt>
                <c:pt idx="425" formatCode="0">
                  <c:v>88857.678075514399</c:v>
                </c:pt>
                <c:pt idx="426" formatCode="0">
                  <c:v>62280.106742977368</c:v>
                </c:pt>
                <c:pt idx="427" formatCode="0">
                  <c:v>69953.793374440196</c:v>
                </c:pt>
                <c:pt idx="428" formatCode="0">
                  <c:v>60451.382217376595</c:v>
                </c:pt>
                <c:pt idx="429" formatCode="0">
                  <c:v>56004.43194932639</c:v>
                </c:pt>
                <c:pt idx="430" formatCode="0">
                  <c:v>71121.794676721795</c:v>
                </c:pt>
                <c:pt idx="431" formatCode="0">
                  <c:v>80771.578506092206</c:v>
                </c:pt>
                <c:pt idx="432" formatCode="0">
                  <c:v>54229.620382606474</c:v>
                </c:pt>
                <c:pt idx="433" formatCode="0">
                  <c:v>61938.006243758806</c:v>
                </c:pt>
                <c:pt idx="434" formatCode="0">
                  <c:v>52618.407047572167</c:v>
                </c:pt>
                <c:pt idx="435" formatCode="0">
                  <c:v>48201.011818023224</c:v>
                </c:pt>
                <c:pt idx="436" formatCode="0">
                  <c:v>63347.213789312926</c:v>
                </c:pt>
                <c:pt idx="437" formatCode="0">
                  <c:v>73025.142889612995</c:v>
                </c:pt>
                <c:pt idx="438" formatCode="0">
                  <c:v>46510.656983885972</c:v>
                </c:pt>
                <c:pt idx="439" formatCode="0">
                  <c:v>54245.862074791919</c:v>
                </c:pt>
                <c:pt idx="440" formatCode="0">
                  <c:v>45077.202970601647</c:v>
                </c:pt>
                <c:pt idx="441" formatCode="0">
                  <c:v>40682.795835099445</c:v>
                </c:pt>
                <c:pt idx="442" formatCode="0">
                  <c:v>55851.463191819668</c:v>
                </c:pt>
                <c:pt idx="443" formatCode="0">
                  <c:v>65551.349147474073</c:v>
                </c:pt>
                <c:pt idx="444" formatCode="0">
                  <c:v>39058.325226048677</c:v>
                </c:pt>
                <c:pt idx="445" formatCode="0">
                  <c:v>46814.510593841667</c:v>
                </c:pt>
                <c:pt idx="446" formatCode="0">
                  <c:v>37772.772687387478</c:v>
                </c:pt>
                <c:pt idx="447" formatCode="0">
                  <c:v>33396.403047167842</c:v>
                </c:pt>
                <c:pt idx="448" formatCode="0">
                  <c:v>48582.715650550526</c:v>
                </c:pt>
                <c:pt idx="449" formatCode="0">
                  <c:v>58299.864175943512</c:v>
                </c:pt>
                <c:pt idx="450" formatCode="0">
                  <c:v>31823.729404946644</c:v>
                </c:pt>
                <c:pt idx="451" formatCode="0">
                  <c:v>39596.439460457565</c:v>
                </c:pt>
                <c:pt idx="452" formatCode="0">
                  <c:v>30663.010169105575</c:v>
                </c:pt>
                <c:pt idx="453" formatCode="0">
                  <c:v>26300.847639493964</c:v>
                </c:pt>
                <c:pt idx="454" formatCode="0">
                  <c:v>41501.066522337322</c:v>
                </c:pt>
                <c:pt idx="455" formatCode="0">
                  <c:v>51231.827159656124</c:v>
                </c:pt>
                <c:pt idx="456" formatCode="0">
                  <c:v>24769.016799274395</c:v>
                </c:pt>
                <c:pt idx="457" formatCode="0">
                  <c:v>32554.769840338588</c:v>
                </c:pt>
                <c:pt idx="458" formatCode="0">
                  <c:v>23714.894192120701</c:v>
                </c:pt>
                <c:pt idx="459" formatCode="0">
                  <c:v>19363.911454419111</c:v>
                </c:pt>
                <c:pt idx="460" formatCode="0">
                  <c:v>34575.075299902906</c:v>
                </c:pt>
                <c:pt idx="461" formatCode="0">
                  <c:v>44316.550827685336</c:v>
                </c:pt>
                <c:pt idx="462" formatCode="0">
                  <c:v>17864.229914658441</c:v>
                </c:pt>
                <c:pt idx="463" formatCode="0">
                  <c:v>25660.251465377747</c:v>
                </c:pt>
                <c:pt idx="464" formatCode="0">
                  <c:v>16902.009227158385</c:v>
                </c:pt>
                <c:pt idx="465" formatCode="0">
                  <c:v>12559.770984447765</c:v>
                </c:pt>
                <c:pt idx="466" formatCode="0">
                  <c:v>27779.49335084582</c:v>
                </c:pt>
                <c:pt idx="467" formatCode="0">
                  <c:v>37529.344892630761</c:v>
                </c:pt>
                <c:pt idx="468" formatCode="0">
                  <c:v>11085.22086864739</c:v>
                </c:pt>
                <c:pt idx="469" formatCode="0">
                  <c:v>18889.263482841954</c:v>
                </c:pt>
                <c:pt idx="470" formatCode="0">
                  <c:v>10202.869422599615</c:v>
                </c:pt>
                <c:pt idx="471" formatCode="0">
                  <c:v>5867.3871912226896</c:v>
                </c:pt>
                <c:pt idx="472" formatCode="0">
                  <c:v>21093.716529308324</c:v>
                </c:pt>
                <c:pt idx="473" formatCode="0">
                  <c:v>30850.028573988326</c:v>
                </c:pt>
                <c:pt idx="474" formatCode="0">
                  <c:v>4412.2210970227316</c:v>
                </c:pt>
                <c:pt idx="475" formatCode="0">
                  <c:v>12222.438758984965</c:v>
                </c:pt>
                <c:pt idx="476" formatCode="0">
                  <c:v>3599.749603411532</c:v>
                </c:pt>
                <c:pt idx="477" formatCode="0">
                  <c:v>-730.62105842708843</c:v>
                </c:pt>
                <c:pt idx="478" formatCode="0">
                  <c:v>14500.699241424853</c:v>
                </c:pt>
                <c:pt idx="479" formatCode="0">
                  <c:v>24261.88357379532</c:v>
                </c:pt>
                <c:pt idx="480" formatCode="0">
                  <c:v>-2171.168395947665</c:v>
                </c:pt>
                <c:pt idx="481" formatCode="0">
                  <c:v>5643.6898473361798</c:v>
                </c:pt>
                <c:pt idx="482" formatCode="0">
                  <c:v>-2922.1519917105325</c:v>
                </c:pt>
                <c:pt idx="483" formatCode="0">
                  <c:v>-7248.7860012342571</c:v>
                </c:pt>
                <c:pt idx="484" formatCode="0">
                  <c:v>7986.1725750293699</c:v>
                </c:pt>
                <c:pt idx="485" formatCode="0">
                  <c:v>17750.898279672925</c:v>
                </c:pt>
                <c:pt idx="486" formatCode="0">
                  <c:v>-8678.7077783053392</c:v>
                </c:pt>
                <c:pt idx="487" formatCode="0">
                  <c:v>-860.49766759344493</c:v>
                </c:pt>
                <c:pt idx="488" formatCode="0">
                  <c:v>-9375.3272037995048</c:v>
                </c:pt>
                <c:pt idx="489" formatCode="0">
                  <c:v>-13699.38512900268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BA-40E0-8671-6D7FE12D308E}"/>
            </c:ext>
          </c:extLst>
        </c:ser>
        <c:ser>
          <c:idx val="3"/>
          <c:order val="3"/>
          <c:tx>
            <c:strRef>
              <c:f>'Forecast Sheet'!$E$1</c:f>
              <c:strCache>
                <c:ptCount val="1"/>
                <c:pt idx="0">
                  <c:v>Upper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Sheet'!$A$2:$A$491</c:f>
              <c:numCache>
                <c:formatCode>dd/mm/yyyy;@</c:formatCode>
                <c:ptCount val="490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  <c:pt idx="330">
                  <c:v>42917</c:v>
                </c:pt>
                <c:pt idx="331">
                  <c:v>42948</c:v>
                </c:pt>
                <c:pt idx="332">
                  <c:v>42979</c:v>
                </c:pt>
                <c:pt idx="333">
                  <c:v>43009</c:v>
                </c:pt>
                <c:pt idx="334">
                  <c:v>43040</c:v>
                </c:pt>
                <c:pt idx="335">
                  <c:v>43070</c:v>
                </c:pt>
                <c:pt idx="336">
                  <c:v>43101</c:v>
                </c:pt>
                <c:pt idx="337">
                  <c:v>43132</c:v>
                </c:pt>
                <c:pt idx="338">
                  <c:v>43160</c:v>
                </c:pt>
                <c:pt idx="339">
                  <c:v>43191</c:v>
                </c:pt>
                <c:pt idx="340">
                  <c:v>43221</c:v>
                </c:pt>
                <c:pt idx="341">
                  <c:v>43252</c:v>
                </c:pt>
                <c:pt idx="342">
                  <c:v>43282</c:v>
                </c:pt>
                <c:pt idx="343">
                  <c:v>43313</c:v>
                </c:pt>
                <c:pt idx="344">
                  <c:v>43344</c:v>
                </c:pt>
                <c:pt idx="345">
                  <c:v>43374</c:v>
                </c:pt>
                <c:pt idx="346">
                  <c:v>43405</c:v>
                </c:pt>
                <c:pt idx="347">
                  <c:v>43435</c:v>
                </c:pt>
                <c:pt idx="348">
                  <c:v>43466</c:v>
                </c:pt>
                <c:pt idx="349">
                  <c:v>43497</c:v>
                </c:pt>
                <c:pt idx="350">
                  <c:v>43525</c:v>
                </c:pt>
                <c:pt idx="351">
                  <c:v>43556</c:v>
                </c:pt>
                <c:pt idx="352">
                  <c:v>43586</c:v>
                </c:pt>
                <c:pt idx="353">
                  <c:v>43617</c:v>
                </c:pt>
                <c:pt idx="354">
                  <c:v>43647</c:v>
                </c:pt>
                <c:pt idx="355">
                  <c:v>43678</c:v>
                </c:pt>
                <c:pt idx="356">
                  <c:v>43709</c:v>
                </c:pt>
                <c:pt idx="357">
                  <c:v>43739</c:v>
                </c:pt>
                <c:pt idx="358">
                  <c:v>43770</c:v>
                </c:pt>
                <c:pt idx="359">
                  <c:v>43800</c:v>
                </c:pt>
                <c:pt idx="360">
                  <c:v>43831</c:v>
                </c:pt>
                <c:pt idx="361">
                  <c:v>43862</c:v>
                </c:pt>
                <c:pt idx="362">
                  <c:v>43891</c:v>
                </c:pt>
                <c:pt idx="363">
                  <c:v>43922</c:v>
                </c:pt>
                <c:pt idx="364">
                  <c:v>43952</c:v>
                </c:pt>
                <c:pt idx="365">
                  <c:v>43983</c:v>
                </c:pt>
                <c:pt idx="366">
                  <c:v>44013</c:v>
                </c:pt>
                <c:pt idx="367">
                  <c:v>44044</c:v>
                </c:pt>
                <c:pt idx="368">
                  <c:v>44075</c:v>
                </c:pt>
                <c:pt idx="369">
                  <c:v>44105</c:v>
                </c:pt>
                <c:pt idx="370">
                  <c:v>44136</c:v>
                </c:pt>
                <c:pt idx="371">
                  <c:v>44166</c:v>
                </c:pt>
                <c:pt idx="372">
                  <c:v>44197</c:v>
                </c:pt>
                <c:pt idx="373">
                  <c:v>44228</c:v>
                </c:pt>
                <c:pt idx="374">
                  <c:v>44256</c:v>
                </c:pt>
                <c:pt idx="375">
                  <c:v>44287</c:v>
                </c:pt>
                <c:pt idx="376">
                  <c:v>44317</c:v>
                </c:pt>
                <c:pt idx="377">
                  <c:v>44348</c:v>
                </c:pt>
                <c:pt idx="378">
                  <c:v>44378</c:v>
                </c:pt>
                <c:pt idx="379">
                  <c:v>44409</c:v>
                </c:pt>
                <c:pt idx="380">
                  <c:v>44440</c:v>
                </c:pt>
                <c:pt idx="381">
                  <c:v>44470</c:v>
                </c:pt>
                <c:pt idx="382">
                  <c:v>44501</c:v>
                </c:pt>
                <c:pt idx="383">
                  <c:v>44531</c:v>
                </c:pt>
                <c:pt idx="384">
                  <c:v>44562</c:v>
                </c:pt>
                <c:pt idx="385">
                  <c:v>44593</c:v>
                </c:pt>
                <c:pt idx="386">
                  <c:v>44621</c:v>
                </c:pt>
                <c:pt idx="387">
                  <c:v>44652</c:v>
                </c:pt>
                <c:pt idx="388">
                  <c:v>44682</c:v>
                </c:pt>
                <c:pt idx="389">
                  <c:v>44713</c:v>
                </c:pt>
                <c:pt idx="390">
                  <c:v>44743</c:v>
                </c:pt>
                <c:pt idx="391">
                  <c:v>44774</c:v>
                </c:pt>
                <c:pt idx="392">
                  <c:v>44805</c:v>
                </c:pt>
                <c:pt idx="393">
                  <c:v>44835</c:v>
                </c:pt>
                <c:pt idx="394">
                  <c:v>44866</c:v>
                </c:pt>
                <c:pt idx="395">
                  <c:v>44896</c:v>
                </c:pt>
                <c:pt idx="396">
                  <c:v>44927</c:v>
                </c:pt>
                <c:pt idx="397">
                  <c:v>44958</c:v>
                </c:pt>
                <c:pt idx="398">
                  <c:v>44986</c:v>
                </c:pt>
                <c:pt idx="399">
                  <c:v>45017</c:v>
                </c:pt>
                <c:pt idx="400">
                  <c:v>45047</c:v>
                </c:pt>
                <c:pt idx="401">
                  <c:v>45078</c:v>
                </c:pt>
                <c:pt idx="402">
                  <c:v>45108</c:v>
                </c:pt>
                <c:pt idx="403">
                  <c:v>45139</c:v>
                </c:pt>
                <c:pt idx="404">
                  <c:v>45170</c:v>
                </c:pt>
                <c:pt idx="405">
                  <c:v>45200</c:v>
                </c:pt>
                <c:pt idx="406">
                  <c:v>45231</c:v>
                </c:pt>
                <c:pt idx="407">
                  <c:v>45261</c:v>
                </c:pt>
                <c:pt idx="408">
                  <c:v>45292</c:v>
                </c:pt>
                <c:pt idx="409">
                  <c:v>45323</c:v>
                </c:pt>
                <c:pt idx="410">
                  <c:v>45352</c:v>
                </c:pt>
                <c:pt idx="411">
                  <c:v>45383</c:v>
                </c:pt>
                <c:pt idx="412">
                  <c:v>45413</c:v>
                </c:pt>
                <c:pt idx="413">
                  <c:v>45444</c:v>
                </c:pt>
                <c:pt idx="414">
                  <c:v>45474</c:v>
                </c:pt>
                <c:pt idx="415">
                  <c:v>45505</c:v>
                </c:pt>
                <c:pt idx="416">
                  <c:v>45536</c:v>
                </c:pt>
                <c:pt idx="417">
                  <c:v>45566</c:v>
                </c:pt>
                <c:pt idx="418">
                  <c:v>45597</c:v>
                </c:pt>
                <c:pt idx="419">
                  <c:v>45627</c:v>
                </c:pt>
                <c:pt idx="420">
                  <c:v>45658</c:v>
                </c:pt>
                <c:pt idx="421">
                  <c:v>45689</c:v>
                </c:pt>
                <c:pt idx="422">
                  <c:v>45717</c:v>
                </c:pt>
                <c:pt idx="423">
                  <c:v>45748</c:v>
                </c:pt>
                <c:pt idx="424">
                  <c:v>45778</c:v>
                </c:pt>
                <c:pt idx="425">
                  <c:v>45809</c:v>
                </c:pt>
                <c:pt idx="426">
                  <c:v>45839</c:v>
                </c:pt>
                <c:pt idx="427">
                  <c:v>45870</c:v>
                </c:pt>
                <c:pt idx="428">
                  <c:v>45901</c:v>
                </c:pt>
                <c:pt idx="429">
                  <c:v>45931</c:v>
                </c:pt>
                <c:pt idx="430">
                  <c:v>45962</c:v>
                </c:pt>
                <c:pt idx="431">
                  <c:v>45992</c:v>
                </c:pt>
                <c:pt idx="432">
                  <c:v>46023</c:v>
                </c:pt>
                <c:pt idx="433">
                  <c:v>46054</c:v>
                </c:pt>
                <c:pt idx="434">
                  <c:v>46082</c:v>
                </c:pt>
                <c:pt idx="435">
                  <c:v>46113</c:v>
                </c:pt>
                <c:pt idx="436">
                  <c:v>46143</c:v>
                </c:pt>
                <c:pt idx="437">
                  <c:v>46174</c:v>
                </c:pt>
                <c:pt idx="438">
                  <c:v>46204</c:v>
                </c:pt>
                <c:pt idx="439">
                  <c:v>46235</c:v>
                </c:pt>
                <c:pt idx="440">
                  <c:v>46266</c:v>
                </c:pt>
                <c:pt idx="441">
                  <c:v>46296</c:v>
                </c:pt>
                <c:pt idx="442">
                  <c:v>46327</c:v>
                </c:pt>
                <c:pt idx="443">
                  <c:v>46357</c:v>
                </c:pt>
                <c:pt idx="444">
                  <c:v>46388</c:v>
                </c:pt>
                <c:pt idx="445">
                  <c:v>46419</c:v>
                </c:pt>
                <c:pt idx="446">
                  <c:v>46447</c:v>
                </c:pt>
                <c:pt idx="447">
                  <c:v>46478</c:v>
                </c:pt>
                <c:pt idx="448">
                  <c:v>46508</c:v>
                </c:pt>
                <c:pt idx="449">
                  <c:v>46539</c:v>
                </c:pt>
                <c:pt idx="450">
                  <c:v>46569</c:v>
                </c:pt>
                <c:pt idx="451">
                  <c:v>46600</c:v>
                </c:pt>
                <c:pt idx="452">
                  <c:v>46631</c:v>
                </c:pt>
                <c:pt idx="453">
                  <c:v>46661</c:v>
                </c:pt>
                <c:pt idx="454">
                  <c:v>46692</c:v>
                </c:pt>
                <c:pt idx="455">
                  <c:v>46722</c:v>
                </c:pt>
                <c:pt idx="456">
                  <c:v>46753</c:v>
                </c:pt>
                <c:pt idx="457">
                  <c:v>46784</c:v>
                </c:pt>
                <c:pt idx="458">
                  <c:v>46813</c:v>
                </c:pt>
                <c:pt idx="459">
                  <c:v>46844</c:v>
                </c:pt>
                <c:pt idx="460">
                  <c:v>46874</c:v>
                </c:pt>
                <c:pt idx="461">
                  <c:v>46905</c:v>
                </c:pt>
                <c:pt idx="462">
                  <c:v>46935</c:v>
                </c:pt>
                <c:pt idx="463">
                  <c:v>46966</c:v>
                </c:pt>
                <c:pt idx="464">
                  <c:v>46997</c:v>
                </c:pt>
                <c:pt idx="465">
                  <c:v>47027</c:v>
                </c:pt>
                <c:pt idx="466">
                  <c:v>47058</c:v>
                </c:pt>
                <c:pt idx="467">
                  <c:v>47088</c:v>
                </c:pt>
                <c:pt idx="468">
                  <c:v>47119</c:v>
                </c:pt>
                <c:pt idx="469">
                  <c:v>47150</c:v>
                </c:pt>
                <c:pt idx="470">
                  <c:v>47178</c:v>
                </c:pt>
                <c:pt idx="471">
                  <c:v>47209</c:v>
                </c:pt>
                <c:pt idx="472">
                  <c:v>47239</c:v>
                </c:pt>
                <c:pt idx="473">
                  <c:v>47270</c:v>
                </c:pt>
                <c:pt idx="474">
                  <c:v>47300</c:v>
                </c:pt>
                <c:pt idx="475">
                  <c:v>47331</c:v>
                </c:pt>
                <c:pt idx="476">
                  <c:v>47362</c:v>
                </c:pt>
                <c:pt idx="477">
                  <c:v>47392</c:v>
                </c:pt>
                <c:pt idx="478">
                  <c:v>47423</c:v>
                </c:pt>
                <c:pt idx="479">
                  <c:v>47453</c:v>
                </c:pt>
                <c:pt idx="480">
                  <c:v>47484</c:v>
                </c:pt>
                <c:pt idx="481">
                  <c:v>47515</c:v>
                </c:pt>
                <c:pt idx="482">
                  <c:v>47543</c:v>
                </c:pt>
                <c:pt idx="483">
                  <c:v>47574</c:v>
                </c:pt>
                <c:pt idx="484">
                  <c:v>47604</c:v>
                </c:pt>
                <c:pt idx="485">
                  <c:v>47635</c:v>
                </c:pt>
                <c:pt idx="486">
                  <c:v>47665</c:v>
                </c:pt>
                <c:pt idx="487">
                  <c:v>47696</c:v>
                </c:pt>
                <c:pt idx="488">
                  <c:v>47727</c:v>
                </c:pt>
                <c:pt idx="489">
                  <c:v>47757</c:v>
                </c:pt>
              </c:numCache>
            </c:numRef>
          </c:cat>
          <c:val>
            <c:numRef>
              <c:f>'Forecast Sheet'!$E$2:$E$491</c:f>
              <c:numCache>
                <c:formatCode>General</c:formatCode>
                <c:ptCount val="490"/>
                <c:pt idx="391" formatCode="0">
                  <c:v>208493</c:v>
                </c:pt>
                <c:pt idx="392" formatCode="0">
                  <c:v>236639.04838622181</c:v>
                </c:pt>
                <c:pt idx="393" formatCode="0">
                  <c:v>235070.34759640798</c:v>
                </c:pt>
                <c:pt idx="394" formatCode="0">
                  <c:v>253025.04572804234</c:v>
                </c:pt>
                <c:pt idx="395" formatCode="0">
                  <c:v>265474.66679303808</c:v>
                </c:pt>
                <c:pt idx="396" formatCode="0">
                  <c:v>241698.03973410104</c:v>
                </c:pt>
                <c:pt idx="397" formatCode="0">
                  <c:v>252139.88891720586</c:v>
                </c:pt>
                <c:pt idx="398" formatCode="0">
                  <c:v>252609.88840096595</c:v>
                </c:pt>
                <c:pt idx="399" formatCode="0">
                  <c:v>250750.69152717866</c:v>
                </c:pt>
                <c:pt idx="400" formatCode="0">
                  <c:v>268435.30589036416</c:v>
                </c:pt>
                <c:pt idx="401" formatCode="0">
                  <c:v>280633.04466617148</c:v>
                </c:pt>
                <c:pt idx="402" formatCode="0">
                  <c:v>256620.84951499547</c:v>
                </c:pt>
                <c:pt idx="403" formatCode="0">
                  <c:v>266841.82213553361</c:v>
                </c:pt>
                <c:pt idx="404" formatCode="0">
                  <c:v>266459.6860198637</c:v>
                </c:pt>
                <c:pt idx="405" formatCode="0">
                  <c:v>264439.86526978598</c:v>
                </c:pt>
                <c:pt idx="406" formatCode="0">
                  <c:v>281971.95929867635</c:v>
                </c:pt>
                <c:pt idx="407" formatCode="0">
                  <c:v>294024.66353308572</c:v>
                </c:pt>
                <c:pt idx="408" formatCode="0">
                  <c:v>269874.36585362401</c:v>
                </c:pt>
                <c:pt idx="409" formatCode="0">
                  <c:v>279963.66984542069</c:v>
                </c:pt>
                <c:pt idx="410" formatCode="0">
                  <c:v>279035.2856361774</c:v>
                </c:pt>
                <c:pt idx="411" formatCode="0">
                  <c:v>276912.95435438101</c:v>
                </c:pt>
                <c:pt idx="412" formatCode="0">
                  <c:v>294346.63593251078</c:v>
                </c:pt>
                <c:pt idx="413" formatCode="0">
                  <c:v>306304.784609886</c:v>
                </c:pt>
                <c:pt idx="414" formatCode="0">
                  <c:v>282063.56640625856</c:v>
                </c:pt>
                <c:pt idx="415" formatCode="0">
                  <c:v>292065.38042335818</c:v>
                </c:pt>
                <c:pt idx="416" formatCode="0">
                  <c:v>290751.16749604582</c:v>
                </c:pt>
                <c:pt idx="417" formatCode="0">
                  <c:v>288558.01184301439</c:v>
                </c:pt>
                <c:pt idx="418" formatCode="0">
                  <c:v>305923.24572452117</c:v>
                </c:pt>
                <c:pt idx="419" formatCode="0">
                  <c:v>317815.2095862017</c:v>
                </c:pt>
                <c:pt idx="420" formatCode="0">
                  <c:v>293509.96307664493</c:v>
                </c:pt>
                <c:pt idx="421" formatCode="0">
                  <c:v>303449.80573803658</c:v>
                </c:pt>
                <c:pt idx="422" formatCode="0">
                  <c:v>301846.00632722356</c:v>
                </c:pt>
                <c:pt idx="423" formatCode="0">
                  <c:v>299601.44113600708</c:v>
                </c:pt>
                <c:pt idx="424" formatCode="0">
                  <c:v>316916.77128430316</c:v>
                </c:pt>
                <c:pt idx="425" formatCode="0">
                  <c:v>328760.27653663995</c:v>
                </c:pt>
                <c:pt idx="426" formatCode="0">
                  <c:v>304407.95918978041</c:v>
                </c:pt>
                <c:pt idx="427" formatCode="0">
                  <c:v>314302.06453246123</c:v>
                </c:pt>
                <c:pt idx="428" formatCode="0">
                  <c:v>312471.65457972354</c:v>
                </c:pt>
                <c:pt idx="429" formatCode="0">
                  <c:v>310188.5357291667</c:v>
                </c:pt>
                <c:pt idx="430" formatCode="0">
                  <c:v>327466.32706852781</c:v>
                </c:pt>
                <c:pt idx="431" formatCode="0">
                  <c:v>339273.27310712961</c:v>
                </c:pt>
                <c:pt idx="432" formatCode="0">
                  <c:v>314885.34255121887</c:v>
                </c:pt>
                <c:pt idx="433" formatCode="0">
                  <c:v>324744.7486642102</c:v>
                </c:pt>
                <c:pt idx="434" formatCode="0">
                  <c:v>322731.52675059554</c:v>
                </c:pt>
                <c:pt idx="435" formatCode="0">
                  <c:v>320418.85286153737</c:v>
                </c:pt>
                <c:pt idx="436" formatCode="0">
                  <c:v>337667.80495700421</c:v>
                </c:pt>
                <c:pt idx="437" formatCode="0">
                  <c:v>349446.60572467628</c:v>
                </c:pt>
                <c:pt idx="438" formatCode="0">
                  <c:v>325031.20295100682</c:v>
                </c:pt>
                <c:pt idx="439" formatCode="0">
                  <c:v>334863.78983424453</c:v>
                </c:pt>
                <c:pt idx="440" formatCode="0">
                  <c:v>332699.62782863353</c:v>
                </c:pt>
                <c:pt idx="441" formatCode="0">
                  <c:v>330363.96584552864</c:v>
                </c:pt>
                <c:pt idx="442" formatCode="0">
                  <c:v>347590.45255556493</c:v>
                </c:pt>
                <c:pt idx="443" formatCode="0">
                  <c:v>359347.2964678827</c:v>
                </c:pt>
                <c:pt idx="444" formatCode="0">
                  <c:v>334910.43170991167</c:v>
                </c:pt>
                <c:pt idx="445" formatCode="0">
                  <c:v>344722.0383162623</c:v>
                </c:pt>
                <c:pt idx="446" formatCode="0">
                  <c:v>342430.95511291514</c:v>
                </c:pt>
                <c:pt idx="447" formatCode="0">
                  <c:v>340077.25563452765</c:v>
                </c:pt>
                <c:pt idx="448" formatCode="0">
                  <c:v>357286.09709790151</c:v>
                </c:pt>
                <c:pt idx="449" formatCode="0">
                  <c:v>369025.67844048073</c:v>
                </c:pt>
                <c:pt idx="450" formatCode="0">
                  <c:v>344571.92453208112</c:v>
                </c:pt>
                <c:pt idx="451" formatCode="0">
                  <c:v>354367.00645071384</c:v>
                </c:pt>
                <c:pt idx="452" formatCode="0">
                  <c:v>351967.61463226459</c:v>
                </c:pt>
                <c:pt idx="453" formatCode="0">
                  <c:v>349599.70804326911</c:v>
                </c:pt>
                <c:pt idx="454" formatCode="0">
                  <c:v>366794.64322718227</c:v>
                </c:pt>
                <c:pt idx="455" formatCode="0">
                  <c:v>378520.6124578357</c:v>
                </c:pt>
                <c:pt idx="456" formatCode="0">
                  <c:v>354053.53413882095</c:v>
                </c:pt>
                <c:pt idx="457" formatCode="0">
                  <c:v>363835.57307190029</c:v>
                </c:pt>
                <c:pt idx="458" formatCode="0">
                  <c:v>361342.62761031691</c:v>
                </c:pt>
                <c:pt idx="459" formatCode="0">
                  <c:v>358963.54122941138</c:v>
                </c:pt>
                <c:pt idx="460" formatCode="0">
                  <c:v>376147.53145068418</c:v>
                </c:pt>
                <c:pt idx="461" formatCode="0">
                  <c:v>387862.78579087392</c:v>
                </c:pt>
                <c:pt idx="462" formatCode="0">
                  <c:v>363385.21802450437</c:v>
                </c:pt>
                <c:pt idx="463" formatCode="0">
                  <c:v>373156.98844792868</c:v>
                </c:pt>
                <c:pt idx="464" formatCode="0">
                  <c:v>370582.40957634675</c:v>
                </c:pt>
                <c:pt idx="465" formatCode="0">
                  <c:v>368194.57870045025</c:v>
                </c:pt>
                <c:pt idx="466" formatCode="0">
                  <c:v>385370.01040080871</c:v>
                </c:pt>
                <c:pt idx="467" formatCode="0">
                  <c:v>397076.88872699597</c:v>
                </c:pt>
                <c:pt idx="468" formatCode="0">
                  <c:v>372591.12407158286</c:v>
                </c:pt>
                <c:pt idx="469" formatCode="0">
                  <c:v>382354.87343153195</c:v>
                </c:pt>
                <c:pt idx="470" formatCode="0">
                  <c:v>379708.44638197299</c:v>
                </c:pt>
                <c:pt idx="471" formatCode="0">
                  <c:v>377313.85949474282</c:v>
                </c:pt>
                <c:pt idx="472" formatCode="0">
                  <c:v>394482.6842234137</c:v>
                </c:pt>
                <c:pt idx="473" formatCode="0">
                  <c:v>406183.1020467059</c:v>
                </c:pt>
                <c:pt idx="474" formatCode="0">
                  <c:v>381691.02084427502</c:v>
                </c:pt>
                <c:pt idx="475" formatCode="0">
                  <c:v>391448.59515645646</c:v>
                </c:pt>
                <c:pt idx="476" formatCode="0">
                  <c:v>388738.4632022286</c:v>
                </c:pt>
                <c:pt idx="477" formatCode="0">
                  <c:v>386338.76474546007</c:v>
                </c:pt>
                <c:pt idx="478" formatCode="0">
                  <c:v>403502.59851236467</c:v>
                </c:pt>
                <c:pt idx="479" formatCode="0">
                  <c:v>415198.1440479664</c:v>
                </c:pt>
                <c:pt idx="480" formatCode="0">
                  <c:v>390701.30733831291</c:v>
                </c:pt>
                <c:pt idx="481" formatCode="0">
                  <c:v>400454.24106917274</c:v>
                </c:pt>
                <c:pt idx="482" formatCode="0">
                  <c:v>397687.26179841813</c:v>
                </c:pt>
                <c:pt idx="483" formatCode="0">
                  <c:v>395283.82668933476</c:v>
                </c:pt>
                <c:pt idx="484" formatCode="0">
                  <c:v>412444.02217982768</c:v>
                </c:pt>
                <c:pt idx="485" formatCode="0">
                  <c:v>424136.02634315635</c:v>
                </c:pt>
                <c:pt idx="486" formatCode="0">
                  <c:v>399635.74372173805</c:v>
                </c:pt>
                <c:pt idx="487" formatCode="0">
                  <c:v>409385.32558516983</c:v>
                </c:pt>
                <c:pt idx="488" formatCode="0">
                  <c:v>406567.33401157457</c:v>
                </c:pt>
                <c:pt idx="489" formatCode="0">
                  <c:v>404161.32281817065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BA-40E0-8671-6D7FE12D3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963967"/>
        <c:axId val="353979775"/>
      </c:lineChart>
      <c:catAx>
        <c:axId val="35396396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79775"/>
        <c:crosses val="autoZero"/>
        <c:auto val="1"/>
        <c:lblAlgn val="ctr"/>
        <c:lblOffset val="100"/>
        <c:noMultiLvlLbl val="0"/>
      </c:catAx>
      <c:valAx>
        <c:axId val="35397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6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8</xdr:row>
      <xdr:rowOff>95250</xdr:rowOff>
    </xdr:from>
    <xdr:to>
      <xdr:col>12</xdr:col>
      <xdr:colOff>228600</xdr:colOff>
      <xdr:row>22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0</xdr:rowOff>
    </xdr:from>
    <xdr:to>
      <xdr:col>12</xdr:col>
      <xdr:colOff>257175</xdr:colOff>
      <xdr:row>28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752475</xdr:colOff>
      <xdr:row>13</xdr:row>
      <xdr:rowOff>66675</xdr:rowOff>
    </xdr:from>
    <xdr:to>
      <xdr:col>14</xdr:col>
      <xdr:colOff>161925</xdr:colOff>
      <xdr:row>26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85725</xdr:rowOff>
    </xdr:from>
    <xdr:to>
      <xdr:col>3</xdr:col>
      <xdr:colOff>590550</xdr:colOff>
      <xdr:row>1</xdr:row>
      <xdr:rowOff>104775</xdr:rowOff>
    </xdr:to>
    <xdr:sp macro="" textlink="">
      <xdr:nvSpPr>
        <xdr:cNvPr id="2" name="TextBox 1"/>
        <xdr:cNvSpPr txBox="1"/>
      </xdr:nvSpPr>
      <xdr:spPr>
        <a:xfrm>
          <a:off x="628650" y="85725"/>
          <a:ext cx="1895475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 = a +</a:t>
          </a:r>
          <a:r>
            <a:rPr lang="en-US" sz="1100" baseline="0"/>
            <a:t> bx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11</xdr:row>
      <xdr:rowOff>90487</xdr:rowOff>
    </xdr:from>
    <xdr:to>
      <xdr:col>16</xdr:col>
      <xdr:colOff>257175</xdr:colOff>
      <xdr:row>26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</xdr:row>
      <xdr:rowOff>0</xdr:rowOff>
    </xdr:from>
    <xdr:to>
      <xdr:col>13</xdr:col>
      <xdr:colOff>85725</xdr:colOff>
      <xdr:row>10</xdr:row>
      <xdr:rowOff>123825</xdr:rowOff>
    </xdr:to>
    <xdr:sp macro="" textlink="">
      <xdr:nvSpPr>
        <xdr:cNvPr id="3" name="TextBox 2"/>
        <xdr:cNvSpPr txBox="1"/>
      </xdr:nvSpPr>
      <xdr:spPr>
        <a:xfrm>
          <a:off x="1514475" y="381000"/>
          <a:ext cx="6600825" cy="1647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the analysi,</a:t>
          </a:r>
          <a:r>
            <a:rPr lang="en-US" sz="16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Exponential Smoothing approach was found to be more appropriate to make a forecast with the data set. Reason, it has the lowest percentage error of 13% and the highest accuracy of 87.38%</a:t>
          </a:r>
          <a:endParaRPr lang="en-US" sz="1600">
            <a:effectLst/>
          </a:endParaRP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1:E491" totalsRowShown="0">
  <autoFilter ref="A1:E491"/>
  <tableColumns count="5">
    <tableColumn id="1" name="Date" dataDxfId="4"/>
    <tableColumn id="2" name="Sales"/>
    <tableColumn id="3" name="Forecast(Sales)" dataDxfId="3">
      <calculatedColumnFormula>_xlfn.FORECAST.ETS(A2,$B$2:$B$393,$A$2:$A$393,1,1)</calculatedColumnFormula>
    </tableColumn>
    <tableColumn id="4" name="Lower Confidence Bound(Sales)" dataDxfId="2">
      <calculatedColumnFormula>C2-_xlfn.FORECAST.ETS.CONFINT(A2,$B$2:$B$393,$A$2:$A$393,0.95,1,1)</calculatedColumnFormula>
    </tableColumn>
    <tableColumn id="5" name="Upper Confidence Bound(Sales)" dataDxfId="1">
      <calculatedColumnFormula>C2+_xlfn.FORECAST.ETS.CONFINT(A2,$B$2:$B$393,$A$2:$A$393,0.95,1,1)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1:H8" totalsRowShown="0">
  <autoFilter ref="G1:H8"/>
  <tableColumns count="2">
    <tableColumn id="1" name="Statistic"/>
    <tableColumn id="2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8"/>
  <sheetViews>
    <sheetView tabSelected="1" workbookViewId="0">
      <selection activeCell="J7" sqref="J7"/>
    </sheetView>
  </sheetViews>
  <sheetFormatPr defaultRowHeight="15" x14ac:dyDescent="0.25"/>
  <cols>
    <col min="1" max="1" width="14.28515625" customWidth="1"/>
    <col min="2" max="2" width="12.140625" style="1" bestFit="1" customWidth="1"/>
    <col min="3" max="3" width="11.5703125" bestFit="1" customWidth="1"/>
    <col min="4" max="4" width="20.28515625" bestFit="1" customWidth="1"/>
    <col min="5" max="5" width="19.7109375" bestFit="1" customWidth="1"/>
    <col min="6" max="6" width="30.140625" bestFit="1" customWidth="1"/>
    <col min="7" max="7" width="35.28515625" bestFit="1" customWidth="1"/>
    <col min="9" max="9" width="24.42578125" bestFit="1" customWidth="1"/>
    <col min="10" max="10" width="12.5703125" bestFit="1" customWidth="1"/>
    <col min="11" max="11" width="12.85546875" customWidth="1"/>
  </cols>
  <sheetData>
    <row r="1" spans="1:11" ht="21" x14ac:dyDescent="0.35">
      <c r="G1" s="3" t="s">
        <v>12</v>
      </c>
    </row>
    <row r="2" spans="1:11" ht="21" x14ac:dyDescent="0.35">
      <c r="A2" t="s">
        <v>0</v>
      </c>
      <c r="B2" s="1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I2" t="s">
        <v>19</v>
      </c>
      <c r="J2" s="8">
        <f>AVERAGE(E4:E394)</f>
        <v>21045.271099744245</v>
      </c>
    </row>
    <row r="3" spans="1:11" x14ac:dyDescent="0.25">
      <c r="A3" s="2">
        <v>32874</v>
      </c>
      <c r="B3" s="1">
        <v>69792</v>
      </c>
      <c r="I3" t="s">
        <v>20</v>
      </c>
      <c r="J3" s="8">
        <f>AVERAGE(F4:F394)</f>
        <v>887716903.24552429</v>
      </c>
      <c r="K3" s="2"/>
    </row>
    <row r="4" spans="1:11" x14ac:dyDescent="0.25">
      <c r="A4" s="2">
        <v>32905</v>
      </c>
      <c r="B4" s="1">
        <v>57258</v>
      </c>
      <c r="C4" s="4">
        <f>B3</f>
        <v>69792</v>
      </c>
      <c r="D4" s="4">
        <f>B4-C4</f>
        <v>-12534</v>
      </c>
      <c r="E4">
        <f>ABS(D4)</f>
        <v>12534</v>
      </c>
      <c r="F4">
        <f>E4^2</f>
        <v>157101156</v>
      </c>
      <c r="G4" s="10">
        <f>E4/B4</f>
        <v>0.2189039086241224</v>
      </c>
      <c r="I4" s="7" t="s">
        <v>21</v>
      </c>
      <c r="J4" s="14">
        <f>AVERAGE(G4:G394)</f>
        <v>0.13117134553919871</v>
      </c>
      <c r="K4" s="2"/>
    </row>
    <row r="5" spans="1:11" x14ac:dyDescent="0.25">
      <c r="A5" s="2">
        <v>32933</v>
      </c>
      <c r="B5" s="1">
        <v>32740</v>
      </c>
      <c r="C5" s="4">
        <f t="shared" ref="C5:C68" si="0">B4</f>
        <v>57258</v>
      </c>
      <c r="D5" s="4">
        <f t="shared" ref="D5:D68" si="1">B5-C5</f>
        <v>-24518</v>
      </c>
      <c r="E5">
        <f t="shared" ref="E5:E68" si="2">ABS(D5)</f>
        <v>24518</v>
      </c>
      <c r="F5">
        <f t="shared" ref="F5:F68" si="3">E5^2</f>
        <v>601132324</v>
      </c>
      <c r="G5" s="10">
        <f t="shared" ref="G5:G68" si="4">E5/B5</f>
        <v>0.74886988393402565</v>
      </c>
      <c r="I5" s="7"/>
      <c r="J5" s="14"/>
      <c r="K5" s="2"/>
    </row>
    <row r="6" spans="1:11" x14ac:dyDescent="0.25">
      <c r="A6" s="2">
        <v>32964</v>
      </c>
      <c r="B6" s="1">
        <v>32812</v>
      </c>
      <c r="C6" s="4">
        <f t="shared" si="0"/>
        <v>32740</v>
      </c>
      <c r="D6" s="4">
        <f t="shared" si="1"/>
        <v>72</v>
      </c>
      <c r="E6">
        <f t="shared" si="2"/>
        <v>72</v>
      </c>
      <c r="F6">
        <f t="shared" si="3"/>
        <v>5184</v>
      </c>
      <c r="G6" s="10">
        <f t="shared" si="4"/>
        <v>2.1943191515299281E-3</v>
      </c>
      <c r="I6" s="7" t="s">
        <v>10</v>
      </c>
      <c r="J6" s="8"/>
      <c r="K6" s="2"/>
    </row>
    <row r="7" spans="1:11" x14ac:dyDescent="0.25">
      <c r="A7" s="2">
        <v>32994</v>
      </c>
      <c r="B7" s="1">
        <v>58464</v>
      </c>
      <c r="C7" s="4">
        <f t="shared" si="0"/>
        <v>32812</v>
      </c>
      <c r="D7" s="4">
        <f t="shared" si="1"/>
        <v>25652</v>
      </c>
      <c r="E7">
        <f t="shared" si="2"/>
        <v>25652</v>
      </c>
      <c r="F7">
        <f t="shared" si="3"/>
        <v>658025104</v>
      </c>
      <c r="G7" s="10">
        <f t="shared" si="4"/>
        <v>0.4387657361795293</v>
      </c>
      <c r="I7" s="7" t="s">
        <v>22</v>
      </c>
      <c r="J7" s="15">
        <f>100%-J4</f>
        <v>0.86882865446080126</v>
      </c>
      <c r="K7" s="2"/>
    </row>
    <row r="8" spans="1:11" x14ac:dyDescent="0.25">
      <c r="A8" s="2">
        <v>33025</v>
      </c>
      <c r="B8" s="1">
        <v>37632</v>
      </c>
      <c r="C8" s="4">
        <f t="shared" si="0"/>
        <v>58464</v>
      </c>
      <c r="D8" s="4">
        <f t="shared" si="1"/>
        <v>-20832</v>
      </c>
      <c r="E8">
        <f t="shared" si="2"/>
        <v>20832</v>
      </c>
      <c r="F8">
        <f t="shared" si="3"/>
        <v>433972224</v>
      </c>
      <c r="G8" s="10">
        <f t="shared" si="4"/>
        <v>0.5535714285714286</v>
      </c>
      <c r="K8" s="2"/>
    </row>
    <row r="9" spans="1:11" x14ac:dyDescent="0.25">
      <c r="A9" s="2">
        <v>33055</v>
      </c>
      <c r="B9" s="1">
        <v>43697</v>
      </c>
      <c r="C9" s="4">
        <f t="shared" si="0"/>
        <v>37632</v>
      </c>
      <c r="D9" s="4">
        <f t="shared" si="1"/>
        <v>6065</v>
      </c>
      <c r="E9">
        <f t="shared" si="2"/>
        <v>6065</v>
      </c>
      <c r="F9">
        <f t="shared" si="3"/>
        <v>36784225</v>
      </c>
      <c r="G9" s="10">
        <f t="shared" si="4"/>
        <v>0.13879671373320823</v>
      </c>
      <c r="K9" s="2"/>
    </row>
    <row r="10" spans="1:11" x14ac:dyDescent="0.25">
      <c r="A10" s="2">
        <v>33086</v>
      </c>
      <c r="B10" s="1">
        <v>84707</v>
      </c>
      <c r="C10" s="4">
        <f t="shared" si="0"/>
        <v>43697</v>
      </c>
      <c r="D10" s="4">
        <f t="shared" si="1"/>
        <v>41010</v>
      </c>
      <c r="E10">
        <f t="shared" si="2"/>
        <v>41010</v>
      </c>
      <c r="F10">
        <f t="shared" si="3"/>
        <v>1681820100</v>
      </c>
      <c r="G10" s="10">
        <f t="shared" si="4"/>
        <v>0.48413944538231785</v>
      </c>
      <c r="K10" s="2"/>
    </row>
    <row r="11" spans="1:11" x14ac:dyDescent="0.25">
      <c r="A11" s="2">
        <v>33117</v>
      </c>
      <c r="B11" s="1">
        <v>75195</v>
      </c>
      <c r="C11" s="4">
        <f t="shared" si="0"/>
        <v>84707</v>
      </c>
      <c r="D11" s="4">
        <f t="shared" si="1"/>
        <v>-9512</v>
      </c>
      <c r="E11">
        <f t="shared" si="2"/>
        <v>9512</v>
      </c>
      <c r="F11">
        <f t="shared" si="3"/>
        <v>90478144</v>
      </c>
      <c r="G11" s="10">
        <f t="shared" si="4"/>
        <v>0.12649777245827515</v>
      </c>
      <c r="K11" s="2"/>
    </row>
    <row r="12" spans="1:11" x14ac:dyDescent="0.25">
      <c r="A12" s="2">
        <v>33147</v>
      </c>
      <c r="B12" s="1">
        <v>80938</v>
      </c>
      <c r="C12" s="4">
        <f t="shared" si="0"/>
        <v>75195</v>
      </c>
      <c r="D12" s="4">
        <f t="shared" si="1"/>
        <v>5743</v>
      </c>
      <c r="E12">
        <f t="shared" si="2"/>
        <v>5743</v>
      </c>
      <c r="F12">
        <f t="shared" si="3"/>
        <v>32982049</v>
      </c>
      <c r="G12" s="10">
        <f t="shared" si="4"/>
        <v>7.0955546220563895E-2</v>
      </c>
      <c r="K12" s="2"/>
    </row>
    <row r="13" spans="1:11" x14ac:dyDescent="0.25">
      <c r="A13" s="2">
        <v>33178</v>
      </c>
      <c r="B13" s="1">
        <v>73082</v>
      </c>
      <c r="C13" s="4">
        <f t="shared" si="0"/>
        <v>80938</v>
      </c>
      <c r="D13" s="4">
        <f t="shared" si="1"/>
        <v>-7856</v>
      </c>
      <c r="E13">
        <f t="shared" si="2"/>
        <v>7856</v>
      </c>
      <c r="F13">
        <f t="shared" si="3"/>
        <v>61716736</v>
      </c>
      <c r="G13" s="10">
        <f t="shared" si="4"/>
        <v>0.10749568977313155</v>
      </c>
      <c r="K13" s="2"/>
    </row>
    <row r="14" spans="1:11" x14ac:dyDescent="0.25">
      <c r="A14" s="2">
        <v>33208</v>
      </c>
      <c r="B14" s="1">
        <v>66391</v>
      </c>
      <c r="C14" s="4">
        <f t="shared" si="0"/>
        <v>73082</v>
      </c>
      <c r="D14" s="4">
        <f t="shared" si="1"/>
        <v>-6691</v>
      </c>
      <c r="E14">
        <f t="shared" si="2"/>
        <v>6691</v>
      </c>
      <c r="F14">
        <f t="shared" si="3"/>
        <v>44769481</v>
      </c>
      <c r="G14" s="10">
        <f t="shared" si="4"/>
        <v>0.10078173246373756</v>
      </c>
      <c r="K14" s="2"/>
    </row>
    <row r="15" spans="1:11" x14ac:dyDescent="0.25">
      <c r="A15" s="2">
        <v>33239</v>
      </c>
      <c r="B15" s="1">
        <v>60486</v>
      </c>
      <c r="C15" s="4">
        <f t="shared" si="0"/>
        <v>66391</v>
      </c>
      <c r="D15" s="4">
        <f t="shared" si="1"/>
        <v>-5905</v>
      </c>
      <c r="E15">
        <f t="shared" si="2"/>
        <v>5905</v>
      </c>
      <c r="F15">
        <f t="shared" si="3"/>
        <v>34869025</v>
      </c>
      <c r="G15" s="10">
        <f t="shared" si="4"/>
        <v>9.7625896901762391E-2</v>
      </c>
      <c r="K15" s="2"/>
    </row>
    <row r="16" spans="1:11" x14ac:dyDescent="0.25">
      <c r="A16" s="2">
        <v>33270</v>
      </c>
      <c r="B16" s="1">
        <v>58540</v>
      </c>
      <c r="C16" s="4">
        <f t="shared" si="0"/>
        <v>60486</v>
      </c>
      <c r="D16" s="4">
        <f t="shared" si="1"/>
        <v>-1946</v>
      </c>
      <c r="E16">
        <f t="shared" si="2"/>
        <v>1946</v>
      </c>
      <c r="F16">
        <f t="shared" si="3"/>
        <v>3786916</v>
      </c>
      <c r="G16" s="10">
        <f t="shared" si="4"/>
        <v>3.3242227536727023E-2</v>
      </c>
      <c r="K16" s="2"/>
    </row>
    <row r="17" spans="1:11" x14ac:dyDescent="0.25">
      <c r="A17" s="2">
        <v>33298</v>
      </c>
      <c r="B17" s="1">
        <v>66155</v>
      </c>
      <c r="C17" s="4">
        <f t="shared" si="0"/>
        <v>58540</v>
      </c>
      <c r="D17" s="4">
        <f t="shared" si="1"/>
        <v>7615</v>
      </c>
      <c r="E17">
        <f t="shared" si="2"/>
        <v>7615</v>
      </c>
      <c r="F17">
        <f t="shared" si="3"/>
        <v>57988225</v>
      </c>
      <c r="G17" s="10">
        <f t="shared" si="4"/>
        <v>0.11510845741062656</v>
      </c>
      <c r="K17" s="2"/>
    </row>
    <row r="18" spans="1:11" x14ac:dyDescent="0.25">
      <c r="A18" s="2">
        <v>33329</v>
      </c>
      <c r="B18" s="1">
        <v>39851</v>
      </c>
      <c r="C18" s="4">
        <f t="shared" si="0"/>
        <v>66155</v>
      </c>
      <c r="D18" s="4">
        <f t="shared" si="1"/>
        <v>-26304</v>
      </c>
      <c r="E18">
        <f t="shared" si="2"/>
        <v>26304</v>
      </c>
      <c r="F18">
        <f t="shared" si="3"/>
        <v>691900416</v>
      </c>
      <c r="G18" s="10">
        <f t="shared" si="4"/>
        <v>0.66005871872725908</v>
      </c>
      <c r="K18" s="2"/>
    </row>
    <row r="19" spans="1:11" x14ac:dyDescent="0.25">
      <c r="A19" s="2">
        <v>33359</v>
      </c>
      <c r="B19" s="1">
        <v>55941</v>
      </c>
      <c r="C19" s="4">
        <f t="shared" si="0"/>
        <v>39851</v>
      </c>
      <c r="D19" s="4">
        <f t="shared" si="1"/>
        <v>16090</v>
      </c>
      <c r="E19">
        <f t="shared" si="2"/>
        <v>16090</v>
      </c>
      <c r="F19">
        <f t="shared" si="3"/>
        <v>258888100</v>
      </c>
      <c r="G19" s="10">
        <f t="shared" si="4"/>
        <v>0.28762446148620868</v>
      </c>
      <c r="K19" s="2"/>
    </row>
    <row r="20" spans="1:11" x14ac:dyDescent="0.25">
      <c r="A20" s="2">
        <v>33390</v>
      </c>
      <c r="B20" s="1">
        <v>68826</v>
      </c>
      <c r="C20" s="4">
        <f t="shared" si="0"/>
        <v>55941</v>
      </c>
      <c r="D20" s="4">
        <f t="shared" si="1"/>
        <v>12885</v>
      </c>
      <c r="E20">
        <f t="shared" si="2"/>
        <v>12885</v>
      </c>
      <c r="F20">
        <f t="shared" si="3"/>
        <v>166023225</v>
      </c>
      <c r="G20" s="10">
        <f t="shared" si="4"/>
        <v>0.18721122831488102</v>
      </c>
      <c r="K20" s="2"/>
    </row>
    <row r="21" spans="1:11" x14ac:dyDescent="0.25">
      <c r="A21" s="2">
        <v>33420</v>
      </c>
      <c r="B21" s="1">
        <v>85112</v>
      </c>
      <c r="C21" s="4">
        <f t="shared" si="0"/>
        <v>68826</v>
      </c>
      <c r="D21" s="4">
        <f t="shared" si="1"/>
        <v>16286</v>
      </c>
      <c r="E21">
        <f t="shared" si="2"/>
        <v>16286</v>
      </c>
      <c r="F21">
        <f t="shared" si="3"/>
        <v>265233796</v>
      </c>
      <c r="G21" s="10">
        <f t="shared" si="4"/>
        <v>0.19134787104051132</v>
      </c>
      <c r="K21" s="2"/>
    </row>
    <row r="22" spans="1:11" x14ac:dyDescent="0.25">
      <c r="A22" s="2">
        <v>33451</v>
      </c>
      <c r="B22" s="1">
        <v>78648</v>
      </c>
      <c r="C22" s="4">
        <f t="shared" si="0"/>
        <v>85112</v>
      </c>
      <c r="D22" s="4">
        <f t="shared" si="1"/>
        <v>-6464</v>
      </c>
      <c r="E22">
        <f t="shared" si="2"/>
        <v>6464</v>
      </c>
      <c r="F22">
        <f t="shared" si="3"/>
        <v>41783296</v>
      </c>
      <c r="G22" s="10">
        <f t="shared" si="4"/>
        <v>8.2188993998575932E-2</v>
      </c>
      <c r="K22" s="2"/>
    </row>
    <row r="23" spans="1:11" x14ac:dyDescent="0.25">
      <c r="A23" s="2">
        <v>33482</v>
      </c>
      <c r="B23" s="1">
        <v>73080</v>
      </c>
      <c r="C23" s="4">
        <f t="shared" si="0"/>
        <v>78648</v>
      </c>
      <c r="D23" s="4">
        <f t="shared" si="1"/>
        <v>-5568</v>
      </c>
      <c r="E23">
        <f t="shared" si="2"/>
        <v>5568</v>
      </c>
      <c r="F23">
        <f t="shared" si="3"/>
        <v>31002624</v>
      </c>
      <c r="G23" s="10">
        <f t="shared" si="4"/>
        <v>7.6190476190476197E-2</v>
      </c>
      <c r="K23" s="2"/>
    </row>
    <row r="24" spans="1:11" x14ac:dyDescent="0.25">
      <c r="A24" s="2">
        <v>33512</v>
      </c>
      <c r="B24" s="1">
        <v>80372</v>
      </c>
      <c r="C24" s="4">
        <f t="shared" si="0"/>
        <v>73080</v>
      </c>
      <c r="D24" s="4">
        <f t="shared" si="1"/>
        <v>7292</v>
      </c>
      <c r="E24">
        <f t="shared" si="2"/>
        <v>7292</v>
      </c>
      <c r="F24">
        <f t="shared" si="3"/>
        <v>53173264</v>
      </c>
      <c r="G24" s="10">
        <f t="shared" si="4"/>
        <v>9.0728114268650781E-2</v>
      </c>
      <c r="K24" s="2"/>
    </row>
    <row r="25" spans="1:11" x14ac:dyDescent="0.25">
      <c r="A25" s="2">
        <v>33543</v>
      </c>
      <c r="B25" s="1">
        <v>69039</v>
      </c>
      <c r="C25" s="4">
        <f t="shared" si="0"/>
        <v>80372</v>
      </c>
      <c r="D25" s="4">
        <f t="shared" si="1"/>
        <v>-11333</v>
      </c>
      <c r="E25">
        <f t="shared" si="2"/>
        <v>11333</v>
      </c>
      <c r="F25">
        <f t="shared" si="3"/>
        <v>128436889</v>
      </c>
      <c r="G25" s="10">
        <f t="shared" si="4"/>
        <v>0.16415359434522517</v>
      </c>
      <c r="K25" s="2"/>
    </row>
    <row r="26" spans="1:11" x14ac:dyDescent="0.25">
      <c r="A26" s="2">
        <v>33573</v>
      </c>
      <c r="B26" s="1">
        <v>55458</v>
      </c>
      <c r="C26" s="4">
        <f t="shared" si="0"/>
        <v>69039</v>
      </c>
      <c r="D26" s="4">
        <f t="shared" si="1"/>
        <v>-13581</v>
      </c>
      <c r="E26">
        <f t="shared" si="2"/>
        <v>13581</v>
      </c>
      <c r="F26">
        <f t="shared" si="3"/>
        <v>184443561</v>
      </c>
      <c r="G26" s="10">
        <f t="shared" si="4"/>
        <v>0.24488802336903603</v>
      </c>
      <c r="K26" s="2"/>
    </row>
    <row r="27" spans="1:11" x14ac:dyDescent="0.25">
      <c r="A27" s="2">
        <v>33604</v>
      </c>
      <c r="B27" s="1">
        <v>55747</v>
      </c>
      <c r="C27" s="4">
        <f t="shared" si="0"/>
        <v>55458</v>
      </c>
      <c r="D27" s="4">
        <f t="shared" si="1"/>
        <v>289</v>
      </c>
      <c r="E27">
        <f t="shared" si="2"/>
        <v>289</v>
      </c>
      <c r="F27">
        <f t="shared" si="3"/>
        <v>83521</v>
      </c>
      <c r="G27" s="10">
        <f t="shared" si="4"/>
        <v>5.1841354691732292E-3</v>
      </c>
      <c r="K27" s="2"/>
    </row>
    <row r="28" spans="1:11" x14ac:dyDescent="0.25">
      <c r="A28" s="2">
        <v>33635</v>
      </c>
      <c r="B28" s="1">
        <v>45472</v>
      </c>
      <c r="C28" s="4">
        <f t="shared" si="0"/>
        <v>55747</v>
      </c>
      <c r="D28" s="4">
        <f t="shared" si="1"/>
        <v>-10275</v>
      </c>
      <c r="E28">
        <f t="shared" si="2"/>
        <v>10275</v>
      </c>
      <c r="F28">
        <f t="shared" si="3"/>
        <v>105575625</v>
      </c>
      <c r="G28" s="10">
        <f t="shared" si="4"/>
        <v>0.22596323011963407</v>
      </c>
      <c r="K28" s="2"/>
    </row>
    <row r="29" spans="1:11" x14ac:dyDescent="0.25">
      <c r="A29" s="2">
        <v>33664</v>
      </c>
      <c r="B29" s="1">
        <v>39612</v>
      </c>
      <c r="C29" s="4">
        <f t="shared" si="0"/>
        <v>45472</v>
      </c>
      <c r="D29" s="4">
        <f t="shared" si="1"/>
        <v>-5860</v>
      </c>
      <c r="E29">
        <f t="shared" si="2"/>
        <v>5860</v>
      </c>
      <c r="F29">
        <f t="shared" si="3"/>
        <v>34339600</v>
      </c>
      <c r="G29" s="10">
        <f t="shared" si="4"/>
        <v>0.14793496920125215</v>
      </c>
      <c r="K29" s="2"/>
    </row>
    <row r="30" spans="1:11" x14ac:dyDescent="0.25">
      <c r="A30" s="2">
        <v>33695</v>
      </c>
      <c r="B30" s="1">
        <v>76270</v>
      </c>
      <c r="C30" s="4">
        <f t="shared" si="0"/>
        <v>39612</v>
      </c>
      <c r="D30" s="4">
        <f t="shared" si="1"/>
        <v>36658</v>
      </c>
      <c r="E30">
        <f t="shared" si="2"/>
        <v>36658</v>
      </c>
      <c r="F30">
        <f t="shared" si="3"/>
        <v>1343808964</v>
      </c>
      <c r="G30" s="10">
        <f t="shared" si="4"/>
        <v>0.48063458764914119</v>
      </c>
      <c r="K30" s="2"/>
    </row>
    <row r="31" spans="1:11" x14ac:dyDescent="0.25">
      <c r="A31" s="2">
        <v>33725</v>
      </c>
      <c r="B31" s="1">
        <v>62091</v>
      </c>
      <c r="C31" s="4">
        <f t="shared" si="0"/>
        <v>76270</v>
      </c>
      <c r="D31" s="4">
        <f t="shared" si="1"/>
        <v>-14179</v>
      </c>
      <c r="E31">
        <f t="shared" si="2"/>
        <v>14179</v>
      </c>
      <c r="F31">
        <f t="shared" si="3"/>
        <v>201044041</v>
      </c>
      <c r="G31" s="10">
        <f t="shared" si="4"/>
        <v>0.22835837722053115</v>
      </c>
      <c r="K31" s="2"/>
    </row>
    <row r="32" spans="1:11" x14ac:dyDescent="0.25">
      <c r="A32" s="2">
        <v>33756</v>
      </c>
      <c r="B32" s="1">
        <v>67800</v>
      </c>
      <c r="C32" s="4">
        <f t="shared" si="0"/>
        <v>62091</v>
      </c>
      <c r="D32" s="4">
        <f t="shared" si="1"/>
        <v>5709</v>
      </c>
      <c r="E32">
        <f t="shared" si="2"/>
        <v>5709</v>
      </c>
      <c r="F32">
        <f t="shared" si="3"/>
        <v>32592681</v>
      </c>
      <c r="G32" s="10">
        <f t="shared" si="4"/>
        <v>8.4203539823008849E-2</v>
      </c>
      <c r="K32" s="2"/>
    </row>
    <row r="33" spans="1:11" x14ac:dyDescent="0.25">
      <c r="A33" s="2">
        <v>33786</v>
      </c>
      <c r="B33" s="1">
        <v>71403</v>
      </c>
      <c r="C33" s="4">
        <f t="shared" si="0"/>
        <v>67800</v>
      </c>
      <c r="D33" s="4">
        <f t="shared" si="1"/>
        <v>3603</v>
      </c>
      <c r="E33">
        <f t="shared" si="2"/>
        <v>3603</v>
      </c>
      <c r="F33">
        <f t="shared" si="3"/>
        <v>12981609</v>
      </c>
      <c r="G33" s="10">
        <f t="shared" si="4"/>
        <v>5.0460064703163734E-2</v>
      </c>
      <c r="K33" s="2"/>
    </row>
    <row r="34" spans="1:11" x14ac:dyDescent="0.25">
      <c r="A34" s="2">
        <v>33817</v>
      </c>
      <c r="B34" s="1">
        <v>67980</v>
      </c>
      <c r="C34" s="4">
        <f t="shared" si="0"/>
        <v>71403</v>
      </c>
      <c r="D34" s="4">
        <f t="shared" si="1"/>
        <v>-3423</v>
      </c>
      <c r="E34">
        <f t="shared" si="2"/>
        <v>3423</v>
      </c>
      <c r="F34">
        <f t="shared" si="3"/>
        <v>11716929</v>
      </c>
      <c r="G34" s="10">
        <f t="shared" si="4"/>
        <v>5.0353045013239187E-2</v>
      </c>
      <c r="K34" s="2"/>
    </row>
    <row r="35" spans="1:11" x14ac:dyDescent="0.25">
      <c r="A35" s="2">
        <v>33848</v>
      </c>
      <c r="B35" s="1">
        <v>69585</v>
      </c>
      <c r="C35" s="4">
        <f t="shared" si="0"/>
        <v>67980</v>
      </c>
      <c r="D35" s="4">
        <f t="shared" si="1"/>
        <v>1605</v>
      </c>
      <c r="E35">
        <f t="shared" si="2"/>
        <v>1605</v>
      </c>
      <c r="F35">
        <f t="shared" si="3"/>
        <v>2576025</v>
      </c>
      <c r="G35" s="10">
        <f t="shared" si="4"/>
        <v>2.3065315800819143E-2</v>
      </c>
      <c r="K35" s="2"/>
    </row>
    <row r="36" spans="1:11" x14ac:dyDescent="0.25">
      <c r="A36" s="2">
        <v>33878</v>
      </c>
      <c r="B36" s="1">
        <v>72163</v>
      </c>
      <c r="C36" s="4">
        <f t="shared" si="0"/>
        <v>69585</v>
      </c>
      <c r="D36" s="4">
        <f t="shared" si="1"/>
        <v>2578</v>
      </c>
      <c r="E36">
        <f t="shared" si="2"/>
        <v>2578</v>
      </c>
      <c r="F36">
        <f t="shared" si="3"/>
        <v>6646084</v>
      </c>
      <c r="G36" s="10">
        <f t="shared" si="4"/>
        <v>3.5724678852043293E-2</v>
      </c>
      <c r="K36" s="2"/>
    </row>
    <row r="37" spans="1:11" x14ac:dyDescent="0.25">
      <c r="A37" s="2">
        <v>33909</v>
      </c>
      <c r="B37" s="1">
        <v>75357</v>
      </c>
      <c r="C37" s="4">
        <f t="shared" si="0"/>
        <v>72163</v>
      </c>
      <c r="D37" s="4">
        <f t="shared" si="1"/>
        <v>3194</v>
      </c>
      <c r="E37">
        <f t="shared" si="2"/>
        <v>3194</v>
      </c>
      <c r="F37">
        <f t="shared" si="3"/>
        <v>10201636</v>
      </c>
      <c r="G37" s="10">
        <f t="shared" si="4"/>
        <v>4.2384914473771511E-2</v>
      </c>
      <c r="K37" s="2"/>
    </row>
    <row r="38" spans="1:11" x14ac:dyDescent="0.25">
      <c r="A38" s="2">
        <v>33939</v>
      </c>
      <c r="B38" s="1">
        <v>67997</v>
      </c>
      <c r="C38" s="4">
        <f t="shared" si="0"/>
        <v>75357</v>
      </c>
      <c r="D38" s="4">
        <f t="shared" si="1"/>
        <v>-7360</v>
      </c>
      <c r="E38">
        <f t="shared" si="2"/>
        <v>7360</v>
      </c>
      <c r="F38">
        <f t="shared" si="3"/>
        <v>54169600</v>
      </c>
      <c r="G38" s="10">
        <f t="shared" si="4"/>
        <v>0.10824006941482713</v>
      </c>
      <c r="K38" s="2"/>
    </row>
    <row r="39" spans="1:11" x14ac:dyDescent="0.25">
      <c r="A39" s="2">
        <v>33970</v>
      </c>
      <c r="B39" s="1">
        <v>61071</v>
      </c>
      <c r="C39" s="4">
        <f t="shared" si="0"/>
        <v>67997</v>
      </c>
      <c r="D39" s="4">
        <f t="shared" si="1"/>
        <v>-6926</v>
      </c>
      <c r="E39">
        <f t="shared" si="2"/>
        <v>6926</v>
      </c>
      <c r="F39">
        <f t="shared" si="3"/>
        <v>47969476</v>
      </c>
      <c r="G39" s="10">
        <f t="shared" si="4"/>
        <v>0.11340898298701511</v>
      </c>
      <c r="K39" s="2"/>
    </row>
    <row r="40" spans="1:11" x14ac:dyDescent="0.25">
      <c r="A40" s="2">
        <v>34001</v>
      </c>
      <c r="B40" s="1">
        <v>66606</v>
      </c>
      <c r="C40" s="4">
        <f t="shared" si="0"/>
        <v>61071</v>
      </c>
      <c r="D40" s="4">
        <f t="shared" si="1"/>
        <v>5535</v>
      </c>
      <c r="E40">
        <f t="shared" si="2"/>
        <v>5535</v>
      </c>
      <c r="F40">
        <f t="shared" si="3"/>
        <v>30636225</v>
      </c>
      <c r="G40" s="10">
        <f t="shared" si="4"/>
        <v>8.3100621565624713E-2</v>
      </c>
      <c r="K40" s="2"/>
    </row>
    <row r="41" spans="1:11" x14ac:dyDescent="0.25">
      <c r="A41" s="2">
        <v>34029</v>
      </c>
      <c r="B41" s="1">
        <v>90636</v>
      </c>
      <c r="C41" s="4">
        <f t="shared" si="0"/>
        <v>66606</v>
      </c>
      <c r="D41" s="4">
        <f t="shared" si="1"/>
        <v>24030</v>
      </c>
      <c r="E41">
        <f t="shared" si="2"/>
        <v>24030</v>
      </c>
      <c r="F41">
        <f t="shared" si="3"/>
        <v>577440900</v>
      </c>
      <c r="G41" s="10">
        <f t="shared" si="4"/>
        <v>0.26512643982523498</v>
      </c>
      <c r="K41" s="2"/>
    </row>
    <row r="42" spans="1:11" x14ac:dyDescent="0.25">
      <c r="A42" s="2">
        <v>34060</v>
      </c>
      <c r="B42" s="1">
        <v>82832</v>
      </c>
      <c r="C42" s="4">
        <f t="shared" si="0"/>
        <v>90636</v>
      </c>
      <c r="D42" s="4">
        <f t="shared" si="1"/>
        <v>-7804</v>
      </c>
      <c r="E42">
        <f t="shared" si="2"/>
        <v>7804</v>
      </c>
      <c r="F42">
        <f t="shared" si="3"/>
        <v>60902416</v>
      </c>
      <c r="G42" s="10">
        <f t="shared" si="4"/>
        <v>9.4214796214023566E-2</v>
      </c>
      <c r="K42" s="2"/>
    </row>
    <row r="43" spans="1:11" x14ac:dyDescent="0.25">
      <c r="A43" s="2">
        <v>34090</v>
      </c>
      <c r="B43" s="1">
        <v>90675</v>
      </c>
      <c r="C43" s="4">
        <f t="shared" si="0"/>
        <v>82832</v>
      </c>
      <c r="D43" s="4">
        <f t="shared" si="1"/>
        <v>7843</v>
      </c>
      <c r="E43">
        <f t="shared" si="2"/>
        <v>7843</v>
      </c>
      <c r="F43">
        <f t="shared" si="3"/>
        <v>61512649</v>
      </c>
      <c r="G43" s="10">
        <f t="shared" si="4"/>
        <v>8.6495726495726497E-2</v>
      </c>
      <c r="K43" s="2"/>
    </row>
    <row r="44" spans="1:11" x14ac:dyDescent="0.25">
      <c r="A44" s="2">
        <v>34121</v>
      </c>
      <c r="B44" s="1">
        <v>92286</v>
      </c>
      <c r="C44" s="4">
        <f t="shared" si="0"/>
        <v>90675</v>
      </c>
      <c r="D44" s="4">
        <f t="shared" si="1"/>
        <v>1611</v>
      </c>
      <c r="E44">
        <f t="shared" si="2"/>
        <v>1611</v>
      </c>
      <c r="F44">
        <f t="shared" si="3"/>
        <v>2595321</v>
      </c>
      <c r="G44" s="10">
        <f t="shared" si="4"/>
        <v>1.7456602301540863E-2</v>
      </c>
      <c r="K44" s="2"/>
    </row>
    <row r="45" spans="1:11" x14ac:dyDescent="0.25">
      <c r="A45" s="2">
        <v>34151</v>
      </c>
      <c r="B45" s="1">
        <v>94397</v>
      </c>
      <c r="C45" s="4">
        <f t="shared" si="0"/>
        <v>92286</v>
      </c>
      <c r="D45" s="4">
        <f t="shared" si="1"/>
        <v>2111</v>
      </c>
      <c r="E45">
        <f t="shared" si="2"/>
        <v>2111</v>
      </c>
      <c r="F45">
        <f t="shared" si="3"/>
        <v>4456321</v>
      </c>
      <c r="G45" s="10">
        <f t="shared" si="4"/>
        <v>2.2362998824115174E-2</v>
      </c>
      <c r="K45" s="2"/>
    </row>
    <row r="46" spans="1:11" x14ac:dyDescent="0.25">
      <c r="A46" s="2">
        <v>34182</v>
      </c>
      <c r="B46" s="1">
        <v>109283</v>
      </c>
      <c r="C46" s="4">
        <f t="shared" si="0"/>
        <v>94397</v>
      </c>
      <c r="D46" s="4">
        <f t="shared" si="1"/>
        <v>14886</v>
      </c>
      <c r="E46">
        <f t="shared" si="2"/>
        <v>14886</v>
      </c>
      <c r="F46">
        <f t="shared" si="3"/>
        <v>221592996</v>
      </c>
      <c r="G46" s="10">
        <f t="shared" si="4"/>
        <v>0.13621514782720093</v>
      </c>
      <c r="K46" s="2"/>
    </row>
    <row r="47" spans="1:11" x14ac:dyDescent="0.25">
      <c r="A47" s="2">
        <v>34213</v>
      </c>
      <c r="B47" s="1">
        <v>101182</v>
      </c>
      <c r="C47" s="4">
        <f t="shared" si="0"/>
        <v>109283</v>
      </c>
      <c r="D47" s="4">
        <f t="shared" si="1"/>
        <v>-8101</v>
      </c>
      <c r="E47">
        <f t="shared" si="2"/>
        <v>8101</v>
      </c>
      <c r="F47">
        <f t="shared" si="3"/>
        <v>65626201</v>
      </c>
      <c r="G47" s="10">
        <f t="shared" si="4"/>
        <v>8.0063647684370742E-2</v>
      </c>
      <c r="K47" s="2"/>
    </row>
    <row r="48" spans="1:11" x14ac:dyDescent="0.25">
      <c r="A48" s="2">
        <v>34243</v>
      </c>
      <c r="B48" s="1">
        <v>97551</v>
      </c>
      <c r="C48" s="4">
        <f t="shared" si="0"/>
        <v>101182</v>
      </c>
      <c r="D48" s="4">
        <f t="shared" si="1"/>
        <v>-3631</v>
      </c>
      <c r="E48">
        <f t="shared" si="2"/>
        <v>3631</v>
      </c>
      <c r="F48">
        <f t="shared" si="3"/>
        <v>13184161</v>
      </c>
      <c r="G48" s="10">
        <f t="shared" si="4"/>
        <v>3.7221555904091194E-2</v>
      </c>
      <c r="K48" s="2"/>
    </row>
    <row r="49" spans="1:11" x14ac:dyDescent="0.25">
      <c r="A49" s="2">
        <v>34274</v>
      </c>
      <c r="B49" s="1">
        <v>105926</v>
      </c>
      <c r="C49" s="4">
        <f t="shared" si="0"/>
        <v>97551</v>
      </c>
      <c r="D49" s="4">
        <f t="shared" si="1"/>
        <v>8375</v>
      </c>
      <c r="E49">
        <f t="shared" si="2"/>
        <v>8375</v>
      </c>
      <c r="F49">
        <f t="shared" si="3"/>
        <v>70140625</v>
      </c>
      <c r="G49" s="10">
        <f t="shared" si="4"/>
        <v>7.9064630024734253E-2</v>
      </c>
      <c r="K49" s="2"/>
    </row>
    <row r="50" spans="1:11" x14ac:dyDescent="0.25">
      <c r="A50" s="2">
        <v>34304</v>
      </c>
      <c r="B50" s="1">
        <v>105746</v>
      </c>
      <c r="C50" s="4">
        <f t="shared" si="0"/>
        <v>105926</v>
      </c>
      <c r="D50" s="4">
        <f t="shared" si="1"/>
        <v>-180</v>
      </c>
      <c r="E50">
        <f t="shared" si="2"/>
        <v>180</v>
      </c>
      <c r="F50">
        <f t="shared" si="3"/>
        <v>32400</v>
      </c>
      <c r="G50" s="10">
        <f t="shared" si="4"/>
        <v>1.702192045089176E-3</v>
      </c>
      <c r="K50" s="2"/>
    </row>
    <row r="51" spans="1:11" x14ac:dyDescent="0.25">
      <c r="A51" s="2">
        <v>34335</v>
      </c>
      <c r="B51" s="1">
        <v>93915</v>
      </c>
      <c r="C51" s="4">
        <f t="shared" si="0"/>
        <v>105746</v>
      </c>
      <c r="D51" s="4">
        <f t="shared" si="1"/>
        <v>-11831</v>
      </c>
      <c r="E51">
        <f t="shared" si="2"/>
        <v>11831</v>
      </c>
      <c r="F51">
        <f t="shared" si="3"/>
        <v>139972561</v>
      </c>
      <c r="G51" s="10">
        <f t="shared" si="4"/>
        <v>0.12597561624873557</v>
      </c>
      <c r="K51" s="2"/>
    </row>
    <row r="52" spans="1:11" x14ac:dyDescent="0.25">
      <c r="A52" s="2">
        <v>34366</v>
      </c>
      <c r="B52" s="1">
        <v>91542</v>
      </c>
      <c r="C52" s="4">
        <f t="shared" si="0"/>
        <v>93915</v>
      </c>
      <c r="D52" s="4">
        <f t="shared" si="1"/>
        <v>-2373</v>
      </c>
      <c r="E52">
        <f t="shared" si="2"/>
        <v>2373</v>
      </c>
      <c r="F52">
        <f t="shared" si="3"/>
        <v>5631129</v>
      </c>
      <c r="G52" s="10">
        <f t="shared" si="4"/>
        <v>2.5922527364488433E-2</v>
      </c>
      <c r="K52" s="2"/>
    </row>
    <row r="53" spans="1:11" x14ac:dyDescent="0.25">
      <c r="A53" s="2">
        <v>34394</v>
      </c>
      <c r="B53" s="1">
        <v>114805</v>
      </c>
      <c r="C53" s="4">
        <f t="shared" si="0"/>
        <v>91542</v>
      </c>
      <c r="D53" s="4">
        <f t="shared" si="1"/>
        <v>23263</v>
      </c>
      <c r="E53">
        <f t="shared" si="2"/>
        <v>23263</v>
      </c>
      <c r="F53">
        <f t="shared" si="3"/>
        <v>541167169</v>
      </c>
      <c r="G53" s="10">
        <f t="shared" si="4"/>
        <v>0.20263054745002396</v>
      </c>
      <c r="K53" s="2"/>
    </row>
    <row r="54" spans="1:11" x14ac:dyDescent="0.25">
      <c r="A54" s="2">
        <v>34425</v>
      </c>
      <c r="B54" s="1">
        <v>96698</v>
      </c>
      <c r="C54" s="4">
        <f t="shared" si="0"/>
        <v>114805</v>
      </c>
      <c r="D54" s="4">
        <f t="shared" si="1"/>
        <v>-18107</v>
      </c>
      <c r="E54">
        <f t="shared" si="2"/>
        <v>18107</v>
      </c>
      <c r="F54">
        <f t="shared" si="3"/>
        <v>327863449</v>
      </c>
      <c r="G54" s="10">
        <f t="shared" si="4"/>
        <v>0.18725309727191874</v>
      </c>
      <c r="K54" s="2"/>
    </row>
    <row r="55" spans="1:11" x14ac:dyDescent="0.25">
      <c r="A55" s="2">
        <v>34455</v>
      </c>
      <c r="B55" s="1">
        <v>118772</v>
      </c>
      <c r="C55" s="4">
        <f t="shared" si="0"/>
        <v>96698</v>
      </c>
      <c r="D55" s="4">
        <f t="shared" si="1"/>
        <v>22074</v>
      </c>
      <c r="E55">
        <f t="shared" si="2"/>
        <v>22074</v>
      </c>
      <c r="F55">
        <f t="shared" si="3"/>
        <v>487261476</v>
      </c>
      <c r="G55" s="10">
        <f t="shared" si="4"/>
        <v>0.18585188428249083</v>
      </c>
      <c r="K55" s="2"/>
    </row>
    <row r="56" spans="1:11" x14ac:dyDescent="0.25">
      <c r="A56" s="2">
        <v>34486</v>
      </c>
      <c r="B56" s="1">
        <v>120281</v>
      </c>
      <c r="C56" s="4">
        <f t="shared" si="0"/>
        <v>118772</v>
      </c>
      <c r="D56" s="4">
        <f t="shared" si="1"/>
        <v>1509</v>
      </c>
      <c r="E56">
        <f t="shared" si="2"/>
        <v>1509</v>
      </c>
      <c r="F56">
        <f t="shared" si="3"/>
        <v>2277081</v>
      </c>
      <c r="G56" s="10">
        <f t="shared" si="4"/>
        <v>1.2545622334367025E-2</v>
      </c>
      <c r="K56" s="2"/>
    </row>
    <row r="57" spans="1:11" x14ac:dyDescent="0.25">
      <c r="A57" s="2">
        <v>34516</v>
      </c>
      <c r="B57" s="1">
        <v>109044</v>
      </c>
      <c r="C57" s="4">
        <f t="shared" si="0"/>
        <v>120281</v>
      </c>
      <c r="D57" s="4">
        <f t="shared" si="1"/>
        <v>-11237</v>
      </c>
      <c r="E57">
        <f t="shared" si="2"/>
        <v>11237</v>
      </c>
      <c r="F57">
        <f t="shared" si="3"/>
        <v>126270169</v>
      </c>
      <c r="G57" s="10">
        <f t="shared" si="4"/>
        <v>0.10305014489563846</v>
      </c>
      <c r="K57" s="2"/>
    </row>
    <row r="58" spans="1:11" x14ac:dyDescent="0.25">
      <c r="A58" s="2">
        <v>34547</v>
      </c>
      <c r="B58" s="1">
        <v>159083</v>
      </c>
      <c r="C58" s="4">
        <f t="shared" si="0"/>
        <v>109044</v>
      </c>
      <c r="D58" s="4">
        <f t="shared" si="1"/>
        <v>50039</v>
      </c>
      <c r="E58">
        <f t="shared" si="2"/>
        <v>50039</v>
      </c>
      <c r="F58">
        <f t="shared" si="3"/>
        <v>2503901521</v>
      </c>
      <c r="G58" s="10">
        <f t="shared" si="4"/>
        <v>0.31454649459716</v>
      </c>
      <c r="K58" s="2"/>
    </row>
    <row r="59" spans="1:11" x14ac:dyDescent="0.25">
      <c r="A59" s="2">
        <v>34578</v>
      </c>
      <c r="B59" s="1">
        <v>114803</v>
      </c>
      <c r="C59" s="4">
        <f t="shared" si="0"/>
        <v>159083</v>
      </c>
      <c r="D59" s="4">
        <f t="shared" si="1"/>
        <v>-44280</v>
      </c>
      <c r="E59">
        <f t="shared" si="2"/>
        <v>44280</v>
      </c>
      <c r="F59">
        <f t="shared" si="3"/>
        <v>1960718400</v>
      </c>
      <c r="G59" s="10">
        <f t="shared" si="4"/>
        <v>0.38570420633607133</v>
      </c>
      <c r="K59" s="2"/>
    </row>
    <row r="60" spans="1:11" x14ac:dyDescent="0.25">
      <c r="A60" s="2">
        <v>34608</v>
      </c>
      <c r="B60" s="1">
        <v>127987</v>
      </c>
      <c r="C60" s="4">
        <f t="shared" si="0"/>
        <v>114803</v>
      </c>
      <c r="D60" s="4">
        <f t="shared" si="1"/>
        <v>13184</v>
      </c>
      <c r="E60">
        <f t="shared" si="2"/>
        <v>13184</v>
      </c>
      <c r="F60">
        <f t="shared" si="3"/>
        <v>173817856</v>
      </c>
      <c r="G60" s="10">
        <f t="shared" si="4"/>
        <v>0.10301046200004688</v>
      </c>
      <c r="K60" s="2"/>
    </row>
    <row r="61" spans="1:11" x14ac:dyDescent="0.25">
      <c r="A61" s="2">
        <v>34639</v>
      </c>
      <c r="B61" s="1">
        <v>139273</v>
      </c>
      <c r="C61" s="4">
        <f t="shared" si="0"/>
        <v>127987</v>
      </c>
      <c r="D61" s="4">
        <f t="shared" si="1"/>
        <v>11286</v>
      </c>
      <c r="E61">
        <f t="shared" si="2"/>
        <v>11286</v>
      </c>
      <c r="F61">
        <f t="shared" si="3"/>
        <v>127373796</v>
      </c>
      <c r="G61" s="10">
        <f t="shared" si="4"/>
        <v>8.1035089356874632E-2</v>
      </c>
      <c r="K61" s="2"/>
    </row>
    <row r="62" spans="1:11" x14ac:dyDescent="0.25">
      <c r="A62" s="2">
        <v>34669</v>
      </c>
      <c r="B62" s="1">
        <v>140448</v>
      </c>
      <c r="C62" s="4">
        <f t="shared" si="0"/>
        <v>139273</v>
      </c>
      <c r="D62" s="4">
        <f t="shared" si="1"/>
        <v>1175</v>
      </c>
      <c r="E62">
        <f t="shared" si="2"/>
        <v>1175</v>
      </c>
      <c r="F62">
        <f t="shared" si="3"/>
        <v>1380625</v>
      </c>
      <c r="G62" s="10">
        <f t="shared" si="4"/>
        <v>8.366085668717247E-3</v>
      </c>
      <c r="K62" s="2"/>
    </row>
    <row r="63" spans="1:11" x14ac:dyDescent="0.25">
      <c r="A63" s="2">
        <v>34700</v>
      </c>
      <c r="B63" s="1">
        <v>110921</v>
      </c>
      <c r="C63" s="4">
        <f t="shared" si="0"/>
        <v>140448</v>
      </c>
      <c r="D63" s="4">
        <f t="shared" si="1"/>
        <v>-29527</v>
      </c>
      <c r="E63">
        <f t="shared" si="2"/>
        <v>29527</v>
      </c>
      <c r="F63">
        <f t="shared" si="3"/>
        <v>871843729</v>
      </c>
      <c r="G63" s="10">
        <f t="shared" si="4"/>
        <v>0.26619846557459814</v>
      </c>
      <c r="K63" s="2"/>
    </row>
    <row r="64" spans="1:11" x14ac:dyDescent="0.25">
      <c r="A64" s="2">
        <v>34731</v>
      </c>
      <c r="B64" s="1">
        <v>132244</v>
      </c>
      <c r="C64" s="4">
        <f t="shared" si="0"/>
        <v>110921</v>
      </c>
      <c r="D64" s="4">
        <f t="shared" si="1"/>
        <v>21323</v>
      </c>
      <c r="E64">
        <f t="shared" si="2"/>
        <v>21323</v>
      </c>
      <c r="F64">
        <f t="shared" si="3"/>
        <v>454670329</v>
      </c>
      <c r="G64" s="10">
        <f t="shared" si="4"/>
        <v>0.16123982940624906</v>
      </c>
      <c r="K64" s="2"/>
    </row>
    <row r="65" spans="1:11" x14ac:dyDescent="0.25">
      <c r="A65" s="2">
        <v>34759</v>
      </c>
      <c r="B65" s="1">
        <v>178474</v>
      </c>
      <c r="C65" s="4">
        <f t="shared" si="0"/>
        <v>132244</v>
      </c>
      <c r="D65" s="4">
        <f t="shared" si="1"/>
        <v>46230</v>
      </c>
      <c r="E65">
        <f t="shared" si="2"/>
        <v>46230</v>
      </c>
      <c r="F65">
        <f t="shared" si="3"/>
        <v>2137212900</v>
      </c>
      <c r="G65" s="10">
        <f t="shared" si="4"/>
        <v>0.25902932640048409</v>
      </c>
      <c r="K65" s="2"/>
    </row>
    <row r="66" spans="1:11" x14ac:dyDescent="0.25">
      <c r="A66" s="2">
        <v>34790</v>
      </c>
      <c r="B66" s="1">
        <v>135202</v>
      </c>
      <c r="C66" s="4">
        <f t="shared" si="0"/>
        <v>178474</v>
      </c>
      <c r="D66" s="4">
        <f t="shared" si="1"/>
        <v>-43272</v>
      </c>
      <c r="E66">
        <f t="shared" si="2"/>
        <v>43272</v>
      </c>
      <c r="F66">
        <f t="shared" si="3"/>
        <v>1872465984</v>
      </c>
      <c r="G66" s="10">
        <f t="shared" si="4"/>
        <v>0.32005443706454045</v>
      </c>
      <c r="K66" s="2"/>
    </row>
    <row r="67" spans="1:11" x14ac:dyDescent="0.25">
      <c r="A67" s="2">
        <v>34820</v>
      </c>
      <c r="B67" s="1">
        <v>135837</v>
      </c>
      <c r="C67" s="4">
        <f t="shared" si="0"/>
        <v>135202</v>
      </c>
      <c r="D67" s="4">
        <f t="shared" si="1"/>
        <v>635</v>
      </c>
      <c r="E67">
        <f t="shared" si="2"/>
        <v>635</v>
      </c>
      <c r="F67">
        <f t="shared" si="3"/>
        <v>403225</v>
      </c>
      <c r="G67" s="10">
        <f t="shared" si="4"/>
        <v>4.6747204369943385E-3</v>
      </c>
      <c r="K67" s="2"/>
    </row>
    <row r="68" spans="1:11" x14ac:dyDescent="0.25">
      <c r="A68" s="2">
        <v>34851</v>
      </c>
      <c r="B68" s="1">
        <v>137598</v>
      </c>
      <c r="C68" s="4">
        <f t="shared" si="0"/>
        <v>135837</v>
      </c>
      <c r="D68" s="4">
        <f t="shared" si="1"/>
        <v>1761</v>
      </c>
      <c r="E68">
        <f t="shared" si="2"/>
        <v>1761</v>
      </c>
      <c r="F68">
        <f t="shared" si="3"/>
        <v>3101121</v>
      </c>
      <c r="G68" s="10">
        <f t="shared" si="4"/>
        <v>1.2798151135917674E-2</v>
      </c>
      <c r="K68" s="2"/>
    </row>
    <row r="69" spans="1:11" x14ac:dyDescent="0.25">
      <c r="A69" s="2">
        <v>34881</v>
      </c>
      <c r="B69" s="1">
        <v>133326</v>
      </c>
      <c r="C69" s="4">
        <f t="shared" ref="C69:C132" si="5">B68</f>
        <v>137598</v>
      </c>
      <c r="D69" s="4">
        <f t="shared" ref="D69:D132" si="6">B69-C69</f>
        <v>-4272</v>
      </c>
      <c r="E69">
        <f t="shared" ref="E69:E132" si="7">ABS(D69)</f>
        <v>4272</v>
      </c>
      <c r="F69">
        <f t="shared" ref="F69:F132" si="8">E69^2</f>
        <v>18249984</v>
      </c>
      <c r="G69" s="10">
        <f t="shared" ref="G69:G132" si="9">E69/B69</f>
        <v>3.2041762296926332E-2</v>
      </c>
      <c r="K69" s="2"/>
    </row>
    <row r="70" spans="1:11" x14ac:dyDescent="0.25">
      <c r="A70" s="2">
        <v>34912</v>
      </c>
      <c r="B70" s="1">
        <v>155183</v>
      </c>
      <c r="C70" s="4">
        <f t="shared" si="5"/>
        <v>133326</v>
      </c>
      <c r="D70" s="4">
        <f t="shared" si="6"/>
        <v>21857</v>
      </c>
      <c r="E70">
        <f t="shared" si="7"/>
        <v>21857</v>
      </c>
      <c r="F70">
        <f t="shared" si="8"/>
        <v>477728449</v>
      </c>
      <c r="G70" s="10">
        <f t="shared" si="9"/>
        <v>0.14084661335326679</v>
      </c>
      <c r="K70" s="2"/>
    </row>
    <row r="71" spans="1:11" x14ac:dyDescent="0.25">
      <c r="A71" s="2">
        <v>34943</v>
      </c>
      <c r="B71" s="1">
        <v>137920</v>
      </c>
      <c r="C71" s="4">
        <f t="shared" si="5"/>
        <v>155183</v>
      </c>
      <c r="D71" s="4">
        <f t="shared" si="6"/>
        <v>-17263</v>
      </c>
      <c r="E71">
        <f t="shared" si="7"/>
        <v>17263</v>
      </c>
      <c r="F71">
        <f t="shared" si="8"/>
        <v>298011169</v>
      </c>
      <c r="G71" s="10">
        <f t="shared" si="9"/>
        <v>0.12516676334106727</v>
      </c>
      <c r="K71" s="2"/>
    </row>
    <row r="72" spans="1:11" x14ac:dyDescent="0.25">
      <c r="A72" s="2">
        <v>34973</v>
      </c>
      <c r="B72" s="1">
        <v>146628</v>
      </c>
      <c r="C72" s="4">
        <f t="shared" si="5"/>
        <v>137920</v>
      </c>
      <c r="D72" s="4">
        <f t="shared" si="6"/>
        <v>8708</v>
      </c>
      <c r="E72">
        <f t="shared" si="7"/>
        <v>8708</v>
      </c>
      <c r="F72">
        <f t="shared" si="8"/>
        <v>75829264</v>
      </c>
      <c r="G72" s="10">
        <f t="shared" si="9"/>
        <v>5.9388384210382734E-2</v>
      </c>
      <c r="K72" s="2"/>
    </row>
    <row r="73" spans="1:11" x14ac:dyDescent="0.25">
      <c r="A73" s="2">
        <v>35004</v>
      </c>
      <c r="B73" s="1">
        <v>146066</v>
      </c>
      <c r="C73" s="4">
        <f t="shared" si="5"/>
        <v>146628</v>
      </c>
      <c r="D73" s="4">
        <f t="shared" si="6"/>
        <v>-562</v>
      </c>
      <c r="E73">
        <f t="shared" si="7"/>
        <v>562</v>
      </c>
      <c r="F73">
        <f t="shared" si="8"/>
        <v>315844</v>
      </c>
      <c r="G73" s="10">
        <f t="shared" si="9"/>
        <v>3.8475757534265332E-3</v>
      </c>
      <c r="K73" s="2"/>
    </row>
    <row r="74" spans="1:11" x14ac:dyDescent="0.25">
      <c r="A74" s="2">
        <v>35034</v>
      </c>
      <c r="B74" s="1">
        <v>135447</v>
      </c>
      <c r="C74" s="4">
        <f t="shared" si="5"/>
        <v>146066</v>
      </c>
      <c r="D74" s="4">
        <f t="shared" si="6"/>
        <v>-10619</v>
      </c>
      <c r="E74">
        <f t="shared" si="7"/>
        <v>10619</v>
      </c>
      <c r="F74">
        <f t="shared" si="8"/>
        <v>112763161</v>
      </c>
      <c r="G74" s="10">
        <f t="shared" si="9"/>
        <v>7.8399669243320272E-2</v>
      </c>
      <c r="K74" s="2"/>
    </row>
    <row r="75" spans="1:11" x14ac:dyDescent="0.25">
      <c r="A75" s="2">
        <v>35065</v>
      </c>
      <c r="B75" s="1">
        <v>113611</v>
      </c>
      <c r="C75" s="4">
        <f t="shared" si="5"/>
        <v>135447</v>
      </c>
      <c r="D75" s="4">
        <f t="shared" si="6"/>
        <v>-21836</v>
      </c>
      <c r="E75">
        <f t="shared" si="7"/>
        <v>21836</v>
      </c>
      <c r="F75">
        <f t="shared" si="8"/>
        <v>476810896</v>
      </c>
      <c r="G75" s="10">
        <f t="shared" si="9"/>
        <v>0.19219969897281072</v>
      </c>
      <c r="K75" s="2"/>
    </row>
    <row r="76" spans="1:11" x14ac:dyDescent="0.25">
      <c r="A76" s="2">
        <v>35096</v>
      </c>
      <c r="B76" s="1">
        <v>129557</v>
      </c>
      <c r="C76" s="4">
        <f t="shared" si="5"/>
        <v>113611</v>
      </c>
      <c r="D76" s="4">
        <f t="shared" si="6"/>
        <v>15946</v>
      </c>
      <c r="E76">
        <f t="shared" si="7"/>
        <v>15946</v>
      </c>
      <c r="F76">
        <f t="shared" si="8"/>
        <v>254274916</v>
      </c>
      <c r="G76" s="10">
        <f t="shared" si="9"/>
        <v>0.12308096050387088</v>
      </c>
      <c r="K76" s="2"/>
    </row>
    <row r="77" spans="1:11" x14ac:dyDescent="0.25">
      <c r="A77" s="2">
        <v>35125</v>
      </c>
      <c r="B77" s="1">
        <v>135244</v>
      </c>
      <c r="C77" s="4">
        <f t="shared" si="5"/>
        <v>129557</v>
      </c>
      <c r="D77" s="4">
        <f t="shared" si="6"/>
        <v>5687</v>
      </c>
      <c r="E77">
        <f t="shared" si="7"/>
        <v>5687</v>
      </c>
      <c r="F77">
        <f t="shared" si="8"/>
        <v>32341969</v>
      </c>
      <c r="G77" s="10">
        <f t="shared" si="9"/>
        <v>4.2049924580757743E-2</v>
      </c>
      <c r="K77" s="2"/>
    </row>
    <row r="78" spans="1:11" x14ac:dyDescent="0.25">
      <c r="A78" s="2">
        <v>35156</v>
      </c>
      <c r="B78" s="1">
        <v>128993</v>
      </c>
      <c r="C78" s="4">
        <f t="shared" si="5"/>
        <v>135244</v>
      </c>
      <c r="D78" s="4">
        <f t="shared" si="6"/>
        <v>-6251</v>
      </c>
      <c r="E78">
        <f t="shared" si="7"/>
        <v>6251</v>
      </c>
      <c r="F78">
        <f t="shared" si="8"/>
        <v>39075001</v>
      </c>
      <c r="G78" s="10">
        <f t="shared" si="9"/>
        <v>4.8459993953160252E-2</v>
      </c>
      <c r="K78" s="2"/>
    </row>
    <row r="79" spans="1:11" x14ac:dyDescent="0.25">
      <c r="A79" s="2">
        <v>35186</v>
      </c>
      <c r="B79" s="1">
        <v>147166</v>
      </c>
      <c r="C79" s="4">
        <f t="shared" si="5"/>
        <v>128993</v>
      </c>
      <c r="D79" s="4">
        <f t="shared" si="6"/>
        <v>18173</v>
      </c>
      <c r="E79">
        <f t="shared" si="7"/>
        <v>18173</v>
      </c>
      <c r="F79">
        <f t="shared" si="8"/>
        <v>330257929</v>
      </c>
      <c r="G79" s="10">
        <f t="shared" si="9"/>
        <v>0.12348640310941386</v>
      </c>
      <c r="K79" s="2"/>
    </row>
    <row r="80" spans="1:11" x14ac:dyDescent="0.25">
      <c r="A80" s="2">
        <v>35217</v>
      </c>
      <c r="B80" s="1">
        <v>129070</v>
      </c>
      <c r="C80" s="4">
        <f t="shared" si="5"/>
        <v>147166</v>
      </c>
      <c r="D80" s="4">
        <f t="shared" si="6"/>
        <v>-18096</v>
      </c>
      <c r="E80">
        <f t="shared" si="7"/>
        <v>18096</v>
      </c>
      <c r="F80">
        <f t="shared" si="8"/>
        <v>327465216</v>
      </c>
      <c r="G80" s="10">
        <f t="shared" si="9"/>
        <v>0.14020299062524211</v>
      </c>
      <c r="K80" s="2"/>
    </row>
    <row r="81" spans="1:11" x14ac:dyDescent="0.25">
      <c r="A81" s="2">
        <v>35247</v>
      </c>
      <c r="B81" s="1">
        <v>153716</v>
      </c>
      <c r="C81" s="4">
        <f t="shared" si="5"/>
        <v>129070</v>
      </c>
      <c r="D81" s="4">
        <f t="shared" si="6"/>
        <v>24646</v>
      </c>
      <c r="E81">
        <f t="shared" si="7"/>
        <v>24646</v>
      </c>
      <c r="F81">
        <f t="shared" si="8"/>
        <v>607425316</v>
      </c>
      <c r="G81" s="10">
        <f t="shared" si="9"/>
        <v>0.16033464310806941</v>
      </c>
      <c r="K81" s="2"/>
    </row>
    <row r="82" spans="1:11" x14ac:dyDescent="0.25">
      <c r="A82" s="2">
        <v>35278</v>
      </c>
      <c r="B82" s="1">
        <v>151652</v>
      </c>
      <c r="C82" s="4">
        <f t="shared" si="5"/>
        <v>153716</v>
      </c>
      <c r="D82" s="4">
        <f t="shared" si="6"/>
        <v>-2064</v>
      </c>
      <c r="E82">
        <f t="shared" si="7"/>
        <v>2064</v>
      </c>
      <c r="F82">
        <f t="shared" si="8"/>
        <v>4260096</v>
      </c>
      <c r="G82" s="10">
        <f t="shared" si="9"/>
        <v>1.361010735104054E-2</v>
      </c>
      <c r="K82" s="2"/>
    </row>
    <row r="83" spans="1:11" x14ac:dyDescent="0.25">
      <c r="A83" s="2">
        <v>35309</v>
      </c>
      <c r="B83" s="1">
        <v>165120</v>
      </c>
      <c r="C83" s="4">
        <f t="shared" si="5"/>
        <v>151652</v>
      </c>
      <c r="D83" s="4">
        <f t="shared" si="6"/>
        <v>13468</v>
      </c>
      <c r="E83">
        <f t="shared" si="7"/>
        <v>13468</v>
      </c>
      <c r="F83">
        <f t="shared" si="8"/>
        <v>181387024</v>
      </c>
      <c r="G83" s="10">
        <f t="shared" si="9"/>
        <v>8.1564922480620153E-2</v>
      </c>
      <c r="K83" s="2"/>
    </row>
    <row r="84" spans="1:11" x14ac:dyDescent="0.25">
      <c r="A84" s="2">
        <v>35339</v>
      </c>
      <c r="B84" s="1">
        <v>163423</v>
      </c>
      <c r="C84" s="4">
        <f t="shared" si="5"/>
        <v>165120</v>
      </c>
      <c r="D84" s="4">
        <f t="shared" si="6"/>
        <v>-1697</v>
      </c>
      <c r="E84">
        <f t="shared" si="7"/>
        <v>1697</v>
      </c>
      <c r="F84">
        <f t="shared" si="8"/>
        <v>2879809</v>
      </c>
      <c r="G84" s="10">
        <f t="shared" si="9"/>
        <v>1.0384095261988826E-2</v>
      </c>
      <c r="K84" s="2"/>
    </row>
    <row r="85" spans="1:11" x14ac:dyDescent="0.25">
      <c r="A85" s="2">
        <v>35370</v>
      </c>
      <c r="B85" s="1">
        <v>158599</v>
      </c>
      <c r="C85" s="4">
        <f t="shared" si="5"/>
        <v>163423</v>
      </c>
      <c r="D85" s="4">
        <f t="shared" si="6"/>
        <v>-4824</v>
      </c>
      <c r="E85">
        <f t="shared" si="7"/>
        <v>4824</v>
      </c>
      <c r="F85">
        <f t="shared" si="8"/>
        <v>23270976</v>
      </c>
      <c r="G85" s="10">
        <f t="shared" si="9"/>
        <v>3.0416333015971096E-2</v>
      </c>
      <c r="K85" s="2"/>
    </row>
    <row r="86" spans="1:11" x14ac:dyDescent="0.25">
      <c r="A86" s="2">
        <v>35400</v>
      </c>
      <c r="B86" s="1">
        <v>152407</v>
      </c>
      <c r="C86" s="4">
        <f t="shared" si="5"/>
        <v>158599</v>
      </c>
      <c r="D86" s="4">
        <f t="shared" si="6"/>
        <v>-6192</v>
      </c>
      <c r="E86">
        <f t="shared" si="7"/>
        <v>6192</v>
      </c>
      <c r="F86">
        <f t="shared" si="8"/>
        <v>38340864</v>
      </c>
      <c r="G86" s="10">
        <f t="shared" si="9"/>
        <v>4.0628055141824194E-2</v>
      </c>
      <c r="K86" s="2"/>
    </row>
    <row r="87" spans="1:11" x14ac:dyDescent="0.25">
      <c r="A87" s="2">
        <v>35431</v>
      </c>
      <c r="B87" s="1">
        <v>150152</v>
      </c>
      <c r="C87" s="4">
        <f t="shared" si="5"/>
        <v>152407</v>
      </c>
      <c r="D87" s="4">
        <f t="shared" si="6"/>
        <v>-2255</v>
      </c>
      <c r="E87">
        <f t="shared" si="7"/>
        <v>2255</v>
      </c>
      <c r="F87">
        <f t="shared" si="8"/>
        <v>5085025</v>
      </c>
      <c r="G87" s="10">
        <f t="shared" si="9"/>
        <v>1.5018114976823486E-2</v>
      </c>
      <c r="K87" s="2"/>
    </row>
    <row r="88" spans="1:11" x14ac:dyDescent="0.25">
      <c r="A88" s="2">
        <v>35462</v>
      </c>
      <c r="B88" s="1">
        <v>137523</v>
      </c>
      <c r="C88" s="4">
        <f t="shared" si="5"/>
        <v>150152</v>
      </c>
      <c r="D88" s="4">
        <f t="shared" si="6"/>
        <v>-12629</v>
      </c>
      <c r="E88">
        <f t="shared" si="7"/>
        <v>12629</v>
      </c>
      <c r="F88">
        <f t="shared" si="8"/>
        <v>159491641</v>
      </c>
      <c r="G88" s="10">
        <f t="shared" si="9"/>
        <v>9.1831911752943141E-2</v>
      </c>
      <c r="K88" s="2"/>
    </row>
    <row r="89" spans="1:11" x14ac:dyDescent="0.25">
      <c r="A89" s="2">
        <v>35490</v>
      </c>
      <c r="B89" s="1">
        <v>159027</v>
      </c>
      <c r="C89" s="4">
        <f t="shared" si="5"/>
        <v>137523</v>
      </c>
      <c r="D89" s="4">
        <f t="shared" si="6"/>
        <v>21504</v>
      </c>
      <c r="E89">
        <f t="shared" si="7"/>
        <v>21504</v>
      </c>
      <c r="F89">
        <f t="shared" si="8"/>
        <v>462422016</v>
      </c>
      <c r="G89" s="10">
        <f t="shared" si="9"/>
        <v>0.1352223207379879</v>
      </c>
      <c r="K89" s="2"/>
    </row>
    <row r="90" spans="1:11" x14ac:dyDescent="0.25">
      <c r="A90" s="2">
        <v>35521</v>
      </c>
      <c r="B90" s="1">
        <v>176706</v>
      </c>
      <c r="C90" s="4">
        <f t="shared" si="5"/>
        <v>159027</v>
      </c>
      <c r="D90" s="4">
        <f t="shared" si="6"/>
        <v>17679</v>
      </c>
      <c r="E90">
        <f t="shared" si="7"/>
        <v>17679</v>
      </c>
      <c r="F90">
        <f t="shared" si="8"/>
        <v>312547041</v>
      </c>
      <c r="G90" s="10">
        <f t="shared" si="9"/>
        <v>0.10004753658619402</v>
      </c>
      <c r="K90" s="2"/>
    </row>
    <row r="91" spans="1:11" x14ac:dyDescent="0.25">
      <c r="A91" s="2">
        <v>35551</v>
      </c>
      <c r="B91" s="1">
        <v>167344</v>
      </c>
      <c r="C91" s="4">
        <f t="shared" si="5"/>
        <v>176706</v>
      </c>
      <c r="D91" s="4">
        <f t="shared" si="6"/>
        <v>-9362</v>
      </c>
      <c r="E91">
        <f t="shared" si="7"/>
        <v>9362</v>
      </c>
      <c r="F91">
        <f t="shared" si="8"/>
        <v>87647044</v>
      </c>
      <c r="G91" s="10">
        <f t="shared" si="9"/>
        <v>5.5944640979061093E-2</v>
      </c>
      <c r="K91" s="2"/>
    </row>
    <row r="92" spans="1:11" x14ac:dyDescent="0.25">
      <c r="A92" s="2">
        <v>35582</v>
      </c>
      <c r="B92" s="1">
        <v>167959</v>
      </c>
      <c r="C92" s="4">
        <f t="shared" si="5"/>
        <v>167344</v>
      </c>
      <c r="D92" s="4">
        <f t="shared" si="6"/>
        <v>615</v>
      </c>
      <c r="E92">
        <f t="shared" si="7"/>
        <v>615</v>
      </c>
      <c r="F92">
        <f t="shared" si="8"/>
        <v>378225</v>
      </c>
      <c r="G92" s="10">
        <f t="shared" si="9"/>
        <v>3.6616078924023125E-3</v>
      </c>
      <c r="K92" s="2"/>
    </row>
    <row r="93" spans="1:11" x14ac:dyDescent="0.25">
      <c r="A93" s="2">
        <v>35612</v>
      </c>
      <c r="B93" s="1">
        <v>175383</v>
      </c>
      <c r="C93" s="4">
        <f t="shared" si="5"/>
        <v>167959</v>
      </c>
      <c r="D93" s="4">
        <f t="shared" si="6"/>
        <v>7424</v>
      </c>
      <c r="E93">
        <f t="shared" si="7"/>
        <v>7424</v>
      </c>
      <c r="F93">
        <f t="shared" si="8"/>
        <v>55115776</v>
      </c>
      <c r="G93" s="10">
        <f t="shared" si="9"/>
        <v>4.233021444495761E-2</v>
      </c>
      <c r="K93" s="2"/>
    </row>
    <row r="94" spans="1:11" x14ac:dyDescent="0.25">
      <c r="A94" s="2">
        <v>35643</v>
      </c>
      <c r="B94" s="1">
        <v>173822</v>
      </c>
      <c r="C94" s="4">
        <f t="shared" si="5"/>
        <v>175383</v>
      </c>
      <c r="D94" s="4">
        <f t="shared" si="6"/>
        <v>-1561</v>
      </c>
      <c r="E94">
        <f t="shared" si="7"/>
        <v>1561</v>
      </c>
      <c r="F94">
        <f t="shared" si="8"/>
        <v>2436721</v>
      </c>
      <c r="G94" s="10">
        <f t="shared" si="9"/>
        <v>8.9804512662378759E-3</v>
      </c>
      <c r="K94" s="2"/>
    </row>
    <row r="95" spans="1:11" x14ac:dyDescent="0.25">
      <c r="A95" s="2">
        <v>35674</v>
      </c>
      <c r="B95" s="1">
        <v>180865</v>
      </c>
      <c r="C95" s="4">
        <f t="shared" si="5"/>
        <v>173822</v>
      </c>
      <c r="D95" s="4">
        <f t="shared" si="6"/>
        <v>7043</v>
      </c>
      <c r="E95">
        <f t="shared" si="7"/>
        <v>7043</v>
      </c>
      <c r="F95">
        <f t="shared" si="8"/>
        <v>49603849</v>
      </c>
      <c r="G95" s="10">
        <f t="shared" si="9"/>
        <v>3.8940646338429218E-2</v>
      </c>
      <c r="K95" s="2"/>
    </row>
    <row r="96" spans="1:11" x14ac:dyDescent="0.25">
      <c r="A96" s="2">
        <v>35704</v>
      </c>
      <c r="B96" s="1">
        <v>185697</v>
      </c>
      <c r="C96" s="4">
        <f t="shared" si="5"/>
        <v>180865</v>
      </c>
      <c r="D96" s="4">
        <f t="shared" si="6"/>
        <v>4832</v>
      </c>
      <c r="E96">
        <f t="shared" si="7"/>
        <v>4832</v>
      </c>
      <c r="F96">
        <f t="shared" si="8"/>
        <v>23348224</v>
      </c>
      <c r="G96" s="10">
        <f t="shared" si="9"/>
        <v>2.6020883482231808E-2</v>
      </c>
      <c r="K96" s="2"/>
    </row>
    <row r="97" spans="1:11" x14ac:dyDescent="0.25">
      <c r="A97" s="2">
        <v>35735</v>
      </c>
      <c r="B97" s="1">
        <v>140970</v>
      </c>
      <c r="C97" s="4">
        <f t="shared" si="5"/>
        <v>185697</v>
      </c>
      <c r="D97" s="4">
        <f t="shared" si="6"/>
        <v>-44727</v>
      </c>
      <c r="E97">
        <f t="shared" si="7"/>
        <v>44727</v>
      </c>
      <c r="F97">
        <f t="shared" si="8"/>
        <v>2000504529</v>
      </c>
      <c r="G97" s="10">
        <f t="shared" si="9"/>
        <v>0.31728027239838263</v>
      </c>
      <c r="K97" s="2"/>
    </row>
    <row r="98" spans="1:11" x14ac:dyDescent="0.25">
      <c r="A98" s="2">
        <v>35765</v>
      </c>
      <c r="B98" s="1">
        <v>115568</v>
      </c>
      <c r="C98" s="4">
        <f t="shared" si="5"/>
        <v>140970</v>
      </c>
      <c r="D98" s="4">
        <f t="shared" si="6"/>
        <v>-25402</v>
      </c>
      <c r="E98">
        <f t="shared" si="7"/>
        <v>25402</v>
      </c>
      <c r="F98">
        <f t="shared" si="8"/>
        <v>645261604</v>
      </c>
      <c r="G98" s="10">
        <f t="shared" si="9"/>
        <v>0.21980132908763672</v>
      </c>
      <c r="K98" s="2"/>
    </row>
    <row r="99" spans="1:11" x14ac:dyDescent="0.25">
      <c r="A99" s="2">
        <v>35796</v>
      </c>
      <c r="B99" s="1">
        <v>125788</v>
      </c>
      <c r="C99" s="4">
        <f t="shared" si="5"/>
        <v>115568</v>
      </c>
      <c r="D99" s="4">
        <f t="shared" si="6"/>
        <v>10220</v>
      </c>
      <c r="E99">
        <f t="shared" si="7"/>
        <v>10220</v>
      </c>
      <c r="F99">
        <f t="shared" si="8"/>
        <v>104448400</v>
      </c>
      <c r="G99" s="10">
        <f t="shared" si="9"/>
        <v>8.1247813781918782E-2</v>
      </c>
      <c r="K99" s="2"/>
    </row>
    <row r="100" spans="1:11" x14ac:dyDescent="0.25">
      <c r="A100" s="2">
        <v>35827</v>
      </c>
      <c r="B100" s="1">
        <v>115902</v>
      </c>
      <c r="C100" s="4">
        <f t="shared" si="5"/>
        <v>125788</v>
      </c>
      <c r="D100" s="4">
        <f t="shared" si="6"/>
        <v>-9886</v>
      </c>
      <c r="E100">
        <f t="shared" si="7"/>
        <v>9886</v>
      </c>
      <c r="F100">
        <f t="shared" si="8"/>
        <v>97732996</v>
      </c>
      <c r="G100" s="10">
        <f t="shared" si="9"/>
        <v>8.5296198512536447E-2</v>
      </c>
      <c r="K100" s="2"/>
    </row>
    <row r="101" spans="1:11" x14ac:dyDescent="0.25">
      <c r="A101" s="2">
        <v>35855</v>
      </c>
      <c r="B101" s="1">
        <v>128629</v>
      </c>
      <c r="C101" s="4">
        <f t="shared" si="5"/>
        <v>115902</v>
      </c>
      <c r="D101" s="4">
        <f t="shared" si="6"/>
        <v>12727</v>
      </c>
      <c r="E101">
        <f t="shared" si="7"/>
        <v>12727</v>
      </c>
      <c r="F101">
        <f t="shared" si="8"/>
        <v>161976529</v>
      </c>
      <c r="G101" s="10">
        <f t="shared" si="9"/>
        <v>9.8943473089272246E-2</v>
      </c>
      <c r="K101" s="2"/>
    </row>
    <row r="102" spans="1:11" x14ac:dyDescent="0.25">
      <c r="A102" s="2">
        <v>35886</v>
      </c>
      <c r="B102" s="1">
        <v>138591</v>
      </c>
      <c r="C102" s="4">
        <f t="shared" si="5"/>
        <v>128629</v>
      </c>
      <c r="D102" s="4">
        <f t="shared" si="6"/>
        <v>9962</v>
      </c>
      <c r="E102">
        <f t="shared" si="7"/>
        <v>9962</v>
      </c>
      <c r="F102">
        <f t="shared" si="8"/>
        <v>99241444</v>
      </c>
      <c r="G102" s="10">
        <f t="shared" si="9"/>
        <v>7.1880569445346376E-2</v>
      </c>
      <c r="K102" s="2"/>
    </row>
    <row r="103" spans="1:11" x14ac:dyDescent="0.25">
      <c r="A103" s="2">
        <v>35916</v>
      </c>
      <c r="B103" s="1">
        <v>154580</v>
      </c>
      <c r="C103" s="4">
        <f t="shared" si="5"/>
        <v>138591</v>
      </c>
      <c r="D103" s="4">
        <f t="shared" si="6"/>
        <v>15989</v>
      </c>
      <c r="E103">
        <f t="shared" si="7"/>
        <v>15989</v>
      </c>
      <c r="F103">
        <f t="shared" si="8"/>
        <v>255648121</v>
      </c>
      <c r="G103" s="10">
        <f t="shared" si="9"/>
        <v>0.10343511450381679</v>
      </c>
      <c r="K103" s="2"/>
    </row>
    <row r="104" spans="1:11" x14ac:dyDescent="0.25">
      <c r="A104" s="2">
        <v>35947</v>
      </c>
      <c r="B104" s="1">
        <v>129611</v>
      </c>
      <c r="C104" s="4">
        <f t="shared" si="5"/>
        <v>154580</v>
      </c>
      <c r="D104" s="4">
        <f t="shared" si="6"/>
        <v>-24969</v>
      </c>
      <c r="E104">
        <f t="shared" si="7"/>
        <v>24969</v>
      </c>
      <c r="F104">
        <f t="shared" si="8"/>
        <v>623450961</v>
      </c>
      <c r="G104" s="10">
        <f t="shared" si="9"/>
        <v>0.1926456859371504</v>
      </c>
      <c r="K104" s="2"/>
    </row>
    <row r="105" spans="1:11" x14ac:dyDescent="0.25">
      <c r="A105" s="2">
        <v>35977</v>
      </c>
      <c r="B105" s="1">
        <v>135337</v>
      </c>
      <c r="C105" s="4">
        <f t="shared" si="5"/>
        <v>129611</v>
      </c>
      <c r="D105" s="4">
        <f t="shared" si="6"/>
        <v>5726</v>
      </c>
      <c r="E105">
        <f t="shared" si="7"/>
        <v>5726</v>
      </c>
      <c r="F105">
        <f t="shared" si="8"/>
        <v>32787076</v>
      </c>
      <c r="G105" s="10">
        <f t="shared" si="9"/>
        <v>4.2309198519251939E-2</v>
      </c>
      <c r="K105" s="2"/>
    </row>
    <row r="106" spans="1:11" x14ac:dyDescent="0.25">
      <c r="A106" s="2">
        <v>36008</v>
      </c>
      <c r="B106" s="1">
        <v>146373</v>
      </c>
      <c r="C106" s="4">
        <f t="shared" si="5"/>
        <v>135337</v>
      </c>
      <c r="D106" s="4">
        <f t="shared" si="6"/>
        <v>11036</v>
      </c>
      <c r="E106">
        <f t="shared" si="7"/>
        <v>11036</v>
      </c>
      <c r="F106">
        <f t="shared" si="8"/>
        <v>121793296</v>
      </c>
      <c r="G106" s="10">
        <f t="shared" si="9"/>
        <v>7.5396418738428533E-2</v>
      </c>
      <c r="K106" s="2"/>
    </row>
    <row r="107" spans="1:11" x14ac:dyDescent="0.25">
      <c r="A107" s="2">
        <v>36039</v>
      </c>
      <c r="B107" s="1">
        <v>124538</v>
      </c>
      <c r="C107" s="4">
        <f t="shared" si="5"/>
        <v>146373</v>
      </c>
      <c r="D107" s="4">
        <f t="shared" si="6"/>
        <v>-21835</v>
      </c>
      <c r="E107">
        <f t="shared" si="7"/>
        <v>21835</v>
      </c>
      <c r="F107">
        <f t="shared" si="8"/>
        <v>476767225</v>
      </c>
      <c r="G107" s="10">
        <f t="shared" si="9"/>
        <v>0.17532801233358494</v>
      </c>
      <c r="K107" s="2"/>
    </row>
    <row r="108" spans="1:11" x14ac:dyDescent="0.25">
      <c r="A108" s="2">
        <v>36069</v>
      </c>
      <c r="B108" s="1">
        <v>108528</v>
      </c>
      <c r="C108" s="4">
        <f t="shared" si="5"/>
        <v>124538</v>
      </c>
      <c r="D108" s="4">
        <f t="shared" si="6"/>
        <v>-16010</v>
      </c>
      <c r="E108">
        <f t="shared" si="7"/>
        <v>16010</v>
      </c>
      <c r="F108">
        <f t="shared" si="8"/>
        <v>256320100</v>
      </c>
      <c r="G108" s="10">
        <f t="shared" si="9"/>
        <v>0.14751953412944124</v>
      </c>
      <c r="K108" s="2"/>
    </row>
    <row r="109" spans="1:11" x14ac:dyDescent="0.25">
      <c r="A109" s="2">
        <v>36100</v>
      </c>
      <c r="B109" s="1">
        <v>111375</v>
      </c>
      <c r="C109" s="4">
        <f t="shared" si="5"/>
        <v>108528</v>
      </c>
      <c r="D109" s="4">
        <f t="shared" si="6"/>
        <v>2847</v>
      </c>
      <c r="E109">
        <f t="shared" si="7"/>
        <v>2847</v>
      </c>
      <c r="F109">
        <f t="shared" si="8"/>
        <v>8105409</v>
      </c>
      <c r="G109" s="10">
        <f t="shared" si="9"/>
        <v>2.5562289562289561E-2</v>
      </c>
      <c r="K109" s="2"/>
    </row>
    <row r="110" spans="1:11" x14ac:dyDescent="0.25">
      <c r="A110" s="2">
        <v>36130</v>
      </c>
      <c r="B110" s="1">
        <v>127366</v>
      </c>
      <c r="C110" s="4">
        <f t="shared" si="5"/>
        <v>111375</v>
      </c>
      <c r="D110" s="4">
        <f t="shared" si="6"/>
        <v>15991</v>
      </c>
      <c r="E110">
        <f t="shared" si="7"/>
        <v>15991</v>
      </c>
      <c r="F110">
        <f t="shared" si="8"/>
        <v>255712081</v>
      </c>
      <c r="G110" s="10">
        <f t="shared" si="9"/>
        <v>0.12555156007097656</v>
      </c>
      <c r="K110" s="2"/>
    </row>
    <row r="111" spans="1:11" x14ac:dyDescent="0.25">
      <c r="A111" s="2">
        <v>36161</v>
      </c>
      <c r="B111" s="1">
        <v>93861</v>
      </c>
      <c r="C111" s="4">
        <f t="shared" si="5"/>
        <v>127366</v>
      </c>
      <c r="D111" s="4">
        <f t="shared" si="6"/>
        <v>-33505</v>
      </c>
      <c r="E111">
        <f t="shared" si="7"/>
        <v>33505</v>
      </c>
      <c r="F111">
        <f t="shared" si="8"/>
        <v>1122585025</v>
      </c>
      <c r="G111" s="10">
        <f t="shared" si="9"/>
        <v>0.35696402126548832</v>
      </c>
      <c r="K111" s="2"/>
    </row>
    <row r="112" spans="1:11" x14ac:dyDescent="0.25">
      <c r="A112" s="2">
        <v>36192</v>
      </c>
      <c r="B112" s="1">
        <v>57175</v>
      </c>
      <c r="C112" s="4">
        <f t="shared" si="5"/>
        <v>93861</v>
      </c>
      <c r="D112" s="4">
        <f t="shared" si="6"/>
        <v>-36686</v>
      </c>
      <c r="E112">
        <f t="shared" si="7"/>
        <v>36686</v>
      </c>
      <c r="F112">
        <f t="shared" si="8"/>
        <v>1345862596</v>
      </c>
      <c r="G112" s="10">
        <f t="shared" si="9"/>
        <v>0.64164407520769562</v>
      </c>
      <c r="K112" s="2"/>
    </row>
    <row r="113" spans="1:11" x14ac:dyDescent="0.25">
      <c r="A113" s="2">
        <v>36220</v>
      </c>
      <c r="B113" s="1">
        <v>105723</v>
      </c>
      <c r="C113" s="4">
        <f t="shared" si="5"/>
        <v>57175</v>
      </c>
      <c r="D113" s="4">
        <f t="shared" si="6"/>
        <v>48548</v>
      </c>
      <c r="E113">
        <f t="shared" si="7"/>
        <v>48548</v>
      </c>
      <c r="F113">
        <f t="shared" si="8"/>
        <v>2356908304</v>
      </c>
      <c r="G113" s="10">
        <f t="shared" si="9"/>
        <v>0.45919998486611241</v>
      </c>
      <c r="K113" s="2"/>
    </row>
    <row r="114" spans="1:11" x14ac:dyDescent="0.25">
      <c r="A114" s="2">
        <v>36251</v>
      </c>
      <c r="B114" s="1">
        <v>129560</v>
      </c>
      <c r="C114" s="4">
        <f t="shared" si="5"/>
        <v>105723</v>
      </c>
      <c r="D114" s="4">
        <f t="shared" si="6"/>
        <v>23837</v>
      </c>
      <c r="E114">
        <f t="shared" si="7"/>
        <v>23837</v>
      </c>
      <c r="F114">
        <f t="shared" si="8"/>
        <v>568202569</v>
      </c>
      <c r="G114" s="10">
        <f t="shared" si="9"/>
        <v>0.18398425439950603</v>
      </c>
      <c r="K114" s="2"/>
    </row>
    <row r="115" spans="1:11" x14ac:dyDescent="0.25">
      <c r="A115" s="2">
        <v>36281</v>
      </c>
      <c r="B115" s="1">
        <v>101648</v>
      </c>
      <c r="C115" s="4">
        <f t="shared" si="5"/>
        <v>129560</v>
      </c>
      <c r="D115" s="4">
        <f t="shared" si="6"/>
        <v>-27912</v>
      </c>
      <c r="E115">
        <f t="shared" si="7"/>
        <v>27912</v>
      </c>
      <c r="F115">
        <f t="shared" si="8"/>
        <v>779079744</v>
      </c>
      <c r="G115" s="10">
        <f t="shared" si="9"/>
        <v>0.27459467967889184</v>
      </c>
      <c r="K115" s="2"/>
    </row>
    <row r="116" spans="1:11" x14ac:dyDescent="0.25">
      <c r="A116" s="2">
        <v>36312</v>
      </c>
      <c r="B116" s="1">
        <v>103799</v>
      </c>
      <c r="C116" s="4">
        <f t="shared" si="5"/>
        <v>101648</v>
      </c>
      <c r="D116" s="4">
        <f t="shared" si="6"/>
        <v>2151</v>
      </c>
      <c r="E116">
        <f t="shared" si="7"/>
        <v>2151</v>
      </c>
      <c r="F116">
        <f t="shared" si="8"/>
        <v>4626801</v>
      </c>
      <c r="G116" s="10">
        <f t="shared" si="9"/>
        <v>2.0722742993670461E-2</v>
      </c>
      <c r="K116" s="2"/>
    </row>
    <row r="117" spans="1:11" x14ac:dyDescent="0.25">
      <c r="A117" s="2">
        <v>36342</v>
      </c>
      <c r="B117" s="1">
        <v>115943</v>
      </c>
      <c r="C117" s="4">
        <f t="shared" si="5"/>
        <v>103799</v>
      </c>
      <c r="D117" s="4">
        <f t="shared" si="6"/>
        <v>12144</v>
      </c>
      <c r="E117">
        <f t="shared" si="7"/>
        <v>12144</v>
      </c>
      <c r="F117">
        <f t="shared" si="8"/>
        <v>147476736</v>
      </c>
      <c r="G117" s="10">
        <f t="shared" si="9"/>
        <v>0.10474112279309661</v>
      </c>
      <c r="K117" s="2"/>
    </row>
    <row r="118" spans="1:11" x14ac:dyDescent="0.25">
      <c r="A118" s="2">
        <v>36373</v>
      </c>
      <c r="B118" s="1">
        <v>121715</v>
      </c>
      <c r="C118" s="4">
        <f t="shared" si="5"/>
        <v>115943</v>
      </c>
      <c r="D118" s="4">
        <f t="shared" si="6"/>
        <v>5772</v>
      </c>
      <c r="E118">
        <f t="shared" si="7"/>
        <v>5772</v>
      </c>
      <c r="F118">
        <f t="shared" si="8"/>
        <v>33315984</v>
      </c>
      <c r="G118" s="10">
        <f t="shared" si="9"/>
        <v>4.7422256911637845E-2</v>
      </c>
      <c r="K118" s="2"/>
    </row>
    <row r="119" spans="1:11" x14ac:dyDescent="0.25">
      <c r="A119" s="2">
        <v>36404</v>
      </c>
      <c r="B119" s="1">
        <v>107371</v>
      </c>
      <c r="C119" s="4">
        <f t="shared" si="5"/>
        <v>121715</v>
      </c>
      <c r="D119" s="4">
        <f t="shared" si="6"/>
        <v>-14344</v>
      </c>
      <c r="E119">
        <f t="shared" si="7"/>
        <v>14344</v>
      </c>
      <c r="F119">
        <f t="shared" si="8"/>
        <v>205750336</v>
      </c>
      <c r="G119" s="10">
        <f t="shared" si="9"/>
        <v>0.13359286958303451</v>
      </c>
      <c r="K119" s="2"/>
    </row>
    <row r="120" spans="1:11" x14ac:dyDescent="0.25">
      <c r="A120" s="2">
        <v>36434</v>
      </c>
      <c r="B120" s="1">
        <v>81339</v>
      </c>
      <c r="C120" s="4">
        <f t="shared" si="5"/>
        <v>107371</v>
      </c>
      <c r="D120" s="4">
        <f t="shared" si="6"/>
        <v>-26032</v>
      </c>
      <c r="E120">
        <f t="shared" si="7"/>
        <v>26032</v>
      </c>
      <c r="F120">
        <f t="shared" si="8"/>
        <v>677665024</v>
      </c>
      <c r="G120" s="10">
        <f t="shared" si="9"/>
        <v>0.32004327567341617</v>
      </c>
      <c r="K120" s="2"/>
    </row>
    <row r="121" spans="1:11" x14ac:dyDescent="0.25">
      <c r="A121" s="2">
        <v>36465</v>
      </c>
      <c r="B121" s="1">
        <v>80401</v>
      </c>
      <c r="C121" s="4">
        <f t="shared" si="5"/>
        <v>81339</v>
      </c>
      <c r="D121" s="4">
        <f t="shared" si="6"/>
        <v>-938</v>
      </c>
      <c r="E121">
        <f t="shared" si="7"/>
        <v>938</v>
      </c>
      <c r="F121">
        <f t="shared" si="8"/>
        <v>879844</v>
      </c>
      <c r="G121" s="10">
        <f t="shared" si="9"/>
        <v>1.1666521560677106E-2</v>
      </c>
      <c r="K121" s="2"/>
    </row>
    <row r="122" spans="1:11" x14ac:dyDescent="0.25">
      <c r="A122" s="2">
        <v>36495</v>
      </c>
      <c r="B122" s="1">
        <v>78346</v>
      </c>
      <c r="C122" s="4">
        <f t="shared" si="5"/>
        <v>80401</v>
      </c>
      <c r="D122" s="4">
        <f t="shared" si="6"/>
        <v>-2055</v>
      </c>
      <c r="E122">
        <f t="shared" si="7"/>
        <v>2055</v>
      </c>
      <c r="F122">
        <f t="shared" si="8"/>
        <v>4223025</v>
      </c>
      <c r="G122" s="10">
        <f t="shared" si="9"/>
        <v>2.6229801138539299E-2</v>
      </c>
      <c r="K122" s="2"/>
    </row>
    <row r="123" spans="1:11" x14ac:dyDescent="0.25">
      <c r="A123" s="2">
        <v>36526</v>
      </c>
      <c r="B123" s="1">
        <v>83998</v>
      </c>
      <c r="C123" s="4">
        <f t="shared" si="5"/>
        <v>78346</v>
      </c>
      <c r="D123" s="4">
        <f t="shared" si="6"/>
        <v>5652</v>
      </c>
      <c r="E123">
        <f t="shared" si="7"/>
        <v>5652</v>
      </c>
      <c r="F123">
        <f t="shared" si="8"/>
        <v>31945104</v>
      </c>
      <c r="G123" s="10">
        <f t="shared" si="9"/>
        <v>6.7287316364675345E-2</v>
      </c>
      <c r="K123" s="2"/>
    </row>
    <row r="124" spans="1:11" x14ac:dyDescent="0.25">
      <c r="A124" s="2">
        <v>36557</v>
      </c>
      <c r="B124" s="1">
        <v>98936</v>
      </c>
      <c r="C124" s="4">
        <f t="shared" si="5"/>
        <v>83998</v>
      </c>
      <c r="D124" s="4">
        <f t="shared" si="6"/>
        <v>14938</v>
      </c>
      <c r="E124">
        <f t="shared" si="7"/>
        <v>14938</v>
      </c>
      <c r="F124">
        <f t="shared" si="8"/>
        <v>223143844</v>
      </c>
      <c r="G124" s="10">
        <f t="shared" si="9"/>
        <v>0.1509864963208539</v>
      </c>
      <c r="K124" s="2"/>
    </row>
    <row r="125" spans="1:11" x14ac:dyDescent="0.25">
      <c r="A125" s="2">
        <v>36586</v>
      </c>
      <c r="B125" s="1">
        <v>92716</v>
      </c>
      <c r="C125" s="4">
        <f t="shared" si="5"/>
        <v>98936</v>
      </c>
      <c r="D125" s="4">
        <f t="shared" si="6"/>
        <v>-6220</v>
      </c>
      <c r="E125">
        <f t="shared" si="7"/>
        <v>6220</v>
      </c>
      <c r="F125">
        <f t="shared" si="8"/>
        <v>38688400</v>
      </c>
      <c r="G125" s="10">
        <f t="shared" si="9"/>
        <v>6.7086586996850592E-2</v>
      </c>
      <c r="K125" s="2"/>
    </row>
    <row r="126" spans="1:11" x14ac:dyDescent="0.25">
      <c r="A126" s="2">
        <v>36617</v>
      </c>
      <c r="B126" s="1">
        <v>113309</v>
      </c>
      <c r="C126" s="4">
        <f t="shared" si="5"/>
        <v>92716</v>
      </c>
      <c r="D126" s="4">
        <f t="shared" si="6"/>
        <v>20593</v>
      </c>
      <c r="E126">
        <f t="shared" si="7"/>
        <v>20593</v>
      </c>
      <c r="F126">
        <f t="shared" si="8"/>
        <v>424071649</v>
      </c>
      <c r="G126" s="10">
        <f t="shared" si="9"/>
        <v>0.18174196224483491</v>
      </c>
      <c r="K126" s="2"/>
    </row>
    <row r="127" spans="1:11" x14ac:dyDescent="0.25">
      <c r="A127" s="2">
        <v>36647</v>
      </c>
      <c r="B127" s="1">
        <v>123089</v>
      </c>
      <c r="C127" s="4">
        <f t="shared" si="5"/>
        <v>113309</v>
      </c>
      <c r="D127" s="4">
        <f t="shared" si="6"/>
        <v>9780</v>
      </c>
      <c r="E127">
        <f t="shared" si="7"/>
        <v>9780</v>
      </c>
      <c r="F127">
        <f t="shared" si="8"/>
        <v>95648400</v>
      </c>
      <c r="G127" s="10">
        <f t="shared" si="9"/>
        <v>7.9454703507218352E-2</v>
      </c>
      <c r="K127" s="2"/>
    </row>
    <row r="128" spans="1:11" x14ac:dyDescent="0.25">
      <c r="A128" s="2">
        <v>36678</v>
      </c>
      <c r="B128" s="1">
        <v>115922</v>
      </c>
      <c r="C128" s="4">
        <f t="shared" si="5"/>
        <v>123089</v>
      </c>
      <c r="D128" s="4">
        <f t="shared" si="6"/>
        <v>-7167</v>
      </c>
      <c r="E128">
        <f t="shared" si="7"/>
        <v>7167</v>
      </c>
      <c r="F128">
        <f t="shared" si="8"/>
        <v>51365889</v>
      </c>
      <c r="G128" s="10">
        <f t="shared" si="9"/>
        <v>6.1826055451079172E-2</v>
      </c>
      <c r="K128" s="2"/>
    </row>
    <row r="129" spans="1:11" x14ac:dyDescent="0.25">
      <c r="A129" s="2">
        <v>36708</v>
      </c>
      <c r="B129" s="1">
        <v>121700</v>
      </c>
      <c r="C129" s="4">
        <f t="shared" si="5"/>
        <v>115922</v>
      </c>
      <c r="D129" s="4">
        <f t="shared" si="6"/>
        <v>5778</v>
      </c>
      <c r="E129">
        <f t="shared" si="7"/>
        <v>5778</v>
      </c>
      <c r="F129">
        <f t="shared" si="8"/>
        <v>33385284</v>
      </c>
      <c r="G129" s="10">
        <f t="shared" si="9"/>
        <v>4.7477403451109283E-2</v>
      </c>
      <c r="K129" s="2"/>
    </row>
    <row r="130" spans="1:11" x14ac:dyDescent="0.25">
      <c r="A130" s="2">
        <v>36739</v>
      </c>
      <c r="B130" s="1">
        <v>134259</v>
      </c>
      <c r="C130" s="4">
        <f t="shared" si="5"/>
        <v>121700</v>
      </c>
      <c r="D130" s="4">
        <f t="shared" si="6"/>
        <v>12559</v>
      </c>
      <c r="E130">
        <f t="shared" si="7"/>
        <v>12559</v>
      </c>
      <c r="F130">
        <f t="shared" si="8"/>
        <v>157728481</v>
      </c>
      <c r="G130" s="10">
        <f t="shared" si="9"/>
        <v>9.3543077186631809E-2</v>
      </c>
      <c r="K130" s="2"/>
    </row>
    <row r="131" spans="1:11" x14ac:dyDescent="0.25">
      <c r="A131" s="2">
        <v>36770</v>
      </c>
      <c r="B131" s="1">
        <v>120680</v>
      </c>
      <c r="C131" s="4">
        <f t="shared" si="5"/>
        <v>134259</v>
      </c>
      <c r="D131" s="4">
        <f t="shared" si="6"/>
        <v>-13579</v>
      </c>
      <c r="E131">
        <f t="shared" si="7"/>
        <v>13579</v>
      </c>
      <c r="F131">
        <f t="shared" si="8"/>
        <v>184389241</v>
      </c>
      <c r="G131" s="10">
        <f t="shared" si="9"/>
        <v>0.11252071594298972</v>
      </c>
      <c r="K131" s="2"/>
    </row>
    <row r="132" spans="1:11" x14ac:dyDescent="0.25">
      <c r="A132" s="2">
        <v>36800</v>
      </c>
      <c r="B132" s="1">
        <v>130493</v>
      </c>
      <c r="C132" s="4">
        <f t="shared" si="5"/>
        <v>120680</v>
      </c>
      <c r="D132" s="4">
        <f t="shared" si="6"/>
        <v>9813</v>
      </c>
      <c r="E132">
        <f t="shared" si="7"/>
        <v>9813</v>
      </c>
      <c r="F132">
        <f t="shared" si="8"/>
        <v>96294969</v>
      </c>
      <c r="G132" s="10">
        <f t="shared" si="9"/>
        <v>7.5199435985071991E-2</v>
      </c>
      <c r="K132" s="2"/>
    </row>
    <row r="133" spans="1:11" x14ac:dyDescent="0.25">
      <c r="A133" s="2">
        <v>36831</v>
      </c>
      <c r="B133" s="1">
        <v>125055</v>
      </c>
      <c r="C133" s="4">
        <f t="shared" ref="C133:C196" si="10">B132</f>
        <v>130493</v>
      </c>
      <c r="D133" s="4">
        <f t="shared" ref="D133:D196" si="11">B133-C133</f>
        <v>-5438</v>
      </c>
      <c r="E133">
        <f t="shared" ref="E133:E196" si="12">ABS(D133)</f>
        <v>5438</v>
      </c>
      <c r="F133">
        <f t="shared" ref="F133:F196" si="13">E133^2</f>
        <v>29571844</v>
      </c>
      <c r="G133" s="10">
        <f t="shared" ref="G133:G196" si="14">E133/B133</f>
        <v>4.3484866658670185E-2</v>
      </c>
      <c r="K133" s="2"/>
    </row>
    <row r="134" spans="1:11" x14ac:dyDescent="0.25">
      <c r="A134" s="2">
        <v>36861</v>
      </c>
      <c r="B134" s="1">
        <v>151595</v>
      </c>
      <c r="C134" s="4">
        <f t="shared" si="10"/>
        <v>125055</v>
      </c>
      <c r="D134" s="4">
        <f t="shared" si="11"/>
        <v>26540</v>
      </c>
      <c r="E134">
        <f t="shared" si="12"/>
        <v>26540</v>
      </c>
      <c r="F134">
        <f t="shared" si="13"/>
        <v>704371600</v>
      </c>
      <c r="G134" s="10">
        <f t="shared" si="14"/>
        <v>0.17507173719449851</v>
      </c>
      <c r="K134" s="2"/>
    </row>
    <row r="135" spans="1:11" x14ac:dyDescent="0.25">
      <c r="A135" s="2">
        <v>36892</v>
      </c>
      <c r="B135" s="1">
        <v>123877</v>
      </c>
      <c r="C135" s="4">
        <f t="shared" si="10"/>
        <v>151595</v>
      </c>
      <c r="D135" s="4">
        <f t="shared" si="11"/>
        <v>-27718</v>
      </c>
      <c r="E135">
        <f t="shared" si="12"/>
        <v>27718</v>
      </c>
      <c r="F135">
        <f t="shared" si="13"/>
        <v>768287524</v>
      </c>
      <c r="G135" s="10">
        <f t="shared" si="14"/>
        <v>0.22375420780290126</v>
      </c>
      <c r="K135" s="2"/>
    </row>
    <row r="136" spans="1:11" x14ac:dyDescent="0.25">
      <c r="A136" s="2">
        <v>36923</v>
      </c>
      <c r="B136" s="1">
        <v>118303</v>
      </c>
      <c r="C136" s="4">
        <f t="shared" si="10"/>
        <v>123877</v>
      </c>
      <c r="D136" s="4">
        <f t="shared" si="11"/>
        <v>-5574</v>
      </c>
      <c r="E136">
        <f t="shared" si="12"/>
        <v>5574</v>
      </c>
      <c r="F136">
        <f t="shared" si="13"/>
        <v>31069476</v>
      </c>
      <c r="G136" s="10">
        <f t="shared" si="14"/>
        <v>4.7116303052331727E-2</v>
      </c>
      <c r="K136" s="2"/>
    </row>
    <row r="137" spans="1:11" x14ac:dyDescent="0.25">
      <c r="A137" s="2">
        <v>36951</v>
      </c>
      <c r="B137" s="1">
        <v>155105</v>
      </c>
      <c r="C137" s="4">
        <f t="shared" si="10"/>
        <v>118303</v>
      </c>
      <c r="D137" s="4">
        <f t="shared" si="11"/>
        <v>36802</v>
      </c>
      <c r="E137">
        <f t="shared" si="12"/>
        <v>36802</v>
      </c>
      <c r="F137">
        <f t="shared" si="13"/>
        <v>1354387204</v>
      </c>
      <c r="G137" s="10">
        <f t="shared" si="14"/>
        <v>0.23727152574062732</v>
      </c>
      <c r="K137" s="2"/>
    </row>
    <row r="138" spans="1:11" x14ac:dyDescent="0.25">
      <c r="A138" s="2">
        <v>36982</v>
      </c>
      <c r="B138" s="1">
        <v>139920</v>
      </c>
      <c r="C138" s="4">
        <f t="shared" si="10"/>
        <v>155105</v>
      </c>
      <c r="D138" s="4">
        <f t="shared" si="11"/>
        <v>-15185</v>
      </c>
      <c r="E138">
        <f t="shared" si="12"/>
        <v>15185</v>
      </c>
      <c r="F138">
        <f t="shared" si="13"/>
        <v>230584225</v>
      </c>
      <c r="G138" s="10">
        <f t="shared" si="14"/>
        <v>0.10852630074328187</v>
      </c>
      <c r="K138" s="2"/>
    </row>
    <row r="139" spans="1:11" x14ac:dyDescent="0.25">
      <c r="A139" s="2">
        <v>37012</v>
      </c>
      <c r="B139" s="1">
        <v>152816</v>
      </c>
      <c r="C139" s="4">
        <f t="shared" si="10"/>
        <v>139920</v>
      </c>
      <c r="D139" s="4">
        <f t="shared" si="11"/>
        <v>12896</v>
      </c>
      <c r="E139">
        <f t="shared" si="12"/>
        <v>12896</v>
      </c>
      <c r="F139">
        <f t="shared" si="13"/>
        <v>166306816</v>
      </c>
      <c r="G139" s="10">
        <f t="shared" si="14"/>
        <v>8.4389069207412834E-2</v>
      </c>
      <c r="K139" s="2"/>
    </row>
    <row r="140" spans="1:11" x14ac:dyDescent="0.25">
      <c r="A140" s="2">
        <v>37043</v>
      </c>
      <c r="B140" s="1">
        <v>133510</v>
      </c>
      <c r="C140" s="4">
        <f t="shared" si="10"/>
        <v>152816</v>
      </c>
      <c r="D140" s="4">
        <f t="shared" si="11"/>
        <v>-19306</v>
      </c>
      <c r="E140">
        <f t="shared" si="12"/>
        <v>19306</v>
      </c>
      <c r="F140">
        <f t="shared" si="13"/>
        <v>372721636</v>
      </c>
      <c r="G140" s="10">
        <f t="shared" si="14"/>
        <v>0.144603400494345</v>
      </c>
      <c r="K140" s="2"/>
    </row>
    <row r="141" spans="1:11" x14ac:dyDescent="0.25">
      <c r="A141" s="2">
        <v>37073</v>
      </c>
      <c r="B141" s="1">
        <v>138828</v>
      </c>
      <c r="C141" s="4">
        <f t="shared" si="10"/>
        <v>133510</v>
      </c>
      <c r="D141" s="4">
        <f t="shared" si="11"/>
        <v>5318</v>
      </c>
      <c r="E141">
        <f t="shared" si="12"/>
        <v>5318</v>
      </c>
      <c r="F141">
        <f t="shared" si="13"/>
        <v>28281124</v>
      </c>
      <c r="G141" s="10">
        <f t="shared" si="14"/>
        <v>3.8306393522920451E-2</v>
      </c>
      <c r="K141" s="2"/>
    </row>
    <row r="142" spans="1:11" x14ac:dyDescent="0.25">
      <c r="A142" s="2">
        <v>37104</v>
      </c>
      <c r="B142" s="1">
        <v>139347</v>
      </c>
      <c r="C142" s="4">
        <f t="shared" si="10"/>
        <v>138828</v>
      </c>
      <c r="D142" s="4">
        <f t="shared" si="11"/>
        <v>519</v>
      </c>
      <c r="E142">
        <f t="shared" si="12"/>
        <v>519</v>
      </c>
      <c r="F142">
        <f t="shared" si="13"/>
        <v>269361</v>
      </c>
      <c r="G142" s="10">
        <f t="shared" si="14"/>
        <v>3.7245150595276539E-3</v>
      </c>
      <c r="K142" s="2"/>
    </row>
    <row r="143" spans="1:11" x14ac:dyDescent="0.25">
      <c r="A143" s="2">
        <v>37135</v>
      </c>
      <c r="B143" s="1">
        <v>108303</v>
      </c>
      <c r="C143" s="4">
        <f t="shared" si="10"/>
        <v>139347</v>
      </c>
      <c r="D143" s="4">
        <f t="shared" si="11"/>
        <v>-31044</v>
      </c>
      <c r="E143">
        <f t="shared" si="12"/>
        <v>31044</v>
      </c>
      <c r="F143">
        <f t="shared" si="13"/>
        <v>963729936</v>
      </c>
      <c r="G143" s="10">
        <f t="shared" si="14"/>
        <v>0.28664025927259634</v>
      </c>
      <c r="K143" s="2"/>
    </row>
    <row r="144" spans="1:11" x14ac:dyDescent="0.25">
      <c r="A144" s="2">
        <v>37165</v>
      </c>
      <c r="B144" s="1">
        <v>125664</v>
      </c>
      <c r="C144" s="4">
        <f t="shared" si="10"/>
        <v>108303</v>
      </c>
      <c r="D144" s="4">
        <f t="shared" si="11"/>
        <v>17361</v>
      </c>
      <c r="E144">
        <f t="shared" si="12"/>
        <v>17361</v>
      </c>
      <c r="F144">
        <f t="shared" si="13"/>
        <v>301404321</v>
      </c>
      <c r="G144" s="10">
        <f t="shared" si="14"/>
        <v>0.13815412528647822</v>
      </c>
      <c r="K144" s="2"/>
    </row>
    <row r="145" spans="1:11" x14ac:dyDescent="0.25">
      <c r="A145" s="2">
        <v>37196</v>
      </c>
      <c r="B145" s="1">
        <v>126197</v>
      </c>
      <c r="C145" s="4">
        <f t="shared" si="10"/>
        <v>125664</v>
      </c>
      <c r="D145" s="4">
        <f t="shared" si="11"/>
        <v>533</v>
      </c>
      <c r="E145">
        <f t="shared" si="12"/>
        <v>533</v>
      </c>
      <c r="F145">
        <f t="shared" si="13"/>
        <v>284089</v>
      </c>
      <c r="G145" s="10">
        <f t="shared" si="14"/>
        <v>4.2235552350689794E-3</v>
      </c>
      <c r="K145" s="2"/>
    </row>
    <row r="146" spans="1:11" x14ac:dyDescent="0.25">
      <c r="A146" s="2">
        <v>37226</v>
      </c>
      <c r="B146" s="1">
        <v>125058</v>
      </c>
      <c r="C146" s="4">
        <f t="shared" si="10"/>
        <v>126197</v>
      </c>
      <c r="D146" s="4">
        <f t="shared" si="11"/>
        <v>-1139</v>
      </c>
      <c r="E146">
        <f t="shared" si="12"/>
        <v>1139</v>
      </c>
      <c r="F146">
        <f t="shared" si="13"/>
        <v>1297321</v>
      </c>
      <c r="G146" s="10">
        <f t="shared" si="14"/>
        <v>9.1077739928673088E-3</v>
      </c>
      <c r="K146" s="2"/>
    </row>
    <row r="147" spans="1:11" x14ac:dyDescent="0.25">
      <c r="A147" s="2">
        <v>37257</v>
      </c>
      <c r="B147" s="1">
        <v>114671</v>
      </c>
      <c r="C147" s="4">
        <f t="shared" si="10"/>
        <v>125058</v>
      </c>
      <c r="D147" s="4">
        <f t="shared" si="11"/>
        <v>-10387</v>
      </c>
      <c r="E147">
        <f t="shared" si="12"/>
        <v>10387</v>
      </c>
      <c r="F147">
        <f t="shared" si="13"/>
        <v>107889769</v>
      </c>
      <c r="G147" s="10">
        <f t="shared" si="14"/>
        <v>9.0580879210960044E-2</v>
      </c>
      <c r="K147" s="2"/>
    </row>
    <row r="148" spans="1:11" x14ac:dyDescent="0.25">
      <c r="A148" s="2">
        <v>37288</v>
      </c>
      <c r="B148" s="1">
        <v>97388</v>
      </c>
      <c r="C148" s="4">
        <f t="shared" si="10"/>
        <v>114671</v>
      </c>
      <c r="D148" s="4">
        <f t="shared" si="11"/>
        <v>-17283</v>
      </c>
      <c r="E148">
        <f t="shared" si="12"/>
        <v>17283</v>
      </c>
      <c r="F148">
        <f t="shared" si="13"/>
        <v>298702089</v>
      </c>
      <c r="G148" s="10">
        <f t="shared" si="14"/>
        <v>0.17746539614736928</v>
      </c>
      <c r="K148" s="2"/>
    </row>
    <row r="149" spans="1:11" x14ac:dyDescent="0.25">
      <c r="A149" s="2">
        <v>37316</v>
      </c>
      <c r="B149" s="1">
        <v>123553</v>
      </c>
      <c r="C149" s="4">
        <f t="shared" si="10"/>
        <v>97388</v>
      </c>
      <c r="D149" s="4">
        <f t="shared" si="11"/>
        <v>26165</v>
      </c>
      <c r="E149">
        <f t="shared" si="12"/>
        <v>26165</v>
      </c>
      <c r="F149">
        <f t="shared" si="13"/>
        <v>684607225</v>
      </c>
      <c r="G149" s="10">
        <f t="shared" si="14"/>
        <v>0.21177146649615955</v>
      </c>
      <c r="K149" s="2"/>
    </row>
    <row r="150" spans="1:11" x14ac:dyDescent="0.25">
      <c r="A150" s="2">
        <v>37347</v>
      </c>
      <c r="B150" s="1">
        <v>138638</v>
      </c>
      <c r="C150" s="4">
        <f t="shared" si="10"/>
        <v>123553</v>
      </c>
      <c r="D150" s="4">
        <f t="shared" si="11"/>
        <v>15085</v>
      </c>
      <c r="E150">
        <f t="shared" si="12"/>
        <v>15085</v>
      </c>
      <c r="F150">
        <f t="shared" si="13"/>
        <v>227557225</v>
      </c>
      <c r="G150" s="10">
        <f t="shared" si="14"/>
        <v>0.10880855176791356</v>
      </c>
      <c r="K150" s="2"/>
    </row>
    <row r="151" spans="1:11" x14ac:dyDescent="0.25">
      <c r="A151" s="2">
        <v>37377</v>
      </c>
      <c r="B151" s="1">
        <v>122965</v>
      </c>
      <c r="C151" s="4">
        <f t="shared" si="10"/>
        <v>138638</v>
      </c>
      <c r="D151" s="4">
        <f t="shared" si="11"/>
        <v>-15673</v>
      </c>
      <c r="E151">
        <f t="shared" si="12"/>
        <v>15673</v>
      </c>
      <c r="F151">
        <f t="shared" si="13"/>
        <v>245642929</v>
      </c>
      <c r="G151" s="10">
        <f t="shared" si="14"/>
        <v>0.12745903305818729</v>
      </c>
      <c r="K151" s="2"/>
    </row>
    <row r="152" spans="1:11" x14ac:dyDescent="0.25">
      <c r="A152" s="2">
        <v>37408</v>
      </c>
      <c r="B152" s="1">
        <v>107277</v>
      </c>
      <c r="C152" s="4">
        <f t="shared" si="10"/>
        <v>122965</v>
      </c>
      <c r="D152" s="4">
        <f t="shared" si="11"/>
        <v>-15688</v>
      </c>
      <c r="E152">
        <f t="shared" si="12"/>
        <v>15688</v>
      </c>
      <c r="F152">
        <f t="shared" si="13"/>
        <v>246113344</v>
      </c>
      <c r="G152" s="10">
        <f t="shared" si="14"/>
        <v>0.14623824305303093</v>
      </c>
      <c r="K152" s="2"/>
    </row>
    <row r="153" spans="1:11" x14ac:dyDescent="0.25">
      <c r="A153" s="2">
        <v>37438</v>
      </c>
      <c r="B153" s="1">
        <v>123485</v>
      </c>
      <c r="C153" s="4">
        <f t="shared" si="10"/>
        <v>107277</v>
      </c>
      <c r="D153" s="4">
        <f t="shared" si="11"/>
        <v>16208</v>
      </c>
      <c r="E153">
        <f t="shared" si="12"/>
        <v>16208</v>
      </c>
      <c r="F153">
        <f t="shared" si="13"/>
        <v>262699264</v>
      </c>
      <c r="G153" s="10">
        <f t="shared" si="14"/>
        <v>0.13125480827630887</v>
      </c>
      <c r="K153" s="2"/>
    </row>
    <row r="154" spans="1:11" x14ac:dyDescent="0.25">
      <c r="A154" s="2">
        <v>37469</v>
      </c>
      <c r="B154" s="1">
        <v>126754</v>
      </c>
      <c r="C154" s="4">
        <f t="shared" si="10"/>
        <v>123485</v>
      </c>
      <c r="D154" s="4">
        <f t="shared" si="11"/>
        <v>3269</v>
      </c>
      <c r="E154">
        <f t="shared" si="12"/>
        <v>3269</v>
      </c>
      <c r="F154">
        <f t="shared" si="13"/>
        <v>10686361</v>
      </c>
      <c r="G154" s="10">
        <f t="shared" si="14"/>
        <v>2.5790113132524418E-2</v>
      </c>
      <c r="K154" s="2"/>
    </row>
    <row r="155" spans="1:11" x14ac:dyDescent="0.25">
      <c r="A155" s="2">
        <v>37500</v>
      </c>
      <c r="B155" s="1">
        <v>129428</v>
      </c>
      <c r="C155" s="4">
        <f t="shared" si="10"/>
        <v>126754</v>
      </c>
      <c r="D155" s="4">
        <f t="shared" si="11"/>
        <v>2674</v>
      </c>
      <c r="E155">
        <f t="shared" si="12"/>
        <v>2674</v>
      </c>
      <c r="F155">
        <f t="shared" si="13"/>
        <v>7150276</v>
      </c>
      <c r="G155" s="10">
        <f t="shared" si="14"/>
        <v>2.0660135364836046E-2</v>
      </c>
      <c r="K155" s="2"/>
    </row>
    <row r="156" spans="1:11" x14ac:dyDescent="0.25">
      <c r="A156" s="2">
        <v>37530</v>
      </c>
      <c r="B156" s="1">
        <v>137811</v>
      </c>
      <c r="C156" s="4">
        <f t="shared" si="10"/>
        <v>129428</v>
      </c>
      <c r="D156" s="4">
        <f t="shared" si="11"/>
        <v>8383</v>
      </c>
      <c r="E156">
        <f t="shared" si="12"/>
        <v>8383</v>
      </c>
      <c r="F156">
        <f t="shared" si="13"/>
        <v>70274689</v>
      </c>
      <c r="G156" s="10">
        <f t="shared" si="14"/>
        <v>6.0829687035142334E-2</v>
      </c>
      <c r="K156" s="2"/>
    </row>
    <row r="157" spans="1:11" x14ac:dyDescent="0.25">
      <c r="A157" s="2">
        <v>37561</v>
      </c>
      <c r="B157" s="1">
        <v>118278</v>
      </c>
      <c r="C157" s="4">
        <f t="shared" si="10"/>
        <v>137811</v>
      </c>
      <c r="D157" s="4">
        <f t="shared" si="11"/>
        <v>-19533</v>
      </c>
      <c r="E157">
        <f t="shared" si="12"/>
        <v>19533</v>
      </c>
      <c r="F157">
        <f t="shared" si="13"/>
        <v>381538089</v>
      </c>
      <c r="G157" s="10">
        <f t="shared" si="14"/>
        <v>0.16514482828590271</v>
      </c>
      <c r="K157" s="2"/>
    </row>
    <row r="158" spans="1:11" x14ac:dyDescent="0.25">
      <c r="A158" s="2">
        <v>37591</v>
      </c>
      <c r="B158" s="1">
        <v>126239</v>
      </c>
      <c r="C158" s="4">
        <f t="shared" si="10"/>
        <v>118278</v>
      </c>
      <c r="D158" s="4">
        <f t="shared" si="11"/>
        <v>7961</v>
      </c>
      <c r="E158">
        <f t="shared" si="12"/>
        <v>7961</v>
      </c>
      <c r="F158">
        <f t="shared" si="13"/>
        <v>63377521</v>
      </c>
      <c r="G158" s="10">
        <f t="shared" si="14"/>
        <v>6.3062920333652836E-2</v>
      </c>
      <c r="K158" s="2"/>
    </row>
    <row r="159" spans="1:11" x14ac:dyDescent="0.25">
      <c r="A159" s="2">
        <v>37622</v>
      </c>
      <c r="B159" s="1">
        <v>117222</v>
      </c>
      <c r="C159" s="4">
        <f t="shared" si="10"/>
        <v>126239</v>
      </c>
      <c r="D159" s="4">
        <f t="shared" si="11"/>
        <v>-9017</v>
      </c>
      <c r="E159">
        <f t="shared" si="12"/>
        <v>9017</v>
      </c>
      <c r="F159">
        <f t="shared" si="13"/>
        <v>81306289</v>
      </c>
      <c r="G159" s="10">
        <f t="shared" si="14"/>
        <v>7.6922420706010811E-2</v>
      </c>
      <c r="K159" s="2"/>
    </row>
    <row r="160" spans="1:11" x14ac:dyDescent="0.25">
      <c r="A160" s="2">
        <v>37653</v>
      </c>
      <c r="B160" s="1">
        <v>117920</v>
      </c>
      <c r="C160" s="4">
        <f t="shared" si="10"/>
        <v>117222</v>
      </c>
      <c r="D160" s="4">
        <f t="shared" si="11"/>
        <v>698</v>
      </c>
      <c r="E160">
        <f t="shared" si="12"/>
        <v>698</v>
      </c>
      <c r="F160">
        <f t="shared" si="13"/>
        <v>487204</v>
      </c>
      <c r="G160" s="10">
        <f t="shared" si="14"/>
        <v>5.9192672998643146E-3</v>
      </c>
      <c r="K160" s="2"/>
    </row>
    <row r="161" spans="1:11" x14ac:dyDescent="0.25">
      <c r="A161" s="2">
        <v>37681</v>
      </c>
      <c r="B161" s="1">
        <v>102578</v>
      </c>
      <c r="C161" s="4">
        <f t="shared" si="10"/>
        <v>117920</v>
      </c>
      <c r="D161" s="4">
        <f t="shared" si="11"/>
        <v>-15342</v>
      </c>
      <c r="E161">
        <f t="shared" si="12"/>
        <v>15342</v>
      </c>
      <c r="F161">
        <f t="shared" si="13"/>
        <v>235376964</v>
      </c>
      <c r="G161" s="10">
        <f t="shared" si="14"/>
        <v>0.14956423404628671</v>
      </c>
      <c r="K161" s="2"/>
    </row>
    <row r="162" spans="1:11" x14ac:dyDescent="0.25">
      <c r="A162" s="2">
        <v>37712</v>
      </c>
      <c r="B162" s="1">
        <v>108860</v>
      </c>
      <c r="C162" s="4">
        <f t="shared" si="10"/>
        <v>102578</v>
      </c>
      <c r="D162" s="4">
        <f t="shared" si="11"/>
        <v>6282</v>
      </c>
      <c r="E162">
        <f t="shared" si="12"/>
        <v>6282</v>
      </c>
      <c r="F162">
        <f t="shared" si="13"/>
        <v>39463524</v>
      </c>
      <c r="G162" s="10">
        <f t="shared" si="14"/>
        <v>5.7707146794047398E-2</v>
      </c>
      <c r="K162" s="2"/>
    </row>
    <row r="163" spans="1:11" x14ac:dyDescent="0.25">
      <c r="A163" s="2">
        <v>37742</v>
      </c>
      <c r="B163" s="1">
        <v>106581</v>
      </c>
      <c r="C163" s="4">
        <f t="shared" si="10"/>
        <v>108860</v>
      </c>
      <c r="D163" s="4">
        <f t="shared" si="11"/>
        <v>-2279</v>
      </c>
      <c r="E163">
        <f t="shared" si="12"/>
        <v>2279</v>
      </c>
      <c r="F163">
        <f t="shared" si="13"/>
        <v>5193841</v>
      </c>
      <c r="G163" s="10">
        <f t="shared" si="14"/>
        <v>2.1382798059691691E-2</v>
      </c>
      <c r="K163" s="2"/>
    </row>
    <row r="164" spans="1:11" x14ac:dyDescent="0.25">
      <c r="A164" s="2">
        <v>37773</v>
      </c>
      <c r="B164" s="1">
        <v>99897</v>
      </c>
      <c r="C164" s="4">
        <f t="shared" si="10"/>
        <v>106581</v>
      </c>
      <c r="D164" s="4">
        <f t="shared" si="11"/>
        <v>-6684</v>
      </c>
      <c r="E164">
        <f t="shared" si="12"/>
        <v>6684</v>
      </c>
      <c r="F164">
        <f t="shared" si="13"/>
        <v>44675856</v>
      </c>
      <c r="G164" s="10">
        <f t="shared" si="14"/>
        <v>6.6908916183669176E-2</v>
      </c>
      <c r="K164" s="2"/>
    </row>
    <row r="165" spans="1:11" x14ac:dyDescent="0.25">
      <c r="A165" s="2">
        <v>37803</v>
      </c>
      <c r="B165" s="1">
        <v>113171</v>
      </c>
      <c r="C165" s="4">
        <f t="shared" si="10"/>
        <v>99897</v>
      </c>
      <c r="D165" s="4">
        <f t="shared" si="11"/>
        <v>13274</v>
      </c>
      <c r="E165">
        <f t="shared" si="12"/>
        <v>13274</v>
      </c>
      <c r="F165">
        <f t="shared" si="13"/>
        <v>176199076</v>
      </c>
      <c r="G165" s="10">
        <f t="shared" si="14"/>
        <v>0.11729153228300536</v>
      </c>
      <c r="K165" s="2"/>
    </row>
    <row r="166" spans="1:11" x14ac:dyDescent="0.25">
      <c r="A166" s="2">
        <v>37834</v>
      </c>
      <c r="B166" s="1">
        <v>99252</v>
      </c>
      <c r="C166" s="4">
        <f t="shared" si="10"/>
        <v>113171</v>
      </c>
      <c r="D166" s="4">
        <f t="shared" si="11"/>
        <v>-13919</v>
      </c>
      <c r="E166">
        <f t="shared" si="12"/>
        <v>13919</v>
      </c>
      <c r="F166">
        <f t="shared" si="13"/>
        <v>193738561</v>
      </c>
      <c r="G166" s="10">
        <f t="shared" si="14"/>
        <v>0.14023898762745335</v>
      </c>
      <c r="K166" s="2"/>
    </row>
    <row r="167" spans="1:11" x14ac:dyDescent="0.25">
      <c r="A167" s="2">
        <v>37865</v>
      </c>
      <c r="B167" s="1">
        <v>125557</v>
      </c>
      <c r="C167" s="4">
        <f t="shared" si="10"/>
        <v>99252</v>
      </c>
      <c r="D167" s="4">
        <f t="shared" si="11"/>
        <v>26305</v>
      </c>
      <c r="E167">
        <f t="shared" si="12"/>
        <v>26305</v>
      </c>
      <c r="F167">
        <f t="shared" si="13"/>
        <v>691953025</v>
      </c>
      <c r="G167" s="10">
        <f t="shared" si="14"/>
        <v>0.20950643930645046</v>
      </c>
      <c r="K167" s="2"/>
    </row>
    <row r="168" spans="1:11" x14ac:dyDescent="0.25">
      <c r="A168" s="2">
        <v>37895</v>
      </c>
      <c r="B168" s="1">
        <v>140872</v>
      </c>
      <c r="C168" s="4">
        <f t="shared" si="10"/>
        <v>125557</v>
      </c>
      <c r="D168" s="4">
        <f t="shared" si="11"/>
        <v>15315</v>
      </c>
      <c r="E168">
        <f t="shared" si="12"/>
        <v>15315</v>
      </c>
      <c r="F168">
        <f t="shared" si="13"/>
        <v>234549225</v>
      </c>
      <c r="G168" s="10">
        <f t="shared" si="14"/>
        <v>0.10871571355556818</v>
      </c>
      <c r="K168" s="2"/>
    </row>
    <row r="169" spans="1:11" x14ac:dyDescent="0.25">
      <c r="A169" s="2">
        <v>37926</v>
      </c>
      <c r="B169" s="1">
        <v>130398</v>
      </c>
      <c r="C169" s="4">
        <f t="shared" si="10"/>
        <v>140872</v>
      </c>
      <c r="D169" s="4">
        <f t="shared" si="11"/>
        <v>-10474</v>
      </c>
      <c r="E169">
        <f t="shared" si="12"/>
        <v>10474</v>
      </c>
      <c r="F169">
        <f t="shared" si="13"/>
        <v>109704676</v>
      </c>
      <c r="G169" s="10">
        <f t="shared" si="14"/>
        <v>8.0323317842298195E-2</v>
      </c>
      <c r="K169" s="2"/>
    </row>
    <row r="170" spans="1:11" x14ac:dyDescent="0.25">
      <c r="A170" s="2">
        <v>37956</v>
      </c>
      <c r="B170" s="1">
        <v>169073</v>
      </c>
      <c r="C170" s="4">
        <f t="shared" si="10"/>
        <v>130398</v>
      </c>
      <c r="D170" s="4">
        <f t="shared" si="11"/>
        <v>38675</v>
      </c>
      <c r="E170">
        <f t="shared" si="12"/>
        <v>38675</v>
      </c>
      <c r="F170">
        <f t="shared" si="13"/>
        <v>1495755625</v>
      </c>
      <c r="G170" s="10">
        <f t="shared" si="14"/>
        <v>0.2287473458210359</v>
      </c>
      <c r="K170" s="2"/>
    </row>
    <row r="171" spans="1:11" x14ac:dyDescent="0.25">
      <c r="A171" s="2">
        <v>37987</v>
      </c>
      <c r="B171" s="1">
        <v>107522</v>
      </c>
      <c r="C171" s="4">
        <f t="shared" si="10"/>
        <v>169073</v>
      </c>
      <c r="D171" s="4">
        <f t="shared" si="11"/>
        <v>-61551</v>
      </c>
      <c r="E171">
        <f t="shared" si="12"/>
        <v>61551</v>
      </c>
      <c r="F171">
        <f t="shared" si="13"/>
        <v>3788525601</v>
      </c>
      <c r="G171" s="10">
        <f t="shared" si="14"/>
        <v>0.57245028924313168</v>
      </c>
      <c r="K171" s="2"/>
    </row>
    <row r="172" spans="1:11" x14ac:dyDescent="0.25">
      <c r="A172" s="2">
        <v>38018</v>
      </c>
      <c r="B172" s="1">
        <v>104931</v>
      </c>
      <c r="C172" s="4">
        <f t="shared" si="10"/>
        <v>107522</v>
      </c>
      <c r="D172" s="4">
        <f t="shared" si="11"/>
        <v>-2591</v>
      </c>
      <c r="E172">
        <f t="shared" si="12"/>
        <v>2591</v>
      </c>
      <c r="F172">
        <f t="shared" si="13"/>
        <v>6713281</v>
      </c>
      <c r="G172" s="10">
        <f t="shared" si="14"/>
        <v>2.4692416921596096E-2</v>
      </c>
      <c r="K172" s="2"/>
    </row>
    <row r="173" spans="1:11" x14ac:dyDescent="0.25">
      <c r="A173" s="2">
        <v>38047</v>
      </c>
      <c r="B173" s="1">
        <v>141465</v>
      </c>
      <c r="C173" s="4">
        <f t="shared" si="10"/>
        <v>104931</v>
      </c>
      <c r="D173" s="4">
        <f t="shared" si="11"/>
        <v>36534</v>
      </c>
      <c r="E173">
        <f t="shared" si="12"/>
        <v>36534</v>
      </c>
      <c r="F173">
        <f t="shared" si="13"/>
        <v>1334733156</v>
      </c>
      <c r="G173" s="10">
        <f t="shared" si="14"/>
        <v>0.2582546919732796</v>
      </c>
      <c r="K173" s="2"/>
    </row>
    <row r="174" spans="1:11" x14ac:dyDescent="0.25">
      <c r="A174" s="2">
        <v>38078</v>
      </c>
      <c r="B174" s="1">
        <v>115479</v>
      </c>
      <c r="C174" s="4">
        <f t="shared" si="10"/>
        <v>141465</v>
      </c>
      <c r="D174" s="4">
        <f t="shared" si="11"/>
        <v>-25986</v>
      </c>
      <c r="E174">
        <f t="shared" si="12"/>
        <v>25986</v>
      </c>
      <c r="F174">
        <f t="shared" si="13"/>
        <v>675272196</v>
      </c>
      <c r="G174" s="10">
        <f t="shared" si="14"/>
        <v>0.22502792715558673</v>
      </c>
      <c r="K174" s="2"/>
    </row>
    <row r="175" spans="1:11" x14ac:dyDescent="0.25">
      <c r="A175" s="2">
        <v>38108</v>
      </c>
      <c r="B175" s="1">
        <v>123311</v>
      </c>
      <c r="C175" s="4">
        <f t="shared" si="10"/>
        <v>115479</v>
      </c>
      <c r="D175" s="4">
        <f t="shared" si="11"/>
        <v>7832</v>
      </c>
      <c r="E175">
        <f t="shared" si="12"/>
        <v>7832</v>
      </c>
      <c r="F175">
        <f t="shared" si="13"/>
        <v>61340224</v>
      </c>
      <c r="G175" s="10">
        <f t="shared" si="14"/>
        <v>6.3514203923413157E-2</v>
      </c>
      <c r="K175" s="2"/>
    </row>
    <row r="176" spans="1:11" x14ac:dyDescent="0.25">
      <c r="A176" s="2">
        <v>38139</v>
      </c>
      <c r="B176" s="1">
        <v>130753</v>
      </c>
      <c r="C176" s="4">
        <f t="shared" si="10"/>
        <v>123311</v>
      </c>
      <c r="D176" s="4">
        <f t="shared" si="11"/>
        <v>7442</v>
      </c>
      <c r="E176">
        <f t="shared" si="12"/>
        <v>7442</v>
      </c>
      <c r="F176">
        <f t="shared" si="13"/>
        <v>55383364</v>
      </c>
      <c r="G176" s="10">
        <f t="shared" si="14"/>
        <v>5.6916476103798769E-2</v>
      </c>
      <c r="K176" s="2"/>
    </row>
    <row r="177" spans="1:11" x14ac:dyDescent="0.25">
      <c r="A177" s="2">
        <v>38169</v>
      </c>
      <c r="B177" s="1">
        <v>133848</v>
      </c>
      <c r="C177" s="4">
        <f t="shared" si="10"/>
        <v>130753</v>
      </c>
      <c r="D177" s="4">
        <f t="shared" si="11"/>
        <v>3095</v>
      </c>
      <c r="E177">
        <f t="shared" si="12"/>
        <v>3095</v>
      </c>
      <c r="F177">
        <f t="shared" si="13"/>
        <v>9579025</v>
      </c>
      <c r="G177" s="10">
        <f t="shared" si="14"/>
        <v>2.3123244277090432E-2</v>
      </c>
      <c r="K177" s="2"/>
    </row>
    <row r="178" spans="1:11" x14ac:dyDescent="0.25">
      <c r="A178" s="2">
        <v>38200</v>
      </c>
      <c r="B178" s="1">
        <v>130234</v>
      </c>
      <c r="C178" s="4">
        <f t="shared" si="10"/>
        <v>133848</v>
      </c>
      <c r="D178" s="4">
        <f t="shared" si="11"/>
        <v>-3614</v>
      </c>
      <c r="E178">
        <f t="shared" si="12"/>
        <v>3614</v>
      </c>
      <c r="F178">
        <f t="shared" si="13"/>
        <v>13060996</v>
      </c>
      <c r="G178" s="10">
        <f t="shared" si="14"/>
        <v>2.7750049910161709E-2</v>
      </c>
      <c r="K178" s="2"/>
    </row>
    <row r="179" spans="1:11" x14ac:dyDescent="0.25">
      <c r="A179" s="2">
        <v>38231</v>
      </c>
      <c r="B179" s="1">
        <v>137402</v>
      </c>
      <c r="C179" s="4">
        <f t="shared" si="10"/>
        <v>130234</v>
      </c>
      <c r="D179" s="4">
        <f t="shared" si="11"/>
        <v>7168</v>
      </c>
      <c r="E179">
        <f t="shared" si="12"/>
        <v>7168</v>
      </c>
      <c r="F179">
        <f t="shared" si="13"/>
        <v>51380224</v>
      </c>
      <c r="G179" s="10">
        <f t="shared" si="14"/>
        <v>5.2168090711925588E-2</v>
      </c>
      <c r="K179" s="2"/>
    </row>
    <row r="180" spans="1:11" x14ac:dyDescent="0.25">
      <c r="A180" s="2">
        <v>38261</v>
      </c>
      <c r="B180" s="1">
        <v>137196</v>
      </c>
      <c r="C180" s="4">
        <f t="shared" si="10"/>
        <v>137402</v>
      </c>
      <c r="D180" s="4">
        <f t="shared" si="11"/>
        <v>-206</v>
      </c>
      <c r="E180">
        <f t="shared" si="12"/>
        <v>206</v>
      </c>
      <c r="F180">
        <f t="shared" si="13"/>
        <v>42436</v>
      </c>
      <c r="G180" s="10">
        <f t="shared" si="14"/>
        <v>1.5015015015015015E-3</v>
      </c>
      <c r="K180" s="2"/>
    </row>
    <row r="181" spans="1:11" x14ac:dyDescent="0.25">
      <c r="A181" s="2">
        <v>38292</v>
      </c>
      <c r="B181" s="1">
        <v>138814</v>
      </c>
      <c r="C181" s="4">
        <f t="shared" si="10"/>
        <v>137196</v>
      </c>
      <c r="D181" s="4">
        <f t="shared" si="11"/>
        <v>1618</v>
      </c>
      <c r="E181">
        <f t="shared" si="12"/>
        <v>1618</v>
      </c>
      <c r="F181">
        <f t="shared" si="13"/>
        <v>2617924</v>
      </c>
      <c r="G181" s="10">
        <f t="shared" si="14"/>
        <v>1.1655884853112799E-2</v>
      </c>
      <c r="K181" s="2"/>
    </row>
    <row r="182" spans="1:11" x14ac:dyDescent="0.25">
      <c r="A182" s="2">
        <v>38322</v>
      </c>
      <c r="B182" s="1">
        <v>177881</v>
      </c>
      <c r="C182" s="4">
        <f t="shared" si="10"/>
        <v>138814</v>
      </c>
      <c r="D182" s="4">
        <f t="shared" si="11"/>
        <v>39067</v>
      </c>
      <c r="E182">
        <f t="shared" si="12"/>
        <v>39067</v>
      </c>
      <c r="F182">
        <f t="shared" si="13"/>
        <v>1526230489</v>
      </c>
      <c r="G182" s="10">
        <f t="shared" si="14"/>
        <v>0.21962435560852481</v>
      </c>
      <c r="K182" s="2"/>
    </row>
    <row r="183" spans="1:11" x14ac:dyDescent="0.25">
      <c r="A183" s="2">
        <v>38353</v>
      </c>
      <c r="B183" s="1">
        <v>106660</v>
      </c>
      <c r="C183" s="4">
        <f t="shared" si="10"/>
        <v>177881</v>
      </c>
      <c r="D183" s="4">
        <f t="shared" si="11"/>
        <v>-71221</v>
      </c>
      <c r="E183">
        <f t="shared" si="12"/>
        <v>71221</v>
      </c>
      <c r="F183">
        <f t="shared" si="13"/>
        <v>5072430841</v>
      </c>
      <c r="G183" s="10">
        <f t="shared" si="14"/>
        <v>0.66773860866304147</v>
      </c>
      <c r="K183" s="2"/>
    </row>
    <row r="184" spans="1:11" x14ac:dyDescent="0.25">
      <c r="A184" s="2">
        <v>38384</v>
      </c>
      <c r="B184" s="1">
        <v>114816</v>
      </c>
      <c r="C184" s="4">
        <f t="shared" si="10"/>
        <v>106660</v>
      </c>
      <c r="D184" s="4">
        <f t="shared" si="11"/>
        <v>8156</v>
      </c>
      <c r="E184">
        <f t="shared" si="12"/>
        <v>8156</v>
      </c>
      <c r="F184">
        <f t="shared" si="13"/>
        <v>66520336</v>
      </c>
      <c r="G184" s="10">
        <f t="shared" si="14"/>
        <v>7.1035395763656639E-2</v>
      </c>
      <c r="K184" s="2"/>
    </row>
    <row r="185" spans="1:11" x14ac:dyDescent="0.25">
      <c r="A185" s="2">
        <v>38412</v>
      </c>
      <c r="B185" s="1">
        <v>149478</v>
      </c>
      <c r="C185" s="4">
        <f t="shared" si="10"/>
        <v>114816</v>
      </c>
      <c r="D185" s="4">
        <f t="shared" si="11"/>
        <v>34662</v>
      </c>
      <c r="E185">
        <f t="shared" si="12"/>
        <v>34662</v>
      </c>
      <c r="F185">
        <f t="shared" si="13"/>
        <v>1201454244</v>
      </c>
      <c r="G185" s="10">
        <f t="shared" si="14"/>
        <v>0.23188696664392083</v>
      </c>
      <c r="K185" s="2"/>
    </row>
    <row r="186" spans="1:11" x14ac:dyDescent="0.25">
      <c r="A186" s="2">
        <v>38443</v>
      </c>
      <c r="B186" s="1">
        <v>137605</v>
      </c>
      <c r="C186" s="4">
        <f t="shared" si="10"/>
        <v>149478</v>
      </c>
      <c r="D186" s="4">
        <f t="shared" si="11"/>
        <v>-11873</v>
      </c>
      <c r="E186">
        <f t="shared" si="12"/>
        <v>11873</v>
      </c>
      <c r="F186">
        <f t="shared" si="13"/>
        <v>140968129</v>
      </c>
      <c r="G186" s="10">
        <f t="shared" si="14"/>
        <v>8.6283201918534932E-2</v>
      </c>
      <c r="K186" s="2"/>
    </row>
    <row r="187" spans="1:11" x14ac:dyDescent="0.25">
      <c r="A187" s="2">
        <v>38473</v>
      </c>
      <c r="B187" s="1">
        <v>143000</v>
      </c>
      <c r="C187" s="4">
        <f t="shared" si="10"/>
        <v>137605</v>
      </c>
      <c r="D187" s="4">
        <f t="shared" si="11"/>
        <v>5395</v>
      </c>
      <c r="E187">
        <f t="shared" si="12"/>
        <v>5395</v>
      </c>
      <c r="F187">
        <f t="shared" si="13"/>
        <v>29106025</v>
      </c>
      <c r="G187" s="10">
        <f t="shared" si="14"/>
        <v>3.7727272727272727E-2</v>
      </c>
      <c r="K187" s="2"/>
    </row>
    <row r="188" spans="1:11" x14ac:dyDescent="0.25">
      <c r="A188" s="2">
        <v>38504</v>
      </c>
      <c r="B188" s="1">
        <v>148526</v>
      </c>
      <c r="C188" s="4">
        <f t="shared" si="10"/>
        <v>143000</v>
      </c>
      <c r="D188" s="4">
        <f t="shared" si="11"/>
        <v>5526</v>
      </c>
      <c r="E188">
        <f t="shared" si="12"/>
        <v>5526</v>
      </c>
      <c r="F188">
        <f t="shared" si="13"/>
        <v>30536676</v>
      </c>
      <c r="G188" s="10">
        <f t="shared" si="14"/>
        <v>3.7205607099093763E-2</v>
      </c>
      <c r="K188" s="2"/>
    </row>
    <row r="189" spans="1:11" x14ac:dyDescent="0.25">
      <c r="A189" s="2">
        <v>38534</v>
      </c>
      <c r="B189" s="1">
        <v>138779</v>
      </c>
      <c r="C189" s="4">
        <f t="shared" si="10"/>
        <v>148526</v>
      </c>
      <c r="D189" s="4">
        <f t="shared" si="11"/>
        <v>-9747</v>
      </c>
      <c r="E189">
        <f t="shared" si="12"/>
        <v>9747</v>
      </c>
      <c r="F189">
        <f t="shared" si="13"/>
        <v>95004009</v>
      </c>
      <c r="G189" s="10">
        <f t="shared" si="14"/>
        <v>7.0233969116364869E-2</v>
      </c>
      <c r="K189" s="2"/>
    </row>
    <row r="190" spans="1:11" x14ac:dyDescent="0.25">
      <c r="A190" s="2">
        <v>38565</v>
      </c>
      <c r="B190" s="1">
        <v>151723</v>
      </c>
      <c r="C190" s="4">
        <f t="shared" si="10"/>
        <v>138779</v>
      </c>
      <c r="D190" s="4">
        <f t="shared" si="11"/>
        <v>12944</v>
      </c>
      <c r="E190">
        <f t="shared" si="12"/>
        <v>12944</v>
      </c>
      <c r="F190">
        <f t="shared" si="13"/>
        <v>167547136</v>
      </c>
      <c r="G190" s="10">
        <f t="shared" si="14"/>
        <v>8.5313367122980696E-2</v>
      </c>
      <c r="K190" s="2"/>
    </row>
    <row r="191" spans="1:11" x14ac:dyDescent="0.25">
      <c r="A191" s="2">
        <v>38596</v>
      </c>
      <c r="B191" s="1">
        <v>144472</v>
      </c>
      <c r="C191" s="4">
        <f t="shared" si="10"/>
        <v>151723</v>
      </c>
      <c r="D191" s="4">
        <f t="shared" si="11"/>
        <v>-7251</v>
      </c>
      <c r="E191">
        <f t="shared" si="12"/>
        <v>7251</v>
      </c>
      <c r="F191">
        <f t="shared" si="13"/>
        <v>52577001</v>
      </c>
      <c r="G191" s="10">
        <f t="shared" si="14"/>
        <v>5.0189656127138819E-2</v>
      </c>
      <c r="K191" s="2"/>
    </row>
    <row r="192" spans="1:11" x14ac:dyDescent="0.25">
      <c r="A192" s="2">
        <v>38626</v>
      </c>
      <c r="B192" s="1">
        <v>137644</v>
      </c>
      <c r="C192" s="4">
        <f t="shared" si="10"/>
        <v>144472</v>
      </c>
      <c r="D192" s="4">
        <f t="shared" si="11"/>
        <v>-6828</v>
      </c>
      <c r="E192">
        <f t="shared" si="12"/>
        <v>6828</v>
      </c>
      <c r="F192">
        <f t="shared" si="13"/>
        <v>46621584</v>
      </c>
      <c r="G192" s="10">
        <f t="shared" si="14"/>
        <v>4.9606230565807444E-2</v>
      </c>
      <c r="K192" s="2"/>
    </row>
    <row r="193" spans="1:11" x14ac:dyDescent="0.25">
      <c r="A193" s="2">
        <v>38657</v>
      </c>
      <c r="B193" s="1">
        <v>158334</v>
      </c>
      <c r="C193" s="4">
        <f t="shared" si="10"/>
        <v>137644</v>
      </c>
      <c r="D193" s="4">
        <f t="shared" si="11"/>
        <v>20690</v>
      </c>
      <c r="E193">
        <f t="shared" si="12"/>
        <v>20690</v>
      </c>
      <c r="F193">
        <f t="shared" si="13"/>
        <v>428076100</v>
      </c>
      <c r="G193" s="10">
        <f t="shared" si="14"/>
        <v>0.13067313400785682</v>
      </c>
      <c r="K193" s="2"/>
    </row>
    <row r="194" spans="1:11" x14ac:dyDescent="0.25">
      <c r="A194" s="2">
        <v>38687</v>
      </c>
      <c r="B194" s="1">
        <v>183687</v>
      </c>
      <c r="C194" s="4">
        <f t="shared" si="10"/>
        <v>158334</v>
      </c>
      <c r="D194" s="4">
        <f t="shared" si="11"/>
        <v>25353</v>
      </c>
      <c r="E194">
        <f t="shared" si="12"/>
        <v>25353</v>
      </c>
      <c r="F194">
        <f t="shared" si="13"/>
        <v>642774609</v>
      </c>
      <c r="G194" s="10">
        <f t="shared" si="14"/>
        <v>0.13802283231801923</v>
      </c>
      <c r="K194" s="2"/>
    </row>
    <row r="195" spans="1:11" x14ac:dyDescent="0.25">
      <c r="A195" s="2">
        <v>38718</v>
      </c>
      <c r="B195" s="1">
        <v>132900</v>
      </c>
      <c r="C195" s="4">
        <f t="shared" si="10"/>
        <v>183687</v>
      </c>
      <c r="D195" s="4">
        <f t="shared" si="11"/>
        <v>-50787</v>
      </c>
      <c r="E195">
        <f t="shared" si="12"/>
        <v>50787</v>
      </c>
      <c r="F195">
        <f t="shared" si="13"/>
        <v>2579319369</v>
      </c>
      <c r="G195" s="10">
        <f t="shared" si="14"/>
        <v>0.38214446952595937</v>
      </c>
      <c r="K195" s="2"/>
    </row>
    <row r="196" spans="1:11" x14ac:dyDescent="0.25">
      <c r="A196" s="2">
        <v>38749</v>
      </c>
      <c r="B196" s="1">
        <v>127821</v>
      </c>
      <c r="C196" s="4">
        <f t="shared" si="10"/>
        <v>132900</v>
      </c>
      <c r="D196" s="4">
        <f t="shared" si="11"/>
        <v>-5079</v>
      </c>
      <c r="E196">
        <f t="shared" si="12"/>
        <v>5079</v>
      </c>
      <c r="F196">
        <f t="shared" si="13"/>
        <v>25796241</v>
      </c>
      <c r="G196" s="10">
        <f t="shared" si="14"/>
        <v>3.9735254770342898E-2</v>
      </c>
      <c r="K196" s="2"/>
    </row>
    <row r="197" spans="1:11" x14ac:dyDescent="0.25">
      <c r="A197" s="2">
        <v>38777</v>
      </c>
      <c r="B197" s="1">
        <v>156775</v>
      </c>
      <c r="C197" s="4">
        <f t="shared" ref="C197:C260" si="15">B196</f>
        <v>127821</v>
      </c>
      <c r="D197" s="4">
        <f t="shared" ref="D197:D260" si="16">B197-C197</f>
        <v>28954</v>
      </c>
      <c r="E197">
        <f t="shared" ref="E197:E260" si="17">ABS(D197)</f>
        <v>28954</v>
      </c>
      <c r="F197">
        <f t="shared" ref="F197:F260" si="18">E197^2</f>
        <v>838334116</v>
      </c>
      <c r="G197" s="10">
        <f t="shared" ref="G197:G260" si="19">E197/B197</f>
        <v>0.18468505820443309</v>
      </c>
      <c r="K197" s="2"/>
    </row>
    <row r="198" spans="1:11" x14ac:dyDescent="0.25">
      <c r="A198" s="2">
        <v>38808</v>
      </c>
      <c r="B198" s="1">
        <v>131139</v>
      </c>
      <c r="C198" s="4">
        <f t="shared" si="15"/>
        <v>156775</v>
      </c>
      <c r="D198" s="4">
        <f t="shared" si="16"/>
        <v>-25636</v>
      </c>
      <c r="E198">
        <f t="shared" si="17"/>
        <v>25636</v>
      </c>
      <c r="F198">
        <f t="shared" si="18"/>
        <v>657204496</v>
      </c>
      <c r="G198" s="10">
        <f t="shared" si="19"/>
        <v>0.19548723110592578</v>
      </c>
      <c r="K198" s="2"/>
    </row>
    <row r="199" spans="1:11" x14ac:dyDescent="0.25">
      <c r="A199" s="2">
        <v>38838</v>
      </c>
      <c r="B199" s="1">
        <v>164066</v>
      </c>
      <c r="C199" s="4">
        <f t="shared" si="15"/>
        <v>131139</v>
      </c>
      <c r="D199" s="4">
        <f t="shared" si="16"/>
        <v>32927</v>
      </c>
      <c r="E199">
        <f t="shared" si="17"/>
        <v>32927</v>
      </c>
      <c r="F199">
        <f t="shared" si="18"/>
        <v>1084187329</v>
      </c>
      <c r="G199" s="10">
        <f t="shared" si="19"/>
        <v>0.20069362329794108</v>
      </c>
      <c r="K199" s="2"/>
    </row>
    <row r="200" spans="1:11" x14ac:dyDescent="0.25">
      <c r="A200" s="2">
        <v>38869</v>
      </c>
      <c r="B200" s="1">
        <v>146954</v>
      </c>
      <c r="C200" s="4">
        <f t="shared" si="15"/>
        <v>164066</v>
      </c>
      <c r="D200" s="4">
        <f t="shared" si="16"/>
        <v>-17112</v>
      </c>
      <c r="E200">
        <f t="shared" si="17"/>
        <v>17112</v>
      </c>
      <c r="F200">
        <f t="shared" si="18"/>
        <v>292820544</v>
      </c>
      <c r="G200" s="10">
        <f t="shared" si="19"/>
        <v>0.11644460171210039</v>
      </c>
      <c r="K200" s="2"/>
    </row>
    <row r="201" spans="1:11" x14ac:dyDescent="0.25">
      <c r="A201" s="2">
        <v>38899</v>
      </c>
      <c r="B201" s="1">
        <v>165746</v>
      </c>
      <c r="C201" s="4">
        <f t="shared" si="15"/>
        <v>146954</v>
      </c>
      <c r="D201" s="4">
        <f t="shared" si="16"/>
        <v>18792</v>
      </c>
      <c r="E201">
        <f t="shared" si="17"/>
        <v>18792</v>
      </c>
      <c r="F201">
        <f t="shared" si="18"/>
        <v>353139264</v>
      </c>
      <c r="G201" s="10">
        <f t="shared" si="19"/>
        <v>0.11337830173880516</v>
      </c>
      <c r="K201" s="2"/>
    </row>
    <row r="202" spans="1:11" x14ac:dyDescent="0.25">
      <c r="A202" s="2">
        <v>38930</v>
      </c>
      <c r="B202" s="1">
        <v>178513</v>
      </c>
      <c r="C202" s="4">
        <f t="shared" si="15"/>
        <v>165746</v>
      </c>
      <c r="D202" s="4">
        <f t="shared" si="16"/>
        <v>12767</v>
      </c>
      <c r="E202">
        <f t="shared" si="17"/>
        <v>12767</v>
      </c>
      <c r="F202">
        <f t="shared" si="18"/>
        <v>162996289</v>
      </c>
      <c r="G202" s="10">
        <f t="shared" si="19"/>
        <v>7.1518600886209968E-2</v>
      </c>
      <c r="K202" s="2"/>
    </row>
    <row r="203" spans="1:11" x14ac:dyDescent="0.25">
      <c r="A203" s="2">
        <v>38961</v>
      </c>
      <c r="B203" s="1">
        <v>159288</v>
      </c>
      <c r="C203" s="4">
        <f t="shared" si="15"/>
        <v>178513</v>
      </c>
      <c r="D203" s="4">
        <f t="shared" si="16"/>
        <v>-19225</v>
      </c>
      <c r="E203">
        <f t="shared" si="17"/>
        <v>19225</v>
      </c>
      <c r="F203">
        <f t="shared" si="18"/>
        <v>369600625</v>
      </c>
      <c r="G203" s="10">
        <f t="shared" si="19"/>
        <v>0.12069333534227311</v>
      </c>
      <c r="K203" s="2"/>
    </row>
    <row r="204" spans="1:11" x14ac:dyDescent="0.25">
      <c r="A204" s="2">
        <v>38991</v>
      </c>
      <c r="B204" s="1">
        <v>175186</v>
      </c>
      <c r="C204" s="4">
        <f t="shared" si="15"/>
        <v>159288</v>
      </c>
      <c r="D204" s="4">
        <f t="shared" si="16"/>
        <v>15898</v>
      </c>
      <c r="E204">
        <f t="shared" si="17"/>
        <v>15898</v>
      </c>
      <c r="F204">
        <f t="shared" si="18"/>
        <v>252746404</v>
      </c>
      <c r="G204" s="10">
        <f t="shared" si="19"/>
        <v>9.0749260785679214E-2</v>
      </c>
      <c r="K204" s="2"/>
    </row>
    <row r="205" spans="1:11" x14ac:dyDescent="0.25">
      <c r="A205" s="2">
        <v>39022</v>
      </c>
      <c r="B205" s="1">
        <v>182709</v>
      </c>
      <c r="C205" s="4">
        <f t="shared" si="15"/>
        <v>175186</v>
      </c>
      <c r="D205" s="4">
        <f t="shared" si="16"/>
        <v>7523</v>
      </c>
      <c r="E205">
        <f t="shared" si="17"/>
        <v>7523</v>
      </c>
      <c r="F205">
        <f t="shared" si="18"/>
        <v>56595529</v>
      </c>
      <c r="G205" s="10">
        <f t="shared" si="19"/>
        <v>4.1174764242593413E-2</v>
      </c>
      <c r="K205" s="2"/>
    </row>
    <row r="206" spans="1:11" x14ac:dyDescent="0.25">
      <c r="A206" s="2">
        <v>39052</v>
      </c>
      <c r="B206" s="1">
        <v>204801</v>
      </c>
      <c r="C206" s="4">
        <f t="shared" si="15"/>
        <v>182709</v>
      </c>
      <c r="D206" s="4">
        <f t="shared" si="16"/>
        <v>22092</v>
      </c>
      <c r="E206">
        <f t="shared" si="17"/>
        <v>22092</v>
      </c>
      <c r="F206">
        <f t="shared" si="18"/>
        <v>488056464</v>
      </c>
      <c r="G206" s="10">
        <f t="shared" si="19"/>
        <v>0.10787056703824688</v>
      </c>
      <c r="K206" s="2"/>
    </row>
    <row r="207" spans="1:11" x14ac:dyDescent="0.25">
      <c r="A207" s="2">
        <v>39083</v>
      </c>
      <c r="B207" s="1">
        <v>152953</v>
      </c>
      <c r="C207" s="4">
        <f t="shared" si="15"/>
        <v>204801</v>
      </c>
      <c r="D207" s="4">
        <f t="shared" si="16"/>
        <v>-51848</v>
      </c>
      <c r="E207">
        <f t="shared" si="17"/>
        <v>51848</v>
      </c>
      <c r="F207">
        <f t="shared" si="18"/>
        <v>2688215104</v>
      </c>
      <c r="G207" s="10">
        <f t="shared" si="19"/>
        <v>0.33897994808862852</v>
      </c>
      <c r="K207" s="2"/>
    </row>
    <row r="208" spans="1:11" x14ac:dyDescent="0.25">
      <c r="A208" s="2">
        <v>39114</v>
      </c>
      <c r="B208" s="1">
        <v>146473</v>
      </c>
      <c r="C208" s="4">
        <f t="shared" si="15"/>
        <v>152953</v>
      </c>
      <c r="D208" s="4">
        <f t="shared" si="16"/>
        <v>-6480</v>
      </c>
      <c r="E208">
        <f t="shared" si="17"/>
        <v>6480</v>
      </c>
      <c r="F208">
        <f t="shared" si="18"/>
        <v>41990400</v>
      </c>
      <c r="G208" s="10">
        <f t="shared" si="19"/>
        <v>4.4240235401746396E-2</v>
      </c>
      <c r="K208" s="2"/>
    </row>
    <row r="209" spans="1:11" x14ac:dyDescent="0.25">
      <c r="A209" s="2">
        <v>39142</v>
      </c>
      <c r="B209" s="1">
        <v>193464</v>
      </c>
      <c r="C209" s="4">
        <f t="shared" si="15"/>
        <v>146473</v>
      </c>
      <c r="D209" s="4">
        <f t="shared" si="16"/>
        <v>46991</v>
      </c>
      <c r="E209">
        <f t="shared" si="17"/>
        <v>46991</v>
      </c>
      <c r="F209">
        <f t="shared" si="18"/>
        <v>2208154081</v>
      </c>
      <c r="G209" s="10">
        <f t="shared" si="19"/>
        <v>0.24289273456560392</v>
      </c>
      <c r="K209" s="2"/>
    </row>
    <row r="210" spans="1:11" x14ac:dyDescent="0.25">
      <c r="A210" s="2">
        <v>39173</v>
      </c>
      <c r="B210" s="1">
        <v>179334</v>
      </c>
      <c r="C210" s="4">
        <f t="shared" si="15"/>
        <v>193464</v>
      </c>
      <c r="D210" s="4">
        <f t="shared" si="16"/>
        <v>-14130</v>
      </c>
      <c r="E210">
        <f t="shared" si="17"/>
        <v>14130</v>
      </c>
      <c r="F210">
        <f t="shared" si="18"/>
        <v>199656900</v>
      </c>
      <c r="G210" s="10">
        <f t="shared" si="19"/>
        <v>7.8791528656027301E-2</v>
      </c>
      <c r="K210" s="2"/>
    </row>
    <row r="211" spans="1:11" x14ac:dyDescent="0.25">
      <c r="A211" s="2">
        <v>39203</v>
      </c>
      <c r="B211" s="1">
        <v>211155</v>
      </c>
      <c r="C211" s="4">
        <f t="shared" si="15"/>
        <v>179334</v>
      </c>
      <c r="D211" s="4">
        <f t="shared" si="16"/>
        <v>31821</v>
      </c>
      <c r="E211">
        <f t="shared" si="17"/>
        <v>31821</v>
      </c>
      <c r="F211">
        <f t="shared" si="18"/>
        <v>1012576041</v>
      </c>
      <c r="G211" s="10">
        <f t="shared" si="19"/>
        <v>0.15069972295233358</v>
      </c>
      <c r="K211" s="2"/>
    </row>
    <row r="212" spans="1:11" x14ac:dyDescent="0.25">
      <c r="A212" s="2">
        <v>39234</v>
      </c>
      <c r="B212" s="1">
        <v>198767</v>
      </c>
      <c r="C212" s="4">
        <f t="shared" si="15"/>
        <v>211155</v>
      </c>
      <c r="D212" s="4">
        <f t="shared" si="16"/>
        <v>-12388</v>
      </c>
      <c r="E212">
        <f t="shared" si="17"/>
        <v>12388</v>
      </c>
      <c r="F212">
        <f t="shared" si="18"/>
        <v>153462544</v>
      </c>
      <c r="G212" s="10">
        <f t="shared" si="19"/>
        <v>6.2324228870989651E-2</v>
      </c>
      <c r="K212" s="2"/>
    </row>
    <row r="213" spans="1:11" x14ac:dyDescent="0.25">
      <c r="A213" s="2">
        <v>39264</v>
      </c>
      <c r="B213" s="1">
        <v>217374</v>
      </c>
      <c r="C213" s="4">
        <f t="shared" si="15"/>
        <v>198767</v>
      </c>
      <c r="D213" s="4">
        <f t="shared" si="16"/>
        <v>18607</v>
      </c>
      <c r="E213">
        <f t="shared" si="17"/>
        <v>18607</v>
      </c>
      <c r="F213">
        <f t="shared" si="18"/>
        <v>346220449</v>
      </c>
      <c r="G213" s="10">
        <f t="shared" si="19"/>
        <v>8.5599013681489047E-2</v>
      </c>
      <c r="K213" s="2"/>
    </row>
    <row r="214" spans="1:11" x14ac:dyDescent="0.25">
      <c r="A214" s="2">
        <v>39295</v>
      </c>
      <c r="B214" s="1">
        <v>235270</v>
      </c>
      <c r="C214" s="4">
        <f t="shared" si="15"/>
        <v>217374</v>
      </c>
      <c r="D214" s="4">
        <f t="shared" si="16"/>
        <v>17896</v>
      </c>
      <c r="E214">
        <f t="shared" si="17"/>
        <v>17896</v>
      </c>
      <c r="F214">
        <f t="shared" si="18"/>
        <v>320266816</v>
      </c>
      <c r="G214" s="10">
        <f t="shared" si="19"/>
        <v>7.6065796744166275E-2</v>
      </c>
      <c r="K214" s="2"/>
    </row>
    <row r="215" spans="1:11" x14ac:dyDescent="0.25">
      <c r="A215" s="2">
        <v>39326</v>
      </c>
      <c r="B215" s="1">
        <v>204034</v>
      </c>
      <c r="C215" s="4">
        <f t="shared" si="15"/>
        <v>235270</v>
      </c>
      <c r="D215" s="4">
        <f t="shared" si="16"/>
        <v>-31236</v>
      </c>
      <c r="E215">
        <f t="shared" si="17"/>
        <v>31236</v>
      </c>
      <c r="F215">
        <f t="shared" si="18"/>
        <v>975687696</v>
      </c>
      <c r="G215" s="10">
        <f t="shared" si="19"/>
        <v>0.15309213170353961</v>
      </c>
      <c r="K215" s="2"/>
    </row>
    <row r="216" spans="1:11" x14ac:dyDescent="0.25">
      <c r="A216" s="2">
        <v>39356</v>
      </c>
      <c r="B216" s="1">
        <v>244463</v>
      </c>
      <c r="C216" s="4">
        <f t="shared" si="15"/>
        <v>204034</v>
      </c>
      <c r="D216" s="4">
        <f t="shared" si="16"/>
        <v>40429</v>
      </c>
      <c r="E216">
        <f t="shared" si="17"/>
        <v>40429</v>
      </c>
      <c r="F216">
        <f t="shared" si="18"/>
        <v>1634504041</v>
      </c>
      <c r="G216" s="10">
        <f t="shared" si="19"/>
        <v>0.16537880988124992</v>
      </c>
      <c r="K216" s="2"/>
    </row>
    <row r="217" spans="1:11" x14ac:dyDescent="0.25">
      <c r="A217" s="2">
        <v>39387</v>
      </c>
      <c r="B217" s="1">
        <v>237060</v>
      </c>
      <c r="C217" s="4">
        <f t="shared" si="15"/>
        <v>244463</v>
      </c>
      <c r="D217" s="4">
        <f t="shared" si="16"/>
        <v>-7403</v>
      </c>
      <c r="E217">
        <f t="shared" si="17"/>
        <v>7403</v>
      </c>
      <c r="F217">
        <f t="shared" si="18"/>
        <v>54804409</v>
      </c>
      <c r="G217" s="10">
        <f t="shared" si="19"/>
        <v>3.1228381000590569E-2</v>
      </c>
      <c r="K217" s="2"/>
    </row>
    <row r="218" spans="1:11" x14ac:dyDescent="0.25">
      <c r="A218" s="2">
        <v>39417</v>
      </c>
      <c r="B218" s="1">
        <v>242258</v>
      </c>
      <c r="C218" s="4">
        <f t="shared" si="15"/>
        <v>237060</v>
      </c>
      <c r="D218" s="4">
        <f t="shared" si="16"/>
        <v>5198</v>
      </c>
      <c r="E218">
        <f t="shared" si="17"/>
        <v>5198</v>
      </c>
      <c r="F218">
        <f t="shared" si="18"/>
        <v>27019204</v>
      </c>
      <c r="G218" s="10">
        <f t="shared" si="19"/>
        <v>2.1456463770030298E-2</v>
      </c>
      <c r="K218" s="2"/>
    </row>
    <row r="219" spans="1:11" x14ac:dyDescent="0.25">
      <c r="A219" s="2">
        <v>39448</v>
      </c>
      <c r="B219" s="1">
        <v>215041</v>
      </c>
      <c r="C219" s="4">
        <f t="shared" si="15"/>
        <v>242258</v>
      </c>
      <c r="D219" s="4">
        <f t="shared" si="16"/>
        <v>-27217</v>
      </c>
      <c r="E219">
        <f t="shared" si="17"/>
        <v>27217</v>
      </c>
      <c r="F219">
        <f t="shared" si="18"/>
        <v>740765089</v>
      </c>
      <c r="G219" s="10">
        <f t="shared" si="19"/>
        <v>0.1265665617254384</v>
      </c>
      <c r="K219" s="2"/>
    </row>
    <row r="220" spans="1:11" x14ac:dyDescent="0.25">
      <c r="A220" s="2">
        <v>39479</v>
      </c>
      <c r="B220" s="1">
        <v>200841</v>
      </c>
      <c r="C220" s="4">
        <f t="shared" si="15"/>
        <v>215041</v>
      </c>
      <c r="D220" s="4">
        <f t="shared" si="16"/>
        <v>-14200</v>
      </c>
      <c r="E220">
        <f t="shared" si="17"/>
        <v>14200</v>
      </c>
      <c r="F220">
        <f t="shared" si="18"/>
        <v>201640000</v>
      </c>
      <c r="G220" s="10">
        <f t="shared" si="19"/>
        <v>7.0702695166823509E-2</v>
      </c>
      <c r="K220" s="2"/>
    </row>
    <row r="221" spans="1:11" x14ac:dyDescent="0.25">
      <c r="A221" s="2">
        <v>39508</v>
      </c>
      <c r="B221" s="1">
        <v>232177</v>
      </c>
      <c r="C221" s="4">
        <f t="shared" si="15"/>
        <v>200841</v>
      </c>
      <c r="D221" s="4">
        <f t="shared" si="16"/>
        <v>31336</v>
      </c>
      <c r="E221">
        <f t="shared" si="17"/>
        <v>31336</v>
      </c>
      <c r="F221">
        <f t="shared" si="18"/>
        <v>981944896</v>
      </c>
      <c r="G221" s="10">
        <f t="shared" si="19"/>
        <v>0.13496599577046822</v>
      </c>
      <c r="K221" s="2"/>
    </row>
    <row r="222" spans="1:11" x14ac:dyDescent="0.25">
      <c r="A222" s="2">
        <v>39539</v>
      </c>
      <c r="B222" s="1">
        <v>261292</v>
      </c>
      <c r="C222" s="4">
        <f t="shared" si="15"/>
        <v>232177</v>
      </c>
      <c r="D222" s="4">
        <f t="shared" si="16"/>
        <v>29115</v>
      </c>
      <c r="E222">
        <f t="shared" si="17"/>
        <v>29115</v>
      </c>
      <c r="F222">
        <f t="shared" si="18"/>
        <v>847683225</v>
      </c>
      <c r="G222" s="10">
        <f t="shared" si="19"/>
        <v>0.11142706244354975</v>
      </c>
      <c r="K222" s="2"/>
    </row>
    <row r="223" spans="1:11" x14ac:dyDescent="0.25">
      <c r="A223" s="2">
        <v>39569</v>
      </c>
      <c r="B223" s="1">
        <v>242047</v>
      </c>
      <c r="C223" s="4">
        <f t="shared" si="15"/>
        <v>261292</v>
      </c>
      <c r="D223" s="4">
        <f t="shared" si="16"/>
        <v>-19245</v>
      </c>
      <c r="E223">
        <f t="shared" si="17"/>
        <v>19245</v>
      </c>
      <c r="F223">
        <f t="shared" si="18"/>
        <v>370370025</v>
      </c>
      <c r="G223" s="10">
        <f t="shared" si="19"/>
        <v>7.9509351489586738E-2</v>
      </c>
      <c r="K223" s="2"/>
    </row>
    <row r="224" spans="1:11" x14ac:dyDescent="0.25">
      <c r="A224" s="2">
        <v>39600</v>
      </c>
      <c r="B224" s="1">
        <v>256070</v>
      </c>
      <c r="C224" s="4">
        <f t="shared" si="15"/>
        <v>242047</v>
      </c>
      <c r="D224" s="4">
        <f t="shared" si="16"/>
        <v>14023</v>
      </c>
      <c r="E224">
        <f t="shared" si="17"/>
        <v>14023</v>
      </c>
      <c r="F224">
        <f t="shared" si="18"/>
        <v>196644529</v>
      </c>
      <c r="G224" s="10">
        <f t="shared" si="19"/>
        <v>5.4762369664544848E-2</v>
      </c>
      <c r="K224" s="2"/>
    </row>
    <row r="225" spans="1:11" x14ac:dyDescent="0.25">
      <c r="A225" s="2">
        <v>39630</v>
      </c>
      <c r="B225" s="1">
        <v>288177</v>
      </c>
      <c r="C225" s="4">
        <f t="shared" si="15"/>
        <v>256070</v>
      </c>
      <c r="D225" s="4">
        <f t="shared" si="16"/>
        <v>32107</v>
      </c>
      <c r="E225">
        <f t="shared" si="17"/>
        <v>32107</v>
      </c>
      <c r="F225">
        <f t="shared" si="18"/>
        <v>1030859449</v>
      </c>
      <c r="G225" s="10">
        <f t="shared" si="19"/>
        <v>0.11141416559961413</v>
      </c>
      <c r="K225" s="2"/>
    </row>
    <row r="226" spans="1:11" x14ac:dyDescent="0.25">
      <c r="A226" s="2">
        <v>39661</v>
      </c>
      <c r="B226" s="1">
        <v>244799</v>
      </c>
      <c r="C226" s="4">
        <f t="shared" si="15"/>
        <v>288177</v>
      </c>
      <c r="D226" s="4">
        <f t="shared" si="16"/>
        <v>-43378</v>
      </c>
      <c r="E226">
        <f t="shared" si="17"/>
        <v>43378</v>
      </c>
      <c r="F226">
        <f t="shared" si="18"/>
        <v>1881650884</v>
      </c>
      <c r="G226" s="10">
        <f t="shared" si="19"/>
        <v>0.17719843626812201</v>
      </c>
      <c r="K226" s="2"/>
    </row>
    <row r="227" spans="1:11" x14ac:dyDescent="0.25">
      <c r="A227" s="2">
        <v>39692</v>
      </c>
      <c r="B227" s="1">
        <v>268734</v>
      </c>
      <c r="C227" s="4">
        <f t="shared" si="15"/>
        <v>244799</v>
      </c>
      <c r="D227" s="4">
        <f t="shared" si="16"/>
        <v>23935</v>
      </c>
      <c r="E227">
        <f t="shared" si="17"/>
        <v>23935</v>
      </c>
      <c r="F227">
        <f t="shared" si="18"/>
        <v>572884225</v>
      </c>
      <c r="G227" s="10">
        <f t="shared" si="19"/>
        <v>8.9065767636398813E-2</v>
      </c>
      <c r="K227" s="2"/>
    </row>
    <row r="228" spans="1:11" x14ac:dyDescent="0.25">
      <c r="A228" s="2">
        <v>39722</v>
      </c>
      <c r="B228" s="1">
        <v>239329</v>
      </c>
      <c r="C228" s="4">
        <f t="shared" si="15"/>
        <v>268734</v>
      </c>
      <c r="D228" s="4">
        <f t="shared" si="16"/>
        <v>-29405</v>
      </c>
      <c r="E228">
        <f t="shared" si="17"/>
        <v>29405</v>
      </c>
      <c r="F228">
        <f t="shared" si="18"/>
        <v>864654025</v>
      </c>
      <c r="G228" s="10">
        <f t="shared" si="19"/>
        <v>0.12286434155493066</v>
      </c>
      <c r="K228" s="2"/>
    </row>
    <row r="229" spans="1:11" x14ac:dyDescent="0.25">
      <c r="A229" s="2">
        <v>39753</v>
      </c>
      <c r="B229" s="1">
        <v>177906</v>
      </c>
      <c r="C229" s="4">
        <f t="shared" si="15"/>
        <v>239329</v>
      </c>
      <c r="D229" s="4">
        <f t="shared" si="16"/>
        <v>-61423</v>
      </c>
      <c r="E229">
        <f t="shared" si="17"/>
        <v>61423</v>
      </c>
      <c r="F229">
        <f t="shared" si="18"/>
        <v>3772784929</v>
      </c>
      <c r="G229" s="10">
        <f t="shared" si="19"/>
        <v>0.34525535957190878</v>
      </c>
      <c r="K229" s="2"/>
    </row>
    <row r="230" spans="1:11" x14ac:dyDescent="0.25">
      <c r="A230" s="2">
        <v>39783</v>
      </c>
      <c r="B230" s="1">
        <v>194550</v>
      </c>
      <c r="C230" s="4">
        <f t="shared" si="15"/>
        <v>177906</v>
      </c>
      <c r="D230" s="4">
        <f t="shared" si="16"/>
        <v>16644</v>
      </c>
      <c r="E230">
        <f t="shared" si="17"/>
        <v>16644</v>
      </c>
      <c r="F230">
        <f t="shared" si="18"/>
        <v>277022736</v>
      </c>
      <c r="G230" s="10">
        <f t="shared" si="19"/>
        <v>8.555127216653817E-2</v>
      </c>
      <c r="K230" s="2"/>
    </row>
    <row r="231" spans="1:11" x14ac:dyDescent="0.25">
      <c r="A231" s="2">
        <v>39814</v>
      </c>
      <c r="B231" s="1">
        <v>197433</v>
      </c>
      <c r="C231" s="4">
        <f t="shared" si="15"/>
        <v>194550</v>
      </c>
      <c r="D231" s="4">
        <f t="shared" si="16"/>
        <v>2883</v>
      </c>
      <c r="E231">
        <f t="shared" si="17"/>
        <v>2883</v>
      </c>
      <c r="F231">
        <f t="shared" si="18"/>
        <v>8311689</v>
      </c>
      <c r="G231" s="10">
        <f t="shared" si="19"/>
        <v>1.4602422087492972E-2</v>
      </c>
      <c r="K231" s="2"/>
    </row>
    <row r="232" spans="1:11" x14ac:dyDescent="0.25">
      <c r="A232" s="2">
        <v>39845</v>
      </c>
      <c r="B232" s="1">
        <v>199356</v>
      </c>
      <c r="C232" s="4">
        <f t="shared" si="15"/>
        <v>197433</v>
      </c>
      <c r="D232" s="4">
        <f t="shared" si="16"/>
        <v>1923</v>
      </c>
      <c r="E232">
        <f t="shared" si="17"/>
        <v>1923</v>
      </c>
      <c r="F232">
        <f t="shared" si="18"/>
        <v>3697929</v>
      </c>
      <c r="G232" s="10">
        <f t="shared" si="19"/>
        <v>9.6460603142117622E-3</v>
      </c>
      <c r="K232" s="2"/>
    </row>
    <row r="233" spans="1:11" x14ac:dyDescent="0.25">
      <c r="A233" s="2">
        <v>39873</v>
      </c>
      <c r="B233" s="1">
        <v>271417</v>
      </c>
      <c r="C233" s="4">
        <f t="shared" si="15"/>
        <v>199356</v>
      </c>
      <c r="D233" s="4">
        <f t="shared" si="16"/>
        <v>72061</v>
      </c>
      <c r="E233">
        <f t="shared" si="17"/>
        <v>72061</v>
      </c>
      <c r="F233">
        <f t="shared" si="18"/>
        <v>5192787721</v>
      </c>
      <c r="G233" s="10">
        <f t="shared" si="19"/>
        <v>0.26549921338751808</v>
      </c>
      <c r="K233" s="2"/>
    </row>
    <row r="234" spans="1:11" x14ac:dyDescent="0.25">
      <c r="A234" s="2">
        <v>39904</v>
      </c>
      <c r="B234" s="1">
        <v>234359</v>
      </c>
      <c r="C234" s="4">
        <f t="shared" si="15"/>
        <v>271417</v>
      </c>
      <c r="D234" s="4">
        <f t="shared" si="16"/>
        <v>-37058</v>
      </c>
      <c r="E234">
        <f t="shared" si="17"/>
        <v>37058</v>
      </c>
      <c r="F234">
        <f t="shared" si="18"/>
        <v>1373295364</v>
      </c>
      <c r="G234" s="10">
        <f t="shared" si="19"/>
        <v>0.15812492799508446</v>
      </c>
      <c r="K234" s="2"/>
    </row>
    <row r="235" spans="1:11" x14ac:dyDescent="0.25">
      <c r="A235" s="2">
        <v>39934</v>
      </c>
      <c r="B235" s="1">
        <v>246944</v>
      </c>
      <c r="C235" s="4">
        <f t="shared" si="15"/>
        <v>234359</v>
      </c>
      <c r="D235" s="4">
        <f t="shared" si="16"/>
        <v>12585</v>
      </c>
      <c r="E235">
        <f t="shared" si="17"/>
        <v>12585</v>
      </c>
      <c r="F235">
        <f t="shared" si="18"/>
        <v>158382225</v>
      </c>
      <c r="G235" s="10">
        <f t="shared" si="19"/>
        <v>5.0962971361928212E-2</v>
      </c>
      <c r="K235" s="2"/>
    </row>
    <row r="236" spans="1:11" x14ac:dyDescent="0.25">
      <c r="A236" s="2">
        <v>39965</v>
      </c>
      <c r="B236" s="1">
        <v>300129</v>
      </c>
      <c r="C236" s="4">
        <f t="shared" si="15"/>
        <v>246944</v>
      </c>
      <c r="D236" s="4">
        <f t="shared" si="16"/>
        <v>53185</v>
      </c>
      <c r="E236">
        <f t="shared" si="17"/>
        <v>53185</v>
      </c>
      <c r="F236">
        <f t="shared" si="18"/>
        <v>2828644225</v>
      </c>
      <c r="G236" s="10">
        <f t="shared" si="19"/>
        <v>0.17720713426559911</v>
      </c>
      <c r="K236" s="2"/>
    </row>
    <row r="237" spans="1:11" x14ac:dyDescent="0.25">
      <c r="A237" s="2">
        <v>39995</v>
      </c>
      <c r="B237" s="1">
        <v>285370</v>
      </c>
      <c r="C237" s="4">
        <f t="shared" si="15"/>
        <v>300129</v>
      </c>
      <c r="D237" s="4">
        <f t="shared" si="16"/>
        <v>-14759</v>
      </c>
      <c r="E237">
        <f t="shared" si="17"/>
        <v>14759</v>
      </c>
      <c r="F237">
        <f t="shared" si="18"/>
        <v>217828081</v>
      </c>
      <c r="G237" s="10">
        <f t="shared" si="19"/>
        <v>5.1718821179521327E-2</v>
      </c>
      <c r="K237" s="2"/>
    </row>
    <row r="238" spans="1:11" x14ac:dyDescent="0.25">
      <c r="A238" s="2">
        <v>40026</v>
      </c>
      <c r="B238" s="1">
        <v>258104</v>
      </c>
      <c r="C238" s="4">
        <f t="shared" si="15"/>
        <v>285370</v>
      </c>
      <c r="D238" s="4">
        <f t="shared" si="16"/>
        <v>-27266</v>
      </c>
      <c r="E238">
        <f t="shared" si="17"/>
        <v>27266</v>
      </c>
      <c r="F238">
        <f t="shared" si="18"/>
        <v>743434756</v>
      </c>
      <c r="G238" s="10">
        <f t="shared" si="19"/>
        <v>0.1056395871431671</v>
      </c>
      <c r="K238" s="2"/>
    </row>
    <row r="239" spans="1:11" x14ac:dyDescent="0.25">
      <c r="A239" s="2">
        <v>40057</v>
      </c>
      <c r="B239" s="1">
        <v>308690</v>
      </c>
      <c r="C239" s="4">
        <f t="shared" si="15"/>
        <v>258104</v>
      </c>
      <c r="D239" s="4">
        <f t="shared" si="16"/>
        <v>50586</v>
      </c>
      <c r="E239">
        <f t="shared" si="17"/>
        <v>50586</v>
      </c>
      <c r="F239">
        <f t="shared" si="18"/>
        <v>2558943396</v>
      </c>
      <c r="G239" s="10">
        <f t="shared" si="19"/>
        <v>0.16387314133920761</v>
      </c>
      <c r="K239" s="2"/>
    </row>
    <row r="240" spans="1:11" x14ac:dyDescent="0.25">
      <c r="A240" s="2">
        <v>40087</v>
      </c>
      <c r="B240" s="1">
        <v>294465</v>
      </c>
      <c r="C240" s="4">
        <f t="shared" si="15"/>
        <v>308690</v>
      </c>
      <c r="D240" s="4">
        <f t="shared" si="16"/>
        <v>-14225</v>
      </c>
      <c r="E240">
        <f t="shared" si="17"/>
        <v>14225</v>
      </c>
      <c r="F240">
        <f t="shared" si="18"/>
        <v>202350625</v>
      </c>
      <c r="G240" s="10">
        <f t="shared" si="19"/>
        <v>4.8307948313042297E-2</v>
      </c>
      <c r="K240" s="2"/>
    </row>
    <row r="241" spans="1:11" x14ac:dyDescent="0.25">
      <c r="A241" s="2">
        <v>40118</v>
      </c>
      <c r="B241" s="1">
        <v>251723</v>
      </c>
      <c r="C241" s="4">
        <f t="shared" si="15"/>
        <v>294465</v>
      </c>
      <c r="D241" s="4">
        <f t="shared" si="16"/>
        <v>-42742</v>
      </c>
      <c r="E241">
        <f t="shared" si="17"/>
        <v>42742</v>
      </c>
      <c r="F241">
        <f t="shared" si="18"/>
        <v>1826878564</v>
      </c>
      <c r="G241" s="10">
        <f t="shared" si="19"/>
        <v>0.16979775388025728</v>
      </c>
      <c r="K241" s="2"/>
    </row>
    <row r="242" spans="1:11" x14ac:dyDescent="0.25">
      <c r="A242" s="2">
        <v>40148</v>
      </c>
      <c r="B242" s="1">
        <v>293019</v>
      </c>
      <c r="C242" s="4">
        <f t="shared" si="15"/>
        <v>251723</v>
      </c>
      <c r="D242" s="4">
        <f t="shared" si="16"/>
        <v>41296</v>
      </c>
      <c r="E242">
        <f t="shared" si="17"/>
        <v>41296</v>
      </c>
      <c r="F242">
        <f t="shared" si="18"/>
        <v>1705359616</v>
      </c>
      <c r="G242" s="10">
        <f t="shared" si="19"/>
        <v>0.14093284053252519</v>
      </c>
      <c r="K242" s="2"/>
    </row>
    <row r="243" spans="1:11" x14ac:dyDescent="0.25">
      <c r="A243" s="2">
        <v>40179</v>
      </c>
      <c r="B243" s="1">
        <v>213313</v>
      </c>
      <c r="C243" s="4">
        <f t="shared" si="15"/>
        <v>293019</v>
      </c>
      <c r="D243" s="4">
        <f t="shared" si="16"/>
        <v>-79706</v>
      </c>
      <c r="E243">
        <f t="shared" si="17"/>
        <v>79706</v>
      </c>
      <c r="F243">
        <f t="shared" si="18"/>
        <v>6353046436</v>
      </c>
      <c r="G243" s="10">
        <f t="shared" si="19"/>
        <v>0.3736574892294422</v>
      </c>
      <c r="K243" s="2"/>
    </row>
    <row r="244" spans="1:11" x14ac:dyDescent="0.25">
      <c r="A244" s="2">
        <v>40210</v>
      </c>
      <c r="B244" s="1">
        <v>220957</v>
      </c>
      <c r="C244" s="4">
        <f t="shared" si="15"/>
        <v>213313</v>
      </c>
      <c r="D244" s="4">
        <f t="shared" si="16"/>
        <v>7644</v>
      </c>
      <c r="E244">
        <f t="shared" si="17"/>
        <v>7644</v>
      </c>
      <c r="F244">
        <f t="shared" si="18"/>
        <v>58430736</v>
      </c>
      <c r="G244" s="10">
        <f t="shared" si="19"/>
        <v>3.4594966441434304E-2</v>
      </c>
      <c r="K244" s="2"/>
    </row>
    <row r="245" spans="1:11" x14ac:dyDescent="0.25">
      <c r="A245" s="2">
        <v>40238</v>
      </c>
      <c r="B245" s="1">
        <v>353741</v>
      </c>
      <c r="C245" s="4">
        <f t="shared" si="15"/>
        <v>220957</v>
      </c>
      <c r="D245" s="4">
        <f t="shared" si="16"/>
        <v>132784</v>
      </c>
      <c r="E245">
        <f t="shared" si="17"/>
        <v>132784</v>
      </c>
      <c r="F245">
        <f t="shared" si="18"/>
        <v>17631590656</v>
      </c>
      <c r="G245" s="10">
        <f t="shared" si="19"/>
        <v>0.37537068080884034</v>
      </c>
      <c r="K245" s="2"/>
    </row>
    <row r="246" spans="1:11" x14ac:dyDescent="0.25">
      <c r="A246" s="2">
        <v>40269</v>
      </c>
      <c r="B246" s="1">
        <v>277835</v>
      </c>
      <c r="C246" s="4">
        <f t="shared" si="15"/>
        <v>353741</v>
      </c>
      <c r="D246" s="4">
        <f t="shared" si="16"/>
        <v>-75906</v>
      </c>
      <c r="E246">
        <f t="shared" si="17"/>
        <v>75906</v>
      </c>
      <c r="F246">
        <f t="shared" si="18"/>
        <v>5761720836</v>
      </c>
      <c r="G246" s="10">
        <f t="shared" si="19"/>
        <v>0.27320531970414097</v>
      </c>
      <c r="K246" s="2"/>
    </row>
    <row r="247" spans="1:11" x14ac:dyDescent="0.25">
      <c r="A247" s="2">
        <v>40299</v>
      </c>
      <c r="B247" s="1">
        <v>251094</v>
      </c>
      <c r="C247" s="4">
        <f t="shared" si="15"/>
        <v>277835</v>
      </c>
      <c r="D247" s="4">
        <f t="shared" si="16"/>
        <v>-26741</v>
      </c>
      <c r="E247">
        <f t="shared" si="17"/>
        <v>26741</v>
      </c>
      <c r="F247">
        <f t="shared" si="18"/>
        <v>715081081</v>
      </c>
      <c r="G247" s="10">
        <f t="shared" si="19"/>
        <v>0.10649796490557321</v>
      </c>
      <c r="K247" s="2"/>
    </row>
    <row r="248" spans="1:11" x14ac:dyDescent="0.25">
      <c r="A248" s="2">
        <v>40330</v>
      </c>
      <c r="B248" s="1">
        <v>262773</v>
      </c>
      <c r="C248" s="4">
        <f t="shared" si="15"/>
        <v>251094</v>
      </c>
      <c r="D248" s="4">
        <f t="shared" si="16"/>
        <v>11679</v>
      </c>
      <c r="E248">
        <f t="shared" si="17"/>
        <v>11679</v>
      </c>
      <c r="F248">
        <f t="shared" si="18"/>
        <v>136399041</v>
      </c>
      <c r="G248" s="10">
        <f t="shared" si="19"/>
        <v>4.4445205557648616E-2</v>
      </c>
      <c r="K248" s="2"/>
    </row>
    <row r="249" spans="1:11" x14ac:dyDescent="0.25">
      <c r="A249" s="2">
        <v>40360</v>
      </c>
      <c r="B249" s="1">
        <v>302349</v>
      </c>
      <c r="C249" s="4">
        <f t="shared" si="15"/>
        <v>262773</v>
      </c>
      <c r="D249" s="4">
        <f t="shared" si="16"/>
        <v>39576</v>
      </c>
      <c r="E249">
        <f t="shared" si="17"/>
        <v>39576</v>
      </c>
      <c r="F249">
        <f t="shared" si="18"/>
        <v>1566259776</v>
      </c>
      <c r="G249" s="10">
        <f t="shared" si="19"/>
        <v>0.13089509143407121</v>
      </c>
      <c r="K249" s="2"/>
    </row>
    <row r="250" spans="1:11" x14ac:dyDescent="0.25">
      <c r="A250" s="2">
        <v>40391</v>
      </c>
      <c r="B250" s="1">
        <v>312774</v>
      </c>
      <c r="C250" s="4">
        <f t="shared" si="15"/>
        <v>302349</v>
      </c>
      <c r="D250" s="4">
        <f t="shared" si="16"/>
        <v>10425</v>
      </c>
      <c r="E250">
        <f t="shared" si="17"/>
        <v>10425</v>
      </c>
      <c r="F250">
        <f t="shared" si="18"/>
        <v>108680625</v>
      </c>
      <c r="G250" s="10">
        <f t="shared" si="19"/>
        <v>3.3330775575974983E-2</v>
      </c>
      <c r="K250" s="2"/>
    </row>
    <row r="251" spans="1:11" x14ac:dyDescent="0.25">
      <c r="A251" s="2">
        <v>40422</v>
      </c>
      <c r="B251" s="1">
        <v>307034</v>
      </c>
      <c r="C251" s="4">
        <f t="shared" si="15"/>
        <v>312774</v>
      </c>
      <c r="D251" s="4">
        <f t="shared" si="16"/>
        <v>-5740</v>
      </c>
      <c r="E251">
        <f t="shared" si="17"/>
        <v>5740</v>
      </c>
      <c r="F251">
        <f t="shared" si="18"/>
        <v>32947600</v>
      </c>
      <c r="G251" s="10">
        <f t="shared" si="19"/>
        <v>1.8694997948109981E-2</v>
      </c>
      <c r="K251" s="2"/>
    </row>
    <row r="252" spans="1:11" x14ac:dyDescent="0.25">
      <c r="A252" s="2">
        <v>40452</v>
      </c>
      <c r="B252" s="1">
        <v>303159</v>
      </c>
      <c r="C252" s="4">
        <f t="shared" si="15"/>
        <v>307034</v>
      </c>
      <c r="D252" s="4">
        <f t="shared" si="16"/>
        <v>-3875</v>
      </c>
      <c r="E252">
        <f t="shared" si="17"/>
        <v>3875</v>
      </c>
      <c r="F252">
        <f t="shared" si="18"/>
        <v>15015625</v>
      </c>
      <c r="G252" s="10">
        <f t="shared" si="19"/>
        <v>1.2782071454253379E-2</v>
      </c>
      <c r="K252" s="2"/>
    </row>
    <row r="253" spans="1:11" x14ac:dyDescent="0.25">
      <c r="A253" s="2">
        <v>40483</v>
      </c>
      <c r="B253" s="1">
        <v>328468</v>
      </c>
      <c r="C253" s="4">
        <f t="shared" si="15"/>
        <v>303159</v>
      </c>
      <c r="D253" s="4">
        <f t="shared" si="16"/>
        <v>25309</v>
      </c>
      <c r="E253">
        <f t="shared" si="17"/>
        <v>25309</v>
      </c>
      <c r="F253">
        <f t="shared" si="18"/>
        <v>640545481</v>
      </c>
      <c r="G253" s="10">
        <f t="shared" si="19"/>
        <v>7.7051645822424103E-2</v>
      </c>
      <c r="K253" s="2"/>
    </row>
    <row r="254" spans="1:11" x14ac:dyDescent="0.25">
      <c r="A254" s="2">
        <v>40513</v>
      </c>
      <c r="B254" s="1">
        <v>381542</v>
      </c>
      <c r="C254" s="4">
        <f t="shared" si="15"/>
        <v>328468</v>
      </c>
      <c r="D254" s="4">
        <f t="shared" si="16"/>
        <v>53074</v>
      </c>
      <c r="E254">
        <f t="shared" si="17"/>
        <v>53074</v>
      </c>
      <c r="F254">
        <f t="shared" si="18"/>
        <v>2816849476</v>
      </c>
      <c r="G254" s="10">
        <f t="shared" si="19"/>
        <v>0.13910395185851099</v>
      </c>
      <c r="K254" s="2"/>
    </row>
    <row r="255" spans="1:11" x14ac:dyDescent="0.25">
      <c r="A255" s="2">
        <v>40544</v>
      </c>
      <c r="B255" s="1">
        <v>244863</v>
      </c>
      <c r="C255" s="4">
        <f t="shared" si="15"/>
        <v>381542</v>
      </c>
      <c r="D255" s="4">
        <f t="shared" si="16"/>
        <v>-136679</v>
      </c>
      <c r="E255">
        <f t="shared" si="17"/>
        <v>136679</v>
      </c>
      <c r="F255">
        <f t="shared" si="18"/>
        <v>18681149041</v>
      </c>
      <c r="G255" s="10">
        <f t="shared" si="19"/>
        <v>0.55818559766073272</v>
      </c>
      <c r="K255" s="2"/>
    </row>
    <row r="256" spans="1:11" x14ac:dyDescent="0.25">
      <c r="A256" s="2">
        <v>40575</v>
      </c>
      <c r="B256" s="1">
        <v>274128</v>
      </c>
      <c r="C256" s="4">
        <f t="shared" si="15"/>
        <v>244863</v>
      </c>
      <c r="D256" s="4">
        <f t="shared" si="16"/>
        <v>29265</v>
      </c>
      <c r="E256">
        <f t="shared" si="17"/>
        <v>29265</v>
      </c>
      <c r="F256">
        <f t="shared" si="18"/>
        <v>856440225</v>
      </c>
      <c r="G256" s="10">
        <f t="shared" si="19"/>
        <v>0.10675669760112065</v>
      </c>
      <c r="K256" s="2"/>
    </row>
    <row r="257" spans="1:11" x14ac:dyDescent="0.25">
      <c r="A257" s="2">
        <v>40603</v>
      </c>
      <c r="B257" s="1">
        <v>306135</v>
      </c>
      <c r="C257" s="4">
        <f t="shared" si="15"/>
        <v>274128</v>
      </c>
      <c r="D257" s="4">
        <f t="shared" si="16"/>
        <v>32007</v>
      </c>
      <c r="E257">
        <f t="shared" si="17"/>
        <v>32007</v>
      </c>
      <c r="F257">
        <f t="shared" si="18"/>
        <v>1024448049</v>
      </c>
      <c r="G257" s="10">
        <f t="shared" si="19"/>
        <v>0.10455191337155177</v>
      </c>
      <c r="K257" s="2"/>
    </row>
    <row r="258" spans="1:11" x14ac:dyDescent="0.25">
      <c r="A258" s="2">
        <v>40634</v>
      </c>
      <c r="B258" s="1">
        <v>289172</v>
      </c>
      <c r="C258" s="4">
        <f t="shared" si="15"/>
        <v>306135</v>
      </c>
      <c r="D258" s="4">
        <f t="shared" si="16"/>
        <v>-16963</v>
      </c>
      <c r="E258">
        <f t="shared" si="17"/>
        <v>16963</v>
      </c>
      <c r="F258">
        <f t="shared" si="18"/>
        <v>287743369</v>
      </c>
      <c r="G258" s="10">
        <f t="shared" si="19"/>
        <v>5.8660589545322508E-2</v>
      </c>
      <c r="K258" s="2"/>
    </row>
    <row r="259" spans="1:11" x14ac:dyDescent="0.25">
      <c r="A259" s="2">
        <v>40664</v>
      </c>
      <c r="B259" s="1">
        <v>318510</v>
      </c>
      <c r="C259" s="4">
        <f t="shared" si="15"/>
        <v>289172</v>
      </c>
      <c r="D259" s="4">
        <f t="shared" si="16"/>
        <v>29338</v>
      </c>
      <c r="E259">
        <f t="shared" si="17"/>
        <v>29338</v>
      </c>
      <c r="F259">
        <f t="shared" si="18"/>
        <v>860718244</v>
      </c>
      <c r="G259" s="10">
        <f t="shared" si="19"/>
        <v>9.2110137829267524E-2</v>
      </c>
      <c r="K259" s="2"/>
    </row>
    <row r="260" spans="1:11" x14ac:dyDescent="0.25">
      <c r="A260" s="2">
        <v>40695</v>
      </c>
      <c r="B260" s="1">
        <v>304319</v>
      </c>
      <c r="C260" s="4">
        <f t="shared" si="15"/>
        <v>318510</v>
      </c>
      <c r="D260" s="4">
        <f t="shared" si="16"/>
        <v>-14191</v>
      </c>
      <c r="E260">
        <f t="shared" si="17"/>
        <v>14191</v>
      </c>
      <c r="F260">
        <f t="shared" si="18"/>
        <v>201384481</v>
      </c>
      <c r="G260" s="10">
        <f t="shared" si="19"/>
        <v>4.6631988144019927E-2</v>
      </c>
      <c r="K260" s="2"/>
    </row>
    <row r="261" spans="1:11" x14ac:dyDescent="0.25">
      <c r="A261" s="2">
        <v>40725</v>
      </c>
      <c r="B261" s="1">
        <v>306221</v>
      </c>
      <c r="C261" s="4">
        <f t="shared" ref="C261:C324" si="20">B260</f>
        <v>304319</v>
      </c>
      <c r="D261" s="4">
        <f t="shared" ref="D261:D324" si="21">B261-C261</f>
        <v>1902</v>
      </c>
      <c r="E261">
        <f t="shared" ref="E261:E324" si="22">ABS(D261)</f>
        <v>1902</v>
      </c>
      <c r="F261">
        <f t="shared" ref="F261:F324" si="23">E261^2</f>
        <v>3617604</v>
      </c>
      <c r="G261" s="10">
        <f t="shared" ref="G261:G324" si="24">E261/B261</f>
        <v>6.2112004075487968E-3</v>
      </c>
      <c r="K261" s="2"/>
    </row>
    <row r="262" spans="1:11" x14ac:dyDescent="0.25">
      <c r="A262" s="2">
        <v>40756</v>
      </c>
      <c r="B262" s="1">
        <v>327360</v>
      </c>
      <c r="C262" s="4">
        <f t="shared" si="20"/>
        <v>306221</v>
      </c>
      <c r="D262" s="4">
        <f t="shared" si="21"/>
        <v>21139</v>
      </c>
      <c r="E262">
        <f t="shared" si="22"/>
        <v>21139</v>
      </c>
      <c r="F262">
        <f t="shared" si="23"/>
        <v>446857321</v>
      </c>
      <c r="G262" s="10">
        <f t="shared" si="24"/>
        <v>6.4574169110459434E-2</v>
      </c>
      <c r="K262" s="2"/>
    </row>
    <row r="263" spans="1:11" x14ac:dyDescent="0.25">
      <c r="A263" s="2">
        <v>40787</v>
      </c>
      <c r="B263" s="1">
        <v>311648</v>
      </c>
      <c r="C263" s="4">
        <f t="shared" si="20"/>
        <v>327360</v>
      </c>
      <c r="D263" s="4">
        <f t="shared" si="21"/>
        <v>-15712</v>
      </c>
      <c r="E263">
        <f t="shared" si="22"/>
        <v>15712</v>
      </c>
      <c r="F263">
        <f t="shared" si="23"/>
        <v>246866944</v>
      </c>
      <c r="G263" s="10">
        <f t="shared" si="24"/>
        <v>5.0415853783756036E-2</v>
      </c>
      <c r="K263" s="2"/>
    </row>
    <row r="264" spans="1:11" x14ac:dyDescent="0.25">
      <c r="A264" s="2">
        <v>40817</v>
      </c>
      <c r="B264" s="1">
        <v>280582</v>
      </c>
      <c r="C264" s="4">
        <f t="shared" si="20"/>
        <v>311648</v>
      </c>
      <c r="D264" s="4">
        <f t="shared" si="21"/>
        <v>-31066</v>
      </c>
      <c r="E264">
        <f t="shared" si="22"/>
        <v>31066</v>
      </c>
      <c r="F264">
        <f t="shared" si="23"/>
        <v>965096356</v>
      </c>
      <c r="G264" s="10">
        <f t="shared" si="24"/>
        <v>0.11071986086063967</v>
      </c>
      <c r="K264" s="2"/>
    </row>
    <row r="265" spans="1:11" x14ac:dyDescent="0.25">
      <c r="A265" s="2">
        <v>40848</v>
      </c>
      <c r="B265" s="1">
        <v>321622</v>
      </c>
      <c r="C265" s="4">
        <f t="shared" si="20"/>
        <v>280582</v>
      </c>
      <c r="D265" s="4">
        <f t="shared" si="21"/>
        <v>41040</v>
      </c>
      <c r="E265">
        <f t="shared" si="22"/>
        <v>41040</v>
      </c>
      <c r="F265">
        <f t="shared" si="23"/>
        <v>1684281600</v>
      </c>
      <c r="G265" s="10">
        <f t="shared" si="24"/>
        <v>0.12760321122311286</v>
      </c>
      <c r="K265" s="2"/>
    </row>
    <row r="266" spans="1:11" x14ac:dyDescent="0.25">
      <c r="A266" s="2">
        <v>40878</v>
      </c>
      <c r="B266" s="1">
        <v>348414</v>
      </c>
      <c r="C266" s="4">
        <f t="shared" si="20"/>
        <v>321622</v>
      </c>
      <c r="D266" s="4">
        <f t="shared" si="21"/>
        <v>26792</v>
      </c>
      <c r="E266">
        <f t="shared" si="22"/>
        <v>26792</v>
      </c>
      <c r="F266">
        <f t="shared" si="23"/>
        <v>717811264</v>
      </c>
      <c r="G266" s="10">
        <f t="shared" si="24"/>
        <v>7.6897024803825334E-2</v>
      </c>
      <c r="K266" s="2"/>
    </row>
    <row r="267" spans="1:11" x14ac:dyDescent="0.25">
      <c r="A267" s="2">
        <v>40909</v>
      </c>
      <c r="B267" s="1">
        <v>268237</v>
      </c>
      <c r="C267" s="4">
        <f t="shared" si="20"/>
        <v>348414</v>
      </c>
      <c r="D267" s="4">
        <f t="shared" si="21"/>
        <v>-80177</v>
      </c>
      <c r="E267">
        <f t="shared" si="22"/>
        <v>80177</v>
      </c>
      <c r="F267">
        <f t="shared" si="23"/>
        <v>6428351329</v>
      </c>
      <c r="G267" s="10">
        <f t="shared" si="24"/>
        <v>0.29890358153424024</v>
      </c>
      <c r="K267" s="2"/>
    </row>
    <row r="268" spans="1:11" x14ac:dyDescent="0.25">
      <c r="A268" s="2">
        <v>40940</v>
      </c>
      <c r="B268" s="1">
        <v>249473</v>
      </c>
      <c r="C268" s="4">
        <f t="shared" si="20"/>
        <v>268237</v>
      </c>
      <c r="D268" s="4">
        <f t="shared" si="21"/>
        <v>-18764</v>
      </c>
      <c r="E268">
        <f t="shared" si="22"/>
        <v>18764</v>
      </c>
      <c r="F268">
        <f t="shared" si="23"/>
        <v>352087696</v>
      </c>
      <c r="G268" s="10">
        <f t="shared" si="24"/>
        <v>7.5214552276198221E-2</v>
      </c>
      <c r="K268" s="2"/>
    </row>
    <row r="269" spans="1:11" x14ac:dyDescent="0.25">
      <c r="A269" s="2">
        <v>40969</v>
      </c>
      <c r="B269" s="1">
        <v>300512</v>
      </c>
      <c r="C269" s="4">
        <f t="shared" si="20"/>
        <v>249473</v>
      </c>
      <c r="D269" s="4">
        <f t="shared" si="21"/>
        <v>51039</v>
      </c>
      <c r="E269">
        <f t="shared" si="22"/>
        <v>51039</v>
      </c>
      <c r="F269">
        <f t="shared" si="23"/>
        <v>2604979521</v>
      </c>
      <c r="G269" s="10">
        <f t="shared" si="24"/>
        <v>0.16984013949526142</v>
      </c>
      <c r="K269" s="2"/>
    </row>
    <row r="270" spans="1:11" x14ac:dyDescent="0.25">
      <c r="A270" s="2">
        <v>41000</v>
      </c>
      <c r="B270" s="1">
        <v>257849</v>
      </c>
      <c r="C270" s="4">
        <f t="shared" si="20"/>
        <v>300512</v>
      </c>
      <c r="D270" s="4">
        <f t="shared" si="21"/>
        <v>-42663</v>
      </c>
      <c r="E270">
        <f t="shared" si="22"/>
        <v>42663</v>
      </c>
      <c r="F270">
        <f t="shared" si="23"/>
        <v>1820131569</v>
      </c>
      <c r="G270" s="10">
        <f t="shared" si="24"/>
        <v>0.16545730252977517</v>
      </c>
      <c r="K270" s="2"/>
    </row>
    <row r="271" spans="1:11" x14ac:dyDescent="0.25">
      <c r="A271" s="2">
        <v>41030</v>
      </c>
      <c r="B271" s="1">
        <v>287481</v>
      </c>
      <c r="C271" s="4">
        <f t="shared" si="20"/>
        <v>257849</v>
      </c>
      <c r="D271" s="4">
        <f t="shared" si="21"/>
        <v>29632</v>
      </c>
      <c r="E271">
        <f t="shared" si="22"/>
        <v>29632</v>
      </c>
      <c r="F271">
        <f t="shared" si="23"/>
        <v>878055424</v>
      </c>
      <c r="G271" s="10">
        <f t="shared" si="24"/>
        <v>0.10307463797607494</v>
      </c>
      <c r="K271" s="2"/>
    </row>
    <row r="272" spans="1:11" x14ac:dyDescent="0.25">
      <c r="A272" s="2">
        <v>41061</v>
      </c>
      <c r="B272" s="1">
        <v>353169</v>
      </c>
      <c r="C272" s="4">
        <f t="shared" si="20"/>
        <v>287481</v>
      </c>
      <c r="D272" s="4">
        <f t="shared" si="21"/>
        <v>65688</v>
      </c>
      <c r="E272">
        <f t="shared" si="22"/>
        <v>65688</v>
      </c>
      <c r="F272">
        <f t="shared" si="23"/>
        <v>4314913344</v>
      </c>
      <c r="G272" s="10">
        <f t="shared" si="24"/>
        <v>0.18599593962097466</v>
      </c>
      <c r="K272" s="2"/>
    </row>
    <row r="273" spans="1:11" x14ac:dyDescent="0.25">
      <c r="A273" s="2">
        <v>41091</v>
      </c>
      <c r="B273" s="1">
        <v>364174</v>
      </c>
      <c r="C273" s="4">
        <f t="shared" si="20"/>
        <v>353169</v>
      </c>
      <c r="D273" s="4">
        <f t="shared" si="21"/>
        <v>11005</v>
      </c>
      <c r="E273">
        <f t="shared" si="22"/>
        <v>11005</v>
      </c>
      <c r="F273">
        <f t="shared" si="23"/>
        <v>121110025</v>
      </c>
      <c r="G273" s="10">
        <f t="shared" si="24"/>
        <v>3.021907110337366E-2</v>
      </c>
      <c r="K273" s="2"/>
    </row>
    <row r="274" spans="1:11" x14ac:dyDescent="0.25">
      <c r="A274" s="2">
        <v>41122</v>
      </c>
      <c r="B274" s="1">
        <v>420048</v>
      </c>
      <c r="C274" s="4">
        <f t="shared" si="20"/>
        <v>364174</v>
      </c>
      <c r="D274" s="4">
        <f t="shared" si="21"/>
        <v>55874</v>
      </c>
      <c r="E274">
        <f t="shared" si="22"/>
        <v>55874</v>
      </c>
      <c r="F274">
        <f t="shared" si="23"/>
        <v>3121903876</v>
      </c>
      <c r="G274" s="10">
        <f t="shared" si="24"/>
        <v>0.13301813126118919</v>
      </c>
      <c r="K274" s="2"/>
    </row>
    <row r="275" spans="1:11" x14ac:dyDescent="0.25">
      <c r="A275" s="2">
        <v>41153</v>
      </c>
      <c r="B275" s="1">
        <v>288079</v>
      </c>
      <c r="C275" s="4">
        <f t="shared" si="20"/>
        <v>420048</v>
      </c>
      <c r="D275" s="4">
        <f t="shared" si="21"/>
        <v>-131969</v>
      </c>
      <c r="E275">
        <f t="shared" si="22"/>
        <v>131969</v>
      </c>
      <c r="F275">
        <f t="shared" si="23"/>
        <v>17415816961</v>
      </c>
      <c r="G275" s="10">
        <f t="shared" si="24"/>
        <v>0.45810003505982733</v>
      </c>
      <c r="K275" s="2"/>
    </row>
    <row r="276" spans="1:11" x14ac:dyDescent="0.25">
      <c r="A276" s="2">
        <v>41183</v>
      </c>
      <c r="B276" s="1">
        <v>341633</v>
      </c>
      <c r="C276" s="4">
        <f t="shared" si="20"/>
        <v>288079</v>
      </c>
      <c r="D276" s="4">
        <f t="shared" si="21"/>
        <v>53554</v>
      </c>
      <c r="E276">
        <f t="shared" si="22"/>
        <v>53554</v>
      </c>
      <c r="F276">
        <f t="shared" si="23"/>
        <v>2868030916</v>
      </c>
      <c r="G276" s="10">
        <f t="shared" si="24"/>
        <v>0.15675886111704665</v>
      </c>
      <c r="K276" s="2"/>
    </row>
    <row r="277" spans="1:11" x14ac:dyDescent="0.25">
      <c r="A277" s="2">
        <v>41214</v>
      </c>
      <c r="B277" s="1">
        <v>311742</v>
      </c>
      <c r="C277" s="4">
        <f t="shared" si="20"/>
        <v>341633</v>
      </c>
      <c r="D277" s="4">
        <f t="shared" si="21"/>
        <v>-29891</v>
      </c>
      <c r="E277">
        <f t="shared" si="22"/>
        <v>29891</v>
      </c>
      <c r="F277">
        <f t="shared" si="23"/>
        <v>893471881</v>
      </c>
      <c r="G277" s="10">
        <f t="shared" si="24"/>
        <v>9.5883775686304698E-2</v>
      </c>
      <c r="K277" s="2"/>
    </row>
    <row r="278" spans="1:11" x14ac:dyDescent="0.25">
      <c r="A278" s="2">
        <v>41244</v>
      </c>
      <c r="B278" s="1">
        <v>359306</v>
      </c>
      <c r="C278" s="4">
        <f t="shared" si="20"/>
        <v>311742</v>
      </c>
      <c r="D278" s="4">
        <f t="shared" si="21"/>
        <v>47564</v>
      </c>
      <c r="E278">
        <f t="shared" si="22"/>
        <v>47564</v>
      </c>
      <c r="F278">
        <f t="shared" si="23"/>
        <v>2262334096</v>
      </c>
      <c r="G278" s="10">
        <f t="shared" si="24"/>
        <v>0.13237741646396109</v>
      </c>
      <c r="K278" s="2"/>
    </row>
    <row r="279" spans="1:11" x14ac:dyDescent="0.25">
      <c r="A279" s="2">
        <v>41275</v>
      </c>
      <c r="B279" s="1">
        <v>311458</v>
      </c>
      <c r="C279" s="4">
        <f t="shared" si="20"/>
        <v>359306</v>
      </c>
      <c r="D279" s="4">
        <f t="shared" si="21"/>
        <v>-47848</v>
      </c>
      <c r="E279">
        <f t="shared" si="22"/>
        <v>47848</v>
      </c>
      <c r="F279">
        <f t="shared" si="23"/>
        <v>2289431104</v>
      </c>
      <c r="G279" s="10">
        <f t="shared" si="24"/>
        <v>0.15362585003435456</v>
      </c>
      <c r="K279" s="2"/>
    </row>
    <row r="280" spans="1:11" x14ac:dyDescent="0.25">
      <c r="A280" s="2">
        <v>41306</v>
      </c>
      <c r="B280" s="1">
        <v>235087</v>
      </c>
      <c r="C280" s="4">
        <f t="shared" si="20"/>
        <v>311458</v>
      </c>
      <c r="D280" s="4">
        <f t="shared" si="21"/>
        <v>-76371</v>
      </c>
      <c r="E280">
        <f t="shared" si="22"/>
        <v>76371</v>
      </c>
      <c r="F280">
        <f t="shared" si="23"/>
        <v>5832529641</v>
      </c>
      <c r="G280" s="10">
        <f t="shared" si="24"/>
        <v>0.32486271040083031</v>
      </c>
      <c r="K280" s="2"/>
    </row>
    <row r="281" spans="1:11" x14ac:dyDescent="0.25">
      <c r="A281" s="2">
        <v>41334</v>
      </c>
      <c r="B281" s="1">
        <v>283889</v>
      </c>
      <c r="C281" s="4">
        <f t="shared" si="20"/>
        <v>235087</v>
      </c>
      <c r="D281" s="4">
        <f t="shared" si="21"/>
        <v>48802</v>
      </c>
      <c r="E281">
        <f t="shared" si="22"/>
        <v>48802</v>
      </c>
      <c r="F281">
        <f t="shared" si="23"/>
        <v>2381635204</v>
      </c>
      <c r="G281" s="10">
        <f t="shared" si="24"/>
        <v>0.17190521647545343</v>
      </c>
      <c r="K281" s="2"/>
    </row>
    <row r="282" spans="1:11" x14ac:dyDescent="0.25">
      <c r="A282" s="2">
        <v>41365</v>
      </c>
      <c r="B282" s="1">
        <v>333716</v>
      </c>
      <c r="C282" s="4">
        <f t="shared" si="20"/>
        <v>283889</v>
      </c>
      <c r="D282" s="4">
        <f t="shared" si="21"/>
        <v>49827</v>
      </c>
      <c r="E282">
        <f t="shared" si="22"/>
        <v>49827</v>
      </c>
      <c r="F282">
        <f t="shared" si="23"/>
        <v>2482729929</v>
      </c>
      <c r="G282" s="10">
        <f t="shared" si="24"/>
        <v>0.14930959258770932</v>
      </c>
      <c r="K282" s="2"/>
    </row>
    <row r="283" spans="1:11" x14ac:dyDescent="0.25">
      <c r="A283" s="2">
        <v>41395</v>
      </c>
      <c r="B283" s="1">
        <v>316191</v>
      </c>
      <c r="C283" s="4">
        <f t="shared" si="20"/>
        <v>333716</v>
      </c>
      <c r="D283" s="4">
        <f t="shared" si="21"/>
        <v>-17525</v>
      </c>
      <c r="E283">
        <f t="shared" si="22"/>
        <v>17525</v>
      </c>
      <c r="F283">
        <f t="shared" si="23"/>
        <v>307125625</v>
      </c>
      <c r="G283" s="10">
        <f t="shared" si="24"/>
        <v>5.5425359988108457E-2</v>
      </c>
      <c r="K283" s="2"/>
    </row>
    <row r="284" spans="1:11" x14ac:dyDescent="0.25">
      <c r="A284" s="2">
        <v>41426</v>
      </c>
      <c r="B284" s="1">
        <v>318602</v>
      </c>
      <c r="C284" s="4">
        <f t="shared" si="20"/>
        <v>316191</v>
      </c>
      <c r="D284" s="4">
        <f t="shared" si="21"/>
        <v>2411</v>
      </c>
      <c r="E284">
        <f t="shared" si="22"/>
        <v>2411</v>
      </c>
      <c r="F284">
        <f t="shared" si="23"/>
        <v>5812921</v>
      </c>
      <c r="G284" s="10">
        <f t="shared" si="24"/>
        <v>7.5674352326727387E-3</v>
      </c>
      <c r="K284" s="2"/>
    </row>
    <row r="285" spans="1:11" x14ac:dyDescent="0.25">
      <c r="A285" s="2">
        <v>41456</v>
      </c>
      <c r="B285" s="1">
        <v>342291</v>
      </c>
      <c r="C285" s="4">
        <f t="shared" si="20"/>
        <v>318602</v>
      </c>
      <c r="D285" s="4">
        <f t="shared" si="21"/>
        <v>23689</v>
      </c>
      <c r="E285">
        <f t="shared" si="22"/>
        <v>23689</v>
      </c>
      <c r="F285">
        <f t="shared" si="23"/>
        <v>561168721</v>
      </c>
      <c r="G285" s="10">
        <f t="shared" si="24"/>
        <v>6.9207195047488831E-2</v>
      </c>
      <c r="K285" s="2"/>
    </row>
    <row r="286" spans="1:11" x14ac:dyDescent="0.25">
      <c r="A286" s="2">
        <v>41487</v>
      </c>
      <c r="B286" s="1">
        <v>329175</v>
      </c>
      <c r="C286" s="4">
        <f t="shared" si="20"/>
        <v>342291</v>
      </c>
      <c r="D286" s="4">
        <f t="shared" si="21"/>
        <v>-13116</v>
      </c>
      <c r="E286">
        <f t="shared" si="22"/>
        <v>13116</v>
      </c>
      <c r="F286">
        <f t="shared" si="23"/>
        <v>172029456</v>
      </c>
      <c r="G286" s="10">
        <f t="shared" si="24"/>
        <v>3.9845067213488267E-2</v>
      </c>
      <c r="K286" s="2"/>
    </row>
    <row r="287" spans="1:11" x14ac:dyDescent="0.25">
      <c r="A287" s="2">
        <v>41518</v>
      </c>
      <c r="B287" s="1">
        <v>309837</v>
      </c>
      <c r="C287" s="4">
        <f t="shared" si="20"/>
        <v>329175</v>
      </c>
      <c r="D287" s="4">
        <f t="shared" si="21"/>
        <v>-19338</v>
      </c>
      <c r="E287">
        <f t="shared" si="22"/>
        <v>19338</v>
      </c>
      <c r="F287">
        <f t="shared" si="23"/>
        <v>373958244</v>
      </c>
      <c r="G287" s="10">
        <f t="shared" si="24"/>
        <v>6.2413462562573227E-2</v>
      </c>
      <c r="K287" s="2"/>
    </row>
    <row r="288" spans="1:11" x14ac:dyDescent="0.25">
      <c r="A288" s="2">
        <v>41548</v>
      </c>
      <c r="B288" s="1">
        <v>330187</v>
      </c>
      <c r="C288" s="4">
        <f t="shared" si="20"/>
        <v>309837</v>
      </c>
      <c r="D288" s="4">
        <f t="shared" si="21"/>
        <v>20350</v>
      </c>
      <c r="E288">
        <f t="shared" si="22"/>
        <v>20350</v>
      </c>
      <c r="F288">
        <f t="shared" si="23"/>
        <v>414122500</v>
      </c>
      <c r="G288" s="10">
        <f t="shared" si="24"/>
        <v>6.1631742012859377E-2</v>
      </c>
      <c r="K288" s="2"/>
    </row>
    <row r="289" spans="1:11" x14ac:dyDescent="0.25">
      <c r="A289" s="2">
        <v>41579</v>
      </c>
      <c r="B289" s="1">
        <v>302919</v>
      </c>
      <c r="C289" s="4">
        <f t="shared" si="20"/>
        <v>330187</v>
      </c>
      <c r="D289" s="4">
        <f t="shared" si="21"/>
        <v>-27268</v>
      </c>
      <c r="E289">
        <f t="shared" si="22"/>
        <v>27268</v>
      </c>
      <c r="F289">
        <f t="shared" si="23"/>
        <v>743543824</v>
      </c>
      <c r="G289" s="10">
        <f t="shared" si="24"/>
        <v>9.0017463414312077E-2</v>
      </c>
      <c r="K289" s="2"/>
    </row>
    <row r="290" spans="1:11" x14ac:dyDescent="0.25">
      <c r="A290" s="2">
        <v>41609</v>
      </c>
      <c r="B290" s="1">
        <v>353813</v>
      </c>
      <c r="C290" s="4">
        <f t="shared" si="20"/>
        <v>302919</v>
      </c>
      <c r="D290" s="4">
        <f t="shared" si="21"/>
        <v>50894</v>
      </c>
      <c r="E290">
        <f t="shared" si="22"/>
        <v>50894</v>
      </c>
      <c r="F290">
        <f t="shared" si="23"/>
        <v>2590199236</v>
      </c>
      <c r="G290" s="10">
        <f t="shared" si="24"/>
        <v>0.14384434715513561</v>
      </c>
      <c r="K290" s="2"/>
    </row>
    <row r="291" spans="1:11" x14ac:dyDescent="0.25">
      <c r="A291" s="2">
        <v>41640</v>
      </c>
      <c r="B291" s="1">
        <v>312593</v>
      </c>
      <c r="C291" s="4">
        <f t="shared" si="20"/>
        <v>353813</v>
      </c>
      <c r="D291" s="4">
        <f t="shared" si="21"/>
        <v>-41220</v>
      </c>
      <c r="E291">
        <f t="shared" si="22"/>
        <v>41220</v>
      </c>
      <c r="F291">
        <f t="shared" si="23"/>
        <v>1699088400</v>
      </c>
      <c r="G291" s="10">
        <f t="shared" si="24"/>
        <v>0.13186475704830242</v>
      </c>
      <c r="K291" s="2"/>
    </row>
    <row r="292" spans="1:11" x14ac:dyDescent="0.25">
      <c r="A292" s="2">
        <v>41671</v>
      </c>
      <c r="B292" s="1">
        <v>259325</v>
      </c>
      <c r="C292" s="4">
        <f t="shared" si="20"/>
        <v>312593</v>
      </c>
      <c r="D292" s="4">
        <f t="shared" si="21"/>
        <v>-53268</v>
      </c>
      <c r="E292">
        <f t="shared" si="22"/>
        <v>53268</v>
      </c>
      <c r="F292">
        <f t="shared" si="23"/>
        <v>2837479824</v>
      </c>
      <c r="G292" s="10">
        <f t="shared" si="24"/>
        <v>0.20541019955654102</v>
      </c>
      <c r="K292" s="2"/>
    </row>
    <row r="293" spans="1:11" x14ac:dyDescent="0.25">
      <c r="A293" s="2">
        <v>41699</v>
      </c>
      <c r="B293" s="1">
        <v>240793</v>
      </c>
      <c r="C293" s="4">
        <f t="shared" si="20"/>
        <v>259325</v>
      </c>
      <c r="D293" s="4">
        <f t="shared" si="21"/>
        <v>-18532</v>
      </c>
      <c r="E293">
        <f t="shared" si="22"/>
        <v>18532</v>
      </c>
      <c r="F293">
        <f t="shared" si="23"/>
        <v>343435024</v>
      </c>
      <c r="G293" s="10">
        <f t="shared" si="24"/>
        <v>7.6962370168568023E-2</v>
      </c>
      <c r="K293" s="2"/>
    </row>
    <row r="294" spans="1:11" x14ac:dyDescent="0.25">
      <c r="A294" s="2">
        <v>41730</v>
      </c>
      <c r="B294" s="1">
        <v>293229</v>
      </c>
      <c r="C294" s="4">
        <f t="shared" si="20"/>
        <v>240793</v>
      </c>
      <c r="D294" s="4">
        <f t="shared" si="21"/>
        <v>52436</v>
      </c>
      <c r="E294">
        <f t="shared" si="22"/>
        <v>52436</v>
      </c>
      <c r="F294">
        <f t="shared" si="23"/>
        <v>2749534096</v>
      </c>
      <c r="G294" s="10">
        <f t="shared" si="24"/>
        <v>0.17882269489034167</v>
      </c>
      <c r="K294" s="2"/>
    </row>
    <row r="295" spans="1:11" x14ac:dyDescent="0.25">
      <c r="A295" s="2">
        <v>41760</v>
      </c>
      <c r="B295" s="1">
        <v>293344</v>
      </c>
      <c r="C295" s="4">
        <f t="shared" si="20"/>
        <v>293229</v>
      </c>
      <c r="D295" s="4">
        <f t="shared" si="21"/>
        <v>115</v>
      </c>
      <c r="E295">
        <f t="shared" si="22"/>
        <v>115</v>
      </c>
      <c r="F295">
        <f t="shared" si="23"/>
        <v>13225</v>
      </c>
      <c r="G295" s="10">
        <f t="shared" si="24"/>
        <v>3.9203119886549578E-4</v>
      </c>
      <c r="K295" s="2"/>
    </row>
    <row r="296" spans="1:11" x14ac:dyDescent="0.25">
      <c r="A296" s="2">
        <v>41791</v>
      </c>
      <c r="B296" s="1">
        <v>263557</v>
      </c>
      <c r="C296" s="4">
        <f t="shared" si="20"/>
        <v>293344</v>
      </c>
      <c r="D296" s="4">
        <f t="shared" si="21"/>
        <v>-29787</v>
      </c>
      <c r="E296">
        <f t="shared" si="22"/>
        <v>29787</v>
      </c>
      <c r="F296">
        <f t="shared" si="23"/>
        <v>887265369</v>
      </c>
      <c r="G296" s="10">
        <f t="shared" si="24"/>
        <v>0.11301919508872843</v>
      </c>
      <c r="K296" s="2"/>
    </row>
    <row r="297" spans="1:11" x14ac:dyDescent="0.25">
      <c r="A297" s="2">
        <v>41821</v>
      </c>
      <c r="B297" s="1">
        <v>294757</v>
      </c>
      <c r="C297" s="4">
        <f t="shared" si="20"/>
        <v>263557</v>
      </c>
      <c r="D297" s="4">
        <f t="shared" si="21"/>
        <v>31200</v>
      </c>
      <c r="E297">
        <f t="shared" si="22"/>
        <v>31200</v>
      </c>
      <c r="F297">
        <f t="shared" si="23"/>
        <v>973440000</v>
      </c>
      <c r="G297" s="10">
        <f t="shared" si="24"/>
        <v>0.10584990347981557</v>
      </c>
      <c r="K297" s="2"/>
    </row>
    <row r="298" spans="1:11" x14ac:dyDescent="0.25">
      <c r="A298" s="2">
        <v>41852</v>
      </c>
      <c r="B298" s="1">
        <v>272448</v>
      </c>
      <c r="C298" s="4">
        <f t="shared" si="20"/>
        <v>294757</v>
      </c>
      <c r="D298" s="4">
        <f t="shared" si="21"/>
        <v>-22309</v>
      </c>
      <c r="E298">
        <f t="shared" si="22"/>
        <v>22309</v>
      </c>
      <c r="F298">
        <f t="shared" si="23"/>
        <v>497691481</v>
      </c>
      <c r="G298" s="10">
        <f t="shared" si="24"/>
        <v>8.1883515386422356E-2</v>
      </c>
      <c r="K298" s="2"/>
    </row>
    <row r="299" spans="1:11" x14ac:dyDescent="0.25">
      <c r="A299" s="2">
        <v>41883</v>
      </c>
      <c r="B299" s="1">
        <v>296286</v>
      </c>
      <c r="C299" s="4">
        <f t="shared" si="20"/>
        <v>272448</v>
      </c>
      <c r="D299" s="4">
        <f t="shared" si="21"/>
        <v>23838</v>
      </c>
      <c r="E299">
        <f t="shared" si="22"/>
        <v>23838</v>
      </c>
      <c r="F299">
        <f t="shared" si="23"/>
        <v>568250244</v>
      </c>
      <c r="G299" s="10">
        <f t="shared" si="24"/>
        <v>8.0456045847593208E-2</v>
      </c>
      <c r="K299" s="2"/>
    </row>
    <row r="300" spans="1:11" x14ac:dyDescent="0.25">
      <c r="A300" s="2">
        <v>41913</v>
      </c>
      <c r="B300" s="1">
        <v>306849</v>
      </c>
      <c r="C300" s="4">
        <f t="shared" si="20"/>
        <v>296286</v>
      </c>
      <c r="D300" s="4">
        <f t="shared" si="21"/>
        <v>10563</v>
      </c>
      <c r="E300">
        <f t="shared" si="22"/>
        <v>10563</v>
      </c>
      <c r="F300">
        <f t="shared" si="23"/>
        <v>111576969</v>
      </c>
      <c r="G300" s="10">
        <f t="shared" si="24"/>
        <v>3.4424097846171897E-2</v>
      </c>
      <c r="K300" s="2"/>
    </row>
    <row r="301" spans="1:11" x14ac:dyDescent="0.25">
      <c r="A301" s="2">
        <v>41944</v>
      </c>
      <c r="B301" s="1">
        <v>294636</v>
      </c>
      <c r="C301" s="4">
        <f t="shared" si="20"/>
        <v>306849</v>
      </c>
      <c r="D301" s="4">
        <f t="shared" si="21"/>
        <v>-12213</v>
      </c>
      <c r="E301">
        <f t="shared" si="22"/>
        <v>12213</v>
      </c>
      <c r="F301">
        <f t="shared" si="23"/>
        <v>149157369</v>
      </c>
      <c r="G301" s="10">
        <f t="shared" si="24"/>
        <v>4.1451146499409439E-2</v>
      </c>
      <c r="K301" s="2"/>
    </row>
    <row r="302" spans="1:11" x14ac:dyDescent="0.25">
      <c r="A302" s="2">
        <v>41974</v>
      </c>
      <c r="B302" s="1">
        <v>370001</v>
      </c>
      <c r="C302" s="4">
        <f t="shared" si="20"/>
        <v>294636</v>
      </c>
      <c r="D302" s="4">
        <f t="shared" si="21"/>
        <v>75365</v>
      </c>
      <c r="E302">
        <f t="shared" si="22"/>
        <v>75365</v>
      </c>
      <c r="F302">
        <f t="shared" si="23"/>
        <v>5679883225</v>
      </c>
      <c r="G302" s="10">
        <f t="shared" si="24"/>
        <v>0.20368863867935491</v>
      </c>
      <c r="K302" s="2"/>
    </row>
    <row r="303" spans="1:11" x14ac:dyDescent="0.25">
      <c r="A303" s="2">
        <v>42005</v>
      </c>
      <c r="B303" s="1">
        <v>253788</v>
      </c>
      <c r="C303" s="4">
        <f t="shared" si="20"/>
        <v>370001</v>
      </c>
      <c r="D303" s="4">
        <f t="shared" si="21"/>
        <v>-116213</v>
      </c>
      <c r="E303">
        <f t="shared" si="22"/>
        <v>116213</v>
      </c>
      <c r="F303">
        <f t="shared" si="23"/>
        <v>13505461369</v>
      </c>
      <c r="G303" s="10">
        <f t="shared" si="24"/>
        <v>0.4579136917427144</v>
      </c>
      <c r="K303" s="2"/>
    </row>
    <row r="304" spans="1:11" x14ac:dyDescent="0.25">
      <c r="A304" s="2">
        <v>42036</v>
      </c>
      <c r="B304" s="1">
        <v>185938</v>
      </c>
      <c r="C304" s="4">
        <f t="shared" si="20"/>
        <v>253788</v>
      </c>
      <c r="D304" s="4">
        <f t="shared" si="21"/>
        <v>-67850</v>
      </c>
      <c r="E304">
        <f t="shared" si="22"/>
        <v>67850</v>
      </c>
      <c r="F304">
        <f t="shared" si="23"/>
        <v>4603622500</v>
      </c>
      <c r="G304" s="10">
        <f t="shared" si="24"/>
        <v>0.36490658176381374</v>
      </c>
      <c r="K304" s="2"/>
    </row>
    <row r="305" spans="1:11" x14ac:dyDescent="0.25">
      <c r="A305" s="2">
        <v>42064</v>
      </c>
      <c r="B305" s="1">
        <v>234658</v>
      </c>
      <c r="C305" s="4">
        <f t="shared" si="20"/>
        <v>185938</v>
      </c>
      <c r="D305" s="4">
        <f t="shared" si="21"/>
        <v>48720</v>
      </c>
      <c r="E305">
        <f t="shared" si="22"/>
        <v>48720</v>
      </c>
      <c r="F305">
        <f t="shared" si="23"/>
        <v>2373638400</v>
      </c>
      <c r="G305" s="10">
        <f t="shared" si="24"/>
        <v>0.20762130419589359</v>
      </c>
      <c r="K305" s="2"/>
    </row>
    <row r="306" spans="1:11" x14ac:dyDescent="0.25">
      <c r="A306" s="2">
        <v>42095</v>
      </c>
      <c r="B306" s="1">
        <v>219371</v>
      </c>
      <c r="C306" s="4">
        <f t="shared" si="20"/>
        <v>234658</v>
      </c>
      <c r="D306" s="4">
        <f t="shared" si="21"/>
        <v>-15287</v>
      </c>
      <c r="E306">
        <f t="shared" si="22"/>
        <v>15287</v>
      </c>
      <c r="F306">
        <f t="shared" si="23"/>
        <v>233692369</v>
      </c>
      <c r="G306" s="10">
        <f t="shared" si="24"/>
        <v>6.9685601104977415E-2</v>
      </c>
      <c r="K306" s="2"/>
    </row>
    <row r="307" spans="1:11" x14ac:dyDescent="0.25">
      <c r="A307" s="2">
        <v>42125</v>
      </c>
      <c r="B307" s="1">
        <v>212693</v>
      </c>
      <c r="C307" s="4">
        <f t="shared" si="20"/>
        <v>219371</v>
      </c>
      <c r="D307" s="4">
        <f t="shared" si="21"/>
        <v>-6678</v>
      </c>
      <c r="E307">
        <f t="shared" si="22"/>
        <v>6678</v>
      </c>
      <c r="F307">
        <f t="shared" si="23"/>
        <v>44595684</v>
      </c>
      <c r="G307" s="10">
        <f t="shared" si="24"/>
        <v>3.1397366156855185E-2</v>
      </c>
      <c r="K307" s="2"/>
    </row>
    <row r="308" spans="1:11" x14ac:dyDescent="0.25">
      <c r="A308" s="2">
        <v>42156</v>
      </c>
      <c r="B308" s="1">
        <v>212522</v>
      </c>
      <c r="C308" s="4">
        <f t="shared" si="20"/>
        <v>212693</v>
      </c>
      <c r="D308" s="4">
        <f t="shared" si="21"/>
        <v>-171</v>
      </c>
      <c r="E308">
        <f t="shared" si="22"/>
        <v>171</v>
      </c>
      <c r="F308">
        <f t="shared" si="23"/>
        <v>29241</v>
      </c>
      <c r="G308" s="10">
        <f t="shared" si="24"/>
        <v>8.0462258025051523E-4</v>
      </c>
      <c r="K308" s="2"/>
    </row>
    <row r="309" spans="1:11" x14ac:dyDescent="0.25">
      <c r="A309" s="2">
        <v>42186</v>
      </c>
      <c r="B309" s="1">
        <v>227606</v>
      </c>
      <c r="C309" s="4">
        <f t="shared" si="20"/>
        <v>212522</v>
      </c>
      <c r="D309" s="4">
        <f t="shared" si="21"/>
        <v>15084</v>
      </c>
      <c r="E309">
        <f t="shared" si="22"/>
        <v>15084</v>
      </c>
      <c r="F309">
        <f t="shared" si="23"/>
        <v>227527056</v>
      </c>
      <c r="G309" s="10">
        <f t="shared" si="24"/>
        <v>6.627241812605994E-2</v>
      </c>
      <c r="K309" s="2"/>
    </row>
    <row r="310" spans="1:11" x14ac:dyDescent="0.25">
      <c r="A310" s="2">
        <v>42217</v>
      </c>
      <c r="B310" s="1">
        <v>207261</v>
      </c>
      <c r="C310" s="4">
        <f t="shared" si="20"/>
        <v>227606</v>
      </c>
      <c r="D310" s="4">
        <f t="shared" si="21"/>
        <v>-20345</v>
      </c>
      <c r="E310">
        <f t="shared" si="22"/>
        <v>20345</v>
      </c>
      <c r="F310">
        <f t="shared" si="23"/>
        <v>413919025</v>
      </c>
      <c r="G310" s="10">
        <f t="shared" si="24"/>
        <v>9.8161255614901022E-2</v>
      </c>
      <c r="K310" s="2"/>
    </row>
    <row r="311" spans="1:11" x14ac:dyDescent="0.25">
      <c r="A311" s="2">
        <v>42248</v>
      </c>
      <c r="B311" s="1">
        <v>200075</v>
      </c>
      <c r="C311" s="4">
        <f t="shared" si="20"/>
        <v>207261</v>
      </c>
      <c r="D311" s="4">
        <f t="shared" si="21"/>
        <v>-7186</v>
      </c>
      <c r="E311">
        <f t="shared" si="22"/>
        <v>7186</v>
      </c>
      <c r="F311">
        <f t="shared" si="23"/>
        <v>51638596</v>
      </c>
      <c r="G311" s="10">
        <f t="shared" si="24"/>
        <v>3.5916531300762215E-2</v>
      </c>
      <c r="K311" s="2"/>
    </row>
    <row r="312" spans="1:11" x14ac:dyDescent="0.25">
      <c r="A312" s="2">
        <v>42278</v>
      </c>
      <c r="B312" s="1">
        <v>192151</v>
      </c>
      <c r="C312" s="4">
        <f t="shared" si="20"/>
        <v>200075</v>
      </c>
      <c r="D312" s="4">
        <f t="shared" si="21"/>
        <v>-7924</v>
      </c>
      <c r="E312">
        <f t="shared" si="22"/>
        <v>7924</v>
      </c>
      <c r="F312">
        <f t="shared" si="23"/>
        <v>62789776</v>
      </c>
      <c r="G312" s="10">
        <f t="shared" si="24"/>
        <v>4.1238401049174866E-2</v>
      </c>
      <c r="K312" s="2"/>
    </row>
    <row r="313" spans="1:11" x14ac:dyDescent="0.25">
      <c r="A313" s="2">
        <v>42309</v>
      </c>
      <c r="B313" s="1">
        <v>195193</v>
      </c>
      <c r="C313" s="4">
        <f t="shared" si="20"/>
        <v>192151</v>
      </c>
      <c r="D313" s="4">
        <f t="shared" si="21"/>
        <v>3042</v>
      </c>
      <c r="E313">
        <f t="shared" si="22"/>
        <v>3042</v>
      </c>
      <c r="F313">
        <f t="shared" si="23"/>
        <v>9253764</v>
      </c>
      <c r="G313" s="10">
        <f t="shared" si="24"/>
        <v>1.5584575266531075E-2</v>
      </c>
      <c r="K313" s="2"/>
    </row>
    <row r="314" spans="1:11" x14ac:dyDescent="0.25">
      <c r="A314" s="2">
        <v>42339</v>
      </c>
      <c r="B314" s="1">
        <v>227724</v>
      </c>
      <c r="C314" s="4">
        <f t="shared" si="20"/>
        <v>195193</v>
      </c>
      <c r="D314" s="4">
        <f t="shared" si="21"/>
        <v>32531</v>
      </c>
      <c r="E314">
        <f t="shared" si="22"/>
        <v>32531</v>
      </c>
      <c r="F314">
        <f t="shared" si="23"/>
        <v>1058265961</v>
      </c>
      <c r="G314" s="10">
        <f t="shared" si="24"/>
        <v>0.14285275157646976</v>
      </c>
      <c r="K314" s="2"/>
    </row>
    <row r="315" spans="1:11" x14ac:dyDescent="0.25">
      <c r="A315" s="2">
        <v>42370</v>
      </c>
      <c r="B315" s="1">
        <v>155277</v>
      </c>
      <c r="C315" s="4">
        <f t="shared" si="20"/>
        <v>227724</v>
      </c>
      <c r="D315" s="4">
        <f t="shared" si="21"/>
        <v>-72447</v>
      </c>
      <c r="E315">
        <f t="shared" si="22"/>
        <v>72447</v>
      </c>
      <c r="F315">
        <f t="shared" si="23"/>
        <v>5248567809</v>
      </c>
      <c r="G315" s="10">
        <f t="shared" si="24"/>
        <v>0.4665662010471609</v>
      </c>
      <c r="K315" s="2"/>
    </row>
    <row r="316" spans="1:11" x14ac:dyDescent="0.25">
      <c r="A316" s="2">
        <v>42401</v>
      </c>
      <c r="B316" s="1">
        <v>146816</v>
      </c>
      <c r="C316" s="4">
        <f t="shared" si="20"/>
        <v>155277</v>
      </c>
      <c r="D316" s="4">
        <f t="shared" si="21"/>
        <v>-8461</v>
      </c>
      <c r="E316">
        <f t="shared" si="22"/>
        <v>8461</v>
      </c>
      <c r="F316">
        <f t="shared" si="23"/>
        <v>71588521</v>
      </c>
      <c r="G316" s="10">
        <f t="shared" si="24"/>
        <v>5.7629958587619878E-2</v>
      </c>
      <c r="K316" s="2"/>
    </row>
    <row r="317" spans="1:11" x14ac:dyDescent="0.25">
      <c r="A317" s="2">
        <v>42430</v>
      </c>
      <c r="B317" s="1">
        <v>179279</v>
      </c>
      <c r="C317" s="4">
        <f t="shared" si="20"/>
        <v>146816</v>
      </c>
      <c r="D317" s="4">
        <f t="shared" si="21"/>
        <v>32463</v>
      </c>
      <c r="E317">
        <f t="shared" si="22"/>
        <v>32463</v>
      </c>
      <c r="F317">
        <f t="shared" si="23"/>
        <v>1053846369</v>
      </c>
      <c r="G317" s="10">
        <f t="shared" si="24"/>
        <v>0.18107530720273987</v>
      </c>
      <c r="K317" s="2"/>
    </row>
    <row r="318" spans="1:11" x14ac:dyDescent="0.25">
      <c r="A318" s="2">
        <v>42461</v>
      </c>
      <c r="B318" s="1">
        <v>162946</v>
      </c>
      <c r="C318" s="4">
        <f t="shared" si="20"/>
        <v>179279</v>
      </c>
      <c r="D318" s="4">
        <f t="shared" si="21"/>
        <v>-16333</v>
      </c>
      <c r="E318">
        <f t="shared" si="22"/>
        <v>16333</v>
      </c>
      <c r="F318">
        <f t="shared" si="23"/>
        <v>266766889</v>
      </c>
      <c r="G318" s="10">
        <f t="shared" si="24"/>
        <v>0.10023566089379303</v>
      </c>
      <c r="K318" s="2"/>
    </row>
    <row r="319" spans="1:11" x14ac:dyDescent="0.25">
      <c r="A319" s="2">
        <v>42491</v>
      </c>
      <c r="B319" s="1">
        <v>167487</v>
      </c>
      <c r="C319" s="4">
        <f t="shared" si="20"/>
        <v>162946</v>
      </c>
      <c r="D319" s="4">
        <f t="shared" si="21"/>
        <v>4541</v>
      </c>
      <c r="E319">
        <f t="shared" si="22"/>
        <v>4541</v>
      </c>
      <c r="F319">
        <f t="shared" si="23"/>
        <v>20620681</v>
      </c>
      <c r="G319" s="10">
        <f t="shared" si="24"/>
        <v>2.7112552018962666E-2</v>
      </c>
      <c r="K319" s="2"/>
    </row>
    <row r="320" spans="1:11" x14ac:dyDescent="0.25">
      <c r="A320" s="2">
        <v>42522</v>
      </c>
      <c r="B320" s="1">
        <v>171802</v>
      </c>
      <c r="C320" s="4">
        <f t="shared" si="20"/>
        <v>167487</v>
      </c>
      <c r="D320" s="4">
        <f t="shared" si="21"/>
        <v>4315</v>
      </c>
      <c r="E320">
        <f t="shared" si="22"/>
        <v>4315</v>
      </c>
      <c r="F320">
        <f t="shared" si="23"/>
        <v>18619225</v>
      </c>
      <c r="G320" s="10">
        <f t="shared" si="24"/>
        <v>2.5116122047473256E-2</v>
      </c>
      <c r="K320" s="2"/>
    </row>
    <row r="321" spans="1:11" x14ac:dyDescent="0.25">
      <c r="A321" s="2">
        <v>42552</v>
      </c>
      <c r="B321" s="1">
        <v>181399</v>
      </c>
      <c r="C321" s="4">
        <f t="shared" si="20"/>
        <v>171802</v>
      </c>
      <c r="D321" s="4">
        <f t="shared" si="21"/>
        <v>9597</v>
      </c>
      <c r="E321">
        <f t="shared" si="22"/>
        <v>9597</v>
      </c>
      <c r="F321">
        <f t="shared" si="23"/>
        <v>92102409</v>
      </c>
      <c r="G321" s="10">
        <f t="shared" si="24"/>
        <v>5.2905473569314056E-2</v>
      </c>
      <c r="K321" s="2"/>
    </row>
    <row r="322" spans="1:11" x14ac:dyDescent="0.25">
      <c r="A322" s="2">
        <v>42583</v>
      </c>
      <c r="B322" s="1">
        <v>183887</v>
      </c>
      <c r="C322" s="4">
        <f t="shared" si="20"/>
        <v>181399</v>
      </c>
      <c r="D322" s="4">
        <f t="shared" si="21"/>
        <v>2488</v>
      </c>
      <c r="E322">
        <f t="shared" si="22"/>
        <v>2488</v>
      </c>
      <c r="F322">
        <f t="shared" si="23"/>
        <v>6190144</v>
      </c>
      <c r="G322" s="10">
        <f t="shared" si="24"/>
        <v>1.353004834490747E-2</v>
      </c>
      <c r="K322" s="2"/>
    </row>
    <row r="323" spans="1:11" x14ac:dyDescent="0.25">
      <c r="A323" s="2">
        <v>42614</v>
      </c>
      <c r="B323" s="1">
        <v>159953</v>
      </c>
      <c r="C323" s="4">
        <f t="shared" si="20"/>
        <v>183887</v>
      </c>
      <c r="D323" s="4">
        <f t="shared" si="21"/>
        <v>-23934</v>
      </c>
      <c r="E323">
        <f t="shared" si="22"/>
        <v>23934</v>
      </c>
      <c r="F323">
        <f t="shared" si="23"/>
        <v>572836356</v>
      </c>
      <c r="G323" s="10">
        <f t="shared" si="24"/>
        <v>0.14963145423968291</v>
      </c>
      <c r="K323" s="2"/>
    </row>
    <row r="324" spans="1:11" x14ac:dyDescent="0.25">
      <c r="A324" s="2">
        <v>42644</v>
      </c>
      <c r="B324" s="1">
        <v>159032</v>
      </c>
      <c r="C324" s="4">
        <f t="shared" si="20"/>
        <v>159953</v>
      </c>
      <c r="D324" s="4">
        <f t="shared" si="21"/>
        <v>-921</v>
      </c>
      <c r="E324">
        <f t="shared" si="22"/>
        <v>921</v>
      </c>
      <c r="F324">
        <f t="shared" si="23"/>
        <v>848241</v>
      </c>
      <c r="G324" s="10">
        <f t="shared" si="24"/>
        <v>5.7912872880929627E-3</v>
      </c>
      <c r="K324" s="2"/>
    </row>
    <row r="325" spans="1:11" x14ac:dyDescent="0.25">
      <c r="A325" s="2">
        <v>42675</v>
      </c>
      <c r="B325" s="1">
        <v>178138</v>
      </c>
      <c r="C325" s="4">
        <f t="shared" ref="C325:C388" si="25">B324</f>
        <v>159032</v>
      </c>
      <c r="D325" s="4">
        <f t="shared" ref="D325:D388" si="26">B325-C325</f>
        <v>19106</v>
      </c>
      <c r="E325">
        <f t="shared" ref="E325:E388" si="27">ABS(D325)</f>
        <v>19106</v>
      </c>
      <c r="F325">
        <f t="shared" ref="F325:F388" si="28">E325^2</f>
        <v>365039236</v>
      </c>
      <c r="G325" s="10">
        <f t="shared" ref="G325:G388" si="29">E325/B325</f>
        <v>0.10725392673096139</v>
      </c>
      <c r="K325" s="2"/>
    </row>
    <row r="326" spans="1:11" x14ac:dyDescent="0.25">
      <c r="A326" s="2">
        <v>42705</v>
      </c>
      <c r="B326" s="1">
        <v>204346</v>
      </c>
      <c r="C326" s="4">
        <f t="shared" si="25"/>
        <v>178138</v>
      </c>
      <c r="D326" s="4">
        <f t="shared" si="26"/>
        <v>26208</v>
      </c>
      <c r="E326">
        <f t="shared" si="27"/>
        <v>26208</v>
      </c>
      <c r="F326">
        <f t="shared" si="28"/>
        <v>686859264</v>
      </c>
      <c r="G326" s="10">
        <f t="shared" si="29"/>
        <v>0.1282530609848003</v>
      </c>
      <c r="K326" s="2"/>
    </row>
    <row r="327" spans="1:11" x14ac:dyDescent="0.25">
      <c r="A327" s="2">
        <v>42736</v>
      </c>
      <c r="B327" s="1">
        <v>147200</v>
      </c>
      <c r="C327" s="4">
        <f t="shared" si="25"/>
        <v>204346</v>
      </c>
      <c r="D327" s="4">
        <f t="shared" si="26"/>
        <v>-57146</v>
      </c>
      <c r="E327">
        <f t="shared" si="27"/>
        <v>57146</v>
      </c>
      <c r="F327">
        <f t="shared" si="28"/>
        <v>3265665316</v>
      </c>
      <c r="G327" s="10">
        <f t="shared" si="29"/>
        <v>0.38822010869565216</v>
      </c>
      <c r="K327" s="2"/>
    </row>
    <row r="328" spans="1:11" x14ac:dyDescent="0.25">
      <c r="A328" s="2">
        <v>42767</v>
      </c>
      <c r="B328" s="1">
        <v>135649</v>
      </c>
      <c r="C328" s="4">
        <f t="shared" si="25"/>
        <v>147200</v>
      </c>
      <c r="D328" s="4">
        <f t="shared" si="26"/>
        <v>-11551</v>
      </c>
      <c r="E328">
        <f t="shared" si="27"/>
        <v>11551</v>
      </c>
      <c r="F328">
        <f t="shared" si="28"/>
        <v>133425601</v>
      </c>
      <c r="G328" s="10">
        <f t="shared" si="29"/>
        <v>8.5153594939881602E-2</v>
      </c>
      <c r="K328" s="2"/>
    </row>
    <row r="329" spans="1:11" x14ac:dyDescent="0.25">
      <c r="A329" s="2">
        <v>42795</v>
      </c>
      <c r="B329" s="1">
        <v>189105</v>
      </c>
      <c r="C329" s="4">
        <f t="shared" si="25"/>
        <v>135649</v>
      </c>
      <c r="D329" s="4">
        <f t="shared" si="26"/>
        <v>53456</v>
      </c>
      <c r="E329">
        <f t="shared" si="27"/>
        <v>53456</v>
      </c>
      <c r="F329">
        <f t="shared" si="28"/>
        <v>2857543936</v>
      </c>
      <c r="G329" s="10">
        <f t="shared" si="29"/>
        <v>0.28267893498321039</v>
      </c>
      <c r="K329" s="2"/>
    </row>
    <row r="330" spans="1:11" x14ac:dyDescent="0.25">
      <c r="A330" s="2">
        <v>42826</v>
      </c>
      <c r="B330" s="1">
        <v>156907</v>
      </c>
      <c r="C330" s="4">
        <f t="shared" si="25"/>
        <v>189105</v>
      </c>
      <c r="D330" s="4">
        <f t="shared" si="26"/>
        <v>-32198</v>
      </c>
      <c r="E330">
        <f t="shared" si="27"/>
        <v>32198</v>
      </c>
      <c r="F330">
        <f t="shared" si="28"/>
        <v>1036711204</v>
      </c>
      <c r="G330" s="10">
        <f t="shared" si="29"/>
        <v>0.20520435672086013</v>
      </c>
      <c r="K330" s="2"/>
    </row>
    <row r="331" spans="1:11" x14ac:dyDescent="0.25">
      <c r="A331" s="2">
        <v>42856</v>
      </c>
      <c r="B331" s="1">
        <v>195551</v>
      </c>
      <c r="C331" s="4">
        <f t="shared" si="25"/>
        <v>156907</v>
      </c>
      <c r="D331" s="4">
        <f t="shared" si="26"/>
        <v>38644</v>
      </c>
      <c r="E331">
        <f t="shared" si="27"/>
        <v>38644</v>
      </c>
      <c r="F331">
        <f t="shared" si="28"/>
        <v>1493358736</v>
      </c>
      <c r="G331" s="10">
        <f t="shared" si="29"/>
        <v>0.19761596719014476</v>
      </c>
      <c r="K331" s="2"/>
    </row>
    <row r="332" spans="1:11" x14ac:dyDescent="0.25">
      <c r="A332" s="2">
        <v>42887</v>
      </c>
      <c r="B332" s="1">
        <v>194796</v>
      </c>
      <c r="C332" s="4">
        <f t="shared" si="25"/>
        <v>195551</v>
      </c>
      <c r="D332" s="4">
        <f t="shared" si="26"/>
        <v>-755</v>
      </c>
      <c r="E332">
        <f t="shared" si="27"/>
        <v>755</v>
      </c>
      <c r="F332">
        <f t="shared" si="28"/>
        <v>570025</v>
      </c>
      <c r="G332" s="10">
        <f t="shared" si="29"/>
        <v>3.875849606768106E-3</v>
      </c>
      <c r="K332" s="2"/>
    </row>
    <row r="333" spans="1:11" x14ac:dyDescent="0.25">
      <c r="A333" s="2">
        <v>42917</v>
      </c>
      <c r="B333" s="1">
        <v>184800</v>
      </c>
      <c r="C333" s="4">
        <f t="shared" si="25"/>
        <v>194796</v>
      </c>
      <c r="D333" s="4">
        <f t="shared" si="26"/>
        <v>-9996</v>
      </c>
      <c r="E333">
        <f t="shared" si="27"/>
        <v>9996</v>
      </c>
      <c r="F333">
        <f t="shared" si="28"/>
        <v>99920016</v>
      </c>
      <c r="G333" s="10">
        <f t="shared" si="29"/>
        <v>5.4090909090909092E-2</v>
      </c>
      <c r="K333" s="2"/>
    </row>
    <row r="334" spans="1:11" x14ac:dyDescent="0.25">
      <c r="A334" s="2">
        <v>42948</v>
      </c>
      <c r="B334" s="1">
        <v>216520</v>
      </c>
      <c r="C334" s="4">
        <f t="shared" si="25"/>
        <v>184800</v>
      </c>
      <c r="D334" s="4">
        <f t="shared" si="26"/>
        <v>31720</v>
      </c>
      <c r="E334">
        <f t="shared" si="27"/>
        <v>31720</v>
      </c>
      <c r="F334">
        <f t="shared" si="28"/>
        <v>1006158400</v>
      </c>
      <c r="G334" s="10">
        <f t="shared" si="29"/>
        <v>0.14649916866802143</v>
      </c>
      <c r="K334" s="2"/>
    </row>
    <row r="335" spans="1:11" x14ac:dyDescent="0.25">
      <c r="A335" s="2">
        <v>42979</v>
      </c>
      <c r="B335" s="1">
        <v>199217</v>
      </c>
      <c r="C335" s="4">
        <f t="shared" si="25"/>
        <v>216520</v>
      </c>
      <c r="D335" s="4">
        <f t="shared" si="26"/>
        <v>-17303</v>
      </c>
      <c r="E335">
        <f t="shared" si="27"/>
        <v>17303</v>
      </c>
      <c r="F335">
        <f t="shared" si="28"/>
        <v>299393809</v>
      </c>
      <c r="G335" s="10">
        <f t="shared" si="29"/>
        <v>8.6855037471701715E-2</v>
      </c>
      <c r="K335" s="2"/>
    </row>
    <row r="336" spans="1:11" x14ac:dyDescent="0.25">
      <c r="A336" s="2">
        <v>43009</v>
      </c>
      <c r="B336" s="1">
        <v>202844</v>
      </c>
      <c r="C336" s="4">
        <f t="shared" si="25"/>
        <v>199217</v>
      </c>
      <c r="D336" s="4">
        <f t="shared" si="26"/>
        <v>3627</v>
      </c>
      <c r="E336">
        <f t="shared" si="27"/>
        <v>3627</v>
      </c>
      <c r="F336">
        <f t="shared" si="28"/>
        <v>13155129</v>
      </c>
      <c r="G336" s="10">
        <f t="shared" si="29"/>
        <v>1.7880735935004239E-2</v>
      </c>
      <c r="K336" s="2"/>
    </row>
    <row r="337" spans="1:11" x14ac:dyDescent="0.25">
      <c r="A337" s="2">
        <v>43040</v>
      </c>
      <c r="B337" s="1">
        <v>204196</v>
      </c>
      <c r="C337" s="4">
        <f t="shared" si="25"/>
        <v>202844</v>
      </c>
      <c r="D337" s="4">
        <f t="shared" si="26"/>
        <v>1352</v>
      </c>
      <c r="E337">
        <f t="shared" si="27"/>
        <v>1352</v>
      </c>
      <c r="F337">
        <f t="shared" si="28"/>
        <v>1827904</v>
      </c>
      <c r="G337" s="10">
        <f t="shared" si="29"/>
        <v>6.621089541420988E-3</v>
      </c>
      <c r="K337" s="2"/>
    </row>
    <row r="338" spans="1:11" x14ac:dyDescent="0.25">
      <c r="A338" s="2">
        <v>43070</v>
      </c>
      <c r="B338" s="1">
        <v>212620</v>
      </c>
      <c r="C338" s="4">
        <f t="shared" si="25"/>
        <v>204196</v>
      </c>
      <c r="D338" s="4">
        <f t="shared" si="26"/>
        <v>8424</v>
      </c>
      <c r="E338">
        <f t="shared" si="27"/>
        <v>8424</v>
      </c>
      <c r="F338">
        <f t="shared" si="28"/>
        <v>70963776</v>
      </c>
      <c r="G338" s="10">
        <f t="shared" si="29"/>
        <v>3.9619979305803785E-2</v>
      </c>
      <c r="K338" s="2"/>
    </row>
    <row r="339" spans="1:11" x14ac:dyDescent="0.25">
      <c r="A339" s="2">
        <v>43101</v>
      </c>
      <c r="B339" s="1">
        <v>181245</v>
      </c>
      <c r="C339" s="4">
        <f t="shared" si="25"/>
        <v>212620</v>
      </c>
      <c r="D339" s="4">
        <f t="shared" si="26"/>
        <v>-31375</v>
      </c>
      <c r="E339">
        <f t="shared" si="27"/>
        <v>31375</v>
      </c>
      <c r="F339">
        <f t="shared" si="28"/>
        <v>984390625</v>
      </c>
      <c r="G339" s="10">
        <f t="shared" si="29"/>
        <v>0.17310822367513587</v>
      </c>
      <c r="K339" s="2"/>
    </row>
    <row r="340" spans="1:11" x14ac:dyDescent="0.25">
      <c r="A340" s="2">
        <v>43132</v>
      </c>
      <c r="B340" s="1">
        <v>156880</v>
      </c>
      <c r="C340" s="4">
        <f t="shared" si="25"/>
        <v>181245</v>
      </c>
      <c r="D340" s="4">
        <f t="shared" si="26"/>
        <v>-24365</v>
      </c>
      <c r="E340">
        <f t="shared" si="27"/>
        <v>24365</v>
      </c>
      <c r="F340">
        <f t="shared" si="28"/>
        <v>593653225</v>
      </c>
      <c r="G340" s="10">
        <f t="shared" si="29"/>
        <v>0.15530979092299846</v>
      </c>
      <c r="K340" s="2"/>
    </row>
    <row r="341" spans="1:11" x14ac:dyDescent="0.25">
      <c r="A341" s="2">
        <v>43160</v>
      </c>
      <c r="B341" s="1">
        <v>207353</v>
      </c>
      <c r="C341" s="4">
        <f t="shared" si="25"/>
        <v>156880</v>
      </c>
      <c r="D341" s="4">
        <f t="shared" si="26"/>
        <v>50473</v>
      </c>
      <c r="E341">
        <f t="shared" si="27"/>
        <v>50473</v>
      </c>
      <c r="F341">
        <f t="shared" si="28"/>
        <v>2547523729</v>
      </c>
      <c r="G341" s="10">
        <f t="shared" si="29"/>
        <v>0.24341581747069008</v>
      </c>
      <c r="K341" s="2"/>
    </row>
    <row r="342" spans="1:11" x14ac:dyDescent="0.25">
      <c r="A342" s="2">
        <v>43191</v>
      </c>
      <c r="B342" s="1">
        <v>217322</v>
      </c>
      <c r="C342" s="4">
        <f t="shared" si="25"/>
        <v>207353</v>
      </c>
      <c r="D342" s="4">
        <f t="shared" si="26"/>
        <v>9969</v>
      </c>
      <c r="E342">
        <f t="shared" si="27"/>
        <v>9969</v>
      </c>
      <c r="F342">
        <f t="shared" si="28"/>
        <v>99380961</v>
      </c>
      <c r="G342" s="10">
        <f t="shared" si="29"/>
        <v>4.58720240012516E-2</v>
      </c>
      <c r="K342" s="2"/>
    </row>
    <row r="343" spans="1:11" x14ac:dyDescent="0.25">
      <c r="A343" s="2">
        <v>43221</v>
      </c>
      <c r="B343" s="1">
        <v>201870</v>
      </c>
      <c r="C343" s="4">
        <f t="shared" si="25"/>
        <v>217322</v>
      </c>
      <c r="D343" s="4">
        <f t="shared" si="26"/>
        <v>-15452</v>
      </c>
      <c r="E343">
        <f t="shared" si="27"/>
        <v>15452</v>
      </c>
      <c r="F343">
        <f t="shared" si="28"/>
        <v>238764304</v>
      </c>
      <c r="G343" s="10">
        <f t="shared" si="29"/>
        <v>7.6544310695001727E-2</v>
      </c>
      <c r="K343" s="2"/>
    </row>
    <row r="344" spans="1:11" x14ac:dyDescent="0.25">
      <c r="A344" s="2">
        <v>43252</v>
      </c>
      <c r="B344" s="1">
        <v>201963</v>
      </c>
      <c r="C344" s="4">
        <f t="shared" si="25"/>
        <v>201870</v>
      </c>
      <c r="D344" s="4">
        <f t="shared" si="26"/>
        <v>93</v>
      </c>
      <c r="E344">
        <f t="shared" si="27"/>
        <v>93</v>
      </c>
      <c r="F344">
        <f t="shared" si="28"/>
        <v>8649</v>
      </c>
      <c r="G344" s="10">
        <f t="shared" si="29"/>
        <v>4.6048038502101868E-4</v>
      </c>
      <c r="K344" s="2"/>
    </row>
    <row r="345" spans="1:11" x14ac:dyDescent="0.25">
      <c r="A345" s="2">
        <v>43282</v>
      </c>
      <c r="B345" s="1">
        <v>217476</v>
      </c>
      <c r="C345" s="4">
        <f t="shared" si="25"/>
        <v>201963</v>
      </c>
      <c r="D345" s="4">
        <f t="shared" si="26"/>
        <v>15513</v>
      </c>
      <c r="E345">
        <f t="shared" si="27"/>
        <v>15513</v>
      </c>
      <c r="F345">
        <f t="shared" si="28"/>
        <v>240653169</v>
      </c>
      <c r="G345" s="10">
        <f t="shared" si="29"/>
        <v>7.1332009049274406E-2</v>
      </c>
      <c r="K345" s="2"/>
    </row>
    <row r="346" spans="1:11" x14ac:dyDescent="0.25">
      <c r="A346" s="2">
        <v>43313</v>
      </c>
      <c r="B346" s="1">
        <v>248598</v>
      </c>
      <c r="C346" s="4">
        <f t="shared" si="25"/>
        <v>217476</v>
      </c>
      <c r="D346" s="4">
        <f t="shared" si="26"/>
        <v>31122</v>
      </c>
      <c r="E346">
        <f t="shared" si="27"/>
        <v>31122</v>
      </c>
      <c r="F346">
        <f t="shared" si="28"/>
        <v>968578884</v>
      </c>
      <c r="G346" s="10">
        <f t="shared" si="29"/>
        <v>0.12519006588950837</v>
      </c>
      <c r="K346" s="2"/>
    </row>
    <row r="347" spans="1:11" x14ac:dyDescent="0.25">
      <c r="A347" s="2">
        <v>43344</v>
      </c>
      <c r="B347" s="1">
        <v>213323</v>
      </c>
      <c r="C347" s="4">
        <f t="shared" si="25"/>
        <v>248598</v>
      </c>
      <c r="D347" s="4">
        <f t="shared" si="26"/>
        <v>-35275</v>
      </c>
      <c r="E347">
        <f t="shared" si="27"/>
        <v>35275</v>
      </c>
      <c r="F347">
        <f t="shared" si="28"/>
        <v>1244325625</v>
      </c>
      <c r="G347" s="10">
        <f t="shared" si="29"/>
        <v>0.16535957210427379</v>
      </c>
      <c r="K347" s="2"/>
    </row>
    <row r="348" spans="1:11" x14ac:dyDescent="0.25">
      <c r="A348" s="2">
        <v>43374</v>
      </c>
      <c r="B348" s="1">
        <v>254565</v>
      </c>
      <c r="C348" s="4">
        <f t="shared" si="25"/>
        <v>213323</v>
      </c>
      <c r="D348" s="4">
        <f t="shared" si="26"/>
        <v>41242</v>
      </c>
      <c r="E348">
        <f t="shared" si="27"/>
        <v>41242</v>
      </c>
      <c r="F348">
        <f t="shared" si="28"/>
        <v>1700902564</v>
      </c>
      <c r="G348" s="10">
        <f t="shared" si="29"/>
        <v>0.16200970282639013</v>
      </c>
      <c r="K348" s="2"/>
    </row>
    <row r="349" spans="1:11" x14ac:dyDescent="0.25">
      <c r="A349" s="2">
        <v>43405</v>
      </c>
      <c r="B349" s="1">
        <v>230909</v>
      </c>
      <c r="C349" s="4">
        <f t="shared" si="25"/>
        <v>254565</v>
      </c>
      <c r="D349" s="4">
        <f t="shared" si="26"/>
        <v>-23656</v>
      </c>
      <c r="E349">
        <f t="shared" si="27"/>
        <v>23656</v>
      </c>
      <c r="F349">
        <f t="shared" si="28"/>
        <v>559606336</v>
      </c>
      <c r="G349" s="10">
        <f t="shared" si="29"/>
        <v>0.10244728442806474</v>
      </c>
      <c r="K349" s="2"/>
    </row>
    <row r="350" spans="1:11" x14ac:dyDescent="0.25">
      <c r="A350" s="2">
        <v>43435</v>
      </c>
      <c r="B350" s="1">
        <v>234505</v>
      </c>
      <c r="C350" s="4">
        <f t="shared" si="25"/>
        <v>230909</v>
      </c>
      <c r="D350" s="4">
        <f t="shared" si="26"/>
        <v>3596</v>
      </c>
      <c r="E350">
        <f t="shared" si="27"/>
        <v>3596</v>
      </c>
      <c r="F350">
        <f t="shared" si="28"/>
        <v>12931216</v>
      </c>
      <c r="G350" s="10">
        <f t="shared" si="29"/>
        <v>1.5334427837359544E-2</v>
      </c>
      <c r="K350" s="2"/>
    </row>
    <row r="351" spans="1:11" x14ac:dyDescent="0.25">
      <c r="A351" s="2">
        <v>43466</v>
      </c>
      <c r="B351" s="1">
        <v>199775</v>
      </c>
      <c r="C351" s="4">
        <f t="shared" si="25"/>
        <v>234505</v>
      </c>
      <c r="D351" s="4">
        <f t="shared" si="26"/>
        <v>-34730</v>
      </c>
      <c r="E351">
        <f t="shared" si="27"/>
        <v>34730</v>
      </c>
      <c r="F351">
        <f t="shared" si="28"/>
        <v>1206172900</v>
      </c>
      <c r="G351" s="10">
        <f t="shared" si="29"/>
        <v>0.17384557627330746</v>
      </c>
      <c r="K351" s="2"/>
    </row>
    <row r="352" spans="1:11" x14ac:dyDescent="0.25">
      <c r="A352" s="2">
        <v>43497</v>
      </c>
      <c r="B352" s="1">
        <v>198634</v>
      </c>
      <c r="C352" s="4">
        <f t="shared" si="25"/>
        <v>199775</v>
      </c>
      <c r="D352" s="4">
        <f t="shared" si="26"/>
        <v>-1141</v>
      </c>
      <c r="E352">
        <f t="shared" si="27"/>
        <v>1141</v>
      </c>
      <c r="F352">
        <f t="shared" si="28"/>
        <v>1301881</v>
      </c>
      <c r="G352" s="10">
        <f t="shared" si="29"/>
        <v>5.7442331121560254E-3</v>
      </c>
      <c r="K352" s="2"/>
    </row>
    <row r="353" spans="1:11" x14ac:dyDescent="0.25">
      <c r="A353" s="2">
        <v>43525</v>
      </c>
      <c r="B353" s="1">
        <v>209148</v>
      </c>
      <c r="C353" s="4">
        <f t="shared" si="25"/>
        <v>198634</v>
      </c>
      <c r="D353" s="4">
        <f t="shared" si="26"/>
        <v>10514</v>
      </c>
      <c r="E353">
        <f t="shared" si="27"/>
        <v>10514</v>
      </c>
      <c r="F353">
        <f t="shared" si="28"/>
        <v>110544196</v>
      </c>
      <c r="G353" s="10">
        <f t="shared" si="29"/>
        <v>5.0270621760667086E-2</v>
      </c>
      <c r="K353" s="2"/>
    </row>
    <row r="354" spans="1:11" x14ac:dyDescent="0.25">
      <c r="A354" s="2">
        <v>43556</v>
      </c>
      <c r="B354" s="1">
        <v>231922</v>
      </c>
      <c r="C354" s="4">
        <f t="shared" si="25"/>
        <v>209148</v>
      </c>
      <c r="D354" s="4">
        <f t="shared" si="26"/>
        <v>22774</v>
      </c>
      <c r="E354">
        <f t="shared" si="27"/>
        <v>22774</v>
      </c>
      <c r="F354">
        <f t="shared" si="28"/>
        <v>518655076</v>
      </c>
      <c r="G354" s="10">
        <f t="shared" si="29"/>
        <v>9.8196807547365067E-2</v>
      </c>
      <c r="K354" s="2"/>
    </row>
    <row r="355" spans="1:11" x14ac:dyDescent="0.25">
      <c r="A355" s="2">
        <v>43586</v>
      </c>
      <c r="B355" s="1">
        <v>245440</v>
      </c>
      <c r="C355" s="4">
        <f t="shared" si="25"/>
        <v>231922</v>
      </c>
      <c r="D355" s="4">
        <f t="shared" si="26"/>
        <v>13518</v>
      </c>
      <c r="E355">
        <f t="shared" si="27"/>
        <v>13518</v>
      </c>
      <c r="F355">
        <f t="shared" si="28"/>
        <v>182736324</v>
      </c>
      <c r="G355" s="10">
        <f t="shared" si="29"/>
        <v>5.5076597131681879E-2</v>
      </c>
      <c r="K355" s="2"/>
    </row>
    <row r="356" spans="1:11" x14ac:dyDescent="0.25">
      <c r="A356" s="2">
        <v>43617</v>
      </c>
      <c r="B356" s="1">
        <v>223191</v>
      </c>
      <c r="C356" s="4">
        <f t="shared" si="25"/>
        <v>245440</v>
      </c>
      <c r="D356" s="4">
        <f t="shared" si="26"/>
        <v>-22249</v>
      </c>
      <c r="E356">
        <f t="shared" si="27"/>
        <v>22249</v>
      </c>
      <c r="F356">
        <f t="shared" si="28"/>
        <v>495018001</v>
      </c>
      <c r="G356" s="10">
        <f t="shared" si="29"/>
        <v>9.9685919235094608E-2</v>
      </c>
      <c r="K356" s="2"/>
    </row>
    <row r="357" spans="1:11" x14ac:dyDescent="0.25">
      <c r="A357" s="2">
        <v>43647</v>
      </c>
      <c r="B357" s="1">
        <v>243599</v>
      </c>
      <c r="C357" s="4">
        <f t="shared" si="25"/>
        <v>223191</v>
      </c>
      <c r="D357" s="4">
        <f t="shared" si="26"/>
        <v>20408</v>
      </c>
      <c r="E357">
        <f t="shared" si="27"/>
        <v>20408</v>
      </c>
      <c r="F357">
        <f t="shared" si="28"/>
        <v>416486464</v>
      </c>
      <c r="G357" s="10">
        <f t="shared" si="29"/>
        <v>8.3777026999289822E-2</v>
      </c>
      <c r="K357" s="2"/>
    </row>
    <row r="358" spans="1:11" x14ac:dyDescent="0.25">
      <c r="A358" s="2">
        <v>43678</v>
      </c>
      <c r="B358" s="1">
        <v>242981</v>
      </c>
      <c r="C358" s="4">
        <f t="shared" si="25"/>
        <v>243599</v>
      </c>
      <c r="D358" s="4">
        <f t="shared" si="26"/>
        <v>-618</v>
      </c>
      <c r="E358">
        <f t="shared" si="27"/>
        <v>618</v>
      </c>
      <c r="F358">
        <f t="shared" si="28"/>
        <v>381924</v>
      </c>
      <c r="G358" s="10">
        <f t="shared" si="29"/>
        <v>2.5434087438935553E-3</v>
      </c>
      <c r="K358" s="2"/>
    </row>
    <row r="359" spans="1:11" x14ac:dyDescent="0.25">
      <c r="A359" s="2">
        <v>43709</v>
      </c>
      <c r="B359" s="1">
        <v>234774</v>
      </c>
      <c r="C359" s="4">
        <f t="shared" si="25"/>
        <v>242981</v>
      </c>
      <c r="D359" s="4">
        <f t="shared" si="26"/>
        <v>-8207</v>
      </c>
      <c r="E359">
        <f t="shared" si="27"/>
        <v>8207</v>
      </c>
      <c r="F359">
        <f t="shared" si="28"/>
        <v>67354849</v>
      </c>
      <c r="G359" s="10">
        <f t="shared" si="29"/>
        <v>3.4957022498232342E-2</v>
      </c>
      <c r="K359" s="2"/>
    </row>
    <row r="360" spans="1:11" x14ac:dyDescent="0.25">
      <c r="A360" s="2">
        <v>43739</v>
      </c>
      <c r="B360" s="1">
        <v>253340</v>
      </c>
      <c r="C360" s="4">
        <f t="shared" si="25"/>
        <v>234774</v>
      </c>
      <c r="D360" s="4">
        <f t="shared" si="26"/>
        <v>18566</v>
      </c>
      <c r="E360">
        <f t="shared" si="27"/>
        <v>18566</v>
      </c>
      <c r="F360">
        <f t="shared" si="28"/>
        <v>344696356</v>
      </c>
      <c r="G360" s="10">
        <f t="shared" si="29"/>
        <v>7.3284913554906447E-2</v>
      </c>
      <c r="K360" s="2"/>
    </row>
    <row r="361" spans="1:11" x14ac:dyDescent="0.25">
      <c r="A361" s="2">
        <v>43770</v>
      </c>
      <c r="B361" s="1">
        <v>242277</v>
      </c>
      <c r="C361" s="4">
        <f t="shared" si="25"/>
        <v>253340</v>
      </c>
      <c r="D361" s="4">
        <f t="shared" si="26"/>
        <v>-11063</v>
      </c>
      <c r="E361">
        <f t="shared" si="27"/>
        <v>11063</v>
      </c>
      <c r="F361">
        <f t="shared" si="28"/>
        <v>122389969</v>
      </c>
      <c r="G361" s="10">
        <f t="shared" si="29"/>
        <v>4.5662609327340196E-2</v>
      </c>
      <c r="K361" s="2"/>
    </row>
    <row r="362" spans="1:11" x14ac:dyDescent="0.25">
      <c r="A362" s="2">
        <v>43800</v>
      </c>
      <c r="B362" s="1">
        <v>262537</v>
      </c>
      <c r="C362" s="4">
        <f t="shared" si="25"/>
        <v>242277</v>
      </c>
      <c r="D362" s="4">
        <f t="shared" si="26"/>
        <v>20260</v>
      </c>
      <c r="E362">
        <f t="shared" si="27"/>
        <v>20260</v>
      </c>
      <c r="F362">
        <f t="shared" si="28"/>
        <v>410467600</v>
      </c>
      <c r="G362" s="10">
        <f t="shared" si="29"/>
        <v>7.7170075075132266E-2</v>
      </c>
      <c r="K362" s="2"/>
    </row>
    <row r="363" spans="1:11" x14ac:dyDescent="0.25">
      <c r="A363" s="2">
        <v>43831</v>
      </c>
      <c r="B363" s="1">
        <v>193451</v>
      </c>
      <c r="C363" s="4">
        <f t="shared" si="25"/>
        <v>262537</v>
      </c>
      <c r="D363" s="4">
        <f t="shared" si="26"/>
        <v>-69086</v>
      </c>
      <c r="E363">
        <f t="shared" si="27"/>
        <v>69086</v>
      </c>
      <c r="F363">
        <f t="shared" si="28"/>
        <v>4772875396</v>
      </c>
      <c r="G363" s="10">
        <f t="shared" si="29"/>
        <v>0.3571240262392027</v>
      </c>
      <c r="K363" s="2"/>
    </row>
    <row r="364" spans="1:11" x14ac:dyDescent="0.25">
      <c r="A364" s="2">
        <v>43862</v>
      </c>
      <c r="B364" s="1">
        <v>200967</v>
      </c>
      <c r="C364" s="4">
        <f t="shared" si="25"/>
        <v>193451</v>
      </c>
      <c r="D364" s="4">
        <f t="shared" si="26"/>
        <v>7516</v>
      </c>
      <c r="E364">
        <f t="shared" si="27"/>
        <v>7516</v>
      </c>
      <c r="F364">
        <f t="shared" si="28"/>
        <v>56490256</v>
      </c>
      <c r="G364" s="10">
        <f t="shared" si="29"/>
        <v>3.739917498892853E-2</v>
      </c>
      <c r="K364" s="2"/>
    </row>
    <row r="365" spans="1:11" x14ac:dyDescent="0.25">
      <c r="A365" s="2">
        <v>43891</v>
      </c>
      <c r="B365" s="1">
        <v>163591</v>
      </c>
      <c r="C365" s="4">
        <f t="shared" si="25"/>
        <v>200967</v>
      </c>
      <c r="D365" s="4">
        <f t="shared" si="26"/>
        <v>-37376</v>
      </c>
      <c r="E365">
        <f t="shared" si="27"/>
        <v>37376</v>
      </c>
      <c r="F365">
        <f t="shared" si="28"/>
        <v>1396965376</v>
      </c>
      <c r="G365" s="10">
        <f t="shared" si="29"/>
        <v>0.2284722264672262</v>
      </c>
      <c r="K365" s="2"/>
    </row>
    <row r="366" spans="1:11" x14ac:dyDescent="0.25">
      <c r="A366" s="2">
        <v>43922</v>
      </c>
      <c r="B366" s="1">
        <v>55706</v>
      </c>
      <c r="C366" s="4">
        <f t="shared" si="25"/>
        <v>163591</v>
      </c>
      <c r="D366" s="4">
        <f t="shared" si="26"/>
        <v>-107885</v>
      </c>
      <c r="E366">
        <f t="shared" si="27"/>
        <v>107885</v>
      </c>
      <c r="F366">
        <f t="shared" si="28"/>
        <v>11639173225</v>
      </c>
      <c r="G366" s="10">
        <f t="shared" si="29"/>
        <v>1.9366854557857323</v>
      </c>
      <c r="K366" s="2"/>
    </row>
    <row r="367" spans="1:11" x14ac:dyDescent="0.25">
      <c r="A367" s="2">
        <v>43952</v>
      </c>
      <c r="B367" s="1">
        <v>62173</v>
      </c>
      <c r="C367" s="4">
        <f t="shared" si="25"/>
        <v>55706</v>
      </c>
      <c r="D367" s="4">
        <f t="shared" si="26"/>
        <v>6467</v>
      </c>
      <c r="E367">
        <f t="shared" si="27"/>
        <v>6467</v>
      </c>
      <c r="F367">
        <f t="shared" si="28"/>
        <v>41822089</v>
      </c>
      <c r="G367" s="10">
        <f t="shared" si="29"/>
        <v>0.10401621282550304</v>
      </c>
      <c r="K367" s="2"/>
    </row>
    <row r="368" spans="1:11" x14ac:dyDescent="0.25">
      <c r="A368" s="2">
        <v>43983</v>
      </c>
      <c r="B368" s="1">
        <v>132794</v>
      </c>
      <c r="C368" s="4">
        <f t="shared" si="25"/>
        <v>62173</v>
      </c>
      <c r="D368" s="4">
        <f t="shared" si="26"/>
        <v>70621</v>
      </c>
      <c r="E368">
        <f t="shared" si="27"/>
        <v>70621</v>
      </c>
      <c r="F368">
        <f t="shared" si="28"/>
        <v>4987325641</v>
      </c>
      <c r="G368" s="10">
        <f t="shared" si="29"/>
        <v>0.53180866605418919</v>
      </c>
      <c r="K368" s="2"/>
    </row>
    <row r="369" spans="1:11" x14ac:dyDescent="0.25">
      <c r="A369" s="2">
        <v>44013</v>
      </c>
      <c r="B369" s="1">
        <v>174454</v>
      </c>
      <c r="C369" s="4">
        <f t="shared" si="25"/>
        <v>132794</v>
      </c>
      <c r="D369" s="4">
        <f t="shared" si="26"/>
        <v>41660</v>
      </c>
      <c r="E369">
        <f t="shared" si="27"/>
        <v>41660</v>
      </c>
      <c r="F369">
        <f t="shared" si="28"/>
        <v>1735555600</v>
      </c>
      <c r="G369" s="10">
        <f t="shared" si="29"/>
        <v>0.2388022057390487</v>
      </c>
      <c r="K369" s="2"/>
    </row>
    <row r="370" spans="1:11" x14ac:dyDescent="0.25">
      <c r="A370" s="2">
        <v>44044</v>
      </c>
      <c r="B370" s="1">
        <v>183365</v>
      </c>
      <c r="C370" s="4">
        <f t="shared" si="25"/>
        <v>174454</v>
      </c>
      <c r="D370" s="4">
        <f t="shared" si="26"/>
        <v>8911</v>
      </c>
      <c r="E370">
        <f t="shared" si="27"/>
        <v>8911</v>
      </c>
      <c r="F370">
        <f t="shared" si="28"/>
        <v>79405921</v>
      </c>
      <c r="G370" s="10">
        <f t="shared" si="29"/>
        <v>4.859706050773048E-2</v>
      </c>
      <c r="K370" s="2"/>
    </row>
    <row r="371" spans="1:11" x14ac:dyDescent="0.25">
      <c r="A371" s="2">
        <v>44075</v>
      </c>
      <c r="B371" s="1">
        <v>207688</v>
      </c>
      <c r="C371" s="4">
        <f t="shared" si="25"/>
        <v>183365</v>
      </c>
      <c r="D371" s="4">
        <f t="shared" si="26"/>
        <v>24323</v>
      </c>
      <c r="E371">
        <f t="shared" si="27"/>
        <v>24323</v>
      </c>
      <c r="F371">
        <f t="shared" si="28"/>
        <v>591608329</v>
      </c>
      <c r="G371" s="10">
        <f t="shared" si="29"/>
        <v>0.11711316975463194</v>
      </c>
      <c r="K371" s="2"/>
    </row>
    <row r="372" spans="1:11" x14ac:dyDescent="0.25">
      <c r="A372" s="2">
        <v>44105</v>
      </c>
      <c r="B372" s="1">
        <v>215024</v>
      </c>
      <c r="C372" s="4">
        <f t="shared" si="25"/>
        <v>207688</v>
      </c>
      <c r="D372" s="4">
        <f t="shared" si="26"/>
        <v>7336</v>
      </c>
      <c r="E372">
        <f t="shared" si="27"/>
        <v>7336</v>
      </c>
      <c r="F372">
        <f t="shared" si="28"/>
        <v>53816896</v>
      </c>
      <c r="G372" s="10">
        <f t="shared" si="29"/>
        <v>3.4117121809658459E-2</v>
      </c>
      <c r="K372" s="2"/>
    </row>
    <row r="373" spans="1:11" x14ac:dyDescent="0.25">
      <c r="A373" s="2">
        <v>44136</v>
      </c>
      <c r="B373" s="1">
        <v>225000</v>
      </c>
      <c r="C373" s="4">
        <f t="shared" si="25"/>
        <v>215024</v>
      </c>
      <c r="D373" s="4">
        <f t="shared" si="26"/>
        <v>9976</v>
      </c>
      <c r="E373">
        <f t="shared" si="27"/>
        <v>9976</v>
      </c>
      <c r="F373">
        <f t="shared" si="28"/>
        <v>99520576</v>
      </c>
      <c r="G373" s="10">
        <f t="shared" si="29"/>
        <v>4.4337777777777775E-2</v>
      </c>
      <c r="K373" s="2"/>
    </row>
    <row r="374" spans="1:11" x14ac:dyDescent="0.25">
      <c r="A374" s="2">
        <v>44166</v>
      </c>
      <c r="B374" s="1">
        <v>243933</v>
      </c>
      <c r="C374" s="4">
        <f t="shared" si="25"/>
        <v>225000</v>
      </c>
      <c r="D374" s="4">
        <f t="shared" si="26"/>
        <v>18933</v>
      </c>
      <c r="E374">
        <f t="shared" si="27"/>
        <v>18933</v>
      </c>
      <c r="F374">
        <f t="shared" si="28"/>
        <v>358458489</v>
      </c>
      <c r="G374" s="10">
        <f t="shared" si="29"/>
        <v>7.7615574768481507E-2</v>
      </c>
      <c r="K374" s="2"/>
    </row>
    <row r="375" spans="1:11" x14ac:dyDescent="0.25">
      <c r="A375" s="2">
        <v>44197</v>
      </c>
      <c r="B375" s="1">
        <v>171114</v>
      </c>
      <c r="C375" s="4">
        <f t="shared" si="25"/>
        <v>243933</v>
      </c>
      <c r="D375" s="4">
        <f t="shared" si="26"/>
        <v>-72819</v>
      </c>
      <c r="E375">
        <f t="shared" si="27"/>
        <v>72819</v>
      </c>
      <c r="F375">
        <f t="shared" si="28"/>
        <v>5302606761</v>
      </c>
      <c r="G375" s="10">
        <f t="shared" si="29"/>
        <v>0.42555839966338233</v>
      </c>
      <c r="K375" s="2"/>
    </row>
    <row r="376" spans="1:11" x14ac:dyDescent="0.25">
      <c r="A376" s="2">
        <v>44228</v>
      </c>
      <c r="B376" s="1">
        <v>167341</v>
      </c>
      <c r="C376" s="4">
        <f t="shared" si="25"/>
        <v>171114</v>
      </c>
      <c r="D376" s="4">
        <f t="shared" si="26"/>
        <v>-3773</v>
      </c>
      <c r="E376">
        <f t="shared" si="27"/>
        <v>3773</v>
      </c>
      <c r="F376">
        <f t="shared" si="28"/>
        <v>14235529</v>
      </c>
      <c r="G376" s="10">
        <f t="shared" si="29"/>
        <v>2.2546775745334376E-2</v>
      </c>
      <c r="K376" s="2"/>
    </row>
    <row r="377" spans="1:11" x14ac:dyDescent="0.25">
      <c r="A377" s="2">
        <v>44256</v>
      </c>
      <c r="B377" s="1">
        <v>189372</v>
      </c>
      <c r="C377" s="4">
        <f t="shared" si="25"/>
        <v>167341</v>
      </c>
      <c r="D377" s="4">
        <f t="shared" si="26"/>
        <v>22031</v>
      </c>
      <c r="E377">
        <f t="shared" si="27"/>
        <v>22031</v>
      </c>
      <c r="F377">
        <f t="shared" si="28"/>
        <v>485364961</v>
      </c>
      <c r="G377" s="10">
        <f t="shared" si="29"/>
        <v>0.11633715649620852</v>
      </c>
      <c r="K377" s="2"/>
    </row>
    <row r="378" spans="1:11" x14ac:dyDescent="0.25">
      <c r="A378" s="2">
        <v>44287</v>
      </c>
      <c r="B378" s="1">
        <v>175074</v>
      </c>
      <c r="C378" s="4">
        <f t="shared" si="25"/>
        <v>189372</v>
      </c>
      <c r="D378" s="4">
        <f t="shared" si="26"/>
        <v>-14298</v>
      </c>
      <c r="E378">
        <f t="shared" si="27"/>
        <v>14298</v>
      </c>
      <c r="F378">
        <f t="shared" si="28"/>
        <v>204432804</v>
      </c>
      <c r="G378" s="10">
        <f t="shared" si="29"/>
        <v>8.1668323109085297E-2</v>
      </c>
      <c r="K378" s="2"/>
    </row>
    <row r="379" spans="1:11" x14ac:dyDescent="0.25">
      <c r="A379" s="2">
        <v>44317</v>
      </c>
      <c r="B379" s="1">
        <v>188612</v>
      </c>
      <c r="C379" s="4">
        <f t="shared" si="25"/>
        <v>175074</v>
      </c>
      <c r="D379" s="4">
        <f t="shared" si="26"/>
        <v>13538</v>
      </c>
      <c r="E379">
        <f t="shared" si="27"/>
        <v>13538</v>
      </c>
      <c r="F379">
        <f t="shared" si="28"/>
        <v>183277444</v>
      </c>
      <c r="G379" s="10">
        <f t="shared" si="29"/>
        <v>7.1776981316141075E-2</v>
      </c>
      <c r="K379" s="2"/>
    </row>
    <row r="380" spans="1:11" x14ac:dyDescent="0.25">
      <c r="A380" s="2">
        <v>44348</v>
      </c>
      <c r="B380" s="1">
        <v>182408</v>
      </c>
      <c r="C380" s="4">
        <f t="shared" si="25"/>
        <v>188612</v>
      </c>
      <c r="D380" s="4">
        <f t="shared" si="26"/>
        <v>-6204</v>
      </c>
      <c r="E380">
        <f t="shared" si="27"/>
        <v>6204</v>
      </c>
      <c r="F380">
        <f t="shared" si="28"/>
        <v>38489616</v>
      </c>
      <c r="G380" s="10">
        <f t="shared" si="29"/>
        <v>3.4011666154993202E-2</v>
      </c>
      <c r="K380" s="2"/>
    </row>
    <row r="381" spans="1:11" x14ac:dyDescent="0.25">
      <c r="A381" s="2">
        <v>44378</v>
      </c>
      <c r="B381" s="1">
        <v>175426</v>
      </c>
      <c r="C381" s="4">
        <f t="shared" si="25"/>
        <v>182408</v>
      </c>
      <c r="D381" s="4">
        <f t="shared" si="26"/>
        <v>-6982</v>
      </c>
      <c r="E381">
        <f t="shared" si="27"/>
        <v>6982</v>
      </c>
      <c r="F381">
        <f t="shared" si="28"/>
        <v>48748324</v>
      </c>
      <c r="G381" s="10">
        <f t="shared" si="29"/>
        <v>3.9800257658499878E-2</v>
      </c>
      <c r="K381" s="2"/>
    </row>
    <row r="382" spans="1:11" x14ac:dyDescent="0.25">
      <c r="A382" s="2">
        <v>44409</v>
      </c>
      <c r="B382" s="1">
        <v>172763</v>
      </c>
      <c r="C382" s="4">
        <f t="shared" si="25"/>
        <v>175426</v>
      </c>
      <c r="D382" s="4">
        <f t="shared" si="26"/>
        <v>-2663</v>
      </c>
      <c r="E382">
        <f t="shared" si="27"/>
        <v>2663</v>
      </c>
      <c r="F382">
        <f t="shared" si="28"/>
        <v>7091569</v>
      </c>
      <c r="G382" s="10">
        <f t="shared" si="29"/>
        <v>1.541418011958579E-2</v>
      </c>
      <c r="K382" s="2"/>
    </row>
    <row r="383" spans="1:11" x14ac:dyDescent="0.25">
      <c r="A383" s="2">
        <v>44440</v>
      </c>
      <c r="B383" s="1">
        <v>155067</v>
      </c>
      <c r="C383" s="4">
        <f t="shared" si="25"/>
        <v>172763</v>
      </c>
      <c r="D383" s="4">
        <f t="shared" si="26"/>
        <v>-17696</v>
      </c>
      <c r="E383">
        <f t="shared" si="27"/>
        <v>17696</v>
      </c>
      <c r="F383">
        <f t="shared" si="28"/>
        <v>313148416</v>
      </c>
      <c r="G383" s="10">
        <f t="shared" si="29"/>
        <v>0.11411841333101176</v>
      </c>
      <c r="K383" s="2"/>
    </row>
    <row r="384" spans="1:11" x14ac:dyDescent="0.25">
      <c r="A384" s="2">
        <v>44470</v>
      </c>
      <c r="B384" s="1">
        <v>162353</v>
      </c>
      <c r="C384" s="4">
        <f t="shared" si="25"/>
        <v>155067</v>
      </c>
      <c r="D384" s="4">
        <f t="shared" si="26"/>
        <v>7286</v>
      </c>
      <c r="E384">
        <f t="shared" si="27"/>
        <v>7286</v>
      </c>
      <c r="F384">
        <f t="shared" si="28"/>
        <v>53085796</v>
      </c>
      <c r="G384" s="10">
        <f t="shared" si="29"/>
        <v>4.4877519971913055E-2</v>
      </c>
      <c r="K384" s="2"/>
    </row>
    <row r="385" spans="1:11" x14ac:dyDescent="0.25">
      <c r="A385" s="2">
        <v>44501</v>
      </c>
      <c r="B385" s="1">
        <v>172946</v>
      </c>
      <c r="C385" s="4">
        <f t="shared" si="25"/>
        <v>162353</v>
      </c>
      <c r="D385" s="4">
        <f t="shared" si="26"/>
        <v>10593</v>
      </c>
      <c r="E385">
        <f t="shared" si="27"/>
        <v>10593</v>
      </c>
      <c r="F385">
        <f t="shared" si="28"/>
        <v>112211649</v>
      </c>
      <c r="G385" s="10">
        <f t="shared" si="29"/>
        <v>6.1250332473720123E-2</v>
      </c>
      <c r="K385" s="2"/>
    </row>
    <row r="386" spans="1:11" x14ac:dyDescent="0.25">
      <c r="A386" s="2">
        <v>44531</v>
      </c>
      <c r="B386" s="1">
        <v>207062</v>
      </c>
      <c r="C386" s="4">
        <f t="shared" si="25"/>
        <v>172946</v>
      </c>
      <c r="D386" s="4">
        <f t="shared" si="26"/>
        <v>34116</v>
      </c>
      <c r="E386">
        <f t="shared" si="27"/>
        <v>34116</v>
      </c>
      <c r="F386">
        <f t="shared" si="28"/>
        <v>1163901456</v>
      </c>
      <c r="G386" s="10">
        <f t="shared" si="29"/>
        <v>0.16476224512464865</v>
      </c>
      <c r="K386" s="2"/>
    </row>
    <row r="387" spans="1:11" x14ac:dyDescent="0.25">
      <c r="A387" s="2">
        <v>44562</v>
      </c>
      <c r="B387" s="1">
        <v>126480</v>
      </c>
      <c r="C387" s="4">
        <f t="shared" si="25"/>
        <v>207062</v>
      </c>
      <c r="D387" s="4">
        <f t="shared" si="26"/>
        <v>-80582</v>
      </c>
      <c r="E387">
        <f t="shared" si="27"/>
        <v>80582</v>
      </c>
      <c r="F387">
        <f t="shared" si="28"/>
        <v>6493458724</v>
      </c>
      <c r="G387" s="10">
        <f t="shared" si="29"/>
        <v>0.63711258697027195</v>
      </c>
      <c r="K387" s="2"/>
    </row>
    <row r="388" spans="1:11" x14ac:dyDescent="0.25">
      <c r="A388" s="2">
        <v>44593</v>
      </c>
      <c r="B388" s="1">
        <v>132323</v>
      </c>
      <c r="C388" s="4">
        <f t="shared" si="25"/>
        <v>126480</v>
      </c>
      <c r="D388" s="4">
        <f t="shared" si="26"/>
        <v>5843</v>
      </c>
      <c r="E388">
        <f t="shared" si="27"/>
        <v>5843</v>
      </c>
      <c r="F388">
        <f t="shared" si="28"/>
        <v>34140649</v>
      </c>
      <c r="G388" s="10">
        <f t="shared" si="29"/>
        <v>4.4157100428496937E-2</v>
      </c>
      <c r="K388" s="2"/>
    </row>
    <row r="389" spans="1:11" x14ac:dyDescent="0.25">
      <c r="A389" s="2">
        <v>44621</v>
      </c>
      <c r="B389" s="1">
        <v>146800</v>
      </c>
      <c r="C389" s="4">
        <f t="shared" ref="C389:C394" si="30">B388</f>
        <v>132323</v>
      </c>
      <c r="D389" s="4">
        <f t="shared" ref="D389:D394" si="31">B389-C389</f>
        <v>14477</v>
      </c>
      <c r="E389">
        <f t="shared" ref="E389:E394" si="32">ABS(D389)</f>
        <v>14477</v>
      </c>
      <c r="F389">
        <f t="shared" ref="F389:F394" si="33">E389^2</f>
        <v>209583529</v>
      </c>
      <c r="G389" s="10">
        <f t="shared" ref="G389:G394" si="34">E389/B389</f>
        <v>9.8617166212534066E-2</v>
      </c>
      <c r="K389" s="2"/>
    </row>
    <row r="390" spans="1:11" x14ac:dyDescent="0.25">
      <c r="A390" s="2">
        <v>44652</v>
      </c>
      <c r="B390" s="1">
        <v>147236</v>
      </c>
      <c r="C390" s="4">
        <f t="shared" si="30"/>
        <v>146800</v>
      </c>
      <c r="D390" s="4">
        <f t="shared" si="31"/>
        <v>436</v>
      </c>
      <c r="E390">
        <f t="shared" si="32"/>
        <v>436</v>
      </c>
      <c r="F390">
        <f t="shared" si="33"/>
        <v>190096</v>
      </c>
      <c r="G390" s="10">
        <f t="shared" si="34"/>
        <v>2.9612323073161455E-3</v>
      </c>
      <c r="K390" s="2"/>
    </row>
    <row r="391" spans="1:11" x14ac:dyDescent="0.25">
      <c r="A391" s="2">
        <v>44682</v>
      </c>
      <c r="B391" s="1">
        <v>187062</v>
      </c>
      <c r="C391" s="4">
        <f t="shared" si="30"/>
        <v>147236</v>
      </c>
      <c r="D391" s="4">
        <f t="shared" si="31"/>
        <v>39826</v>
      </c>
      <c r="E391">
        <f t="shared" si="32"/>
        <v>39826</v>
      </c>
      <c r="F391">
        <f t="shared" si="33"/>
        <v>1586110276</v>
      </c>
      <c r="G391" s="10">
        <f t="shared" si="34"/>
        <v>0.21290267397975002</v>
      </c>
      <c r="K391" s="2"/>
    </row>
    <row r="392" spans="1:11" x14ac:dyDescent="0.25">
      <c r="A392" s="2">
        <v>44713</v>
      </c>
      <c r="B392" s="1">
        <v>178047</v>
      </c>
      <c r="C392" s="4">
        <f t="shared" si="30"/>
        <v>187062</v>
      </c>
      <c r="D392" s="4">
        <f t="shared" si="31"/>
        <v>-9015</v>
      </c>
      <c r="E392">
        <f t="shared" si="32"/>
        <v>9015</v>
      </c>
      <c r="F392">
        <f t="shared" si="33"/>
        <v>81270225</v>
      </c>
      <c r="G392" s="10">
        <f t="shared" si="34"/>
        <v>5.0632698107802993E-2</v>
      </c>
      <c r="K392" s="2"/>
    </row>
    <row r="393" spans="1:11" x14ac:dyDescent="0.25">
      <c r="A393" s="2">
        <v>44743</v>
      </c>
      <c r="B393" s="1">
        <v>181975</v>
      </c>
      <c r="C393" s="4">
        <f t="shared" si="30"/>
        <v>178047</v>
      </c>
      <c r="D393" s="4">
        <f t="shared" si="31"/>
        <v>3928</v>
      </c>
      <c r="E393">
        <f t="shared" si="32"/>
        <v>3928</v>
      </c>
      <c r="F393">
        <f t="shared" si="33"/>
        <v>15429184</v>
      </c>
      <c r="G393" s="10">
        <f t="shared" si="34"/>
        <v>2.1585382607501029E-2</v>
      </c>
      <c r="K393" s="2"/>
    </row>
    <row r="394" spans="1:11" x14ac:dyDescent="0.25">
      <c r="A394" s="2">
        <v>44774</v>
      </c>
      <c r="B394" s="1">
        <v>208493</v>
      </c>
      <c r="C394" s="4">
        <f t="shared" si="30"/>
        <v>181975</v>
      </c>
      <c r="D394" s="4">
        <f t="shared" si="31"/>
        <v>26518</v>
      </c>
      <c r="E394">
        <f t="shared" si="32"/>
        <v>26518</v>
      </c>
      <c r="F394">
        <f t="shared" si="33"/>
        <v>703204324</v>
      </c>
      <c r="G394" s="10">
        <f t="shared" si="34"/>
        <v>0.12718892240986507</v>
      </c>
      <c r="K394" s="2"/>
    </row>
    <row r="395" spans="1:11" x14ac:dyDescent="0.25">
      <c r="A395" s="2"/>
    </row>
    <row r="396" spans="1:11" x14ac:dyDescent="0.25">
      <c r="A396" s="2"/>
    </row>
    <row r="397" spans="1:11" x14ac:dyDescent="0.25">
      <c r="A397" s="2"/>
    </row>
    <row r="398" spans="1:11" x14ac:dyDescent="0.25">
      <c r="A398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8"/>
  <sheetViews>
    <sheetView workbookViewId="0">
      <selection activeCell="D1" sqref="D1:H2"/>
    </sheetView>
  </sheetViews>
  <sheetFormatPr defaultRowHeight="15" x14ac:dyDescent="0.25"/>
  <cols>
    <col min="1" max="1" width="14.28515625" customWidth="1"/>
    <col min="2" max="2" width="12.140625" style="1" bestFit="1" customWidth="1"/>
    <col min="3" max="3" width="11.5703125" bestFit="1" customWidth="1"/>
    <col min="4" max="4" width="20.28515625" bestFit="1" customWidth="1"/>
    <col min="5" max="5" width="19.7109375" style="4" bestFit="1" customWidth="1"/>
    <col min="6" max="6" width="30.140625" style="4" bestFit="1" customWidth="1"/>
    <col min="7" max="7" width="29.28515625" bestFit="1" customWidth="1"/>
    <col min="9" max="9" width="26" bestFit="1" customWidth="1"/>
    <col min="10" max="10" width="20.42578125" bestFit="1" customWidth="1"/>
  </cols>
  <sheetData>
    <row r="1" spans="1:10" ht="21" x14ac:dyDescent="0.35">
      <c r="G1" s="3" t="s">
        <v>12</v>
      </c>
    </row>
    <row r="2" spans="1:10" ht="21" x14ac:dyDescent="0.35">
      <c r="A2" t="s">
        <v>0</v>
      </c>
      <c r="B2" s="1" t="s">
        <v>1</v>
      </c>
      <c r="C2" s="3" t="s">
        <v>2</v>
      </c>
      <c r="D2" s="3" t="s">
        <v>3</v>
      </c>
      <c r="E2" s="5" t="s">
        <v>4</v>
      </c>
      <c r="F2" s="5" t="s">
        <v>5</v>
      </c>
      <c r="G2" s="3" t="s">
        <v>6</v>
      </c>
    </row>
    <row r="3" spans="1:10" x14ac:dyDescent="0.25">
      <c r="A3" s="2">
        <v>32874</v>
      </c>
      <c r="B3" s="1">
        <v>69792</v>
      </c>
      <c r="I3" s="7" t="s">
        <v>7</v>
      </c>
      <c r="J3" s="4">
        <f>AVERAGE(E6:E394)</f>
        <v>20005.542416452437</v>
      </c>
    </row>
    <row r="4" spans="1:10" x14ac:dyDescent="0.25">
      <c r="A4" s="2">
        <v>32905</v>
      </c>
      <c r="B4" s="1">
        <v>57258</v>
      </c>
      <c r="I4" s="7" t="s">
        <v>8</v>
      </c>
      <c r="J4" s="4">
        <f>AVERAGE(F6:F394)</f>
        <v>806724249.36760986</v>
      </c>
    </row>
    <row r="5" spans="1:10" x14ac:dyDescent="0.25">
      <c r="A5" s="2">
        <v>32933</v>
      </c>
      <c r="B5" s="1">
        <v>32740</v>
      </c>
      <c r="I5" s="8" t="s">
        <v>9</v>
      </c>
      <c r="J5" s="10">
        <f>AVERAGE(G6:G394)</f>
        <v>0.12819936187825592</v>
      </c>
    </row>
    <row r="6" spans="1:10" x14ac:dyDescent="0.25">
      <c r="A6" s="2">
        <v>32964</v>
      </c>
      <c r="B6" s="1">
        <v>32812</v>
      </c>
      <c r="C6" s="4">
        <f>AVERAGE(B3:B5)</f>
        <v>53263.333333333336</v>
      </c>
      <c r="D6" s="4">
        <f>B6-C6</f>
        <v>-20451.333333333336</v>
      </c>
      <c r="E6" s="4">
        <f>ABS(D6)</f>
        <v>20451.333333333336</v>
      </c>
      <c r="F6" s="4">
        <f>E6^2</f>
        <v>418257035.11111122</v>
      </c>
      <c r="G6" s="6">
        <f>E6/B6</f>
        <v>0.62328822788410754</v>
      </c>
      <c r="I6" s="8"/>
    </row>
    <row r="7" spans="1:10" x14ac:dyDescent="0.25">
      <c r="A7" s="2">
        <v>32994</v>
      </c>
      <c r="B7" s="1">
        <v>58464</v>
      </c>
      <c r="C7" s="4">
        <f t="shared" ref="C7:C70" si="0">AVERAGE(B4:B6)</f>
        <v>40936.666666666664</v>
      </c>
      <c r="D7" s="4">
        <f t="shared" ref="D7:D70" si="1">B7-C7</f>
        <v>17527.333333333336</v>
      </c>
      <c r="E7" s="4">
        <f t="shared" ref="E7:E70" si="2">ABS(D7)</f>
        <v>17527.333333333336</v>
      </c>
      <c r="F7" s="4">
        <f t="shared" ref="F7:F70" si="3">E7^2</f>
        <v>307207413.77777785</v>
      </c>
      <c r="G7" s="6">
        <f t="shared" ref="G7:G70" si="4">E7/B7</f>
        <v>0.29979702609012959</v>
      </c>
      <c r="I7" s="8" t="s">
        <v>10</v>
      </c>
    </row>
    <row r="8" spans="1:10" x14ac:dyDescent="0.25">
      <c r="A8" s="2">
        <v>33025</v>
      </c>
      <c r="B8" s="1">
        <v>37632</v>
      </c>
      <c r="C8" s="4">
        <f>AVERAGE(B5:B7)</f>
        <v>41338.666666666664</v>
      </c>
      <c r="D8" s="4">
        <f t="shared" si="1"/>
        <v>-3706.6666666666642</v>
      </c>
      <c r="E8" s="4">
        <f t="shared" si="2"/>
        <v>3706.6666666666642</v>
      </c>
      <c r="F8" s="4">
        <f t="shared" si="3"/>
        <v>13739377.777777759</v>
      </c>
      <c r="G8" s="6">
        <f t="shared" si="4"/>
        <v>9.8497732426303788E-2</v>
      </c>
      <c r="I8" s="9" t="s">
        <v>11</v>
      </c>
      <c r="J8" s="12">
        <f>100%-J5</f>
        <v>0.87180063812174402</v>
      </c>
    </row>
    <row r="9" spans="1:10" x14ac:dyDescent="0.25">
      <c r="A9" s="2">
        <v>33055</v>
      </c>
      <c r="B9" s="1">
        <v>43697</v>
      </c>
      <c r="C9" s="4">
        <f t="shared" si="0"/>
        <v>42969.333333333336</v>
      </c>
      <c r="D9" s="4">
        <f t="shared" si="1"/>
        <v>727.66666666666424</v>
      </c>
      <c r="E9" s="4">
        <f t="shared" si="2"/>
        <v>727.66666666666424</v>
      </c>
      <c r="F9" s="4">
        <f t="shared" si="3"/>
        <v>529498.77777777426</v>
      </c>
      <c r="G9" s="6">
        <f t="shared" si="4"/>
        <v>1.6652554332486538E-2</v>
      </c>
    </row>
    <row r="10" spans="1:10" x14ac:dyDescent="0.25">
      <c r="A10" s="2">
        <v>33086</v>
      </c>
      <c r="B10" s="1">
        <v>84707</v>
      </c>
      <c r="C10" s="4">
        <f t="shared" si="0"/>
        <v>46597.666666666664</v>
      </c>
      <c r="D10" s="4">
        <f t="shared" si="1"/>
        <v>38109.333333333336</v>
      </c>
      <c r="E10" s="4">
        <f t="shared" si="2"/>
        <v>38109.333333333336</v>
      </c>
      <c r="F10" s="4">
        <f t="shared" si="3"/>
        <v>1452321287.1111114</v>
      </c>
      <c r="G10" s="6">
        <f t="shared" si="4"/>
        <v>0.44989591572518606</v>
      </c>
    </row>
    <row r="11" spans="1:10" x14ac:dyDescent="0.25">
      <c r="A11" s="2">
        <v>33117</v>
      </c>
      <c r="B11" s="1">
        <v>75195</v>
      </c>
      <c r="C11" s="4">
        <f>AVERAGE(B8:B10)</f>
        <v>55345.333333333336</v>
      </c>
      <c r="D11" s="4">
        <f t="shared" si="1"/>
        <v>19849.666666666664</v>
      </c>
      <c r="E11" s="4">
        <f t="shared" si="2"/>
        <v>19849.666666666664</v>
      </c>
      <c r="F11" s="4">
        <f t="shared" si="3"/>
        <v>394009266.77777767</v>
      </c>
      <c r="G11" s="6">
        <f t="shared" si="4"/>
        <v>0.26397588492142648</v>
      </c>
    </row>
    <row r="12" spans="1:10" x14ac:dyDescent="0.25">
      <c r="A12" s="2">
        <v>33147</v>
      </c>
      <c r="B12" s="1">
        <v>80938</v>
      </c>
      <c r="C12" s="4">
        <f t="shared" si="0"/>
        <v>67866.333333333328</v>
      </c>
      <c r="D12" s="4">
        <f t="shared" si="1"/>
        <v>13071.666666666672</v>
      </c>
      <c r="E12" s="4">
        <f t="shared" si="2"/>
        <v>13071.666666666672</v>
      </c>
      <c r="F12" s="4">
        <f t="shared" si="3"/>
        <v>170868469.44444457</v>
      </c>
      <c r="G12" s="6">
        <f t="shared" si="4"/>
        <v>0.16150221980610679</v>
      </c>
    </row>
    <row r="13" spans="1:10" x14ac:dyDescent="0.25">
      <c r="A13" s="2">
        <v>33178</v>
      </c>
      <c r="B13" s="1">
        <v>73082</v>
      </c>
      <c r="C13" s="4">
        <f t="shared" si="0"/>
        <v>80280</v>
      </c>
      <c r="D13" s="4">
        <f t="shared" si="1"/>
        <v>-7198</v>
      </c>
      <c r="E13" s="4">
        <f t="shared" si="2"/>
        <v>7198</v>
      </c>
      <c r="F13" s="4">
        <f t="shared" si="3"/>
        <v>51811204</v>
      </c>
      <c r="G13" s="6">
        <f t="shared" si="4"/>
        <v>9.8492104759037788E-2</v>
      </c>
    </row>
    <row r="14" spans="1:10" x14ac:dyDescent="0.25">
      <c r="A14" s="2">
        <v>33208</v>
      </c>
      <c r="B14" s="1">
        <v>66391</v>
      </c>
      <c r="C14" s="4">
        <f t="shared" si="0"/>
        <v>76405</v>
      </c>
      <c r="D14" s="4">
        <f t="shared" si="1"/>
        <v>-10014</v>
      </c>
      <c r="E14" s="4">
        <f t="shared" si="2"/>
        <v>10014</v>
      </c>
      <c r="F14" s="4">
        <f t="shared" si="3"/>
        <v>100280196</v>
      </c>
      <c r="G14" s="6">
        <f t="shared" si="4"/>
        <v>0.15083369733849467</v>
      </c>
    </row>
    <row r="15" spans="1:10" x14ac:dyDescent="0.25">
      <c r="A15" s="2">
        <v>33239</v>
      </c>
      <c r="B15" s="1">
        <v>60486</v>
      </c>
      <c r="C15" s="4">
        <f t="shared" si="0"/>
        <v>73470.333333333328</v>
      </c>
      <c r="D15" s="4">
        <f t="shared" si="1"/>
        <v>-12984.333333333328</v>
      </c>
      <c r="E15" s="4">
        <f t="shared" si="2"/>
        <v>12984.333333333328</v>
      </c>
      <c r="F15" s="4">
        <f t="shared" si="3"/>
        <v>168592912.11111099</v>
      </c>
      <c r="G15" s="6">
        <f t="shared" si="4"/>
        <v>0.21466675484134062</v>
      </c>
    </row>
    <row r="16" spans="1:10" x14ac:dyDescent="0.25">
      <c r="A16" s="2">
        <v>33270</v>
      </c>
      <c r="B16" s="1">
        <v>58540</v>
      </c>
      <c r="C16" s="4">
        <f t="shared" si="0"/>
        <v>66653</v>
      </c>
      <c r="D16" s="4">
        <f t="shared" si="1"/>
        <v>-8113</v>
      </c>
      <c r="E16" s="4">
        <f t="shared" si="2"/>
        <v>8113</v>
      </c>
      <c r="F16" s="4">
        <f t="shared" si="3"/>
        <v>65820769</v>
      </c>
      <c r="G16" s="6">
        <f t="shared" si="4"/>
        <v>0.1385889989750598</v>
      </c>
    </row>
    <row r="17" spans="1:7" x14ac:dyDescent="0.25">
      <c r="A17" s="2">
        <v>33298</v>
      </c>
      <c r="B17" s="1">
        <v>66155</v>
      </c>
      <c r="C17" s="4">
        <f t="shared" si="0"/>
        <v>61805.666666666664</v>
      </c>
      <c r="D17" s="4">
        <f t="shared" si="1"/>
        <v>4349.3333333333358</v>
      </c>
      <c r="E17" s="4">
        <f t="shared" si="2"/>
        <v>4349.3333333333358</v>
      </c>
      <c r="F17" s="4">
        <f t="shared" si="3"/>
        <v>18916700.444444466</v>
      </c>
      <c r="G17" s="6">
        <f t="shared" si="4"/>
        <v>6.5744589726148217E-2</v>
      </c>
    </row>
    <row r="18" spans="1:7" x14ac:dyDescent="0.25">
      <c r="A18" s="2">
        <v>33329</v>
      </c>
      <c r="B18" s="1">
        <v>39851</v>
      </c>
      <c r="C18" s="4">
        <f t="shared" si="0"/>
        <v>61727</v>
      </c>
      <c r="D18" s="4">
        <f t="shared" si="1"/>
        <v>-21876</v>
      </c>
      <c r="E18" s="4">
        <f t="shared" si="2"/>
        <v>21876</v>
      </c>
      <c r="F18" s="4">
        <f t="shared" si="3"/>
        <v>478559376</v>
      </c>
      <c r="G18" s="6">
        <f t="shared" si="4"/>
        <v>0.54894481945246043</v>
      </c>
    </row>
    <row r="19" spans="1:7" x14ac:dyDescent="0.25">
      <c r="A19" s="2">
        <v>33359</v>
      </c>
      <c r="B19" s="1">
        <v>55941</v>
      </c>
      <c r="C19" s="4">
        <f t="shared" si="0"/>
        <v>54848.666666666664</v>
      </c>
      <c r="D19" s="4">
        <f t="shared" si="1"/>
        <v>1092.3333333333358</v>
      </c>
      <c r="E19" s="4">
        <f t="shared" si="2"/>
        <v>1092.3333333333358</v>
      </c>
      <c r="F19" s="4">
        <f t="shared" si="3"/>
        <v>1193192.1111111164</v>
      </c>
      <c r="G19" s="6">
        <f t="shared" si="4"/>
        <v>1.9526524969759849E-2</v>
      </c>
    </row>
    <row r="20" spans="1:7" x14ac:dyDescent="0.25">
      <c r="A20" s="2">
        <v>33390</v>
      </c>
      <c r="B20" s="1">
        <v>68826</v>
      </c>
      <c r="C20" s="4">
        <f t="shared" si="0"/>
        <v>53982.333333333336</v>
      </c>
      <c r="D20" s="4">
        <f t="shared" si="1"/>
        <v>14843.666666666664</v>
      </c>
      <c r="E20" s="4">
        <f t="shared" si="2"/>
        <v>14843.666666666664</v>
      </c>
      <c r="F20" s="4">
        <f t="shared" si="3"/>
        <v>220334440.11111104</v>
      </c>
      <c r="G20" s="6">
        <f t="shared" si="4"/>
        <v>0.21566946599637729</v>
      </c>
    </row>
    <row r="21" spans="1:7" x14ac:dyDescent="0.25">
      <c r="A21" s="2">
        <v>33420</v>
      </c>
      <c r="B21" s="1">
        <v>85112</v>
      </c>
      <c r="C21" s="4">
        <f t="shared" si="0"/>
        <v>54872.666666666664</v>
      </c>
      <c r="D21" s="4">
        <f t="shared" si="1"/>
        <v>30239.333333333336</v>
      </c>
      <c r="E21" s="4">
        <f t="shared" si="2"/>
        <v>30239.333333333336</v>
      </c>
      <c r="F21" s="4">
        <f t="shared" si="3"/>
        <v>914417280.44444454</v>
      </c>
      <c r="G21" s="6">
        <f t="shared" si="4"/>
        <v>0.35528871761130437</v>
      </c>
    </row>
    <row r="22" spans="1:7" x14ac:dyDescent="0.25">
      <c r="A22" s="2">
        <v>33451</v>
      </c>
      <c r="B22" s="1">
        <v>78648</v>
      </c>
      <c r="C22" s="4">
        <f t="shared" si="0"/>
        <v>69959.666666666672</v>
      </c>
      <c r="D22" s="4">
        <f t="shared" si="1"/>
        <v>8688.3333333333285</v>
      </c>
      <c r="E22" s="4">
        <f t="shared" si="2"/>
        <v>8688.3333333333285</v>
      </c>
      <c r="F22" s="4">
        <f t="shared" si="3"/>
        <v>75487136.11111103</v>
      </c>
      <c r="G22" s="6">
        <f t="shared" si="4"/>
        <v>0.1104711287424134</v>
      </c>
    </row>
    <row r="23" spans="1:7" x14ac:dyDescent="0.25">
      <c r="A23" s="2">
        <v>33482</v>
      </c>
      <c r="B23" s="1">
        <v>73080</v>
      </c>
      <c r="C23" s="4">
        <f t="shared" si="0"/>
        <v>77528.666666666672</v>
      </c>
      <c r="D23" s="4">
        <f t="shared" si="1"/>
        <v>-4448.6666666666715</v>
      </c>
      <c r="E23" s="4">
        <f t="shared" si="2"/>
        <v>4448.6666666666715</v>
      </c>
      <c r="F23" s="4">
        <f t="shared" si="3"/>
        <v>19790635.111111153</v>
      </c>
      <c r="G23" s="6">
        <f t="shared" si="4"/>
        <v>6.0873928115307493E-2</v>
      </c>
    </row>
    <row r="24" spans="1:7" x14ac:dyDescent="0.25">
      <c r="A24" s="2">
        <v>33512</v>
      </c>
      <c r="B24" s="1">
        <v>80372</v>
      </c>
      <c r="C24" s="4">
        <f t="shared" si="0"/>
        <v>78946.666666666672</v>
      </c>
      <c r="D24" s="4">
        <f t="shared" si="1"/>
        <v>1425.3333333333285</v>
      </c>
      <c r="E24" s="4">
        <f t="shared" si="2"/>
        <v>1425.3333333333285</v>
      </c>
      <c r="F24" s="4">
        <f t="shared" si="3"/>
        <v>2031575.1111110973</v>
      </c>
      <c r="G24" s="6">
        <f t="shared" si="4"/>
        <v>1.7734202624462854E-2</v>
      </c>
    </row>
    <row r="25" spans="1:7" x14ac:dyDescent="0.25">
      <c r="A25" s="2">
        <v>33543</v>
      </c>
      <c r="B25" s="1">
        <v>69039</v>
      </c>
      <c r="C25" s="4">
        <f t="shared" si="0"/>
        <v>77366.666666666672</v>
      </c>
      <c r="D25" s="4">
        <f t="shared" si="1"/>
        <v>-8327.6666666666715</v>
      </c>
      <c r="E25" s="4">
        <f t="shared" si="2"/>
        <v>8327.6666666666715</v>
      </c>
      <c r="F25" s="4">
        <f t="shared" si="3"/>
        <v>69350032.111111194</v>
      </c>
      <c r="G25" s="6">
        <f t="shared" si="4"/>
        <v>0.1206226432402942</v>
      </c>
    </row>
    <row r="26" spans="1:7" x14ac:dyDescent="0.25">
      <c r="A26" s="2">
        <v>33573</v>
      </c>
      <c r="B26" s="1">
        <v>55458</v>
      </c>
      <c r="C26" s="4">
        <f t="shared" si="0"/>
        <v>74163.666666666672</v>
      </c>
      <c r="D26" s="4">
        <f t="shared" si="1"/>
        <v>-18705.666666666672</v>
      </c>
      <c r="E26" s="4">
        <f t="shared" si="2"/>
        <v>18705.666666666672</v>
      </c>
      <c r="F26" s="4">
        <f t="shared" si="3"/>
        <v>349901965.4444446</v>
      </c>
      <c r="G26" s="6">
        <f t="shared" si="4"/>
        <v>0.33729428877108208</v>
      </c>
    </row>
    <row r="27" spans="1:7" x14ac:dyDescent="0.25">
      <c r="A27" s="2">
        <v>33604</v>
      </c>
      <c r="B27" s="1">
        <v>55747</v>
      </c>
      <c r="C27" s="4">
        <f t="shared" si="0"/>
        <v>68289.666666666672</v>
      </c>
      <c r="D27" s="4">
        <f t="shared" si="1"/>
        <v>-12542.666666666672</v>
      </c>
      <c r="E27" s="4">
        <f t="shared" si="2"/>
        <v>12542.666666666672</v>
      </c>
      <c r="F27" s="4">
        <f t="shared" si="3"/>
        <v>157318487.11111122</v>
      </c>
      <c r="G27" s="6">
        <f t="shared" si="4"/>
        <v>0.22499267524111918</v>
      </c>
    </row>
    <row r="28" spans="1:7" x14ac:dyDescent="0.25">
      <c r="A28" s="2">
        <v>33635</v>
      </c>
      <c r="B28" s="1">
        <v>45472</v>
      </c>
      <c r="C28" s="4">
        <f t="shared" si="0"/>
        <v>60081.333333333336</v>
      </c>
      <c r="D28" s="4">
        <f t="shared" si="1"/>
        <v>-14609.333333333336</v>
      </c>
      <c r="E28" s="4">
        <f t="shared" si="2"/>
        <v>14609.333333333336</v>
      </c>
      <c r="F28" s="4">
        <f t="shared" si="3"/>
        <v>213432620.44444451</v>
      </c>
      <c r="G28" s="6">
        <f t="shared" si="4"/>
        <v>0.32128196106028623</v>
      </c>
    </row>
    <row r="29" spans="1:7" x14ac:dyDescent="0.25">
      <c r="A29" s="2">
        <v>33664</v>
      </c>
      <c r="B29" s="1">
        <v>39612</v>
      </c>
      <c r="C29" s="4">
        <f t="shared" si="0"/>
        <v>52225.666666666664</v>
      </c>
      <c r="D29" s="4">
        <f t="shared" si="1"/>
        <v>-12613.666666666664</v>
      </c>
      <c r="E29" s="4">
        <f t="shared" si="2"/>
        <v>12613.666666666664</v>
      </c>
      <c r="F29" s="4">
        <f t="shared" si="3"/>
        <v>159104586.77777773</v>
      </c>
      <c r="G29" s="6">
        <f t="shared" si="4"/>
        <v>0.31843044195361669</v>
      </c>
    </row>
    <row r="30" spans="1:7" x14ac:dyDescent="0.25">
      <c r="A30" s="2">
        <v>33695</v>
      </c>
      <c r="B30" s="1">
        <v>76270</v>
      </c>
      <c r="C30" s="4">
        <f t="shared" si="0"/>
        <v>46943.666666666664</v>
      </c>
      <c r="D30" s="4">
        <f t="shared" si="1"/>
        <v>29326.333333333336</v>
      </c>
      <c r="E30" s="4">
        <f t="shared" si="2"/>
        <v>29326.333333333336</v>
      </c>
      <c r="F30" s="4">
        <f t="shared" si="3"/>
        <v>860033826.77777791</v>
      </c>
      <c r="G30" s="6">
        <f t="shared" si="4"/>
        <v>0.38450679603164201</v>
      </c>
    </row>
    <row r="31" spans="1:7" x14ac:dyDescent="0.25">
      <c r="A31" s="2">
        <v>33725</v>
      </c>
      <c r="B31" s="1">
        <v>62091</v>
      </c>
      <c r="C31" s="4">
        <f t="shared" si="0"/>
        <v>53784.666666666664</v>
      </c>
      <c r="D31" s="4">
        <f t="shared" si="1"/>
        <v>8306.3333333333358</v>
      </c>
      <c r="E31" s="4">
        <f t="shared" si="2"/>
        <v>8306.3333333333358</v>
      </c>
      <c r="F31" s="4">
        <f t="shared" si="3"/>
        <v>68995173.444444478</v>
      </c>
      <c r="G31" s="6">
        <f t="shared" si="4"/>
        <v>0.13377676850643952</v>
      </c>
    </row>
    <row r="32" spans="1:7" x14ac:dyDescent="0.25">
      <c r="A32" s="2">
        <v>33756</v>
      </c>
      <c r="B32" s="1">
        <v>67800</v>
      </c>
      <c r="C32" s="4">
        <f t="shared" si="0"/>
        <v>59324.333333333336</v>
      </c>
      <c r="D32" s="4">
        <f t="shared" si="1"/>
        <v>8475.6666666666642</v>
      </c>
      <c r="E32" s="4">
        <f t="shared" si="2"/>
        <v>8475.6666666666642</v>
      </c>
      <c r="F32" s="4">
        <f t="shared" si="3"/>
        <v>71836925.444444403</v>
      </c>
      <c r="G32" s="6">
        <f t="shared" si="4"/>
        <v>0.1250098328416912</v>
      </c>
    </row>
    <row r="33" spans="1:7" x14ac:dyDescent="0.25">
      <c r="A33" s="2">
        <v>33786</v>
      </c>
      <c r="B33" s="1">
        <v>71403</v>
      </c>
      <c r="C33" s="4">
        <f t="shared" si="0"/>
        <v>68720.333333333328</v>
      </c>
      <c r="D33" s="4">
        <f t="shared" si="1"/>
        <v>2682.6666666666715</v>
      </c>
      <c r="E33" s="4">
        <f t="shared" si="2"/>
        <v>2682.6666666666715</v>
      </c>
      <c r="F33" s="4">
        <f t="shared" si="3"/>
        <v>7196700.4444444701</v>
      </c>
      <c r="G33" s="6">
        <f t="shared" si="4"/>
        <v>3.7570783673888657E-2</v>
      </c>
    </row>
    <row r="34" spans="1:7" x14ac:dyDescent="0.25">
      <c r="A34" s="2">
        <v>33817</v>
      </c>
      <c r="B34" s="1">
        <v>67980</v>
      </c>
      <c r="C34" s="4">
        <f t="shared" si="0"/>
        <v>67098</v>
      </c>
      <c r="D34" s="4">
        <f t="shared" si="1"/>
        <v>882</v>
      </c>
      <c r="E34" s="4">
        <f t="shared" si="2"/>
        <v>882</v>
      </c>
      <c r="F34" s="4">
        <f t="shared" si="3"/>
        <v>777924</v>
      </c>
      <c r="G34" s="6">
        <f t="shared" si="4"/>
        <v>1.2974404236540159E-2</v>
      </c>
    </row>
    <row r="35" spans="1:7" x14ac:dyDescent="0.25">
      <c r="A35" s="2">
        <v>33848</v>
      </c>
      <c r="B35" s="1">
        <v>69585</v>
      </c>
      <c r="C35" s="4">
        <f t="shared" si="0"/>
        <v>69061</v>
      </c>
      <c r="D35" s="4">
        <f t="shared" si="1"/>
        <v>524</v>
      </c>
      <c r="E35" s="4">
        <f t="shared" si="2"/>
        <v>524</v>
      </c>
      <c r="F35" s="4">
        <f t="shared" si="3"/>
        <v>274576</v>
      </c>
      <c r="G35" s="6">
        <f t="shared" si="4"/>
        <v>7.5303585542861248E-3</v>
      </c>
    </row>
    <row r="36" spans="1:7" x14ac:dyDescent="0.25">
      <c r="A36" s="2">
        <v>33878</v>
      </c>
      <c r="B36" s="1">
        <v>72163</v>
      </c>
      <c r="C36" s="4">
        <f t="shared" si="0"/>
        <v>69656</v>
      </c>
      <c r="D36" s="4">
        <f t="shared" si="1"/>
        <v>2507</v>
      </c>
      <c r="E36" s="4">
        <f t="shared" si="2"/>
        <v>2507</v>
      </c>
      <c r="F36" s="4">
        <f t="shared" si="3"/>
        <v>6285049</v>
      </c>
      <c r="G36" s="6">
        <f t="shared" si="4"/>
        <v>3.4740795144326042E-2</v>
      </c>
    </row>
    <row r="37" spans="1:7" x14ac:dyDescent="0.25">
      <c r="A37" s="2">
        <v>33909</v>
      </c>
      <c r="B37" s="1">
        <v>75357</v>
      </c>
      <c r="C37" s="4">
        <f t="shared" si="0"/>
        <v>69909.333333333328</v>
      </c>
      <c r="D37" s="4">
        <f t="shared" si="1"/>
        <v>5447.6666666666715</v>
      </c>
      <c r="E37" s="4">
        <f t="shared" si="2"/>
        <v>5447.6666666666715</v>
      </c>
      <c r="F37" s="4">
        <f t="shared" si="3"/>
        <v>29677072.111111164</v>
      </c>
      <c r="G37" s="6">
        <f t="shared" si="4"/>
        <v>7.2291448261829316E-2</v>
      </c>
    </row>
    <row r="38" spans="1:7" x14ac:dyDescent="0.25">
      <c r="A38" s="2">
        <v>33939</v>
      </c>
      <c r="B38" s="1">
        <v>67997</v>
      </c>
      <c r="C38" s="4">
        <f t="shared" si="0"/>
        <v>72368.333333333328</v>
      </c>
      <c r="D38" s="4">
        <f t="shared" si="1"/>
        <v>-4371.3333333333285</v>
      </c>
      <c r="E38" s="4">
        <f t="shared" si="2"/>
        <v>4371.3333333333285</v>
      </c>
      <c r="F38" s="4">
        <f t="shared" si="3"/>
        <v>19108555.111111067</v>
      </c>
      <c r="G38" s="6">
        <f t="shared" si="4"/>
        <v>6.4287149923280856E-2</v>
      </c>
    </row>
    <row r="39" spans="1:7" x14ac:dyDescent="0.25">
      <c r="A39" s="2">
        <v>33970</v>
      </c>
      <c r="B39" s="1">
        <v>61071</v>
      </c>
      <c r="C39" s="4">
        <f t="shared" si="0"/>
        <v>71839</v>
      </c>
      <c r="D39" s="4">
        <f t="shared" si="1"/>
        <v>-10768</v>
      </c>
      <c r="E39" s="4">
        <f t="shared" si="2"/>
        <v>10768</v>
      </c>
      <c r="F39" s="4">
        <f t="shared" si="3"/>
        <v>115949824</v>
      </c>
      <c r="G39" s="6">
        <f t="shared" si="4"/>
        <v>0.17631936598385486</v>
      </c>
    </row>
    <row r="40" spans="1:7" x14ac:dyDescent="0.25">
      <c r="A40" s="2">
        <v>34001</v>
      </c>
      <c r="B40" s="1">
        <v>66606</v>
      </c>
      <c r="C40" s="4">
        <f t="shared" si="0"/>
        <v>68141.666666666672</v>
      </c>
      <c r="D40" s="4">
        <f t="shared" si="1"/>
        <v>-1535.6666666666715</v>
      </c>
      <c r="E40" s="4">
        <f t="shared" si="2"/>
        <v>1535.6666666666715</v>
      </c>
      <c r="F40" s="4">
        <f t="shared" si="3"/>
        <v>2358272.1111111259</v>
      </c>
      <c r="G40" s="6">
        <f t="shared" si="4"/>
        <v>2.3055980942657893E-2</v>
      </c>
    </row>
    <row r="41" spans="1:7" x14ac:dyDescent="0.25">
      <c r="A41" s="2">
        <v>34029</v>
      </c>
      <c r="B41" s="1">
        <v>90636</v>
      </c>
      <c r="C41" s="4">
        <f t="shared" si="0"/>
        <v>65224.666666666664</v>
      </c>
      <c r="D41" s="4">
        <f t="shared" si="1"/>
        <v>25411.333333333336</v>
      </c>
      <c r="E41" s="4">
        <f t="shared" si="2"/>
        <v>25411.333333333336</v>
      </c>
      <c r="F41" s="4">
        <f t="shared" si="3"/>
        <v>645735861.77777791</v>
      </c>
      <c r="G41" s="6">
        <f t="shared" si="4"/>
        <v>0.28036688880062377</v>
      </c>
    </row>
    <row r="42" spans="1:7" x14ac:dyDescent="0.25">
      <c r="A42" s="2">
        <v>34060</v>
      </c>
      <c r="B42" s="1">
        <v>82832</v>
      </c>
      <c r="C42" s="4">
        <f t="shared" si="0"/>
        <v>72771</v>
      </c>
      <c r="D42" s="4">
        <f t="shared" si="1"/>
        <v>10061</v>
      </c>
      <c r="E42" s="4">
        <f t="shared" si="2"/>
        <v>10061</v>
      </c>
      <c r="F42" s="4">
        <f t="shared" si="3"/>
        <v>101223721</v>
      </c>
      <c r="G42" s="6">
        <f t="shared" si="4"/>
        <v>0.12146271972184663</v>
      </c>
    </row>
    <row r="43" spans="1:7" x14ac:dyDescent="0.25">
      <c r="A43" s="2">
        <v>34090</v>
      </c>
      <c r="B43" s="1">
        <v>90675</v>
      </c>
      <c r="C43" s="4">
        <f t="shared" si="0"/>
        <v>80024.666666666672</v>
      </c>
      <c r="D43" s="4">
        <f t="shared" si="1"/>
        <v>10650.333333333328</v>
      </c>
      <c r="E43" s="4">
        <f t="shared" si="2"/>
        <v>10650.333333333328</v>
      </c>
      <c r="F43" s="4">
        <f t="shared" si="3"/>
        <v>113429600.11111102</v>
      </c>
      <c r="G43" s="6">
        <f t="shared" si="4"/>
        <v>0.11745611616579353</v>
      </c>
    </row>
    <row r="44" spans="1:7" x14ac:dyDescent="0.25">
      <c r="A44" s="2">
        <v>34121</v>
      </c>
      <c r="B44" s="1">
        <v>92286</v>
      </c>
      <c r="C44" s="4">
        <f t="shared" si="0"/>
        <v>88047.666666666672</v>
      </c>
      <c r="D44" s="4">
        <f t="shared" si="1"/>
        <v>4238.3333333333285</v>
      </c>
      <c r="E44" s="4">
        <f t="shared" si="2"/>
        <v>4238.3333333333285</v>
      </c>
      <c r="F44" s="4">
        <f t="shared" si="3"/>
        <v>17963469.444444403</v>
      </c>
      <c r="G44" s="6">
        <f t="shared" si="4"/>
        <v>4.5926070404322741E-2</v>
      </c>
    </row>
    <row r="45" spans="1:7" x14ac:dyDescent="0.25">
      <c r="A45" s="2">
        <v>34151</v>
      </c>
      <c r="B45" s="1">
        <v>94397</v>
      </c>
      <c r="C45" s="4">
        <f t="shared" si="0"/>
        <v>88597.666666666672</v>
      </c>
      <c r="D45" s="4">
        <f t="shared" si="1"/>
        <v>5799.3333333333285</v>
      </c>
      <c r="E45" s="4">
        <f t="shared" si="2"/>
        <v>5799.3333333333285</v>
      </c>
      <c r="F45" s="4">
        <f t="shared" si="3"/>
        <v>33632267.111111052</v>
      </c>
      <c r="G45" s="6">
        <f t="shared" si="4"/>
        <v>6.1435568220741428E-2</v>
      </c>
    </row>
    <row r="46" spans="1:7" x14ac:dyDescent="0.25">
      <c r="A46" s="2">
        <v>34182</v>
      </c>
      <c r="B46" s="1">
        <v>109283</v>
      </c>
      <c r="C46" s="4">
        <f t="shared" si="0"/>
        <v>92452.666666666672</v>
      </c>
      <c r="D46" s="4">
        <f t="shared" si="1"/>
        <v>16830.333333333328</v>
      </c>
      <c r="E46" s="4">
        <f t="shared" si="2"/>
        <v>16830.333333333328</v>
      </c>
      <c r="F46" s="4">
        <f t="shared" si="3"/>
        <v>283260120.11111093</v>
      </c>
      <c r="G46" s="6">
        <f t="shared" si="4"/>
        <v>0.15400687511628824</v>
      </c>
    </row>
    <row r="47" spans="1:7" x14ac:dyDescent="0.25">
      <c r="A47" s="2">
        <v>34213</v>
      </c>
      <c r="B47" s="1">
        <v>101182</v>
      </c>
      <c r="C47" s="4">
        <f t="shared" si="0"/>
        <v>98655.333333333328</v>
      </c>
      <c r="D47" s="4">
        <f t="shared" si="1"/>
        <v>2526.6666666666715</v>
      </c>
      <c r="E47" s="4">
        <f t="shared" si="2"/>
        <v>2526.6666666666715</v>
      </c>
      <c r="F47" s="4">
        <f t="shared" si="3"/>
        <v>6384044.4444444692</v>
      </c>
      <c r="G47" s="6">
        <f t="shared" si="4"/>
        <v>2.4971503495351658E-2</v>
      </c>
    </row>
    <row r="48" spans="1:7" x14ac:dyDescent="0.25">
      <c r="A48" s="2">
        <v>34243</v>
      </c>
      <c r="B48" s="1">
        <v>97551</v>
      </c>
      <c r="C48" s="4">
        <f t="shared" si="0"/>
        <v>101620.66666666667</v>
      </c>
      <c r="D48" s="4">
        <f t="shared" si="1"/>
        <v>-4069.6666666666715</v>
      </c>
      <c r="E48" s="4">
        <f t="shared" si="2"/>
        <v>4069.6666666666715</v>
      </c>
      <c r="F48" s="4">
        <f t="shared" si="3"/>
        <v>16562186.777777817</v>
      </c>
      <c r="G48" s="6">
        <f t="shared" si="4"/>
        <v>4.1718349034522165E-2</v>
      </c>
    </row>
    <row r="49" spans="1:7" x14ac:dyDescent="0.25">
      <c r="A49" s="2">
        <v>34274</v>
      </c>
      <c r="B49" s="1">
        <v>105926</v>
      </c>
      <c r="C49" s="4">
        <f t="shared" si="0"/>
        <v>102672</v>
      </c>
      <c r="D49" s="4">
        <f t="shared" si="1"/>
        <v>3254</v>
      </c>
      <c r="E49" s="4">
        <f t="shared" si="2"/>
        <v>3254</v>
      </c>
      <c r="F49" s="4">
        <f t="shared" si="3"/>
        <v>10588516</v>
      </c>
      <c r="G49" s="6">
        <f t="shared" si="4"/>
        <v>3.0719558937371372E-2</v>
      </c>
    </row>
    <row r="50" spans="1:7" x14ac:dyDescent="0.25">
      <c r="A50" s="2">
        <v>34304</v>
      </c>
      <c r="B50" s="1">
        <v>105746</v>
      </c>
      <c r="C50" s="4">
        <f t="shared" si="0"/>
        <v>101553</v>
      </c>
      <c r="D50" s="4">
        <f t="shared" si="1"/>
        <v>4193</v>
      </c>
      <c r="E50" s="4">
        <f t="shared" si="2"/>
        <v>4193</v>
      </c>
      <c r="F50" s="4">
        <f t="shared" si="3"/>
        <v>17581249</v>
      </c>
      <c r="G50" s="6">
        <f t="shared" si="4"/>
        <v>3.965161802810508E-2</v>
      </c>
    </row>
    <row r="51" spans="1:7" x14ac:dyDescent="0.25">
      <c r="A51" s="2">
        <v>34335</v>
      </c>
      <c r="B51" s="1">
        <v>93915</v>
      </c>
      <c r="C51" s="4">
        <f t="shared" si="0"/>
        <v>103074.33333333333</v>
      </c>
      <c r="D51" s="4">
        <f t="shared" si="1"/>
        <v>-9159.3333333333285</v>
      </c>
      <c r="E51" s="4">
        <f t="shared" si="2"/>
        <v>9159.3333333333285</v>
      </c>
      <c r="F51" s="4">
        <f t="shared" si="3"/>
        <v>83893387.111111015</v>
      </c>
      <c r="G51" s="6">
        <f t="shared" si="4"/>
        <v>9.7527906440220719E-2</v>
      </c>
    </row>
    <row r="52" spans="1:7" x14ac:dyDescent="0.25">
      <c r="A52" s="2">
        <v>34366</v>
      </c>
      <c r="B52" s="1">
        <v>91542</v>
      </c>
      <c r="C52" s="4">
        <f t="shared" si="0"/>
        <v>101862.33333333333</v>
      </c>
      <c r="D52" s="4">
        <f t="shared" si="1"/>
        <v>-10320.333333333328</v>
      </c>
      <c r="E52" s="4">
        <f t="shared" si="2"/>
        <v>10320.333333333328</v>
      </c>
      <c r="F52" s="4">
        <f t="shared" si="3"/>
        <v>106509280.11111102</v>
      </c>
      <c r="G52" s="6">
        <f t="shared" si="4"/>
        <v>0.11273877928528248</v>
      </c>
    </row>
    <row r="53" spans="1:7" x14ac:dyDescent="0.25">
      <c r="A53" s="2">
        <v>34394</v>
      </c>
      <c r="B53" s="1">
        <v>114805</v>
      </c>
      <c r="C53" s="4">
        <f t="shared" si="0"/>
        <v>97067.666666666672</v>
      </c>
      <c r="D53" s="4">
        <f t="shared" si="1"/>
        <v>17737.333333333328</v>
      </c>
      <c r="E53" s="4">
        <f t="shared" si="2"/>
        <v>17737.333333333328</v>
      </c>
      <c r="F53" s="4">
        <f t="shared" si="3"/>
        <v>314612993.77777761</v>
      </c>
      <c r="G53" s="6">
        <f t="shared" si="4"/>
        <v>0.15449965884180417</v>
      </c>
    </row>
    <row r="54" spans="1:7" x14ac:dyDescent="0.25">
      <c r="A54" s="2">
        <v>34425</v>
      </c>
      <c r="B54" s="1">
        <v>96698</v>
      </c>
      <c r="C54" s="4">
        <f t="shared" si="0"/>
        <v>100087.33333333333</v>
      </c>
      <c r="D54" s="4">
        <f t="shared" si="1"/>
        <v>-3389.3333333333285</v>
      </c>
      <c r="E54" s="4">
        <f t="shared" si="2"/>
        <v>3389.3333333333285</v>
      </c>
      <c r="F54" s="4">
        <f t="shared" si="3"/>
        <v>11487580.444444412</v>
      </c>
      <c r="G54" s="6">
        <f t="shared" si="4"/>
        <v>3.5050707701641488E-2</v>
      </c>
    </row>
    <row r="55" spans="1:7" x14ac:dyDescent="0.25">
      <c r="A55" s="2">
        <v>34455</v>
      </c>
      <c r="B55" s="1">
        <v>118772</v>
      </c>
      <c r="C55" s="4">
        <f t="shared" si="0"/>
        <v>101015</v>
      </c>
      <c r="D55" s="4">
        <f t="shared" si="1"/>
        <v>17757</v>
      </c>
      <c r="E55" s="4">
        <f t="shared" si="2"/>
        <v>17757</v>
      </c>
      <c r="F55" s="4">
        <f t="shared" si="3"/>
        <v>315311049</v>
      </c>
      <c r="G55" s="6">
        <f t="shared" si="4"/>
        <v>0.14950493382278651</v>
      </c>
    </row>
    <row r="56" spans="1:7" x14ac:dyDescent="0.25">
      <c r="A56" s="2">
        <v>34486</v>
      </c>
      <c r="B56" s="1">
        <v>120281</v>
      </c>
      <c r="C56" s="4">
        <f t="shared" si="0"/>
        <v>110091.66666666667</v>
      </c>
      <c r="D56" s="4">
        <f t="shared" si="1"/>
        <v>10189.333333333328</v>
      </c>
      <c r="E56" s="4">
        <f t="shared" si="2"/>
        <v>10189.333333333328</v>
      </c>
      <c r="F56" s="4">
        <f t="shared" si="3"/>
        <v>103822513.77777767</v>
      </c>
      <c r="G56" s="6">
        <f t="shared" si="4"/>
        <v>8.4712742106677938E-2</v>
      </c>
    </row>
    <row r="57" spans="1:7" x14ac:dyDescent="0.25">
      <c r="A57" s="2">
        <v>34516</v>
      </c>
      <c r="B57" s="1">
        <v>109044</v>
      </c>
      <c r="C57" s="4">
        <f t="shared" si="0"/>
        <v>111917</v>
      </c>
      <c r="D57" s="4">
        <f t="shared" si="1"/>
        <v>-2873</v>
      </c>
      <c r="E57" s="4">
        <f t="shared" si="2"/>
        <v>2873</v>
      </c>
      <c r="F57" s="4">
        <f t="shared" si="3"/>
        <v>8254129</v>
      </c>
      <c r="G57" s="6">
        <f t="shared" si="4"/>
        <v>2.6347162613257032E-2</v>
      </c>
    </row>
    <row r="58" spans="1:7" x14ac:dyDescent="0.25">
      <c r="A58" s="2">
        <v>34547</v>
      </c>
      <c r="B58" s="1">
        <v>159083</v>
      </c>
      <c r="C58" s="4">
        <f t="shared" si="0"/>
        <v>116032.33333333333</v>
      </c>
      <c r="D58" s="4">
        <f t="shared" si="1"/>
        <v>43050.666666666672</v>
      </c>
      <c r="E58" s="4">
        <f t="shared" si="2"/>
        <v>43050.666666666672</v>
      </c>
      <c r="F58" s="4">
        <f t="shared" si="3"/>
        <v>1853359900.4444449</v>
      </c>
      <c r="G58" s="6">
        <f t="shared" si="4"/>
        <v>0.27061764403906557</v>
      </c>
    </row>
    <row r="59" spans="1:7" x14ac:dyDescent="0.25">
      <c r="A59" s="2">
        <v>34578</v>
      </c>
      <c r="B59" s="1">
        <v>114803</v>
      </c>
      <c r="C59" s="4">
        <f t="shared" si="0"/>
        <v>129469.33333333333</v>
      </c>
      <c r="D59" s="4">
        <f t="shared" si="1"/>
        <v>-14666.333333333328</v>
      </c>
      <c r="E59" s="4">
        <f t="shared" si="2"/>
        <v>14666.333333333328</v>
      </c>
      <c r="F59" s="4">
        <f t="shared" si="3"/>
        <v>215101333.4444443</v>
      </c>
      <c r="G59" s="6">
        <f t="shared" si="4"/>
        <v>0.12775217836932248</v>
      </c>
    </row>
    <row r="60" spans="1:7" x14ac:dyDescent="0.25">
      <c r="A60" s="2">
        <v>34608</v>
      </c>
      <c r="B60" s="1">
        <v>127987</v>
      </c>
      <c r="C60" s="4">
        <f t="shared" si="0"/>
        <v>127643.33333333333</v>
      </c>
      <c r="D60" s="4">
        <f t="shared" si="1"/>
        <v>343.66666666667152</v>
      </c>
      <c r="E60" s="4">
        <f t="shared" si="2"/>
        <v>343.66666666667152</v>
      </c>
      <c r="F60" s="4">
        <f t="shared" si="3"/>
        <v>118106.77777778111</v>
      </c>
      <c r="G60" s="6">
        <f t="shared" si="4"/>
        <v>2.6851685457638004E-3</v>
      </c>
    </row>
    <row r="61" spans="1:7" x14ac:dyDescent="0.25">
      <c r="A61" s="2">
        <v>34639</v>
      </c>
      <c r="B61" s="1">
        <v>139273</v>
      </c>
      <c r="C61" s="4">
        <f t="shared" si="0"/>
        <v>133957.66666666666</v>
      </c>
      <c r="D61" s="4">
        <f t="shared" si="1"/>
        <v>5315.333333333343</v>
      </c>
      <c r="E61" s="4">
        <f t="shared" si="2"/>
        <v>5315.333333333343</v>
      </c>
      <c r="F61" s="4">
        <f t="shared" si="3"/>
        <v>28252768.444444548</v>
      </c>
      <c r="G61" s="6">
        <f t="shared" si="4"/>
        <v>3.816485128727997E-2</v>
      </c>
    </row>
    <row r="62" spans="1:7" x14ac:dyDescent="0.25">
      <c r="A62" s="2">
        <v>34669</v>
      </c>
      <c r="B62" s="1">
        <v>140448</v>
      </c>
      <c r="C62" s="4">
        <f t="shared" si="0"/>
        <v>127354.33333333333</v>
      </c>
      <c r="D62" s="4">
        <f t="shared" si="1"/>
        <v>13093.666666666672</v>
      </c>
      <c r="E62" s="4">
        <f t="shared" si="2"/>
        <v>13093.666666666672</v>
      </c>
      <c r="F62" s="4">
        <f t="shared" si="3"/>
        <v>171444106.77777791</v>
      </c>
      <c r="G62" s="6">
        <f t="shared" si="4"/>
        <v>9.3227861319966618E-2</v>
      </c>
    </row>
    <row r="63" spans="1:7" x14ac:dyDescent="0.25">
      <c r="A63" s="2">
        <v>34700</v>
      </c>
      <c r="B63" s="1">
        <v>110921</v>
      </c>
      <c r="C63" s="4">
        <f t="shared" si="0"/>
        <v>135902.66666666666</v>
      </c>
      <c r="D63" s="4">
        <f t="shared" si="1"/>
        <v>-24981.666666666657</v>
      </c>
      <c r="E63" s="4">
        <f t="shared" si="2"/>
        <v>24981.666666666657</v>
      </c>
      <c r="F63" s="4">
        <f t="shared" si="3"/>
        <v>624083669.44444394</v>
      </c>
      <c r="G63" s="6">
        <f t="shared" si="4"/>
        <v>0.22522035202231008</v>
      </c>
    </row>
    <row r="64" spans="1:7" x14ac:dyDescent="0.25">
      <c r="A64" s="2">
        <v>34731</v>
      </c>
      <c r="B64" s="1">
        <v>132244</v>
      </c>
      <c r="C64" s="4">
        <f t="shared" si="0"/>
        <v>130214</v>
      </c>
      <c r="D64" s="4">
        <f t="shared" si="1"/>
        <v>2030</v>
      </c>
      <c r="E64" s="4">
        <f t="shared" si="2"/>
        <v>2030</v>
      </c>
      <c r="F64" s="4">
        <f t="shared" si="3"/>
        <v>4120900</v>
      </c>
      <c r="G64" s="6">
        <f t="shared" si="4"/>
        <v>1.5350412873173831E-2</v>
      </c>
    </row>
    <row r="65" spans="1:7" x14ac:dyDescent="0.25">
      <c r="A65" s="2">
        <v>34759</v>
      </c>
      <c r="B65" s="1">
        <v>178474</v>
      </c>
      <c r="C65" s="4">
        <f t="shared" si="0"/>
        <v>127871</v>
      </c>
      <c r="D65" s="4">
        <f t="shared" si="1"/>
        <v>50603</v>
      </c>
      <c r="E65" s="4">
        <f t="shared" si="2"/>
        <v>50603</v>
      </c>
      <c r="F65" s="4">
        <f t="shared" si="3"/>
        <v>2560663609</v>
      </c>
      <c r="G65" s="6">
        <f t="shared" si="4"/>
        <v>0.28353149478355388</v>
      </c>
    </row>
    <row r="66" spans="1:7" x14ac:dyDescent="0.25">
      <c r="A66" s="2">
        <v>34790</v>
      </c>
      <c r="B66" s="1">
        <v>135202</v>
      </c>
      <c r="C66" s="4">
        <f t="shared" si="0"/>
        <v>140546.33333333334</v>
      </c>
      <c r="D66" s="4">
        <f t="shared" si="1"/>
        <v>-5344.333333333343</v>
      </c>
      <c r="E66" s="4">
        <f t="shared" si="2"/>
        <v>5344.333333333343</v>
      </c>
      <c r="F66" s="4">
        <f t="shared" si="3"/>
        <v>28561898.77777788</v>
      </c>
      <c r="G66" s="6">
        <f t="shared" si="4"/>
        <v>3.9528507960927668E-2</v>
      </c>
    </row>
    <row r="67" spans="1:7" x14ac:dyDescent="0.25">
      <c r="A67" s="2">
        <v>34820</v>
      </c>
      <c r="B67" s="1">
        <v>135837</v>
      </c>
      <c r="C67" s="4">
        <f t="shared" si="0"/>
        <v>148640</v>
      </c>
      <c r="D67" s="4">
        <f t="shared" si="1"/>
        <v>-12803</v>
      </c>
      <c r="E67" s="4">
        <f t="shared" si="2"/>
        <v>12803</v>
      </c>
      <c r="F67" s="4">
        <f t="shared" si="3"/>
        <v>163916809</v>
      </c>
      <c r="G67" s="6">
        <f t="shared" si="4"/>
        <v>9.4252670480060655E-2</v>
      </c>
    </row>
    <row r="68" spans="1:7" x14ac:dyDescent="0.25">
      <c r="A68" s="2">
        <v>34851</v>
      </c>
      <c r="B68" s="1">
        <v>137598</v>
      </c>
      <c r="C68" s="4">
        <f t="shared" si="0"/>
        <v>149837.66666666666</v>
      </c>
      <c r="D68" s="4">
        <f t="shared" si="1"/>
        <v>-12239.666666666657</v>
      </c>
      <c r="E68" s="4">
        <f t="shared" si="2"/>
        <v>12239.666666666657</v>
      </c>
      <c r="F68" s="4">
        <f t="shared" si="3"/>
        <v>149809440.11111087</v>
      </c>
      <c r="G68" s="6">
        <f t="shared" si="4"/>
        <v>8.8952358803664713E-2</v>
      </c>
    </row>
    <row r="69" spans="1:7" x14ac:dyDescent="0.25">
      <c r="A69" s="2">
        <v>34881</v>
      </c>
      <c r="B69" s="1">
        <v>133326</v>
      </c>
      <c r="C69" s="4">
        <f t="shared" si="0"/>
        <v>136212.33333333334</v>
      </c>
      <c r="D69" s="4">
        <f t="shared" si="1"/>
        <v>-2886.333333333343</v>
      </c>
      <c r="E69" s="4">
        <f t="shared" si="2"/>
        <v>2886.333333333343</v>
      </c>
      <c r="F69" s="4">
        <f t="shared" si="3"/>
        <v>8330920.1111111669</v>
      </c>
      <c r="G69" s="6">
        <f t="shared" si="4"/>
        <v>2.1648690677987362E-2</v>
      </c>
    </row>
    <row r="70" spans="1:7" x14ac:dyDescent="0.25">
      <c r="A70" s="2">
        <v>34912</v>
      </c>
      <c r="B70" s="1">
        <v>155183</v>
      </c>
      <c r="C70" s="4">
        <f t="shared" si="0"/>
        <v>135587</v>
      </c>
      <c r="D70" s="4">
        <f t="shared" si="1"/>
        <v>19596</v>
      </c>
      <c r="E70" s="4">
        <f t="shared" si="2"/>
        <v>19596</v>
      </c>
      <c r="F70" s="4">
        <f t="shared" si="3"/>
        <v>384003216</v>
      </c>
      <c r="G70" s="6">
        <f t="shared" si="4"/>
        <v>0.12627671845498539</v>
      </c>
    </row>
    <row r="71" spans="1:7" x14ac:dyDescent="0.25">
      <c r="A71" s="2">
        <v>34943</v>
      </c>
      <c r="B71" s="1">
        <v>137920</v>
      </c>
      <c r="C71" s="4">
        <f t="shared" ref="C71:C134" si="5">AVERAGE(B68:B70)</f>
        <v>142035.66666666666</v>
      </c>
      <c r="D71" s="4">
        <f t="shared" ref="D71:D134" si="6">B71-C71</f>
        <v>-4115.666666666657</v>
      </c>
      <c r="E71" s="4">
        <f t="shared" ref="E71:E134" si="7">ABS(D71)</f>
        <v>4115.666666666657</v>
      </c>
      <c r="F71" s="4">
        <f t="shared" ref="F71:F134" si="8">E71^2</f>
        <v>16938712.11111103</v>
      </c>
      <c r="G71" s="6">
        <f t="shared" ref="G71:G134" si="9">E71/B71</f>
        <v>2.9840970610982141E-2</v>
      </c>
    </row>
    <row r="72" spans="1:7" x14ac:dyDescent="0.25">
      <c r="A72" s="2">
        <v>34973</v>
      </c>
      <c r="B72" s="1">
        <v>146628</v>
      </c>
      <c r="C72" s="4">
        <f t="shared" si="5"/>
        <v>142143</v>
      </c>
      <c r="D72" s="4">
        <f t="shared" si="6"/>
        <v>4485</v>
      </c>
      <c r="E72" s="4">
        <f t="shared" si="7"/>
        <v>4485</v>
      </c>
      <c r="F72" s="4">
        <f t="shared" si="8"/>
        <v>20115225</v>
      </c>
      <c r="G72" s="6">
        <f t="shared" si="9"/>
        <v>3.0587609460675996E-2</v>
      </c>
    </row>
    <row r="73" spans="1:7" x14ac:dyDescent="0.25">
      <c r="A73" s="2">
        <v>35004</v>
      </c>
      <c r="B73" s="1">
        <v>146066</v>
      </c>
      <c r="C73" s="4">
        <f t="shared" si="5"/>
        <v>146577</v>
      </c>
      <c r="D73" s="4">
        <f t="shared" si="6"/>
        <v>-511</v>
      </c>
      <c r="E73" s="4">
        <f t="shared" si="7"/>
        <v>511</v>
      </c>
      <c r="F73" s="4">
        <f t="shared" si="8"/>
        <v>261121</v>
      </c>
      <c r="G73" s="6">
        <f t="shared" si="9"/>
        <v>3.4984185231333779E-3</v>
      </c>
    </row>
    <row r="74" spans="1:7" x14ac:dyDescent="0.25">
      <c r="A74" s="2">
        <v>35034</v>
      </c>
      <c r="B74" s="1">
        <v>135447</v>
      </c>
      <c r="C74" s="4">
        <f t="shared" si="5"/>
        <v>143538</v>
      </c>
      <c r="D74" s="4">
        <f t="shared" si="6"/>
        <v>-8091</v>
      </c>
      <c r="E74" s="4">
        <f t="shared" si="7"/>
        <v>8091</v>
      </c>
      <c r="F74" s="4">
        <f t="shared" si="8"/>
        <v>65464281</v>
      </c>
      <c r="G74" s="6">
        <f t="shared" si="9"/>
        <v>5.9735542315444416E-2</v>
      </c>
    </row>
    <row r="75" spans="1:7" x14ac:dyDescent="0.25">
      <c r="A75" s="2">
        <v>35065</v>
      </c>
      <c r="B75" s="1">
        <v>113611</v>
      </c>
      <c r="C75" s="4">
        <f t="shared" si="5"/>
        <v>142713.66666666666</v>
      </c>
      <c r="D75" s="4">
        <f t="shared" si="6"/>
        <v>-29102.666666666657</v>
      </c>
      <c r="E75" s="4">
        <f t="shared" si="7"/>
        <v>29102.666666666657</v>
      </c>
      <c r="F75" s="4">
        <f t="shared" si="8"/>
        <v>846965207.11111057</v>
      </c>
      <c r="G75" s="6">
        <f t="shared" si="9"/>
        <v>0.2561606417218989</v>
      </c>
    </row>
    <row r="76" spans="1:7" x14ac:dyDescent="0.25">
      <c r="A76" s="2">
        <v>35096</v>
      </c>
      <c r="B76" s="1">
        <v>129557</v>
      </c>
      <c r="C76" s="4">
        <f t="shared" si="5"/>
        <v>131708</v>
      </c>
      <c r="D76" s="4">
        <f t="shared" si="6"/>
        <v>-2151</v>
      </c>
      <c r="E76" s="4">
        <f t="shared" si="7"/>
        <v>2151</v>
      </c>
      <c r="F76" s="4">
        <f t="shared" si="8"/>
        <v>4626801</v>
      </c>
      <c r="G76" s="6">
        <f t="shared" si="9"/>
        <v>1.6602730844338786E-2</v>
      </c>
    </row>
    <row r="77" spans="1:7" x14ac:dyDescent="0.25">
      <c r="A77" s="2">
        <v>35125</v>
      </c>
      <c r="B77" s="1">
        <v>135244</v>
      </c>
      <c r="C77" s="4">
        <f t="shared" si="5"/>
        <v>126205</v>
      </c>
      <c r="D77" s="4">
        <f t="shared" si="6"/>
        <v>9039</v>
      </c>
      <c r="E77" s="4">
        <f t="shared" si="7"/>
        <v>9039</v>
      </c>
      <c r="F77" s="4">
        <f t="shared" si="8"/>
        <v>81703521</v>
      </c>
      <c r="G77" s="6">
        <f t="shared" si="9"/>
        <v>6.6834757919020438E-2</v>
      </c>
    </row>
    <row r="78" spans="1:7" x14ac:dyDescent="0.25">
      <c r="A78" s="2">
        <v>35156</v>
      </c>
      <c r="B78" s="1">
        <v>128993</v>
      </c>
      <c r="C78" s="4">
        <f t="shared" si="5"/>
        <v>126137.33333333333</v>
      </c>
      <c r="D78" s="4">
        <f t="shared" si="6"/>
        <v>2855.6666666666715</v>
      </c>
      <c r="E78" s="4">
        <f t="shared" si="7"/>
        <v>2855.6666666666715</v>
      </c>
      <c r="F78" s="4">
        <f t="shared" si="8"/>
        <v>8154832.1111111389</v>
      </c>
      <c r="G78" s="6">
        <f t="shared" si="9"/>
        <v>2.2138152199473394E-2</v>
      </c>
    </row>
    <row r="79" spans="1:7" x14ac:dyDescent="0.25">
      <c r="A79" s="2">
        <v>35186</v>
      </c>
      <c r="B79" s="1">
        <v>147166</v>
      </c>
      <c r="C79" s="4">
        <f t="shared" si="5"/>
        <v>131264.66666666666</v>
      </c>
      <c r="D79" s="4">
        <f t="shared" si="6"/>
        <v>15901.333333333343</v>
      </c>
      <c r="E79" s="4">
        <f t="shared" si="7"/>
        <v>15901.333333333343</v>
      </c>
      <c r="F79" s="4">
        <f t="shared" si="8"/>
        <v>252852401.77777809</v>
      </c>
      <c r="G79" s="6">
        <f t="shared" si="9"/>
        <v>0.10805031959374681</v>
      </c>
    </row>
    <row r="80" spans="1:7" x14ac:dyDescent="0.25">
      <c r="A80" s="2">
        <v>35217</v>
      </c>
      <c r="B80" s="1">
        <v>129070</v>
      </c>
      <c r="C80" s="4">
        <f t="shared" si="5"/>
        <v>137134.33333333334</v>
      </c>
      <c r="D80" s="4">
        <f t="shared" si="6"/>
        <v>-8064.333333333343</v>
      </c>
      <c r="E80" s="4">
        <f t="shared" si="7"/>
        <v>8064.333333333343</v>
      </c>
      <c r="F80" s="4">
        <f t="shared" si="8"/>
        <v>65033472.111111268</v>
      </c>
      <c r="G80" s="6">
        <f t="shared" si="9"/>
        <v>6.248030784328925E-2</v>
      </c>
    </row>
    <row r="81" spans="1:7" x14ac:dyDescent="0.25">
      <c r="A81" s="2">
        <v>35247</v>
      </c>
      <c r="B81" s="1">
        <v>153716</v>
      </c>
      <c r="C81" s="4">
        <f t="shared" si="5"/>
        <v>135076.33333333334</v>
      </c>
      <c r="D81" s="4">
        <f t="shared" si="6"/>
        <v>18639.666666666657</v>
      </c>
      <c r="E81" s="4">
        <f t="shared" si="7"/>
        <v>18639.666666666657</v>
      </c>
      <c r="F81" s="4">
        <f t="shared" si="8"/>
        <v>347437173.44444406</v>
      </c>
      <c r="G81" s="6">
        <f t="shared" si="9"/>
        <v>0.12126041964835578</v>
      </c>
    </row>
    <row r="82" spans="1:7" x14ac:dyDescent="0.25">
      <c r="A82" s="2">
        <v>35278</v>
      </c>
      <c r="B82" s="1">
        <v>151652</v>
      </c>
      <c r="C82" s="4">
        <f t="shared" si="5"/>
        <v>143317.33333333334</v>
      </c>
      <c r="D82" s="4">
        <f t="shared" si="6"/>
        <v>8334.666666666657</v>
      </c>
      <c r="E82" s="4">
        <f t="shared" si="7"/>
        <v>8334.666666666657</v>
      </c>
      <c r="F82" s="4">
        <f t="shared" si="8"/>
        <v>69466668.444444284</v>
      </c>
      <c r="G82" s="6">
        <f t="shared" si="9"/>
        <v>5.4959160885887801E-2</v>
      </c>
    </row>
    <row r="83" spans="1:7" x14ac:dyDescent="0.25">
      <c r="A83" s="2">
        <v>35309</v>
      </c>
      <c r="B83" s="1">
        <v>165120</v>
      </c>
      <c r="C83" s="4">
        <f t="shared" si="5"/>
        <v>144812.66666666666</v>
      </c>
      <c r="D83" s="4">
        <f t="shared" si="6"/>
        <v>20307.333333333343</v>
      </c>
      <c r="E83" s="4">
        <f t="shared" si="7"/>
        <v>20307.333333333343</v>
      </c>
      <c r="F83" s="4">
        <f t="shared" si="8"/>
        <v>412387787.11111152</v>
      </c>
      <c r="G83" s="6">
        <f t="shared" si="9"/>
        <v>0.12298530361757112</v>
      </c>
    </row>
    <row r="84" spans="1:7" x14ac:dyDescent="0.25">
      <c r="A84" s="2">
        <v>35339</v>
      </c>
      <c r="B84" s="1">
        <v>163423</v>
      </c>
      <c r="C84" s="4">
        <f t="shared" si="5"/>
        <v>156829.33333333334</v>
      </c>
      <c r="D84" s="4">
        <f t="shared" si="6"/>
        <v>6593.666666666657</v>
      </c>
      <c r="E84" s="4">
        <f t="shared" si="7"/>
        <v>6593.666666666657</v>
      </c>
      <c r="F84" s="4">
        <f t="shared" si="8"/>
        <v>43476440.111110985</v>
      </c>
      <c r="G84" s="6">
        <f t="shared" si="9"/>
        <v>4.0347237944883263E-2</v>
      </c>
    </row>
    <row r="85" spans="1:7" x14ac:dyDescent="0.25">
      <c r="A85" s="2">
        <v>35370</v>
      </c>
      <c r="B85" s="1">
        <v>158599</v>
      </c>
      <c r="C85" s="4">
        <f t="shared" si="5"/>
        <v>160065</v>
      </c>
      <c r="D85" s="4">
        <f t="shared" si="6"/>
        <v>-1466</v>
      </c>
      <c r="E85" s="4">
        <f t="shared" si="7"/>
        <v>1466</v>
      </c>
      <c r="F85" s="4">
        <f t="shared" si="8"/>
        <v>2149156</v>
      </c>
      <c r="G85" s="6">
        <f t="shared" si="9"/>
        <v>9.2434378526976835E-3</v>
      </c>
    </row>
    <row r="86" spans="1:7" x14ac:dyDescent="0.25">
      <c r="A86" s="2">
        <v>35400</v>
      </c>
      <c r="B86" s="1">
        <v>152407</v>
      </c>
      <c r="C86" s="4">
        <f t="shared" si="5"/>
        <v>162380.66666666666</v>
      </c>
      <c r="D86" s="4">
        <f t="shared" si="6"/>
        <v>-9973.666666666657</v>
      </c>
      <c r="E86" s="4">
        <f t="shared" si="7"/>
        <v>9973.666666666657</v>
      </c>
      <c r="F86" s="4">
        <f t="shared" si="8"/>
        <v>99474026.777777582</v>
      </c>
      <c r="G86" s="6">
        <f t="shared" si="9"/>
        <v>6.5441001178860925E-2</v>
      </c>
    </row>
    <row r="87" spans="1:7" x14ac:dyDescent="0.25">
      <c r="A87" s="2">
        <v>35431</v>
      </c>
      <c r="B87" s="1">
        <v>150152</v>
      </c>
      <c r="C87" s="4">
        <f t="shared" si="5"/>
        <v>158143</v>
      </c>
      <c r="D87" s="4">
        <f t="shared" si="6"/>
        <v>-7991</v>
      </c>
      <c r="E87" s="4">
        <f t="shared" si="7"/>
        <v>7991</v>
      </c>
      <c r="F87" s="4">
        <f t="shared" si="8"/>
        <v>63856081</v>
      </c>
      <c r="G87" s="6">
        <f t="shared" si="9"/>
        <v>5.3219404336938572E-2</v>
      </c>
    </row>
    <row r="88" spans="1:7" x14ac:dyDescent="0.25">
      <c r="A88" s="2">
        <v>35462</v>
      </c>
      <c r="B88" s="1">
        <v>137523</v>
      </c>
      <c r="C88" s="4">
        <f t="shared" si="5"/>
        <v>153719.33333333334</v>
      </c>
      <c r="D88" s="4">
        <f t="shared" si="6"/>
        <v>-16196.333333333343</v>
      </c>
      <c r="E88" s="4">
        <f t="shared" si="7"/>
        <v>16196.333333333343</v>
      </c>
      <c r="F88" s="4">
        <f t="shared" si="8"/>
        <v>262321213.44444475</v>
      </c>
      <c r="G88" s="6">
        <f t="shared" si="9"/>
        <v>0.1177718151388011</v>
      </c>
    </row>
    <row r="89" spans="1:7" x14ac:dyDescent="0.25">
      <c r="A89" s="2">
        <v>35490</v>
      </c>
      <c r="B89" s="1">
        <v>159027</v>
      </c>
      <c r="C89" s="4">
        <f t="shared" si="5"/>
        <v>146694</v>
      </c>
      <c r="D89" s="4">
        <f t="shared" si="6"/>
        <v>12333</v>
      </c>
      <c r="E89" s="4">
        <f t="shared" si="7"/>
        <v>12333</v>
      </c>
      <c r="F89" s="4">
        <f t="shared" si="8"/>
        <v>152102889</v>
      </c>
      <c r="G89" s="6">
        <f t="shared" si="9"/>
        <v>7.7552868380840995E-2</v>
      </c>
    </row>
    <row r="90" spans="1:7" x14ac:dyDescent="0.25">
      <c r="A90" s="2">
        <v>35521</v>
      </c>
      <c r="B90" s="1">
        <v>176706</v>
      </c>
      <c r="C90" s="4">
        <f t="shared" si="5"/>
        <v>148900.66666666666</v>
      </c>
      <c r="D90" s="4">
        <f t="shared" si="6"/>
        <v>27805.333333333343</v>
      </c>
      <c r="E90" s="4">
        <f t="shared" si="7"/>
        <v>27805.333333333343</v>
      </c>
      <c r="F90" s="4">
        <f t="shared" si="8"/>
        <v>773136561.77777827</v>
      </c>
      <c r="G90" s="6">
        <f t="shared" si="9"/>
        <v>0.15735364579206898</v>
      </c>
    </row>
    <row r="91" spans="1:7" x14ac:dyDescent="0.25">
      <c r="A91" s="2">
        <v>35551</v>
      </c>
      <c r="B91" s="1">
        <v>167344</v>
      </c>
      <c r="C91" s="4">
        <f t="shared" si="5"/>
        <v>157752</v>
      </c>
      <c r="D91" s="4">
        <f t="shared" si="6"/>
        <v>9592</v>
      </c>
      <c r="E91" s="4">
        <f t="shared" si="7"/>
        <v>9592</v>
      </c>
      <c r="F91" s="4">
        <f t="shared" si="8"/>
        <v>92006464</v>
      </c>
      <c r="G91" s="6">
        <f t="shared" si="9"/>
        <v>5.7319055359020939E-2</v>
      </c>
    </row>
    <row r="92" spans="1:7" x14ac:dyDescent="0.25">
      <c r="A92" s="2">
        <v>35582</v>
      </c>
      <c r="B92" s="1">
        <v>167959</v>
      </c>
      <c r="C92" s="4">
        <f t="shared" si="5"/>
        <v>167692.33333333334</v>
      </c>
      <c r="D92" s="4">
        <f t="shared" si="6"/>
        <v>266.66666666665697</v>
      </c>
      <c r="E92" s="4">
        <f t="shared" si="7"/>
        <v>266.66666666665697</v>
      </c>
      <c r="F92" s="4">
        <f t="shared" si="8"/>
        <v>71111.111111105944</v>
      </c>
      <c r="G92" s="6">
        <f t="shared" si="9"/>
        <v>1.5876890590361752E-3</v>
      </c>
    </row>
    <row r="93" spans="1:7" x14ac:dyDescent="0.25">
      <c r="A93" s="2">
        <v>35612</v>
      </c>
      <c r="B93" s="1">
        <v>175383</v>
      </c>
      <c r="C93" s="4">
        <f t="shared" si="5"/>
        <v>170669.66666666666</v>
      </c>
      <c r="D93" s="4">
        <f t="shared" si="6"/>
        <v>4713.333333333343</v>
      </c>
      <c r="E93" s="4">
        <f t="shared" si="7"/>
        <v>4713.333333333343</v>
      </c>
      <c r="F93" s="4">
        <f t="shared" si="8"/>
        <v>22215511.111111201</v>
      </c>
      <c r="G93" s="6">
        <f t="shared" si="9"/>
        <v>2.6874516534289773E-2</v>
      </c>
    </row>
    <row r="94" spans="1:7" x14ac:dyDescent="0.25">
      <c r="A94" s="2">
        <v>35643</v>
      </c>
      <c r="B94" s="1">
        <v>173822</v>
      </c>
      <c r="C94" s="4">
        <f t="shared" si="5"/>
        <v>170228.66666666666</v>
      </c>
      <c r="D94" s="4">
        <f t="shared" si="6"/>
        <v>3593.333333333343</v>
      </c>
      <c r="E94" s="4">
        <f t="shared" si="7"/>
        <v>3593.333333333343</v>
      </c>
      <c r="F94" s="4">
        <f t="shared" si="8"/>
        <v>12912044.444444515</v>
      </c>
      <c r="G94" s="6">
        <f t="shared" si="9"/>
        <v>2.0672488714508767E-2</v>
      </c>
    </row>
    <row r="95" spans="1:7" x14ac:dyDescent="0.25">
      <c r="A95" s="2">
        <v>35674</v>
      </c>
      <c r="B95" s="1">
        <v>180865</v>
      </c>
      <c r="C95" s="4">
        <f t="shared" si="5"/>
        <v>172388</v>
      </c>
      <c r="D95" s="4">
        <f t="shared" si="6"/>
        <v>8477</v>
      </c>
      <c r="E95" s="4">
        <f t="shared" si="7"/>
        <v>8477</v>
      </c>
      <c r="F95" s="4">
        <f t="shared" si="8"/>
        <v>71859529</v>
      </c>
      <c r="G95" s="6">
        <f t="shared" si="9"/>
        <v>4.6869211843087386E-2</v>
      </c>
    </row>
    <row r="96" spans="1:7" x14ac:dyDescent="0.25">
      <c r="A96" s="2">
        <v>35704</v>
      </c>
      <c r="B96" s="1">
        <v>185697</v>
      </c>
      <c r="C96" s="4">
        <f t="shared" si="5"/>
        <v>176690</v>
      </c>
      <c r="D96" s="4">
        <f t="shared" si="6"/>
        <v>9007</v>
      </c>
      <c r="E96" s="4">
        <f t="shared" si="7"/>
        <v>9007</v>
      </c>
      <c r="F96" s="4">
        <f t="shared" si="8"/>
        <v>81126049</v>
      </c>
      <c r="G96" s="6">
        <f t="shared" si="9"/>
        <v>4.8503745348605527E-2</v>
      </c>
    </row>
    <row r="97" spans="1:7" x14ac:dyDescent="0.25">
      <c r="A97" s="2">
        <v>35735</v>
      </c>
      <c r="B97" s="1">
        <v>140970</v>
      </c>
      <c r="C97" s="4">
        <f t="shared" si="5"/>
        <v>180128</v>
      </c>
      <c r="D97" s="4">
        <f t="shared" si="6"/>
        <v>-39158</v>
      </c>
      <c r="E97" s="4">
        <f t="shared" si="7"/>
        <v>39158</v>
      </c>
      <c r="F97" s="4">
        <f t="shared" si="8"/>
        <v>1533348964</v>
      </c>
      <c r="G97" s="6">
        <f t="shared" si="9"/>
        <v>0.27777541320848409</v>
      </c>
    </row>
    <row r="98" spans="1:7" x14ac:dyDescent="0.25">
      <c r="A98" s="2">
        <v>35765</v>
      </c>
      <c r="B98" s="1">
        <v>115568</v>
      </c>
      <c r="C98" s="4">
        <f t="shared" si="5"/>
        <v>169177.33333333334</v>
      </c>
      <c r="D98" s="4">
        <f t="shared" si="6"/>
        <v>-53609.333333333343</v>
      </c>
      <c r="E98" s="4">
        <f t="shared" si="7"/>
        <v>53609.333333333343</v>
      </c>
      <c r="F98" s="4">
        <f t="shared" si="8"/>
        <v>2873960620.4444456</v>
      </c>
      <c r="G98" s="6">
        <f t="shared" si="9"/>
        <v>0.4638769670958513</v>
      </c>
    </row>
    <row r="99" spans="1:7" x14ac:dyDescent="0.25">
      <c r="A99" s="2">
        <v>35796</v>
      </c>
      <c r="B99" s="1">
        <v>125788</v>
      </c>
      <c r="C99" s="4">
        <f t="shared" si="5"/>
        <v>147411.66666666666</v>
      </c>
      <c r="D99" s="4">
        <f t="shared" si="6"/>
        <v>-21623.666666666657</v>
      </c>
      <c r="E99" s="4">
        <f t="shared" si="7"/>
        <v>21623.666666666657</v>
      </c>
      <c r="F99" s="4">
        <f t="shared" si="8"/>
        <v>467582960.11111069</v>
      </c>
      <c r="G99" s="6">
        <f t="shared" si="9"/>
        <v>0.17190564017765333</v>
      </c>
    </row>
    <row r="100" spans="1:7" x14ac:dyDescent="0.25">
      <c r="A100" s="2">
        <v>35827</v>
      </c>
      <c r="B100" s="1">
        <v>115902</v>
      </c>
      <c r="C100" s="4">
        <f t="shared" si="5"/>
        <v>127442</v>
      </c>
      <c r="D100" s="4">
        <f t="shared" si="6"/>
        <v>-11540</v>
      </c>
      <c r="E100" s="4">
        <f t="shared" si="7"/>
        <v>11540</v>
      </c>
      <c r="F100" s="4">
        <f t="shared" si="8"/>
        <v>133171600</v>
      </c>
      <c r="G100" s="6">
        <f t="shared" si="9"/>
        <v>9.9566875463753868E-2</v>
      </c>
    </row>
    <row r="101" spans="1:7" x14ac:dyDescent="0.25">
      <c r="A101" s="2">
        <v>35855</v>
      </c>
      <c r="B101" s="1">
        <v>128629</v>
      </c>
      <c r="C101" s="4">
        <f t="shared" si="5"/>
        <v>119086</v>
      </c>
      <c r="D101" s="4">
        <f t="shared" si="6"/>
        <v>9543</v>
      </c>
      <c r="E101" s="4">
        <f t="shared" si="7"/>
        <v>9543</v>
      </c>
      <c r="F101" s="4">
        <f t="shared" si="8"/>
        <v>91068849</v>
      </c>
      <c r="G101" s="6">
        <f t="shared" si="9"/>
        <v>7.4190112649558035E-2</v>
      </c>
    </row>
    <row r="102" spans="1:7" x14ac:dyDescent="0.25">
      <c r="A102" s="2">
        <v>35886</v>
      </c>
      <c r="B102" s="1">
        <v>138591</v>
      </c>
      <c r="C102" s="4">
        <f t="shared" si="5"/>
        <v>123439.66666666667</v>
      </c>
      <c r="D102" s="4">
        <f t="shared" si="6"/>
        <v>15151.333333333328</v>
      </c>
      <c r="E102" s="4">
        <f t="shared" si="7"/>
        <v>15151.333333333328</v>
      </c>
      <c r="F102" s="4">
        <f t="shared" si="8"/>
        <v>229562901.77777764</v>
      </c>
      <c r="G102" s="6">
        <f t="shared" si="9"/>
        <v>0.10932407828310156</v>
      </c>
    </row>
    <row r="103" spans="1:7" x14ac:dyDescent="0.25">
      <c r="A103" s="2">
        <v>35916</v>
      </c>
      <c r="B103" s="1">
        <v>154580</v>
      </c>
      <c r="C103" s="4">
        <f t="shared" si="5"/>
        <v>127707.33333333333</v>
      </c>
      <c r="D103" s="4">
        <f t="shared" si="6"/>
        <v>26872.666666666672</v>
      </c>
      <c r="E103" s="4">
        <f t="shared" si="7"/>
        <v>26872.666666666672</v>
      </c>
      <c r="F103" s="4">
        <f t="shared" si="8"/>
        <v>722140213.77777803</v>
      </c>
      <c r="G103" s="6">
        <f t="shared" si="9"/>
        <v>0.1738431017380429</v>
      </c>
    </row>
    <row r="104" spans="1:7" x14ac:dyDescent="0.25">
      <c r="A104" s="2">
        <v>35947</v>
      </c>
      <c r="B104" s="1">
        <v>129611</v>
      </c>
      <c r="C104" s="4">
        <f t="shared" si="5"/>
        <v>140600</v>
      </c>
      <c r="D104" s="4">
        <f t="shared" si="6"/>
        <v>-10989</v>
      </c>
      <c r="E104" s="4">
        <f t="shared" si="7"/>
        <v>10989</v>
      </c>
      <c r="F104" s="4">
        <f t="shared" si="8"/>
        <v>120758121</v>
      </c>
      <c r="G104" s="6">
        <f t="shared" si="9"/>
        <v>8.4784470453896657E-2</v>
      </c>
    </row>
    <row r="105" spans="1:7" x14ac:dyDescent="0.25">
      <c r="A105" s="2">
        <v>35977</v>
      </c>
      <c r="B105" s="1">
        <v>135337</v>
      </c>
      <c r="C105" s="4">
        <f t="shared" si="5"/>
        <v>140927.33333333334</v>
      </c>
      <c r="D105" s="4">
        <f t="shared" si="6"/>
        <v>-5590.333333333343</v>
      </c>
      <c r="E105" s="4">
        <f t="shared" si="7"/>
        <v>5590.333333333343</v>
      </c>
      <c r="F105" s="4">
        <f t="shared" si="8"/>
        <v>31251826.777777888</v>
      </c>
      <c r="G105" s="6">
        <f t="shared" si="9"/>
        <v>4.1306762624658024E-2</v>
      </c>
    </row>
    <row r="106" spans="1:7" x14ac:dyDescent="0.25">
      <c r="A106" s="2">
        <v>36008</v>
      </c>
      <c r="B106" s="1">
        <v>146373</v>
      </c>
      <c r="C106" s="4">
        <f t="shared" si="5"/>
        <v>139842.66666666666</v>
      </c>
      <c r="D106" s="4">
        <f t="shared" si="6"/>
        <v>6530.333333333343</v>
      </c>
      <c r="E106" s="4">
        <f t="shared" si="7"/>
        <v>6530.333333333343</v>
      </c>
      <c r="F106" s="4">
        <f t="shared" si="8"/>
        <v>42645253.444444574</v>
      </c>
      <c r="G106" s="6">
        <f t="shared" si="9"/>
        <v>4.4614330056317375E-2</v>
      </c>
    </row>
    <row r="107" spans="1:7" x14ac:dyDescent="0.25">
      <c r="A107" s="2">
        <v>36039</v>
      </c>
      <c r="B107" s="1">
        <v>124538</v>
      </c>
      <c r="C107" s="4">
        <f t="shared" si="5"/>
        <v>137107</v>
      </c>
      <c r="D107" s="4">
        <f t="shared" si="6"/>
        <v>-12569</v>
      </c>
      <c r="E107" s="4">
        <f t="shared" si="7"/>
        <v>12569</v>
      </c>
      <c r="F107" s="4">
        <f t="shared" si="8"/>
        <v>157979761</v>
      </c>
      <c r="G107" s="6">
        <f t="shared" si="9"/>
        <v>0.10092501886974257</v>
      </c>
    </row>
    <row r="108" spans="1:7" x14ac:dyDescent="0.25">
      <c r="A108" s="2">
        <v>36069</v>
      </c>
      <c r="B108" s="1">
        <v>108528</v>
      </c>
      <c r="C108" s="4">
        <f t="shared" si="5"/>
        <v>135416</v>
      </c>
      <c r="D108" s="4">
        <f t="shared" si="6"/>
        <v>-26888</v>
      </c>
      <c r="E108" s="4">
        <f t="shared" si="7"/>
        <v>26888</v>
      </c>
      <c r="F108" s="4">
        <f t="shared" si="8"/>
        <v>722964544</v>
      </c>
      <c r="G108" s="6">
        <f t="shared" si="9"/>
        <v>0.24775173227185612</v>
      </c>
    </row>
    <row r="109" spans="1:7" x14ac:dyDescent="0.25">
      <c r="A109" s="2">
        <v>36100</v>
      </c>
      <c r="B109" s="1">
        <v>111375</v>
      </c>
      <c r="C109" s="4">
        <f t="shared" si="5"/>
        <v>126479.66666666667</v>
      </c>
      <c r="D109" s="4">
        <f t="shared" si="6"/>
        <v>-15104.666666666672</v>
      </c>
      <c r="E109" s="4">
        <f t="shared" si="7"/>
        <v>15104.666666666672</v>
      </c>
      <c r="F109" s="4">
        <f t="shared" si="8"/>
        <v>228150955.11111125</v>
      </c>
      <c r="G109" s="6">
        <f t="shared" si="9"/>
        <v>0.13561990273101387</v>
      </c>
    </row>
    <row r="110" spans="1:7" x14ac:dyDescent="0.25">
      <c r="A110" s="2">
        <v>36130</v>
      </c>
      <c r="B110" s="1">
        <v>127366</v>
      </c>
      <c r="C110" s="4">
        <f t="shared" si="5"/>
        <v>114813.66666666667</v>
      </c>
      <c r="D110" s="4">
        <f t="shared" si="6"/>
        <v>12552.333333333328</v>
      </c>
      <c r="E110" s="4">
        <f t="shared" si="7"/>
        <v>12552.333333333328</v>
      </c>
      <c r="F110" s="4">
        <f t="shared" si="8"/>
        <v>157561072.11111099</v>
      </c>
      <c r="G110" s="6">
        <f t="shared" si="9"/>
        <v>9.8553250736721956E-2</v>
      </c>
    </row>
    <row r="111" spans="1:7" x14ac:dyDescent="0.25">
      <c r="A111" s="2">
        <v>36161</v>
      </c>
      <c r="B111" s="1">
        <v>93861</v>
      </c>
      <c r="C111" s="4">
        <f t="shared" si="5"/>
        <v>115756.33333333333</v>
      </c>
      <c r="D111" s="4">
        <f t="shared" si="6"/>
        <v>-21895.333333333328</v>
      </c>
      <c r="E111" s="4">
        <f t="shared" si="7"/>
        <v>21895.333333333328</v>
      </c>
      <c r="F111" s="4">
        <f t="shared" si="8"/>
        <v>479405621.77777755</v>
      </c>
      <c r="G111" s="6">
        <f t="shared" si="9"/>
        <v>0.23327402577570375</v>
      </c>
    </row>
    <row r="112" spans="1:7" x14ac:dyDescent="0.25">
      <c r="A112" s="2">
        <v>36192</v>
      </c>
      <c r="B112" s="1">
        <v>57175</v>
      </c>
      <c r="C112" s="4">
        <f t="shared" si="5"/>
        <v>110867.33333333333</v>
      </c>
      <c r="D112" s="4">
        <f t="shared" si="6"/>
        <v>-53692.333333333328</v>
      </c>
      <c r="E112" s="4">
        <f t="shared" si="7"/>
        <v>53692.333333333328</v>
      </c>
      <c r="F112" s="4">
        <f t="shared" si="8"/>
        <v>2882866658.7777772</v>
      </c>
      <c r="G112" s="6">
        <f t="shared" si="9"/>
        <v>0.93908759656026808</v>
      </c>
    </row>
    <row r="113" spans="1:7" x14ac:dyDescent="0.25">
      <c r="A113" s="2">
        <v>36220</v>
      </c>
      <c r="B113" s="1">
        <v>105723</v>
      </c>
      <c r="C113" s="4">
        <f t="shared" si="5"/>
        <v>92800.666666666672</v>
      </c>
      <c r="D113" s="4">
        <f t="shared" si="6"/>
        <v>12922.333333333328</v>
      </c>
      <c r="E113" s="4">
        <f t="shared" si="7"/>
        <v>12922.333333333328</v>
      </c>
      <c r="F113" s="4">
        <f t="shared" si="8"/>
        <v>166986698.77777764</v>
      </c>
      <c r="G113" s="6">
        <f t="shared" si="9"/>
        <v>0.12222821271940192</v>
      </c>
    </row>
    <row r="114" spans="1:7" x14ac:dyDescent="0.25">
      <c r="A114" s="2">
        <v>36251</v>
      </c>
      <c r="B114" s="1">
        <v>129560</v>
      </c>
      <c r="C114" s="4">
        <f t="shared" si="5"/>
        <v>85586.333333333328</v>
      </c>
      <c r="D114" s="4">
        <f t="shared" si="6"/>
        <v>43973.666666666672</v>
      </c>
      <c r="E114" s="4">
        <f t="shared" si="7"/>
        <v>43973.666666666672</v>
      </c>
      <c r="F114" s="4">
        <f t="shared" si="8"/>
        <v>1933683360.1111116</v>
      </c>
      <c r="G114" s="6">
        <f t="shared" si="9"/>
        <v>0.33940773901409904</v>
      </c>
    </row>
    <row r="115" spans="1:7" x14ac:dyDescent="0.25">
      <c r="A115" s="2">
        <v>36281</v>
      </c>
      <c r="B115" s="1">
        <v>101648</v>
      </c>
      <c r="C115" s="4">
        <f t="shared" si="5"/>
        <v>97486</v>
      </c>
      <c r="D115" s="4">
        <f t="shared" si="6"/>
        <v>4162</v>
      </c>
      <c r="E115" s="4">
        <f t="shared" si="7"/>
        <v>4162</v>
      </c>
      <c r="F115" s="4">
        <f t="shared" si="8"/>
        <v>17322244</v>
      </c>
      <c r="G115" s="6">
        <f t="shared" si="9"/>
        <v>4.0945222729419174E-2</v>
      </c>
    </row>
    <row r="116" spans="1:7" x14ac:dyDescent="0.25">
      <c r="A116" s="2">
        <v>36312</v>
      </c>
      <c r="B116" s="1">
        <v>103799</v>
      </c>
      <c r="C116" s="4">
        <f t="shared" si="5"/>
        <v>112310.33333333333</v>
      </c>
      <c r="D116" s="4">
        <f t="shared" si="6"/>
        <v>-8511.3333333333285</v>
      </c>
      <c r="E116" s="4">
        <f t="shared" si="7"/>
        <v>8511.3333333333285</v>
      </c>
      <c r="F116" s="4">
        <f t="shared" si="8"/>
        <v>72442795.11111103</v>
      </c>
      <c r="G116" s="6">
        <f t="shared" si="9"/>
        <v>8.1998220920561166E-2</v>
      </c>
    </row>
    <row r="117" spans="1:7" x14ac:dyDescent="0.25">
      <c r="A117" s="2">
        <v>36342</v>
      </c>
      <c r="B117" s="1">
        <v>115943</v>
      </c>
      <c r="C117" s="4">
        <f t="shared" si="5"/>
        <v>111669</v>
      </c>
      <c r="D117" s="4">
        <f t="shared" si="6"/>
        <v>4274</v>
      </c>
      <c r="E117" s="4">
        <f t="shared" si="7"/>
        <v>4274</v>
      </c>
      <c r="F117" s="4">
        <f t="shared" si="8"/>
        <v>18267076</v>
      </c>
      <c r="G117" s="6">
        <f t="shared" si="9"/>
        <v>3.6862941272866837E-2</v>
      </c>
    </row>
    <row r="118" spans="1:7" x14ac:dyDescent="0.25">
      <c r="A118" s="2">
        <v>36373</v>
      </c>
      <c r="B118" s="1">
        <v>121715</v>
      </c>
      <c r="C118" s="4">
        <f t="shared" si="5"/>
        <v>107130</v>
      </c>
      <c r="D118" s="4">
        <f t="shared" si="6"/>
        <v>14585</v>
      </c>
      <c r="E118" s="4">
        <f t="shared" si="7"/>
        <v>14585</v>
      </c>
      <c r="F118" s="4">
        <f t="shared" si="8"/>
        <v>212722225</v>
      </c>
      <c r="G118" s="6">
        <f t="shared" si="9"/>
        <v>0.11982910898410221</v>
      </c>
    </row>
    <row r="119" spans="1:7" x14ac:dyDescent="0.25">
      <c r="A119" s="2">
        <v>36404</v>
      </c>
      <c r="B119" s="1">
        <v>107371</v>
      </c>
      <c r="C119" s="4">
        <f t="shared" si="5"/>
        <v>113819</v>
      </c>
      <c r="D119" s="4">
        <f t="shared" si="6"/>
        <v>-6448</v>
      </c>
      <c r="E119" s="4">
        <f t="shared" si="7"/>
        <v>6448</v>
      </c>
      <c r="F119" s="4">
        <f t="shared" si="8"/>
        <v>41576704</v>
      </c>
      <c r="G119" s="6">
        <f t="shared" si="9"/>
        <v>6.0053459500237494E-2</v>
      </c>
    </row>
    <row r="120" spans="1:7" x14ac:dyDescent="0.25">
      <c r="A120" s="2">
        <v>36434</v>
      </c>
      <c r="B120" s="1">
        <v>81339</v>
      </c>
      <c r="C120" s="4">
        <f t="shared" si="5"/>
        <v>115009.66666666667</v>
      </c>
      <c r="D120" s="4">
        <f t="shared" si="6"/>
        <v>-33670.666666666672</v>
      </c>
      <c r="E120" s="4">
        <f t="shared" si="7"/>
        <v>33670.666666666672</v>
      </c>
      <c r="F120" s="4">
        <f t="shared" si="8"/>
        <v>1133713793.7777781</v>
      </c>
      <c r="G120" s="6">
        <f t="shared" si="9"/>
        <v>0.41395476544666976</v>
      </c>
    </row>
    <row r="121" spans="1:7" x14ac:dyDescent="0.25">
      <c r="A121" s="2">
        <v>36465</v>
      </c>
      <c r="B121" s="1">
        <v>80401</v>
      </c>
      <c r="C121" s="4">
        <f t="shared" si="5"/>
        <v>103475</v>
      </c>
      <c r="D121" s="4">
        <f t="shared" si="6"/>
        <v>-23074</v>
      </c>
      <c r="E121" s="4">
        <f t="shared" si="7"/>
        <v>23074</v>
      </c>
      <c r="F121" s="4">
        <f t="shared" si="8"/>
        <v>532409476</v>
      </c>
      <c r="G121" s="6">
        <f t="shared" si="9"/>
        <v>0.28698648026765838</v>
      </c>
    </row>
    <row r="122" spans="1:7" x14ac:dyDescent="0.25">
      <c r="A122" s="2">
        <v>36495</v>
      </c>
      <c r="B122" s="1">
        <v>78346</v>
      </c>
      <c r="C122" s="4">
        <f t="shared" si="5"/>
        <v>89703.666666666672</v>
      </c>
      <c r="D122" s="4">
        <f t="shared" si="6"/>
        <v>-11357.666666666672</v>
      </c>
      <c r="E122" s="4">
        <f t="shared" si="7"/>
        <v>11357.666666666672</v>
      </c>
      <c r="F122" s="4">
        <f t="shared" si="8"/>
        <v>128996592.11111122</v>
      </c>
      <c r="G122" s="6">
        <f t="shared" si="9"/>
        <v>0.14496804771994323</v>
      </c>
    </row>
    <row r="123" spans="1:7" x14ac:dyDescent="0.25">
      <c r="A123" s="2">
        <v>36526</v>
      </c>
      <c r="B123" s="1">
        <v>83998</v>
      </c>
      <c r="C123" s="4">
        <f t="shared" si="5"/>
        <v>80028.666666666672</v>
      </c>
      <c r="D123" s="4">
        <f t="shared" si="6"/>
        <v>3969.3333333333285</v>
      </c>
      <c r="E123" s="4">
        <f t="shared" si="7"/>
        <v>3969.3333333333285</v>
      </c>
      <c r="F123" s="4">
        <f t="shared" si="8"/>
        <v>15755607.111111073</v>
      </c>
      <c r="G123" s="6">
        <f t="shared" si="9"/>
        <v>4.7255093375239032E-2</v>
      </c>
    </row>
    <row r="124" spans="1:7" x14ac:dyDescent="0.25">
      <c r="A124" s="2">
        <v>36557</v>
      </c>
      <c r="B124" s="1">
        <v>98936</v>
      </c>
      <c r="C124" s="4">
        <f t="shared" si="5"/>
        <v>80915</v>
      </c>
      <c r="D124" s="4">
        <f t="shared" si="6"/>
        <v>18021</v>
      </c>
      <c r="E124" s="4">
        <f t="shared" si="7"/>
        <v>18021</v>
      </c>
      <c r="F124" s="4">
        <f t="shared" si="8"/>
        <v>324756441</v>
      </c>
      <c r="G124" s="6">
        <f t="shared" si="9"/>
        <v>0.18214805530848224</v>
      </c>
    </row>
    <row r="125" spans="1:7" x14ac:dyDescent="0.25">
      <c r="A125" s="2">
        <v>36586</v>
      </c>
      <c r="B125" s="1">
        <v>92716</v>
      </c>
      <c r="C125" s="4">
        <f t="shared" si="5"/>
        <v>87093.333333333328</v>
      </c>
      <c r="D125" s="4">
        <f t="shared" si="6"/>
        <v>5622.6666666666715</v>
      </c>
      <c r="E125" s="4">
        <f t="shared" si="7"/>
        <v>5622.6666666666715</v>
      </c>
      <c r="F125" s="4">
        <f t="shared" si="8"/>
        <v>31614380.4444445</v>
      </c>
      <c r="G125" s="6">
        <f t="shared" si="9"/>
        <v>6.064397371183692E-2</v>
      </c>
    </row>
    <row r="126" spans="1:7" x14ac:dyDescent="0.25">
      <c r="A126" s="2">
        <v>36617</v>
      </c>
      <c r="B126" s="1">
        <v>113309</v>
      </c>
      <c r="C126" s="4">
        <f t="shared" si="5"/>
        <v>91883.333333333328</v>
      </c>
      <c r="D126" s="4">
        <f t="shared" si="6"/>
        <v>21425.666666666672</v>
      </c>
      <c r="E126" s="4">
        <f t="shared" si="7"/>
        <v>21425.666666666672</v>
      </c>
      <c r="F126" s="4">
        <f t="shared" si="8"/>
        <v>459059192.11111134</v>
      </c>
      <c r="G126" s="6">
        <f t="shared" si="9"/>
        <v>0.18909059886387375</v>
      </c>
    </row>
    <row r="127" spans="1:7" x14ac:dyDescent="0.25">
      <c r="A127" s="2">
        <v>36647</v>
      </c>
      <c r="B127" s="1">
        <v>123089</v>
      </c>
      <c r="C127" s="4">
        <f t="shared" si="5"/>
        <v>101653.66666666667</v>
      </c>
      <c r="D127" s="4">
        <f t="shared" si="6"/>
        <v>21435.333333333328</v>
      </c>
      <c r="E127" s="4">
        <f t="shared" si="7"/>
        <v>21435.333333333328</v>
      </c>
      <c r="F127" s="4">
        <f t="shared" si="8"/>
        <v>459473515.11111093</v>
      </c>
      <c r="G127" s="6">
        <f t="shared" si="9"/>
        <v>0.17414499535566402</v>
      </c>
    </row>
    <row r="128" spans="1:7" x14ac:dyDescent="0.25">
      <c r="A128" s="2">
        <v>36678</v>
      </c>
      <c r="B128" s="1">
        <v>115922</v>
      </c>
      <c r="C128" s="4">
        <f t="shared" si="5"/>
        <v>109704.66666666667</v>
      </c>
      <c r="D128" s="4">
        <f t="shared" si="6"/>
        <v>6217.3333333333285</v>
      </c>
      <c r="E128" s="4">
        <f t="shared" si="7"/>
        <v>6217.3333333333285</v>
      </c>
      <c r="F128" s="4">
        <f t="shared" si="8"/>
        <v>38655233.777777717</v>
      </c>
      <c r="G128" s="6">
        <f t="shared" si="9"/>
        <v>5.3633765232943949E-2</v>
      </c>
    </row>
    <row r="129" spans="1:7" x14ac:dyDescent="0.25">
      <c r="A129" s="2">
        <v>36708</v>
      </c>
      <c r="B129" s="1">
        <v>121700</v>
      </c>
      <c r="C129" s="4">
        <f t="shared" si="5"/>
        <v>117440</v>
      </c>
      <c r="D129" s="4">
        <f t="shared" si="6"/>
        <v>4260</v>
      </c>
      <c r="E129" s="4">
        <f t="shared" si="7"/>
        <v>4260</v>
      </c>
      <c r="F129" s="4">
        <f t="shared" si="8"/>
        <v>18147600</v>
      </c>
      <c r="G129" s="6">
        <f t="shared" si="9"/>
        <v>3.5004108463434679E-2</v>
      </c>
    </row>
    <row r="130" spans="1:7" x14ac:dyDescent="0.25">
      <c r="A130" s="2">
        <v>36739</v>
      </c>
      <c r="B130" s="1">
        <v>134259</v>
      </c>
      <c r="C130" s="4">
        <f t="shared" si="5"/>
        <v>120237</v>
      </c>
      <c r="D130" s="4">
        <f t="shared" si="6"/>
        <v>14022</v>
      </c>
      <c r="E130" s="4">
        <f t="shared" si="7"/>
        <v>14022</v>
      </c>
      <c r="F130" s="4">
        <f t="shared" si="8"/>
        <v>196616484</v>
      </c>
      <c r="G130" s="6">
        <f t="shared" si="9"/>
        <v>0.10443992581502916</v>
      </c>
    </row>
    <row r="131" spans="1:7" x14ac:dyDescent="0.25">
      <c r="A131" s="2">
        <v>36770</v>
      </c>
      <c r="B131" s="1">
        <v>120680</v>
      </c>
      <c r="C131" s="4">
        <f t="shared" si="5"/>
        <v>123960.33333333333</v>
      </c>
      <c r="D131" s="4">
        <f t="shared" si="6"/>
        <v>-3280.3333333333285</v>
      </c>
      <c r="E131" s="4">
        <f t="shared" si="7"/>
        <v>3280.3333333333285</v>
      </c>
      <c r="F131" s="4">
        <f t="shared" si="8"/>
        <v>10760586.777777746</v>
      </c>
      <c r="G131" s="6">
        <f t="shared" si="9"/>
        <v>2.7182079328250983E-2</v>
      </c>
    </row>
    <row r="132" spans="1:7" x14ac:dyDescent="0.25">
      <c r="A132" s="2">
        <v>36800</v>
      </c>
      <c r="B132" s="1">
        <v>130493</v>
      </c>
      <c r="C132" s="4">
        <f t="shared" si="5"/>
        <v>125546.33333333333</v>
      </c>
      <c r="D132" s="4">
        <f t="shared" si="6"/>
        <v>4946.6666666666715</v>
      </c>
      <c r="E132" s="4">
        <f t="shared" si="7"/>
        <v>4946.6666666666715</v>
      </c>
      <c r="F132" s="4">
        <f t="shared" si="8"/>
        <v>24469511.11111116</v>
      </c>
      <c r="G132" s="6">
        <f t="shared" si="9"/>
        <v>3.7907525052429412E-2</v>
      </c>
    </row>
    <row r="133" spans="1:7" x14ac:dyDescent="0.25">
      <c r="A133" s="2">
        <v>36831</v>
      </c>
      <c r="B133" s="1">
        <v>125055</v>
      </c>
      <c r="C133" s="4">
        <f t="shared" si="5"/>
        <v>128477.33333333333</v>
      </c>
      <c r="D133" s="4">
        <f t="shared" si="6"/>
        <v>-3422.3333333333285</v>
      </c>
      <c r="E133" s="4">
        <f t="shared" si="7"/>
        <v>3422.3333333333285</v>
      </c>
      <c r="F133" s="4">
        <f t="shared" si="8"/>
        <v>11712365.444444411</v>
      </c>
      <c r="G133" s="6">
        <f t="shared" si="9"/>
        <v>2.7366625351511964E-2</v>
      </c>
    </row>
    <row r="134" spans="1:7" x14ac:dyDescent="0.25">
      <c r="A134" s="2">
        <v>36861</v>
      </c>
      <c r="B134" s="1">
        <v>151595</v>
      </c>
      <c r="C134" s="4">
        <f t="shared" si="5"/>
        <v>125409.33333333333</v>
      </c>
      <c r="D134" s="4">
        <f t="shared" si="6"/>
        <v>26185.666666666672</v>
      </c>
      <c r="E134" s="4">
        <f t="shared" si="7"/>
        <v>26185.666666666672</v>
      </c>
      <c r="F134" s="4">
        <f t="shared" si="8"/>
        <v>685689138.77777803</v>
      </c>
      <c r="G134" s="6">
        <f t="shared" si="9"/>
        <v>0.1727343689875436</v>
      </c>
    </row>
    <row r="135" spans="1:7" x14ac:dyDescent="0.25">
      <c r="A135" s="2">
        <v>36892</v>
      </c>
      <c r="B135" s="1">
        <v>123877</v>
      </c>
      <c r="C135" s="4">
        <f t="shared" ref="C135:C198" si="10">AVERAGE(B132:B134)</f>
        <v>135714.33333333334</v>
      </c>
      <c r="D135" s="4">
        <f t="shared" ref="D135:D198" si="11">B135-C135</f>
        <v>-11837.333333333343</v>
      </c>
      <c r="E135" s="4">
        <f t="shared" ref="E135:E198" si="12">ABS(D135)</f>
        <v>11837.333333333343</v>
      </c>
      <c r="F135" s="4">
        <f t="shared" ref="F135:F198" si="13">E135^2</f>
        <v>140122460.44444469</v>
      </c>
      <c r="G135" s="6">
        <f t="shared" ref="G135:G198" si="14">E135/B135</f>
        <v>9.555715212132472E-2</v>
      </c>
    </row>
    <row r="136" spans="1:7" x14ac:dyDescent="0.25">
      <c r="A136" s="2">
        <v>36923</v>
      </c>
      <c r="B136" s="1">
        <v>118303</v>
      </c>
      <c r="C136" s="4">
        <f t="shared" si="10"/>
        <v>133509</v>
      </c>
      <c r="D136" s="4">
        <f t="shared" si="11"/>
        <v>-15206</v>
      </c>
      <c r="E136" s="4">
        <f t="shared" si="12"/>
        <v>15206</v>
      </c>
      <c r="F136" s="4">
        <f t="shared" si="13"/>
        <v>231222436</v>
      </c>
      <c r="G136" s="6">
        <f t="shared" si="14"/>
        <v>0.1285343566942512</v>
      </c>
    </row>
    <row r="137" spans="1:7" x14ac:dyDescent="0.25">
      <c r="A137" s="2">
        <v>36951</v>
      </c>
      <c r="B137" s="1">
        <v>155105</v>
      </c>
      <c r="C137" s="4">
        <f t="shared" si="10"/>
        <v>131258.33333333334</v>
      </c>
      <c r="D137" s="4">
        <f t="shared" si="11"/>
        <v>23846.666666666657</v>
      </c>
      <c r="E137" s="4">
        <f t="shared" si="12"/>
        <v>23846.666666666657</v>
      </c>
      <c r="F137" s="4">
        <f t="shared" si="13"/>
        <v>568663511.11111069</v>
      </c>
      <c r="G137" s="6">
        <f t="shared" si="14"/>
        <v>0.15374531231531322</v>
      </c>
    </row>
    <row r="138" spans="1:7" x14ac:dyDescent="0.25">
      <c r="A138" s="2">
        <v>36982</v>
      </c>
      <c r="B138" s="1">
        <v>139920</v>
      </c>
      <c r="C138" s="4">
        <f t="shared" si="10"/>
        <v>132428.33333333334</v>
      </c>
      <c r="D138" s="4">
        <f t="shared" si="11"/>
        <v>7491.666666666657</v>
      </c>
      <c r="E138" s="4">
        <f t="shared" si="12"/>
        <v>7491.666666666657</v>
      </c>
      <c r="F138" s="4">
        <f t="shared" si="13"/>
        <v>56125069.444444299</v>
      </c>
      <c r="G138" s="6">
        <f t="shared" si="14"/>
        <v>5.3542500476462675E-2</v>
      </c>
    </row>
    <row r="139" spans="1:7" x14ac:dyDescent="0.25">
      <c r="A139" s="2">
        <v>37012</v>
      </c>
      <c r="B139" s="1">
        <v>152816</v>
      </c>
      <c r="C139" s="4">
        <f t="shared" si="10"/>
        <v>137776</v>
      </c>
      <c r="D139" s="4">
        <f t="shared" si="11"/>
        <v>15040</v>
      </c>
      <c r="E139" s="4">
        <f t="shared" si="12"/>
        <v>15040</v>
      </c>
      <c r="F139" s="4">
        <f t="shared" si="13"/>
        <v>226201600</v>
      </c>
      <c r="G139" s="6">
        <f t="shared" si="14"/>
        <v>9.8419013715841275E-2</v>
      </c>
    </row>
    <row r="140" spans="1:7" x14ac:dyDescent="0.25">
      <c r="A140" s="2">
        <v>37043</v>
      </c>
      <c r="B140" s="1">
        <v>133510</v>
      </c>
      <c r="C140" s="4">
        <f t="shared" si="10"/>
        <v>149280.33333333334</v>
      </c>
      <c r="D140" s="4">
        <f t="shared" si="11"/>
        <v>-15770.333333333343</v>
      </c>
      <c r="E140" s="4">
        <f t="shared" si="12"/>
        <v>15770.333333333343</v>
      </c>
      <c r="F140" s="4">
        <f t="shared" si="13"/>
        <v>248703413.44444475</v>
      </c>
      <c r="G140" s="6">
        <f t="shared" si="14"/>
        <v>0.11812098968866259</v>
      </c>
    </row>
    <row r="141" spans="1:7" x14ac:dyDescent="0.25">
      <c r="A141" s="2">
        <v>37073</v>
      </c>
      <c r="B141" s="1">
        <v>138828</v>
      </c>
      <c r="C141" s="4">
        <f t="shared" si="10"/>
        <v>142082</v>
      </c>
      <c r="D141" s="4">
        <f t="shared" si="11"/>
        <v>-3254</v>
      </c>
      <c r="E141" s="4">
        <f t="shared" si="12"/>
        <v>3254</v>
      </c>
      <c r="F141" s="4">
        <f t="shared" si="13"/>
        <v>10588516</v>
      </c>
      <c r="G141" s="6">
        <f t="shared" si="14"/>
        <v>2.3439075690782841E-2</v>
      </c>
    </row>
    <row r="142" spans="1:7" x14ac:dyDescent="0.25">
      <c r="A142" s="2">
        <v>37104</v>
      </c>
      <c r="B142" s="1">
        <v>139347</v>
      </c>
      <c r="C142" s="4">
        <f t="shared" si="10"/>
        <v>141718</v>
      </c>
      <c r="D142" s="4">
        <f t="shared" si="11"/>
        <v>-2371</v>
      </c>
      <c r="E142" s="4">
        <f t="shared" si="12"/>
        <v>2371</v>
      </c>
      <c r="F142" s="4">
        <f t="shared" si="13"/>
        <v>5621641</v>
      </c>
      <c r="G142" s="6">
        <f t="shared" si="14"/>
        <v>1.7015077468477972E-2</v>
      </c>
    </row>
    <row r="143" spans="1:7" x14ac:dyDescent="0.25">
      <c r="A143" s="2">
        <v>37135</v>
      </c>
      <c r="B143" s="1">
        <v>108303</v>
      </c>
      <c r="C143" s="4">
        <f t="shared" si="10"/>
        <v>137228.33333333334</v>
      </c>
      <c r="D143" s="4">
        <f t="shared" si="11"/>
        <v>-28925.333333333343</v>
      </c>
      <c r="E143" s="4">
        <f t="shared" si="12"/>
        <v>28925.333333333343</v>
      </c>
      <c r="F143" s="4">
        <f t="shared" si="13"/>
        <v>836674908.44444501</v>
      </c>
      <c r="G143" s="6">
        <f t="shared" si="14"/>
        <v>0.26707785872351958</v>
      </c>
    </row>
    <row r="144" spans="1:7" x14ac:dyDescent="0.25">
      <c r="A144" s="2">
        <v>37165</v>
      </c>
      <c r="B144" s="1">
        <v>125664</v>
      </c>
      <c r="C144" s="4">
        <f t="shared" si="10"/>
        <v>128826</v>
      </c>
      <c r="D144" s="4">
        <f t="shared" si="11"/>
        <v>-3162</v>
      </c>
      <c r="E144" s="4">
        <f t="shared" si="12"/>
        <v>3162</v>
      </c>
      <c r="F144" s="4">
        <f t="shared" si="13"/>
        <v>9998244</v>
      </c>
      <c r="G144" s="6">
        <f t="shared" si="14"/>
        <v>2.5162337662337664E-2</v>
      </c>
    </row>
    <row r="145" spans="1:7" x14ac:dyDescent="0.25">
      <c r="A145" s="2">
        <v>37196</v>
      </c>
      <c r="B145" s="1">
        <v>126197</v>
      </c>
      <c r="C145" s="4">
        <f t="shared" si="10"/>
        <v>124438</v>
      </c>
      <c r="D145" s="4">
        <f t="shared" si="11"/>
        <v>1759</v>
      </c>
      <c r="E145" s="4">
        <f t="shared" si="12"/>
        <v>1759</v>
      </c>
      <c r="F145" s="4">
        <f t="shared" si="13"/>
        <v>3094081</v>
      </c>
      <c r="G145" s="6">
        <f t="shared" si="14"/>
        <v>1.3938524687591623E-2</v>
      </c>
    </row>
    <row r="146" spans="1:7" x14ac:dyDescent="0.25">
      <c r="A146" s="2">
        <v>37226</v>
      </c>
      <c r="B146" s="1">
        <v>125058</v>
      </c>
      <c r="C146" s="4">
        <f t="shared" si="10"/>
        <v>120054.66666666667</v>
      </c>
      <c r="D146" s="4">
        <f t="shared" si="11"/>
        <v>5003.3333333333285</v>
      </c>
      <c r="E146" s="4">
        <f t="shared" si="12"/>
        <v>5003.3333333333285</v>
      </c>
      <c r="F146" s="4">
        <f t="shared" si="13"/>
        <v>25033344.444444396</v>
      </c>
      <c r="G146" s="6">
        <f t="shared" si="14"/>
        <v>4.0008102906917815E-2</v>
      </c>
    </row>
    <row r="147" spans="1:7" x14ac:dyDescent="0.25">
      <c r="A147" s="2">
        <v>37257</v>
      </c>
      <c r="B147" s="1">
        <v>114671</v>
      </c>
      <c r="C147" s="4">
        <f t="shared" si="10"/>
        <v>125639.66666666667</v>
      </c>
      <c r="D147" s="4">
        <f t="shared" si="11"/>
        <v>-10968.666666666672</v>
      </c>
      <c r="E147" s="4">
        <f t="shared" si="12"/>
        <v>10968.666666666672</v>
      </c>
      <c r="F147" s="4">
        <f t="shared" si="13"/>
        <v>120311648.44444455</v>
      </c>
      <c r="G147" s="6">
        <f t="shared" si="14"/>
        <v>9.5653361936903589E-2</v>
      </c>
    </row>
    <row r="148" spans="1:7" x14ac:dyDescent="0.25">
      <c r="A148" s="2">
        <v>37288</v>
      </c>
      <c r="B148" s="1">
        <v>97388</v>
      </c>
      <c r="C148" s="4">
        <f t="shared" si="10"/>
        <v>121975.33333333333</v>
      </c>
      <c r="D148" s="4">
        <f t="shared" si="11"/>
        <v>-24587.333333333328</v>
      </c>
      <c r="E148" s="4">
        <f t="shared" si="12"/>
        <v>24587.333333333328</v>
      </c>
      <c r="F148" s="4">
        <f t="shared" si="13"/>
        <v>604536960.44444418</v>
      </c>
      <c r="G148" s="6">
        <f t="shared" si="14"/>
        <v>0.25246779206199255</v>
      </c>
    </row>
    <row r="149" spans="1:7" x14ac:dyDescent="0.25">
      <c r="A149" s="2">
        <v>37316</v>
      </c>
      <c r="B149" s="1">
        <v>123553</v>
      </c>
      <c r="C149" s="4">
        <f t="shared" si="10"/>
        <v>112372.33333333333</v>
      </c>
      <c r="D149" s="4">
        <f t="shared" si="11"/>
        <v>11180.666666666672</v>
      </c>
      <c r="E149" s="4">
        <f t="shared" si="12"/>
        <v>11180.666666666672</v>
      </c>
      <c r="F149" s="4">
        <f t="shared" si="13"/>
        <v>125007307.11111122</v>
      </c>
      <c r="G149" s="6">
        <f t="shared" si="14"/>
        <v>9.0492878899473675E-2</v>
      </c>
    </row>
    <row r="150" spans="1:7" x14ac:dyDescent="0.25">
      <c r="A150" s="2">
        <v>37347</v>
      </c>
      <c r="B150" s="1">
        <v>138638</v>
      </c>
      <c r="C150" s="4">
        <f t="shared" si="10"/>
        <v>111870.66666666667</v>
      </c>
      <c r="D150" s="4">
        <f t="shared" si="11"/>
        <v>26767.333333333328</v>
      </c>
      <c r="E150" s="4">
        <f t="shared" si="12"/>
        <v>26767.333333333328</v>
      </c>
      <c r="F150" s="4">
        <f t="shared" si="13"/>
        <v>716490133.77777755</v>
      </c>
      <c r="G150" s="6">
        <f t="shared" si="14"/>
        <v>0.1930735680934039</v>
      </c>
    </row>
    <row r="151" spans="1:7" x14ac:dyDescent="0.25">
      <c r="A151" s="2">
        <v>37377</v>
      </c>
      <c r="B151" s="1">
        <v>122965</v>
      </c>
      <c r="C151" s="4">
        <f t="shared" si="10"/>
        <v>119859.66666666667</v>
      </c>
      <c r="D151" s="4">
        <f t="shared" si="11"/>
        <v>3105.3333333333285</v>
      </c>
      <c r="E151" s="4">
        <f t="shared" si="12"/>
        <v>3105.3333333333285</v>
      </c>
      <c r="F151" s="4">
        <f t="shared" si="13"/>
        <v>9643095.1111110803</v>
      </c>
      <c r="G151" s="6">
        <f t="shared" si="14"/>
        <v>2.5253798506350005E-2</v>
      </c>
    </row>
    <row r="152" spans="1:7" x14ac:dyDescent="0.25">
      <c r="A152" s="2">
        <v>37408</v>
      </c>
      <c r="B152" s="1">
        <v>107277</v>
      </c>
      <c r="C152" s="4">
        <f t="shared" si="10"/>
        <v>128385.33333333333</v>
      </c>
      <c r="D152" s="4">
        <f t="shared" si="11"/>
        <v>-21108.333333333328</v>
      </c>
      <c r="E152" s="4">
        <f t="shared" si="12"/>
        <v>21108.333333333328</v>
      </c>
      <c r="F152" s="4">
        <f t="shared" si="13"/>
        <v>445561736.11111093</v>
      </c>
      <c r="G152" s="6">
        <f t="shared" si="14"/>
        <v>0.19676476162955087</v>
      </c>
    </row>
    <row r="153" spans="1:7" x14ac:dyDescent="0.25">
      <c r="A153" s="2">
        <v>37438</v>
      </c>
      <c r="B153" s="1">
        <v>123485</v>
      </c>
      <c r="C153" s="4">
        <f t="shared" si="10"/>
        <v>122960</v>
      </c>
      <c r="D153" s="4">
        <f t="shared" si="11"/>
        <v>525</v>
      </c>
      <c r="E153" s="4">
        <f t="shared" si="12"/>
        <v>525</v>
      </c>
      <c r="F153" s="4">
        <f t="shared" si="13"/>
        <v>275625</v>
      </c>
      <c r="G153" s="6">
        <f t="shared" si="14"/>
        <v>4.2515285257318704E-3</v>
      </c>
    </row>
    <row r="154" spans="1:7" x14ac:dyDescent="0.25">
      <c r="A154" s="2">
        <v>37469</v>
      </c>
      <c r="B154" s="1">
        <v>126754</v>
      </c>
      <c r="C154" s="4">
        <f t="shared" si="10"/>
        <v>117909</v>
      </c>
      <c r="D154" s="4">
        <f t="shared" si="11"/>
        <v>8845</v>
      </c>
      <c r="E154" s="4">
        <f t="shared" si="12"/>
        <v>8845</v>
      </c>
      <c r="F154" s="4">
        <f t="shared" si="13"/>
        <v>78234025</v>
      </c>
      <c r="G154" s="6">
        <f t="shared" si="14"/>
        <v>6.9780835318806508E-2</v>
      </c>
    </row>
    <row r="155" spans="1:7" x14ac:dyDescent="0.25">
      <c r="A155" s="2">
        <v>37500</v>
      </c>
      <c r="B155" s="1">
        <v>129428</v>
      </c>
      <c r="C155" s="4">
        <f t="shared" si="10"/>
        <v>119172</v>
      </c>
      <c r="D155" s="4">
        <f t="shared" si="11"/>
        <v>10256</v>
      </c>
      <c r="E155" s="4">
        <f t="shared" si="12"/>
        <v>10256</v>
      </c>
      <c r="F155" s="4">
        <f t="shared" si="13"/>
        <v>105185536</v>
      </c>
      <c r="G155" s="6">
        <f t="shared" si="14"/>
        <v>7.9240967951293387E-2</v>
      </c>
    </row>
    <row r="156" spans="1:7" x14ac:dyDescent="0.25">
      <c r="A156" s="2">
        <v>37530</v>
      </c>
      <c r="B156" s="1">
        <v>137811</v>
      </c>
      <c r="C156" s="4">
        <f t="shared" si="10"/>
        <v>126555.66666666667</v>
      </c>
      <c r="D156" s="4">
        <f t="shared" si="11"/>
        <v>11255.333333333328</v>
      </c>
      <c r="E156" s="4">
        <f t="shared" si="12"/>
        <v>11255.333333333328</v>
      </c>
      <c r="F156" s="4">
        <f t="shared" si="13"/>
        <v>126682528.44444433</v>
      </c>
      <c r="G156" s="6">
        <f t="shared" si="14"/>
        <v>8.1672241935210749E-2</v>
      </c>
    </row>
    <row r="157" spans="1:7" x14ac:dyDescent="0.25">
      <c r="A157" s="2">
        <v>37561</v>
      </c>
      <c r="B157" s="1">
        <v>118278</v>
      </c>
      <c r="C157" s="4">
        <f t="shared" si="10"/>
        <v>131331</v>
      </c>
      <c r="D157" s="4">
        <f t="shared" si="11"/>
        <v>-13053</v>
      </c>
      <c r="E157" s="4">
        <f t="shared" si="12"/>
        <v>13053</v>
      </c>
      <c r="F157" s="4">
        <f t="shared" si="13"/>
        <v>170380809</v>
      </c>
      <c r="G157" s="6">
        <f t="shared" si="14"/>
        <v>0.11035864657840004</v>
      </c>
    </row>
    <row r="158" spans="1:7" x14ac:dyDescent="0.25">
      <c r="A158" s="2">
        <v>37591</v>
      </c>
      <c r="B158" s="1">
        <v>126239</v>
      </c>
      <c r="C158" s="4">
        <f t="shared" si="10"/>
        <v>128505.66666666667</v>
      </c>
      <c r="D158" s="4">
        <f t="shared" si="11"/>
        <v>-2266.6666666666715</v>
      </c>
      <c r="E158" s="4">
        <f t="shared" si="12"/>
        <v>2266.6666666666715</v>
      </c>
      <c r="F158" s="4">
        <f t="shared" si="13"/>
        <v>5137777.7777777994</v>
      </c>
      <c r="G158" s="6">
        <f t="shared" si="14"/>
        <v>1.7955359806927109E-2</v>
      </c>
    </row>
    <row r="159" spans="1:7" x14ac:dyDescent="0.25">
      <c r="A159" s="2">
        <v>37622</v>
      </c>
      <c r="B159" s="1">
        <v>117222</v>
      </c>
      <c r="C159" s="4">
        <f t="shared" si="10"/>
        <v>127442.66666666667</v>
      </c>
      <c r="D159" s="4">
        <f t="shared" si="11"/>
        <v>-10220.666666666672</v>
      </c>
      <c r="E159" s="4">
        <f t="shared" si="12"/>
        <v>10220.666666666672</v>
      </c>
      <c r="F159" s="4">
        <f t="shared" si="13"/>
        <v>104462027.11111121</v>
      </c>
      <c r="G159" s="6">
        <f t="shared" si="14"/>
        <v>8.7190686617415428E-2</v>
      </c>
    </row>
    <row r="160" spans="1:7" x14ac:dyDescent="0.25">
      <c r="A160" s="2">
        <v>37653</v>
      </c>
      <c r="B160" s="1">
        <v>117920</v>
      </c>
      <c r="C160" s="4">
        <f t="shared" si="10"/>
        <v>120579.66666666667</v>
      </c>
      <c r="D160" s="4">
        <f t="shared" si="11"/>
        <v>-2659.6666666666715</v>
      </c>
      <c r="E160" s="4">
        <f t="shared" si="12"/>
        <v>2659.6666666666715</v>
      </c>
      <c r="F160" s="4">
        <f t="shared" si="13"/>
        <v>7073826.7777778031</v>
      </c>
      <c r="G160" s="6">
        <f t="shared" si="14"/>
        <v>2.2554839439167838E-2</v>
      </c>
    </row>
    <row r="161" spans="1:7" x14ac:dyDescent="0.25">
      <c r="A161" s="2">
        <v>37681</v>
      </c>
      <c r="B161" s="1">
        <v>102578</v>
      </c>
      <c r="C161" s="4">
        <f t="shared" si="10"/>
        <v>120460.33333333333</v>
      </c>
      <c r="D161" s="4">
        <f t="shared" si="11"/>
        <v>-17882.333333333328</v>
      </c>
      <c r="E161" s="4">
        <f t="shared" si="12"/>
        <v>17882.333333333328</v>
      </c>
      <c r="F161" s="4">
        <f t="shared" si="13"/>
        <v>319777845.4444443</v>
      </c>
      <c r="G161" s="6">
        <f t="shared" si="14"/>
        <v>0.17432912840310133</v>
      </c>
    </row>
    <row r="162" spans="1:7" x14ac:dyDescent="0.25">
      <c r="A162" s="2">
        <v>37712</v>
      </c>
      <c r="B162" s="1">
        <v>108860</v>
      </c>
      <c r="C162" s="4">
        <f t="shared" si="10"/>
        <v>112573.33333333333</v>
      </c>
      <c r="D162" s="4">
        <f t="shared" si="11"/>
        <v>-3713.3333333333285</v>
      </c>
      <c r="E162" s="4">
        <f t="shared" si="12"/>
        <v>3713.3333333333285</v>
      </c>
      <c r="F162" s="4">
        <f t="shared" si="13"/>
        <v>13788844.444444409</v>
      </c>
      <c r="G162" s="6">
        <f t="shared" si="14"/>
        <v>3.4111090697531952E-2</v>
      </c>
    </row>
    <row r="163" spans="1:7" x14ac:dyDescent="0.25">
      <c r="A163" s="2">
        <v>37742</v>
      </c>
      <c r="B163" s="1">
        <v>106581</v>
      </c>
      <c r="C163" s="4">
        <f t="shared" si="10"/>
        <v>109786</v>
      </c>
      <c r="D163" s="4">
        <f t="shared" si="11"/>
        <v>-3205</v>
      </c>
      <c r="E163" s="4">
        <f t="shared" si="12"/>
        <v>3205</v>
      </c>
      <c r="F163" s="4">
        <f t="shared" si="13"/>
        <v>10272025</v>
      </c>
      <c r="G163" s="6">
        <f t="shared" si="14"/>
        <v>3.0071025792589672E-2</v>
      </c>
    </row>
    <row r="164" spans="1:7" x14ac:dyDescent="0.25">
      <c r="A164" s="2">
        <v>37773</v>
      </c>
      <c r="B164" s="1">
        <v>99897</v>
      </c>
      <c r="C164" s="4">
        <f t="shared" si="10"/>
        <v>106006.33333333333</v>
      </c>
      <c r="D164" s="4">
        <f t="shared" si="11"/>
        <v>-6109.3333333333285</v>
      </c>
      <c r="E164" s="4">
        <f t="shared" si="12"/>
        <v>6109.3333333333285</v>
      </c>
      <c r="F164" s="4">
        <f t="shared" si="13"/>
        <v>37323953.777777717</v>
      </c>
      <c r="G164" s="6">
        <f t="shared" si="14"/>
        <v>6.1156324347411119E-2</v>
      </c>
    </row>
    <row r="165" spans="1:7" x14ac:dyDescent="0.25">
      <c r="A165" s="2">
        <v>37803</v>
      </c>
      <c r="B165" s="1">
        <v>113171</v>
      </c>
      <c r="C165" s="4">
        <f t="shared" si="10"/>
        <v>105112.66666666667</v>
      </c>
      <c r="D165" s="4">
        <f t="shared" si="11"/>
        <v>8058.3333333333285</v>
      </c>
      <c r="E165" s="4">
        <f t="shared" si="12"/>
        <v>8058.3333333333285</v>
      </c>
      <c r="F165" s="4">
        <f t="shared" si="13"/>
        <v>64936736.11111103</v>
      </c>
      <c r="G165" s="6">
        <f t="shared" si="14"/>
        <v>7.1204931769917462E-2</v>
      </c>
    </row>
    <row r="166" spans="1:7" x14ac:dyDescent="0.25">
      <c r="A166" s="2">
        <v>37834</v>
      </c>
      <c r="B166" s="1">
        <v>99252</v>
      </c>
      <c r="C166" s="4">
        <f t="shared" si="10"/>
        <v>106549.66666666667</v>
      </c>
      <c r="D166" s="4">
        <f t="shared" si="11"/>
        <v>-7297.6666666666715</v>
      </c>
      <c r="E166" s="4">
        <f t="shared" si="12"/>
        <v>7297.6666666666715</v>
      </c>
      <c r="F166" s="4">
        <f t="shared" si="13"/>
        <v>53255938.777777851</v>
      </c>
      <c r="G166" s="6">
        <f t="shared" si="14"/>
        <v>7.3526645978586547E-2</v>
      </c>
    </row>
    <row r="167" spans="1:7" x14ac:dyDescent="0.25">
      <c r="A167" s="2">
        <v>37865</v>
      </c>
      <c r="B167" s="1">
        <v>125557</v>
      </c>
      <c r="C167" s="4">
        <f t="shared" si="10"/>
        <v>104106.66666666667</v>
      </c>
      <c r="D167" s="4">
        <f t="shared" si="11"/>
        <v>21450.333333333328</v>
      </c>
      <c r="E167" s="4">
        <f t="shared" si="12"/>
        <v>21450.333333333328</v>
      </c>
      <c r="F167" s="4">
        <f t="shared" si="13"/>
        <v>460116800.11111093</v>
      </c>
      <c r="G167" s="6">
        <f t="shared" si="14"/>
        <v>0.17084139739985288</v>
      </c>
    </row>
    <row r="168" spans="1:7" x14ac:dyDescent="0.25">
      <c r="A168" s="2">
        <v>37895</v>
      </c>
      <c r="B168" s="1">
        <v>140872</v>
      </c>
      <c r="C168" s="4">
        <f t="shared" si="10"/>
        <v>112660</v>
      </c>
      <c r="D168" s="4">
        <f t="shared" si="11"/>
        <v>28212</v>
      </c>
      <c r="E168" s="4">
        <f t="shared" si="12"/>
        <v>28212</v>
      </c>
      <c r="F168" s="4">
        <f t="shared" si="13"/>
        <v>795916944</v>
      </c>
      <c r="G168" s="6">
        <f t="shared" si="14"/>
        <v>0.2002669089670055</v>
      </c>
    </row>
    <row r="169" spans="1:7" x14ac:dyDescent="0.25">
      <c r="A169" s="2">
        <v>37926</v>
      </c>
      <c r="B169" s="1">
        <v>130398</v>
      </c>
      <c r="C169" s="4">
        <f t="shared" si="10"/>
        <v>121893.66666666667</v>
      </c>
      <c r="D169" s="4">
        <f t="shared" si="11"/>
        <v>8504.3333333333285</v>
      </c>
      <c r="E169" s="4">
        <f t="shared" si="12"/>
        <v>8504.3333333333285</v>
      </c>
      <c r="F169" s="4">
        <f t="shared" si="13"/>
        <v>72323685.444444358</v>
      </c>
      <c r="G169" s="6">
        <f t="shared" si="14"/>
        <v>6.5218280443974055E-2</v>
      </c>
    </row>
    <row r="170" spans="1:7" x14ac:dyDescent="0.25">
      <c r="A170" s="2">
        <v>37956</v>
      </c>
      <c r="B170" s="1">
        <v>169073</v>
      </c>
      <c r="C170" s="4">
        <f t="shared" si="10"/>
        <v>132275.66666666666</v>
      </c>
      <c r="D170" s="4">
        <f t="shared" si="11"/>
        <v>36797.333333333343</v>
      </c>
      <c r="E170" s="4">
        <f t="shared" si="12"/>
        <v>36797.333333333343</v>
      </c>
      <c r="F170" s="4">
        <f t="shared" si="13"/>
        <v>1354043740.4444451</v>
      </c>
      <c r="G170" s="6">
        <f t="shared" si="14"/>
        <v>0.21764168929003061</v>
      </c>
    </row>
    <row r="171" spans="1:7" x14ac:dyDescent="0.25">
      <c r="A171" s="2">
        <v>37987</v>
      </c>
      <c r="B171" s="1">
        <v>107522</v>
      </c>
      <c r="C171" s="4">
        <f t="shared" si="10"/>
        <v>146781</v>
      </c>
      <c r="D171" s="4">
        <f t="shared" si="11"/>
        <v>-39259</v>
      </c>
      <c r="E171" s="4">
        <f t="shared" si="12"/>
        <v>39259</v>
      </c>
      <c r="F171" s="4">
        <f t="shared" si="13"/>
        <v>1541269081</v>
      </c>
      <c r="G171" s="6">
        <f t="shared" si="14"/>
        <v>0.36512527668756162</v>
      </c>
    </row>
    <row r="172" spans="1:7" x14ac:dyDescent="0.25">
      <c r="A172" s="2">
        <v>38018</v>
      </c>
      <c r="B172" s="1">
        <v>104931</v>
      </c>
      <c r="C172" s="4">
        <f t="shared" si="10"/>
        <v>135664.33333333334</v>
      </c>
      <c r="D172" s="4">
        <f t="shared" si="11"/>
        <v>-30733.333333333343</v>
      </c>
      <c r="E172" s="4">
        <f t="shared" si="12"/>
        <v>30733.333333333343</v>
      </c>
      <c r="F172" s="4">
        <f t="shared" si="13"/>
        <v>944537777.77777839</v>
      </c>
      <c r="G172" s="6">
        <f t="shared" si="14"/>
        <v>0.29289088385065754</v>
      </c>
    </row>
    <row r="173" spans="1:7" x14ac:dyDescent="0.25">
      <c r="A173" s="2">
        <v>38047</v>
      </c>
      <c r="B173" s="1">
        <v>141465</v>
      </c>
      <c r="C173" s="4">
        <f t="shared" si="10"/>
        <v>127175.33333333333</v>
      </c>
      <c r="D173" s="4">
        <f t="shared" si="11"/>
        <v>14289.666666666672</v>
      </c>
      <c r="E173" s="4">
        <f t="shared" si="12"/>
        <v>14289.666666666672</v>
      </c>
      <c r="F173" s="4">
        <f t="shared" si="13"/>
        <v>204194573.4444446</v>
      </c>
      <c r="G173" s="6">
        <f t="shared" si="14"/>
        <v>0.10101202888818203</v>
      </c>
    </row>
    <row r="174" spans="1:7" x14ac:dyDescent="0.25">
      <c r="A174" s="2">
        <v>38078</v>
      </c>
      <c r="B174" s="1">
        <v>115479</v>
      </c>
      <c r="C174" s="4">
        <f t="shared" si="10"/>
        <v>117972.66666666667</v>
      </c>
      <c r="D174" s="4">
        <f t="shared" si="11"/>
        <v>-2493.6666666666715</v>
      </c>
      <c r="E174" s="4">
        <f t="shared" si="12"/>
        <v>2493.6666666666715</v>
      </c>
      <c r="F174" s="4">
        <f t="shared" si="13"/>
        <v>6218373.4444444682</v>
      </c>
      <c r="G174" s="6">
        <f t="shared" si="14"/>
        <v>2.1594113792695394E-2</v>
      </c>
    </row>
    <row r="175" spans="1:7" x14ac:dyDescent="0.25">
      <c r="A175" s="2">
        <v>38108</v>
      </c>
      <c r="B175" s="1">
        <v>123311</v>
      </c>
      <c r="C175" s="4">
        <f t="shared" si="10"/>
        <v>120625</v>
      </c>
      <c r="D175" s="4">
        <f t="shared" si="11"/>
        <v>2686</v>
      </c>
      <c r="E175" s="4">
        <f t="shared" si="12"/>
        <v>2686</v>
      </c>
      <c r="F175" s="4">
        <f t="shared" si="13"/>
        <v>7214596</v>
      </c>
      <c r="G175" s="6">
        <f t="shared" si="14"/>
        <v>2.1782322744929486E-2</v>
      </c>
    </row>
    <row r="176" spans="1:7" x14ac:dyDescent="0.25">
      <c r="A176" s="2">
        <v>38139</v>
      </c>
      <c r="B176" s="1">
        <v>130753</v>
      </c>
      <c r="C176" s="4">
        <f t="shared" si="10"/>
        <v>126751.66666666667</v>
      </c>
      <c r="D176" s="4">
        <f t="shared" si="11"/>
        <v>4001.3333333333285</v>
      </c>
      <c r="E176" s="4">
        <f t="shared" si="12"/>
        <v>4001.3333333333285</v>
      </c>
      <c r="F176" s="4">
        <f t="shared" si="13"/>
        <v>16010668.444444405</v>
      </c>
      <c r="G176" s="6">
        <f t="shared" si="14"/>
        <v>3.0602229649287806E-2</v>
      </c>
    </row>
    <row r="177" spans="1:7" x14ac:dyDescent="0.25">
      <c r="A177" s="2">
        <v>38169</v>
      </c>
      <c r="B177" s="1">
        <v>133848</v>
      </c>
      <c r="C177" s="4">
        <f t="shared" si="10"/>
        <v>123181</v>
      </c>
      <c r="D177" s="4">
        <f t="shared" si="11"/>
        <v>10667</v>
      </c>
      <c r="E177" s="4">
        <f t="shared" si="12"/>
        <v>10667</v>
      </c>
      <c r="F177" s="4">
        <f t="shared" si="13"/>
        <v>113784889</v>
      </c>
      <c r="G177" s="6">
        <f t="shared" si="14"/>
        <v>7.9694877771800843E-2</v>
      </c>
    </row>
    <row r="178" spans="1:7" x14ac:dyDescent="0.25">
      <c r="A178" s="2">
        <v>38200</v>
      </c>
      <c r="B178" s="1">
        <v>130234</v>
      </c>
      <c r="C178" s="4">
        <f t="shared" si="10"/>
        <v>129304</v>
      </c>
      <c r="D178" s="4">
        <f t="shared" si="11"/>
        <v>930</v>
      </c>
      <c r="E178" s="4">
        <f t="shared" si="12"/>
        <v>930</v>
      </c>
      <c r="F178" s="4">
        <f t="shared" si="13"/>
        <v>864900</v>
      </c>
      <c r="G178" s="6">
        <f t="shared" si="14"/>
        <v>7.1409923675845016E-3</v>
      </c>
    </row>
    <row r="179" spans="1:7" x14ac:dyDescent="0.25">
      <c r="A179" s="2">
        <v>38231</v>
      </c>
      <c r="B179" s="1">
        <v>137402</v>
      </c>
      <c r="C179" s="4">
        <f t="shared" si="10"/>
        <v>131611.66666666666</v>
      </c>
      <c r="D179" s="4">
        <f t="shared" si="11"/>
        <v>5790.333333333343</v>
      </c>
      <c r="E179" s="4">
        <f t="shared" si="12"/>
        <v>5790.333333333343</v>
      </c>
      <c r="F179" s="4">
        <f t="shared" si="13"/>
        <v>33527960.111111224</v>
      </c>
      <c r="G179" s="6">
        <f t="shared" si="14"/>
        <v>4.2141550583931403E-2</v>
      </c>
    </row>
    <row r="180" spans="1:7" x14ac:dyDescent="0.25">
      <c r="A180" s="2">
        <v>38261</v>
      </c>
      <c r="B180" s="1">
        <v>137196</v>
      </c>
      <c r="C180" s="4">
        <f t="shared" si="10"/>
        <v>133828</v>
      </c>
      <c r="D180" s="4">
        <f t="shared" si="11"/>
        <v>3368</v>
      </c>
      <c r="E180" s="4">
        <f t="shared" si="12"/>
        <v>3368</v>
      </c>
      <c r="F180" s="4">
        <f t="shared" si="13"/>
        <v>11343424</v>
      </c>
      <c r="G180" s="6">
        <f t="shared" si="14"/>
        <v>2.4548820665325519E-2</v>
      </c>
    </row>
    <row r="181" spans="1:7" x14ac:dyDescent="0.25">
      <c r="A181" s="2">
        <v>38292</v>
      </c>
      <c r="B181" s="1">
        <v>138814</v>
      </c>
      <c r="C181" s="4">
        <f t="shared" si="10"/>
        <v>134944</v>
      </c>
      <c r="D181" s="4">
        <f t="shared" si="11"/>
        <v>3870</v>
      </c>
      <c r="E181" s="4">
        <f t="shared" si="12"/>
        <v>3870</v>
      </c>
      <c r="F181" s="4">
        <f t="shared" si="13"/>
        <v>14976900</v>
      </c>
      <c r="G181" s="6">
        <f t="shared" si="14"/>
        <v>2.78790323742562E-2</v>
      </c>
    </row>
    <row r="182" spans="1:7" x14ac:dyDescent="0.25">
      <c r="A182" s="2">
        <v>38322</v>
      </c>
      <c r="B182" s="1">
        <v>177881</v>
      </c>
      <c r="C182" s="4">
        <f t="shared" si="10"/>
        <v>137804</v>
      </c>
      <c r="D182" s="4">
        <f t="shared" si="11"/>
        <v>40077</v>
      </c>
      <c r="E182" s="4">
        <f t="shared" si="12"/>
        <v>40077</v>
      </c>
      <c r="F182" s="4">
        <f t="shared" si="13"/>
        <v>1606165929</v>
      </c>
      <c r="G182" s="6">
        <f t="shared" si="14"/>
        <v>0.22530230884692576</v>
      </c>
    </row>
    <row r="183" spans="1:7" x14ac:dyDescent="0.25">
      <c r="A183" s="2">
        <v>38353</v>
      </c>
      <c r="B183" s="1">
        <v>106660</v>
      </c>
      <c r="C183" s="4">
        <f t="shared" si="10"/>
        <v>151297</v>
      </c>
      <c r="D183" s="4">
        <f t="shared" si="11"/>
        <v>-44637</v>
      </c>
      <c r="E183" s="4">
        <f t="shared" si="12"/>
        <v>44637</v>
      </c>
      <c r="F183" s="4">
        <f t="shared" si="13"/>
        <v>1992461769</v>
      </c>
      <c r="G183" s="6">
        <f t="shared" si="14"/>
        <v>0.41849803112694545</v>
      </c>
    </row>
    <row r="184" spans="1:7" x14ac:dyDescent="0.25">
      <c r="A184" s="2">
        <v>38384</v>
      </c>
      <c r="B184" s="1">
        <v>114816</v>
      </c>
      <c r="C184" s="4">
        <f t="shared" si="10"/>
        <v>141118.33333333334</v>
      </c>
      <c r="D184" s="4">
        <f t="shared" si="11"/>
        <v>-26302.333333333343</v>
      </c>
      <c r="E184" s="4">
        <f t="shared" si="12"/>
        <v>26302.333333333343</v>
      </c>
      <c r="F184" s="4">
        <f t="shared" si="13"/>
        <v>691812738.77777827</v>
      </c>
      <c r="G184" s="6">
        <f t="shared" si="14"/>
        <v>0.22908247398736536</v>
      </c>
    </row>
    <row r="185" spans="1:7" x14ac:dyDescent="0.25">
      <c r="A185" s="2">
        <v>38412</v>
      </c>
      <c r="B185" s="1">
        <v>149478</v>
      </c>
      <c r="C185" s="4">
        <f t="shared" si="10"/>
        <v>133119</v>
      </c>
      <c r="D185" s="4">
        <f t="shared" si="11"/>
        <v>16359</v>
      </c>
      <c r="E185" s="4">
        <f t="shared" si="12"/>
        <v>16359</v>
      </c>
      <c r="F185" s="4">
        <f t="shared" si="13"/>
        <v>267616881</v>
      </c>
      <c r="G185" s="6">
        <f t="shared" si="14"/>
        <v>0.10944085417252038</v>
      </c>
    </row>
    <row r="186" spans="1:7" x14ac:dyDescent="0.25">
      <c r="A186" s="2">
        <v>38443</v>
      </c>
      <c r="B186" s="1">
        <v>137605</v>
      </c>
      <c r="C186" s="4">
        <f t="shared" si="10"/>
        <v>123651.33333333333</v>
      </c>
      <c r="D186" s="4">
        <f t="shared" si="11"/>
        <v>13953.666666666672</v>
      </c>
      <c r="E186" s="4">
        <f t="shared" si="12"/>
        <v>13953.666666666672</v>
      </c>
      <c r="F186" s="4">
        <f t="shared" si="13"/>
        <v>194704813.44444457</v>
      </c>
      <c r="G186" s="6">
        <f t="shared" si="14"/>
        <v>0.10140377651005902</v>
      </c>
    </row>
    <row r="187" spans="1:7" x14ac:dyDescent="0.25">
      <c r="A187" s="2">
        <v>38473</v>
      </c>
      <c r="B187" s="1">
        <v>143000</v>
      </c>
      <c r="C187" s="4">
        <f t="shared" si="10"/>
        <v>133966.33333333334</v>
      </c>
      <c r="D187" s="4">
        <f t="shared" si="11"/>
        <v>9033.666666666657</v>
      </c>
      <c r="E187" s="4">
        <f t="shared" si="12"/>
        <v>9033.666666666657</v>
      </c>
      <c r="F187" s="4">
        <f t="shared" si="13"/>
        <v>81607133.444444269</v>
      </c>
      <c r="G187" s="6">
        <f t="shared" si="14"/>
        <v>6.3172494172494098E-2</v>
      </c>
    </row>
    <row r="188" spans="1:7" x14ac:dyDescent="0.25">
      <c r="A188" s="2">
        <v>38504</v>
      </c>
      <c r="B188" s="1">
        <v>148526</v>
      </c>
      <c r="C188" s="4">
        <f t="shared" si="10"/>
        <v>143361</v>
      </c>
      <c r="D188" s="4">
        <f t="shared" si="11"/>
        <v>5165</v>
      </c>
      <c r="E188" s="4">
        <f t="shared" si="12"/>
        <v>5165</v>
      </c>
      <c r="F188" s="4">
        <f t="shared" si="13"/>
        <v>26677225</v>
      </c>
      <c r="G188" s="6">
        <f t="shared" si="14"/>
        <v>3.477505621911315E-2</v>
      </c>
    </row>
    <row r="189" spans="1:7" x14ac:dyDescent="0.25">
      <c r="A189" s="2">
        <v>38534</v>
      </c>
      <c r="B189" s="1">
        <v>138779</v>
      </c>
      <c r="C189" s="4">
        <f t="shared" si="10"/>
        <v>143043.66666666666</v>
      </c>
      <c r="D189" s="4">
        <f t="shared" si="11"/>
        <v>-4264.666666666657</v>
      </c>
      <c r="E189" s="4">
        <f t="shared" si="12"/>
        <v>4264.666666666657</v>
      </c>
      <c r="F189" s="4">
        <f t="shared" si="13"/>
        <v>18187381.777777694</v>
      </c>
      <c r="G189" s="6">
        <f t="shared" si="14"/>
        <v>3.0729913507567118E-2</v>
      </c>
    </row>
    <row r="190" spans="1:7" x14ac:dyDescent="0.25">
      <c r="A190" s="2">
        <v>38565</v>
      </c>
      <c r="B190" s="1">
        <v>151723</v>
      </c>
      <c r="C190" s="4">
        <f t="shared" si="10"/>
        <v>143435</v>
      </c>
      <c r="D190" s="4">
        <f t="shared" si="11"/>
        <v>8288</v>
      </c>
      <c r="E190" s="4">
        <f t="shared" si="12"/>
        <v>8288</v>
      </c>
      <c r="F190" s="4">
        <f t="shared" si="13"/>
        <v>68690944</v>
      </c>
      <c r="G190" s="6">
        <f t="shared" si="14"/>
        <v>5.4625864239436342E-2</v>
      </c>
    </row>
    <row r="191" spans="1:7" x14ac:dyDescent="0.25">
      <c r="A191" s="2">
        <v>38596</v>
      </c>
      <c r="B191" s="1">
        <v>144472</v>
      </c>
      <c r="C191" s="4">
        <f t="shared" si="10"/>
        <v>146342.66666666666</v>
      </c>
      <c r="D191" s="4">
        <f t="shared" si="11"/>
        <v>-1870.666666666657</v>
      </c>
      <c r="E191" s="4">
        <f t="shared" si="12"/>
        <v>1870.666666666657</v>
      </c>
      <c r="F191" s="4">
        <f t="shared" si="13"/>
        <v>3499393.7777777417</v>
      </c>
      <c r="G191" s="6">
        <f t="shared" si="14"/>
        <v>1.2948299093711287E-2</v>
      </c>
    </row>
    <row r="192" spans="1:7" x14ac:dyDescent="0.25">
      <c r="A192" s="2">
        <v>38626</v>
      </c>
      <c r="B192" s="1">
        <v>137644</v>
      </c>
      <c r="C192" s="4">
        <f t="shared" si="10"/>
        <v>144991.33333333334</v>
      </c>
      <c r="D192" s="4">
        <f t="shared" si="11"/>
        <v>-7347.333333333343</v>
      </c>
      <c r="E192" s="4">
        <f t="shared" si="12"/>
        <v>7347.333333333343</v>
      </c>
      <c r="F192" s="4">
        <f t="shared" si="13"/>
        <v>53983307.111111253</v>
      </c>
      <c r="G192" s="6">
        <f t="shared" si="14"/>
        <v>5.3379248883593494E-2</v>
      </c>
    </row>
    <row r="193" spans="1:7" x14ac:dyDescent="0.25">
      <c r="A193" s="2">
        <v>38657</v>
      </c>
      <c r="B193" s="1">
        <v>158334</v>
      </c>
      <c r="C193" s="4">
        <f t="shared" si="10"/>
        <v>144613</v>
      </c>
      <c r="D193" s="4">
        <f t="shared" si="11"/>
        <v>13721</v>
      </c>
      <c r="E193" s="4">
        <f t="shared" si="12"/>
        <v>13721</v>
      </c>
      <c r="F193" s="4">
        <f t="shared" si="13"/>
        <v>188265841</v>
      </c>
      <c r="G193" s="6">
        <f t="shared" si="14"/>
        <v>8.6658582490178993E-2</v>
      </c>
    </row>
    <row r="194" spans="1:7" x14ac:dyDescent="0.25">
      <c r="A194" s="2">
        <v>38687</v>
      </c>
      <c r="B194" s="1">
        <v>183687</v>
      </c>
      <c r="C194" s="4">
        <f t="shared" si="10"/>
        <v>146816.66666666666</v>
      </c>
      <c r="D194" s="4">
        <f t="shared" si="11"/>
        <v>36870.333333333343</v>
      </c>
      <c r="E194" s="4">
        <f t="shared" si="12"/>
        <v>36870.333333333343</v>
      </c>
      <c r="F194" s="4">
        <f t="shared" si="13"/>
        <v>1359421480.1111119</v>
      </c>
      <c r="G194" s="6">
        <f t="shared" si="14"/>
        <v>0.20072369483596195</v>
      </c>
    </row>
    <row r="195" spans="1:7" x14ac:dyDescent="0.25">
      <c r="A195" s="2">
        <v>38718</v>
      </c>
      <c r="B195" s="1">
        <v>132900</v>
      </c>
      <c r="C195" s="4">
        <f t="shared" si="10"/>
        <v>159888.33333333334</v>
      </c>
      <c r="D195" s="4">
        <f t="shared" si="11"/>
        <v>-26988.333333333343</v>
      </c>
      <c r="E195" s="4">
        <f t="shared" si="12"/>
        <v>26988.333333333343</v>
      </c>
      <c r="F195" s="4">
        <f t="shared" si="13"/>
        <v>728370136.11111164</v>
      </c>
      <c r="G195" s="6">
        <f t="shared" si="14"/>
        <v>0.20307248557812899</v>
      </c>
    </row>
    <row r="196" spans="1:7" x14ac:dyDescent="0.25">
      <c r="A196" s="2">
        <v>38749</v>
      </c>
      <c r="B196" s="1">
        <v>127821</v>
      </c>
      <c r="C196" s="4">
        <f t="shared" si="10"/>
        <v>158307</v>
      </c>
      <c r="D196" s="4">
        <f t="shared" si="11"/>
        <v>-30486</v>
      </c>
      <c r="E196" s="4">
        <f t="shared" si="12"/>
        <v>30486</v>
      </c>
      <c r="F196" s="4">
        <f t="shared" si="13"/>
        <v>929396196</v>
      </c>
      <c r="G196" s="6">
        <f t="shared" si="14"/>
        <v>0.23850540990916985</v>
      </c>
    </row>
    <row r="197" spans="1:7" x14ac:dyDescent="0.25">
      <c r="A197" s="2">
        <v>38777</v>
      </c>
      <c r="B197" s="1">
        <v>156775</v>
      </c>
      <c r="C197" s="4">
        <f t="shared" si="10"/>
        <v>148136</v>
      </c>
      <c r="D197" s="4">
        <f t="shared" si="11"/>
        <v>8639</v>
      </c>
      <c r="E197" s="4">
        <f t="shared" si="12"/>
        <v>8639</v>
      </c>
      <c r="F197" s="4">
        <f t="shared" si="13"/>
        <v>74632321</v>
      </c>
      <c r="G197" s="6">
        <f t="shared" si="14"/>
        <v>5.5104449051188005E-2</v>
      </c>
    </row>
    <row r="198" spans="1:7" x14ac:dyDescent="0.25">
      <c r="A198" s="2">
        <v>38808</v>
      </c>
      <c r="B198" s="1">
        <v>131139</v>
      </c>
      <c r="C198" s="4">
        <f t="shared" si="10"/>
        <v>139165.33333333334</v>
      </c>
      <c r="D198" s="4">
        <f t="shared" si="11"/>
        <v>-8026.333333333343</v>
      </c>
      <c r="E198" s="4">
        <f t="shared" si="12"/>
        <v>8026.333333333343</v>
      </c>
      <c r="F198" s="4">
        <f t="shared" si="13"/>
        <v>64422026.777777933</v>
      </c>
      <c r="G198" s="6">
        <f t="shared" si="14"/>
        <v>6.1204777627809751E-2</v>
      </c>
    </row>
    <row r="199" spans="1:7" x14ac:dyDescent="0.25">
      <c r="A199" s="2">
        <v>38838</v>
      </c>
      <c r="B199" s="1">
        <v>164066</v>
      </c>
      <c r="C199" s="4">
        <f t="shared" ref="C199:C262" si="15">AVERAGE(B196:B198)</f>
        <v>138578.33333333334</v>
      </c>
      <c r="D199" s="4">
        <f t="shared" ref="D199:D262" si="16">B199-C199</f>
        <v>25487.666666666657</v>
      </c>
      <c r="E199" s="4">
        <f t="shared" ref="E199:E262" si="17">ABS(D199)</f>
        <v>25487.666666666657</v>
      </c>
      <c r="F199" s="4">
        <f t="shared" ref="F199:F262" si="18">E199^2</f>
        <v>649621152.11111057</v>
      </c>
      <c r="G199" s="6">
        <f t="shared" ref="G199:G262" si="19">E199/B199</f>
        <v>0.15535008269029937</v>
      </c>
    </row>
    <row r="200" spans="1:7" x14ac:dyDescent="0.25">
      <c r="A200" s="2">
        <v>38869</v>
      </c>
      <c r="B200" s="1">
        <v>146954</v>
      </c>
      <c r="C200" s="4">
        <f t="shared" si="15"/>
        <v>150660</v>
      </c>
      <c r="D200" s="4">
        <f t="shared" si="16"/>
        <v>-3706</v>
      </c>
      <c r="E200" s="4">
        <f t="shared" si="17"/>
        <v>3706</v>
      </c>
      <c r="F200" s="4">
        <f t="shared" si="18"/>
        <v>13734436</v>
      </c>
      <c r="G200" s="6">
        <f t="shared" si="19"/>
        <v>2.5218775943492523E-2</v>
      </c>
    </row>
    <row r="201" spans="1:7" x14ac:dyDescent="0.25">
      <c r="A201" s="2">
        <v>38899</v>
      </c>
      <c r="B201" s="1">
        <v>165746</v>
      </c>
      <c r="C201" s="4">
        <f t="shared" si="15"/>
        <v>147386.33333333334</v>
      </c>
      <c r="D201" s="4">
        <f t="shared" si="16"/>
        <v>18359.666666666657</v>
      </c>
      <c r="E201" s="4">
        <f t="shared" si="17"/>
        <v>18359.666666666657</v>
      </c>
      <c r="F201" s="4">
        <f t="shared" si="18"/>
        <v>337077360.11111075</v>
      </c>
      <c r="G201" s="6">
        <f t="shared" si="19"/>
        <v>0.110769892888315</v>
      </c>
    </row>
    <row r="202" spans="1:7" x14ac:dyDescent="0.25">
      <c r="A202" s="2">
        <v>38930</v>
      </c>
      <c r="B202" s="1">
        <v>178513</v>
      </c>
      <c r="C202" s="4">
        <f t="shared" si="15"/>
        <v>158922</v>
      </c>
      <c r="D202" s="4">
        <f t="shared" si="16"/>
        <v>19591</v>
      </c>
      <c r="E202" s="4">
        <f t="shared" si="17"/>
        <v>19591</v>
      </c>
      <c r="F202" s="4">
        <f t="shared" si="18"/>
        <v>383807281</v>
      </c>
      <c r="G202" s="6">
        <f t="shared" si="19"/>
        <v>0.1097455087304566</v>
      </c>
    </row>
    <row r="203" spans="1:7" x14ac:dyDescent="0.25">
      <c r="A203" s="2">
        <v>38961</v>
      </c>
      <c r="B203" s="1">
        <v>159288</v>
      </c>
      <c r="C203" s="4">
        <f t="shared" si="15"/>
        <v>163737.66666666666</v>
      </c>
      <c r="D203" s="4">
        <f t="shared" si="16"/>
        <v>-4449.666666666657</v>
      </c>
      <c r="E203" s="4">
        <f t="shared" si="17"/>
        <v>4449.666666666657</v>
      </c>
      <c r="F203" s="4">
        <f t="shared" si="18"/>
        <v>19799533.444444358</v>
      </c>
      <c r="G203" s="6">
        <f t="shared" si="19"/>
        <v>2.7934726198248813E-2</v>
      </c>
    </row>
    <row r="204" spans="1:7" x14ac:dyDescent="0.25">
      <c r="A204" s="2">
        <v>38991</v>
      </c>
      <c r="B204" s="1">
        <v>175186</v>
      </c>
      <c r="C204" s="4">
        <f t="shared" si="15"/>
        <v>167849</v>
      </c>
      <c r="D204" s="4">
        <f t="shared" si="16"/>
        <v>7337</v>
      </c>
      <c r="E204" s="4">
        <f t="shared" si="17"/>
        <v>7337</v>
      </c>
      <c r="F204" s="4">
        <f t="shared" si="18"/>
        <v>53831569</v>
      </c>
      <c r="G204" s="6">
        <f t="shared" si="19"/>
        <v>4.1881200552555571E-2</v>
      </c>
    </row>
    <row r="205" spans="1:7" x14ac:dyDescent="0.25">
      <c r="A205" s="2">
        <v>39022</v>
      </c>
      <c r="B205" s="1">
        <v>182709</v>
      </c>
      <c r="C205" s="4">
        <f t="shared" si="15"/>
        <v>170995.66666666666</v>
      </c>
      <c r="D205" s="4">
        <f t="shared" si="16"/>
        <v>11713.333333333343</v>
      </c>
      <c r="E205" s="4">
        <f t="shared" si="17"/>
        <v>11713.333333333343</v>
      </c>
      <c r="F205" s="4">
        <f t="shared" si="18"/>
        <v>137202177.777778</v>
      </c>
      <c r="G205" s="6">
        <f t="shared" si="19"/>
        <v>6.4109230160163663E-2</v>
      </c>
    </row>
    <row r="206" spans="1:7" x14ac:dyDescent="0.25">
      <c r="A206" s="2">
        <v>39052</v>
      </c>
      <c r="B206" s="1">
        <v>204801</v>
      </c>
      <c r="C206" s="4">
        <f t="shared" si="15"/>
        <v>172394.33333333334</v>
      </c>
      <c r="D206" s="4">
        <f t="shared" si="16"/>
        <v>32406.666666666657</v>
      </c>
      <c r="E206" s="4">
        <f t="shared" si="17"/>
        <v>32406.666666666657</v>
      </c>
      <c r="F206" s="4">
        <f t="shared" si="18"/>
        <v>1050192044.4444438</v>
      </c>
      <c r="G206" s="6">
        <f t="shared" si="19"/>
        <v>0.15823490445196389</v>
      </c>
    </row>
    <row r="207" spans="1:7" x14ac:dyDescent="0.25">
      <c r="A207" s="2">
        <v>39083</v>
      </c>
      <c r="B207" s="1">
        <v>152953</v>
      </c>
      <c r="C207" s="4">
        <f t="shared" si="15"/>
        <v>187565.33333333334</v>
      </c>
      <c r="D207" s="4">
        <f t="shared" si="16"/>
        <v>-34612.333333333343</v>
      </c>
      <c r="E207" s="4">
        <f t="shared" si="17"/>
        <v>34612.333333333343</v>
      </c>
      <c r="F207" s="4">
        <f t="shared" si="18"/>
        <v>1198013618.7777784</v>
      </c>
      <c r="G207" s="6">
        <f t="shared" si="19"/>
        <v>0.22629391599598139</v>
      </c>
    </row>
    <row r="208" spans="1:7" x14ac:dyDescent="0.25">
      <c r="A208" s="2">
        <v>39114</v>
      </c>
      <c r="B208" s="1">
        <v>146473</v>
      </c>
      <c r="C208" s="4">
        <f t="shared" si="15"/>
        <v>180154.33333333334</v>
      </c>
      <c r="D208" s="4">
        <f t="shared" si="16"/>
        <v>-33681.333333333343</v>
      </c>
      <c r="E208" s="4">
        <f t="shared" si="17"/>
        <v>33681.333333333343</v>
      </c>
      <c r="F208" s="4">
        <f t="shared" si="18"/>
        <v>1134432215.1111119</v>
      </c>
      <c r="G208" s="6">
        <f t="shared" si="19"/>
        <v>0.22994909186903623</v>
      </c>
    </row>
    <row r="209" spans="1:7" x14ac:dyDescent="0.25">
      <c r="A209" s="2">
        <v>39142</v>
      </c>
      <c r="B209" s="1">
        <v>193464</v>
      </c>
      <c r="C209" s="4">
        <f t="shared" si="15"/>
        <v>168075.66666666666</v>
      </c>
      <c r="D209" s="4">
        <f t="shared" si="16"/>
        <v>25388.333333333343</v>
      </c>
      <c r="E209" s="4">
        <f t="shared" si="17"/>
        <v>25388.333333333343</v>
      </c>
      <c r="F209" s="4">
        <f t="shared" si="18"/>
        <v>644567469.44444489</v>
      </c>
      <c r="G209" s="6">
        <f t="shared" si="19"/>
        <v>0.13123027195412759</v>
      </c>
    </row>
    <row r="210" spans="1:7" x14ac:dyDescent="0.25">
      <c r="A210" s="2">
        <v>39173</v>
      </c>
      <c r="B210" s="1">
        <v>179334</v>
      </c>
      <c r="C210" s="4">
        <f t="shared" si="15"/>
        <v>164296.66666666666</v>
      </c>
      <c r="D210" s="4">
        <f t="shared" si="16"/>
        <v>15037.333333333343</v>
      </c>
      <c r="E210" s="4">
        <f t="shared" si="17"/>
        <v>15037.333333333343</v>
      </c>
      <c r="F210" s="4">
        <f t="shared" si="18"/>
        <v>226121393.77777806</v>
      </c>
      <c r="G210" s="6">
        <f t="shared" si="19"/>
        <v>8.3850989401526438E-2</v>
      </c>
    </row>
    <row r="211" spans="1:7" x14ac:dyDescent="0.25">
      <c r="A211" s="2">
        <v>39203</v>
      </c>
      <c r="B211" s="1">
        <v>211155</v>
      </c>
      <c r="C211" s="4">
        <f t="shared" si="15"/>
        <v>173090.33333333334</v>
      </c>
      <c r="D211" s="4">
        <f t="shared" si="16"/>
        <v>38064.666666666657</v>
      </c>
      <c r="E211" s="4">
        <f t="shared" si="17"/>
        <v>38064.666666666657</v>
      </c>
      <c r="F211" s="4">
        <f t="shared" si="18"/>
        <v>1448918848.4444437</v>
      </c>
      <c r="G211" s="6">
        <f t="shared" si="19"/>
        <v>0.18026883884666078</v>
      </c>
    </row>
    <row r="212" spans="1:7" x14ac:dyDescent="0.25">
      <c r="A212" s="2">
        <v>39234</v>
      </c>
      <c r="B212" s="1">
        <v>198767</v>
      </c>
      <c r="C212" s="4">
        <f t="shared" si="15"/>
        <v>194651</v>
      </c>
      <c r="D212" s="4">
        <f t="shared" si="16"/>
        <v>4116</v>
      </c>
      <c r="E212" s="4">
        <f t="shared" si="17"/>
        <v>4116</v>
      </c>
      <c r="F212" s="4">
        <f t="shared" si="18"/>
        <v>16941456</v>
      </c>
      <c r="G212" s="6">
        <f t="shared" si="19"/>
        <v>2.0707662740797012E-2</v>
      </c>
    </row>
    <row r="213" spans="1:7" x14ac:dyDescent="0.25">
      <c r="A213" s="2">
        <v>39264</v>
      </c>
      <c r="B213" s="1">
        <v>217374</v>
      </c>
      <c r="C213" s="4">
        <f t="shared" si="15"/>
        <v>196418.66666666666</v>
      </c>
      <c r="D213" s="4">
        <f t="shared" si="16"/>
        <v>20955.333333333343</v>
      </c>
      <c r="E213" s="4">
        <f t="shared" si="17"/>
        <v>20955.333333333343</v>
      </c>
      <c r="F213" s="4">
        <f t="shared" si="18"/>
        <v>439125995.11111152</v>
      </c>
      <c r="G213" s="6">
        <f t="shared" si="19"/>
        <v>9.6402206949006516E-2</v>
      </c>
    </row>
    <row r="214" spans="1:7" x14ac:dyDescent="0.25">
      <c r="A214" s="2">
        <v>39295</v>
      </c>
      <c r="B214" s="1">
        <v>235270</v>
      </c>
      <c r="C214" s="4">
        <f t="shared" si="15"/>
        <v>209098.66666666666</v>
      </c>
      <c r="D214" s="4">
        <f t="shared" si="16"/>
        <v>26171.333333333343</v>
      </c>
      <c r="E214" s="4">
        <f t="shared" si="17"/>
        <v>26171.333333333343</v>
      </c>
      <c r="F214" s="4">
        <f t="shared" si="18"/>
        <v>684938688.44444489</v>
      </c>
      <c r="G214" s="6">
        <f t="shared" si="19"/>
        <v>0.11123956872246075</v>
      </c>
    </row>
    <row r="215" spans="1:7" x14ac:dyDescent="0.25">
      <c r="A215" s="2">
        <v>39326</v>
      </c>
      <c r="B215" s="1">
        <v>204034</v>
      </c>
      <c r="C215" s="4">
        <f t="shared" si="15"/>
        <v>217137</v>
      </c>
      <c r="D215" s="4">
        <f t="shared" si="16"/>
        <v>-13103</v>
      </c>
      <c r="E215" s="4">
        <f t="shared" si="17"/>
        <v>13103</v>
      </c>
      <c r="F215" s="4">
        <f t="shared" si="18"/>
        <v>171688609</v>
      </c>
      <c r="G215" s="6">
        <f t="shared" si="19"/>
        <v>6.4219688875383513E-2</v>
      </c>
    </row>
    <row r="216" spans="1:7" x14ac:dyDescent="0.25">
      <c r="A216" s="2">
        <v>39356</v>
      </c>
      <c r="B216" s="1">
        <v>244463</v>
      </c>
      <c r="C216" s="4">
        <f t="shared" si="15"/>
        <v>218892.66666666666</v>
      </c>
      <c r="D216" s="4">
        <f t="shared" si="16"/>
        <v>25570.333333333343</v>
      </c>
      <c r="E216" s="4">
        <f t="shared" si="17"/>
        <v>25570.333333333343</v>
      </c>
      <c r="F216" s="4">
        <f t="shared" si="18"/>
        <v>653841946.77777827</v>
      </c>
      <c r="G216" s="6">
        <f t="shared" si="19"/>
        <v>0.1045979691541597</v>
      </c>
    </row>
    <row r="217" spans="1:7" x14ac:dyDescent="0.25">
      <c r="A217" s="2">
        <v>39387</v>
      </c>
      <c r="B217" s="1">
        <v>237060</v>
      </c>
      <c r="C217" s="4">
        <f t="shared" si="15"/>
        <v>227922.33333333334</v>
      </c>
      <c r="D217" s="4">
        <f t="shared" si="16"/>
        <v>9137.666666666657</v>
      </c>
      <c r="E217" s="4">
        <f t="shared" si="17"/>
        <v>9137.666666666657</v>
      </c>
      <c r="F217" s="4">
        <f t="shared" si="18"/>
        <v>83496952.111110941</v>
      </c>
      <c r="G217" s="6">
        <f t="shared" si="19"/>
        <v>3.8545797125903385E-2</v>
      </c>
    </row>
    <row r="218" spans="1:7" x14ac:dyDescent="0.25">
      <c r="A218" s="2">
        <v>39417</v>
      </c>
      <c r="B218" s="1">
        <v>242258</v>
      </c>
      <c r="C218" s="4">
        <f t="shared" si="15"/>
        <v>228519</v>
      </c>
      <c r="D218" s="4">
        <f t="shared" si="16"/>
        <v>13739</v>
      </c>
      <c r="E218" s="4">
        <f t="shared" si="17"/>
        <v>13739</v>
      </c>
      <c r="F218" s="4">
        <f t="shared" si="18"/>
        <v>188760121</v>
      </c>
      <c r="G218" s="6">
        <f t="shared" si="19"/>
        <v>5.671226543602275E-2</v>
      </c>
    </row>
    <row r="219" spans="1:7" x14ac:dyDescent="0.25">
      <c r="A219" s="2">
        <v>39448</v>
      </c>
      <c r="B219" s="1">
        <v>215041</v>
      </c>
      <c r="C219" s="4">
        <f t="shared" si="15"/>
        <v>241260.33333333334</v>
      </c>
      <c r="D219" s="4">
        <f t="shared" si="16"/>
        <v>-26219.333333333343</v>
      </c>
      <c r="E219" s="4">
        <f t="shared" si="17"/>
        <v>26219.333333333343</v>
      </c>
      <c r="F219" s="4">
        <f t="shared" si="18"/>
        <v>687453440.44444489</v>
      </c>
      <c r="G219" s="6">
        <f t="shared" si="19"/>
        <v>0.12192713637554393</v>
      </c>
    </row>
    <row r="220" spans="1:7" x14ac:dyDescent="0.25">
      <c r="A220" s="2">
        <v>39479</v>
      </c>
      <c r="B220" s="1">
        <v>200841</v>
      </c>
      <c r="C220" s="4">
        <f t="shared" si="15"/>
        <v>231453</v>
      </c>
      <c r="D220" s="4">
        <f t="shared" si="16"/>
        <v>-30612</v>
      </c>
      <c r="E220" s="4">
        <f t="shared" si="17"/>
        <v>30612</v>
      </c>
      <c r="F220" s="4">
        <f t="shared" si="18"/>
        <v>937094544</v>
      </c>
      <c r="G220" s="6">
        <f t="shared" si="19"/>
        <v>0.15241907777794375</v>
      </c>
    </row>
    <row r="221" spans="1:7" x14ac:dyDescent="0.25">
      <c r="A221" s="2">
        <v>39508</v>
      </c>
      <c r="B221" s="1">
        <v>232177</v>
      </c>
      <c r="C221" s="4">
        <f t="shared" si="15"/>
        <v>219380</v>
      </c>
      <c r="D221" s="4">
        <f t="shared" si="16"/>
        <v>12797</v>
      </c>
      <c r="E221" s="4">
        <f t="shared" si="17"/>
        <v>12797</v>
      </c>
      <c r="F221" s="4">
        <f t="shared" si="18"/>
        <v>163763209</v>
      </c>
      <c r="G221" s="6">
        <f t="shared" si="19"/>
        <v>5.5117431959237996E-2</v>
      </c>
    </row>
    <row r="222" spans="1:7" x14ac:dyDescent="0.25">
      <c r="A222" s="2">
        <v>39539</v>
      </c>
      <c r="B222" s="1">
        <v>261292</v>
      </c>
      <c r="C222" s="4">
        <f t="shared" si="15"/>
        <v>216019.66666666666</v>
      </c>
      <c r="D222" s="4">
        <f t="shared" si="16"/>
        <v>45272.333333333343</v>
      </c>
      <c r="E222" s="4">
        <f t="shared" si="17"/>
        <v>45272.333333333343</v>
      </c>
      <c r="F222" s="4">
        <f t="shared" si="18"/>
        <v>2049584165.4444454</v>
      </c>
      <c r="G222" s="6">
        <f t="shared" si="19"/>
        <v>0.17326337328863242</v>
      </c>
    </row>
    <row r="223" spans="1:7" x14ac:dyDescent="0.25">
      <c r="A223" s="2">
        <v>39569</v>
      </c>
      <c r="B223" s="1">
        <v>242047</v>
      </c>
      <c r="C223" s="4">
        <f t="shared" si="15"/>
        <v>231436.66666666666</v>
      </c>
      <c r="D223" s="4">
        <f t="shared" si="16"/>
        <v>10610.333333333343</v>
      </c>
      <c r="E223" s="4">
        <f t="shared" si="17"/>
        <v>10610.333333333343</v>
      </c>
      <c r="F223" s="4">
        <f t="shared" si="18"/>
        <v>112579173.44444466</v>
      </c>
      <c r="G223" s="6">
        <f t="shared" si="19"/>
        <v>4.3835839045033992E-2</v>
      </c>
    </row>
    <row r="224" spans="1:7" x14ac:dyDescent="0.25">
      <c r="A224" s="2">
        <v>39600</v>
      </c>
      <c r="B224" s="1">
        <v>256070</v>
      </c>
      <c r="C224" s="4">
        <f t="shared" si="15"/>
        <v>245172</v>
      </c>
      <c r="D224" s="4">
        <f t="shared" si="16"/>
        <v>10898</v>
      </c>
      <c r="E224" s="4">
        <f t="shared" si="17"/>
        <v>10898</v>
      </c>
      <c r="F224" s="4">
        <f t="shared" si="18"/>
        <v>118766404</v>
      </c>
      <c r="G224" s="6">
        <f t="shared" si="19"/>
        <v>4.2558675362205645E-2</v>
      </c>
    </row>
    <row r="225" spans="1:7" x14ac:dyDescent="0.25">
      <c r="A225" s="2">
        <v>39630</v>
      </c>
      <c r="B225" s="1">
        <v>288177</v>
      </c>
      <c r="C225" s="4">
        <f t="shared" si="15"/>
        <v>253136.33333333334</v>
      </c>
      <c r="D225" s="4">
        <f t="shared" si="16"/>
        <v>35040.666666666657</v>
      </c>
      <c r="E225" s="4">
        <f t="shared" si="17"/>
        <v>35040.666666666657</v>
      </c>
      <c r="F225" s="4">
        <f t="shared" si="18"/>
        <v>1227848320.4444437</v>
      </c>
      <c r="G225" s="6">
        <f t="shared" si="19"/>
        <v>0.12159425168096918</v>
      </c>
    </row>
    <row r="226" spans="1:7" x14ac:dyDescent="0.25">
      <c r="A226" s="2">
        <v>39661</v>
      </c>
      <c r="B226" s="1">
        <v>244799</v>
      </c>
      <c r="C226" s="4">
        <f t="shared" si="15"/>
        <v>262098</v>
      </c>
      <c r="D226" s="4">
        <f t="shared" si="16"/>
        <v>-17299</v>
      </c>
      <c r="E226" s="4">
        <f t="shared" si="17"/>
        <v>17299</v>
      </c>
      <c r="F226" s="4">
        <f t="shared" si="18"/>
        <v>299255401</v>
      </c>
      <c r="G226" s="6">
        <f t="shared" si="19"/>
        <v>7.0666138342068391E-2</v>
      </c>
    </row>
    <row r="227" spans="1:7" x14ac:dyDescent="0.25">
      <c r="A227" s="2">
        <v>39692</v>
      </c>
      <c r="B227" s="1">
        <v>268734</v>
      </c>
      <c r="C227" s="4">
        <f t="shared" si="15"/>
        <v>263015.33333333331</v>
      </c>
      <c r="D227" s="4">
        <f t="shared" si="16"/>
        <v>5718.6666666666861</v>
      </c>
      <c r="E227" s="4">
        <f t="shared" si="17"/>
        <v>5718.6666666666861</v>
      </c>
      <c r="F227" s="4">
        <f t="shared" si="18"/>
        <v>32703148.444444668</v>
      </c>
      <c r="G227" s="6">
        <f t="shared" si="19"/>
        <v>2.1280026593831394E-2</v>
      </c>
    </row>
    <row r="228" spans="1:7" x14ac:dyDescent="0.25">
      <c r="A228" s="2">
        <v>39722</v>
      </c>
      <c r="B228" s="1">
        <v>239329</v>
      </c>
      <c r="C228" s="4">
        <f t="shared" si="15"/>
        <v>267236.66666666669</v>
      </c>
      <c r="D228" s="4">
        <f t="shared" si="16"/>
        <v>-27907.666666666686</v>
      </c>
      <c r="E228" s="4">
        <f t="shared" si="17"/>
        <v>27907.666666666686</v>
      </c>
      <c r="F228" s="4">
        <f t="shared" si="18"/>
        <v>778837858.77777886</v>
      </c>
      <c r="G228" s="6">
        <f t="shared" si="19"/>
        <v>0.11660796086837234</v>
      </c>
    </row>
    <row r="229" spans="1:7" x14ac:dyDescent="0.25">
      <c r="A229" s="2">
        <v>39753</v>
      </c>
      <c r="B229" s="1">
        <v>177906</v>
      </c>
      <c r="C229" s="4">
        <f t="shared" si="15"/>
        <v>250954</v>
      </c>
      <c r="D229" s="4">
        <f t="shared" si="16"/>
        <v>-73048</v>
      </c>
      <c r="E229" s="4">
        <f t="shared" si="17"/>
        <v>73048</v>
      </c>
      <c r="F229" s="4">
        <f t="shared" si="18"/>
        <v>5336010304</v>
      </c>
      <c r="G229" s="6">
        <f t="shared" si="19"/>
        <v>0.41059885557541626</v>
      </c>
    </row>
    <row r="230" spans="1:7" x14ac:dyDescent="0.25">
      <c r="A230" s="2">
        <v>39783</v>
      </c>
      <c r="B230" s="1">
        <v>194550</v>
      </c>
      <c r="C230" s="4">
        <f t="shared" si="15"/>
        <v>228656.33333333334</v>
      </c>
      <c r="D230" s="4">
        <f t="shared" si="16"/>
        <v>-34106.333333333343</v>
      </c>
      <c r="E230" s="4">
        <f t="shared" si="17"/>
        <v>34106.333333333343</v>
      </c>
      <c r="F230" s="4">
        <f t="shared" si="18"/>
        <v>1163241973.4444451</v>
      </c>
      <c r="G230" s="6">
        <f t="shared" si="19"/>
        <v>0.17530883234815392</v>
      </c>
    </row>
    <row r="231" spans="1:7" x14ac:dyDescent="0.25">
      <c r="A231" s="2">
        <v>39814</v>
      </c>
      <c r="B231" s="1">
        <v>197433</v>
      </c>
      <c r="C231" s="4">
        <f t="shared" si="15"/>
        <v>203928.33333333334</v>
      </c>
      <c r="D231" s="4">
        <f t="shared" si="16"/>
        <v>-6495.333333333343</v>
      </c>
      <c r="E231" s="4">
        <f t="shared" si="17"/>
        <v>6495.333333333343</v>
      </c>
      <c r="F231" s="4">
        <f t="shared" si="18"/>
        <v>42189355.111111239</v>
      </c>
      <c r="G231" s="6">
        <f t="shared" si="19"/>
        <v>3.2898924360838071E-2</v>
      </c>
    </row>
    <row r="232" spans="1:7" x14ac:dyDescent="0.25">
      <c r="A232" s="2">
        <v>39845</v>
      </c>
      <c r="B232" s="1">
        <v>199356</v>
      </c>
      <c r="C232" s="4">
        <f t="shared" si="15"/>
        <v>189963</v>
      </c>
      <c r="D232" s="4">
        <f t="shared" si="16"/>
        <v>9393</v>
      </c>
      <c r="E232" s="4">
        <f t="shared" si="17"/>
        <v>9393</v>
      </c>
      <c r="F232" s="4">
        <f t="shared" si="18"/>
        <v>88228449</v>
      </c>
      <c r="G232" s="6">
        <f t="shared" si="19"/>
        <v>4.7116715824956357E-2</v>
      </c>
    </row>
    <row r="233" spans="1:7" x14ac:dyDescent="0.25">
      <c r="A233" s="2">
        <v>39873</v>
      </c>
      <c r="B233" s="1">
        <v>271417</v>
      </c>
      <c r="C233" s="4">
        <f t="shared" si="15"/>
        <v>197113</v>
      </c>
      <c r="D233" s="4">
        <f t="shared" si="16"/>
        <v>74304</v>
      </c>
      <c r="E233" s="4">
        <f t="shared" si="17"/>
        <v>74304</v>
      </c>
      <c r="F233" s="4">
        <f t="shared" si="18"/>
        <v>5521084416</v>
      </c>
      <c r="G233" s="6">
        <f t="shared" si="19"/>
        <v>0.27376324990696971</v>
      </c>
    </row>
    <row r="234" spans="1:7" x14ac:dyDescent="0.25">
      <c r="A234" s="2">
        <v>39904</v>
      </c>
      <c r="B234" s="1">
        <v>234359</v>
      </c>
      <c r="C234" s="4">
        <f t="shared" si="15"/>
        <v>222735.33333333334</v>
      </c>
      <c r="D234" s="4">
        <f t="shared" si="16"/>
        <v>11623.666666666657</v>
      </c>
      <c r="E234" s="4">
        <f t="shared" si="17"/>
        <v>11623.666666666657</v>
      </c>
      <c r="F234" s="4">
        <f t="shared" si="18"/>
        <v>135109626.77777755</v>
      </c>
      <c r="G234" s="6">
        <f t="shared" si="19"/>
        <v>4.9597696980558277E-2</v>
      </c>
    </row>
    <row r="235" spans="1:7" x14ac:dyDescent="0.25">
      <c r="A235" s="2">
        <v>39934</v>
      </c>
      <c r="B235" s="1">
        <v>246944</v>
      </c>
      <c r="C235" s="4">
        <f t="shared" si="15"/>
        <v>235044</v>
      </c>
      <c r="D235" s="4">
        <f t="shared" si="16"/>
        <v>11900</v>
      </c>
      <c r="E235" s="4">
        <f t="shared" si="17"/>
        <v>11900</v>
      </c>
      <c r="F235" s="4">
        <f t="shared" si="18"/>
        <v>141610000</v>
      </c>
      <c r="G235" s="6">
        <f t="shared" si="19"/>
        <v>4.8189063107425163E-2</v>
      </c>
    </row>
    <row r="236" spans="1:7" x14ac:dyDescent="0.25">
      <c r="A236" s="2">
        <v>39965</v>
      </c>
      <c r="B236" s="1">
        <v>300129</v>
      </c>
      <c r="C236" s="4">
        <f t="shared" si="15"/>
        <v>250906.66666666666</v>
      </c>
      <c r="D236" s="4">
        <f t="shared" si="16"/>
        <v>49222.333333333343</v>
      </c>
      <c r="E236" s="4">
        <f t="shared" si="17"/>
        <v>49222.333333333343</v>
      </c>
      <c r="F236" s="4">
        <f t="shared" si="18"/>
        <v>2422838098.7777786</v>
      </c>
      <c r="G236" s="6">
        <f t="shared" si="19"/>
        <v>0.16400392275765868</v>
      </c>
    </row>
    <row r="237" spans="1:7" x14ac:dyDescent="0.25">
      <c r="A237" s="2">
        <v>39995</v>
      </c>
      <c r="B237" s="1">
        <v>285370</v>
      </c>
      <c r="C237" s="4">
        <f t="shared" si="15"/>
        <v>260477.33333333334</v>
      </c>
      <c r="D237" s="4">
        <f t="shared" si="16"/>
        <v>24892.666666666657</v>
      </c>
      <c r="E237" s="4">
        <f t="shared" si="17"/>
        <v>24892.666666666657</v>
      </c>
      <c r="F237" s="4">
        <f t="shared" si="18"/>
        <v>619644853.77777731</v>
      </c>
      <c r="G237" s="6">
        <f t="shared" si="19"/>
        <v>8.7229444814334575E-2</v>
      </c>
    </row>
    <row r="238" spans="1:7" x14ac:dyDescent="0.25">
      <c r="A238" s="2">
        <v>40026</v>
      </c>
      <c r="B238" s="1">
        <v>258104</v>
      </c>
      <c r="C238" s="4">
        <f t="shared" si="15"/>
        <v>277481</v>
      </c>
      <c r="D238" s="4">
        <f t="shared" si="16"/>
        <v>-19377</v>
      </c>
      <c r="E238" s="4">
        <f t="shared" si="17"/>
        <v>19377</v>
      </c>
      <c r="F238" s="4">
        <f t="shared" si="18"/>
        <v>375468129</v>
      </c>
      <c r="G238" s="6">
        <f t="shared" si="19"/>
        <v>7.5074388618541363E-2</v>
      </c>
    </row>
    <row r="239" spans="1:7" x14ac:dyDescent="0.25">
      <c r="A239" s="2">
        <v>40057</v>
      </c>
      <c r="B239" s="1">
        <v>308690</v>
      </c>
      <c r="C239" s="4">
        <f t="shared" si="15"/>
        <v>281201</v>
      </c>
      <c r="D239" s="4">
        <f t="shared" si="16"/>
        <v>27489</v>
      </c>
      <c r="E239" s="4">
        <f t="shared" si="17"/>
        <v>27489</v>
      </c>
      <c r="F239" s="4">
        <f t="shared" si="18"/>
        <v>755645121</v>
      </c>
      <c r="G239" s="6">
        <f t="shared" si="19"/>
        <v>8.9050503741617798E-2</v>
      </c>
    </row>
    <row r="240" spans="1:7" x14ac:dyDescent="0.25">
      <c r="A240" s="2">
        <v>40087</v>
      </c>
      <c r="B240" s="1">
        <v>294465</v>
      </c>
      <c r="C240" s="4">
        <f t="shared" si="15"/>
        <v>284054.66666666669</v>
      </c>
      <c r="D240" s="4">
        <f t="shared" si="16"/>
        <v>10410.333333333314</v>
      </c>
      <c r="E240" s="4">
        <f t="shared" si="17"/>
        <v>10410.333333333314</v>
      </c>
      <c r="F240" s="4">
        <f t="shared" si="18"/>
        <v>108375040.1111107</v>
      </c>
      <c r="G240" s="6">
        <f t="shared" si="19"/>
        <v>3.5353380990383626E-2</v>
      </c>
    </row>
    <row r="241" spans="1:7" x14ac:dyDescent="0.25">
      <c r="A241" s="2">
        <v>40118</v>
      </c>
      <c r="B241" s="1">
        <v>251723</v>
      </c>
      <c r="C241" s="4">
        <f t="shared" si="15"/>
        <v>287086.33333333331</v>
      </c>
      <c r="D241" s="4">
        <f t="shared" si="16"/>
        <v>-35363.333333333314</v>
      </c>
      <c r="E241" s="4">
        <f t="shared" si="17"/>
        <v>35363.333333333314</v>
      </c>
      <c r="F241" s="4">
        <f t="shared" si="18"/>
        <v>1250565344.444443</v>
      </c>
      <c r="G241" s="6">
        <f t="shared" si="19"/>
        <v>0.14048510995551983</v>
      </c>
    </row>
    <row r="242" spans="1:7" x14ac:dyDescent="0.25">
      <c r="A242" s="2">
        <v>40148</v>
      </c>
      <c r="B242" s="1">
        <v>293019</v>
      </c>
      <c r="C242" s="4">
        <f t="shared" si="15"/>
        <v>284959.33333333331</v>
      </c>
      <c r="D242" s="4">
        <f t="shared" si="16"/>
        <v>8059.6666666666861</v>
      </c>
      <c r="E242" s="4">
        <f t="shared" si="17"/>
        <v>8059.6666666666861</v>
      </c>
      <c r="F242" s="4">
        <f t="shared" si="18"/>
        <v>64958226.777778089</v>
      </c>
      <c r="G242" s="6">
        <f t="shared" si="19"/>
        <v>2.7505611126468543E-2</v>
      </c>
    </row>
    <row r="243" spans="1:7" x14ac:dyDescent="0.25">
      <c r="A243" s="2">
        <v>40179</v>
      </c>
      <c r="B243" s="1">
        <v>213313</v>
      </c>
      <c r="C243" s="4">
        <f t="shared" si="15"/>
        <v>279735.66666666669</v>
      </c>
      <c r="D243" s="4">
        <f t="shared" si="16"/>
        <v>-66422.666666666686</v>
      </c>
      <c r="E243" s="4">
        <f t="shared" si="17"/>
        <v>66422.666666666686</v>
      </c>
      <c r="F243" s="4">
        <f t="shared" si="18"/>
        <v>4411970647.1111135</v>
      </c>
      <c r="G243" s="6">
        <f t="shared" si="19"/>
        <v>0.3113859289713552</v>
      </c>
    </row>
    <row r="244" spans="1:7" x14ac:dyDescent="0.25">
      <c r="A244" s="2">
        <v>40210</v>
      </c>
      <c r="B244" s="1">
        <v>220957</v>
      </c>
      <c r="C244" s="4">
        <f t="shared" si="15"/>
        <v>252685</v>
      </c>
      <c r="D244" s="4">
        <f t="shared" si="16"/>
        <v>-31728</v>
      </c>
      <c r="E244" s="4">
        <f t="shared" si="17"/>
        <v>31728</v>
      </c>
      <c r="F244" s="4">
        <f t="shared" si="18"/>
        <v>1006665984</v>
      </c>
      <c r="G244" s="6">
        <f t="shared" si="19"/>
        <v>0.14359354987622025</v>
      </c>
    </row>
    <row r="245" spans="1:7" x14ac:dyDescent="0.25">
      <c r="A245" s="2">
        <v>40238</v>
      </c>
      <c r="B245" s="1">
        <v>353741</v>
      </c>
      <c r="C245" s="4">
        <f t="shared" si="15"/>
        <v>242429.66666666666</v>
      </c>
      <c r="D245" s="4">
        <f t="shared" si="16"/>
        <v>111311.33333333334</v>
      </c>
      <c r="E245" s="4">
        <f t="shared" si="17"/>
        <v>111311.33333333334</v>
      </c>
      <c r="F245" s="4">
        <f t="shared" si="18"/>
        <v>12390212928.444447</v>
      </c>
      <c r="G245" s="6">
        <f t="shared" si="19"/>
        <v>0.31466901866996855</v>
      </c>
    </row>
    <row r="246" spans="1:7" x14ac:dyDescent="0.25">
      <c r="A246" s="2">
        <v>40269</v>
      </c>
      <c r="B246" s="1">
        <v>277835</v>
      </c>
      <c r="C246" s="4">
        <f t="shared" si="15"/>
        <v>262670.33333333331</v>
      </c>
      <c r="D246" s="4">
        <f t="shared" si="16"/>
        <v>15164.666666666686</v>
      </c>
      <c r="E246" s="4">
        <f t="shared" si="17"/>
        <v>15164.666666666686</v>
      </c>
      <c r="F246" s="4">
        <f t="shared" si="18"/>
        <v>229967115.1111117</v>
      </c>
      <c r="G246" s="6">
        <f t="shared" si="19"/>
        <v>5.4581556199422988E-2</v>
      </c>
    </row>
    <row r="247" spans="1:7" x14ac:dyDescent="0.25">
      <c r="A247" s="2">
        <v>40299</v>
      </c>
      <c r="B247" s="1">
        <v>251094</v>
      </c>
      <c r="C247" s="4">
        <f t="shared" si="15"/>
        <v>284177.66666666669</v>
      </c>
      <c r="D247" s="4">
        <f t="shared" si="16"/>
        <v>-33083.666666666686</v>
      </c>
      <c r="E247" s="4">
        <f t="shared" si="17"/>
        <v>33083.666666666686</v>
      </c>
      <c r="F247" s="4">
        <f t="shared" si="18"/>
        <v>1094529000.1111124</v>
      </c>
      <c r="G247" s="6">
        <f t="shared" si="19"/>
        <v>0.13175809325060212</v>
      </c>
    </row>
    <row r="248" spans="1:7" x14ac:dyDescent="0.25">
      <c r="A248" s="2">
        <v>40330</v>
      </c>
      <c r="B248" s="1">
        <v>262773</v>
      </c>
      <c r="C248" s="4">
        <f t="shared" si="15"/>
        <v>294223.33333333331</v>
      </c>
      <c r="D248" s="4">
        <f t="shared" si="16"/>
        <v>-31450.333333333314</v>
      </c>
      <c r="E248" s="4">
        <f t="shared" si="17"/>
        <v>31450.333333333314</v>
      </c>
      <c r="F248" s="4">
        <f t="shared" si="18"/>
        <v>989123466.7777766</v>
      </c>
      <c r="G248" s="6">
        <f t="shared" si="19"/>
        <v>0.11968631987812033</v>
      </c>
    </row>
    <row r="249" spans="1:7" x14ac:dyDescent="0.25">
      <c r="A249" s="2">
        <v>40360</v>
      </c>
      <c r="B249" s="1">
        <v>302349</v>
      </c>
      <c r="C249" s="4">
        <f t="shared" si="15"/>
        <v>263900.66666666669</v>
      </c>
      <c r="D249" s="4">
        <f t="shared" si="16"/>
        <v>38448.333333333314</v>
      </c>
      <c r="E249" s="4">
        <f t="shared" si="17"/>
        <v>38448.333333333314</v>
      </c>
      <c r="F249" s="4">
        <f t="shared" si="18"/>
        <v>1478274336.1111097</v>
      </c>
      <c r="G249" s="6">
        <f t="shared" si="19"/>
        <v>0.12716540598226989</v>
      </c>
    </row>
    <row r="250" spans="1:7" x14ac:dyDescent="0.25">
      <c r="A250" s="2">
        <v>40391</v>
      </c>
      <c r="B250" s="1">
        <v>312774</v>
      </c>
      <c r="C250" s="4">
        <f t="shared" si="15"/>
        <v>272072</v>
      </c>
      <c r="D250" s="4">
        <f t="shared" si="16"/>
        <v>40702</v>
      </c>
      <c r="E250" s="4">
        <f t="shared" si="17"/>
        <v>40702</v>
      </c>
      <c r="F250" s="4">
        <f t="shared" si="18"/>
        <v>1656652804</v>
      </c>
      <c r="G250" s="6">
        <f t="shared" si="19"/>
        <v>0.13013229999936057</v>
      </c>
    </row>
    <row r="251" spans="1:7" x14ac:dyDescent="0.25">
      <c r="A251" s="2">
        <v>40422</v>
      </c>
      <c r="B251" s="1">
        <v>307034</v>
      </c>
      <c r="C251" s="4">
        <f t="shared" si="15"/>
        <v>292632</v>
      </c>
      <c r="D251" s="4">
        <f t="shared" si="16"/>
        <v>14402</v>
      </c>
      <c r="E251" s="4">
        <f t="shared" si="17"/>
        <v>14402</v>
      </c>
      <c r="F251" s="4">
        <f t="shared" si="18"/>
        <v>207417604</v>
      </c>
      <c r="G251" s="6">
        <f t="shared" si="19"/>
        <v>4.6906857221024383E-2</v>
      </c>
    </row>
    <row r="252" spans="1:7" x14ac:dyDescent="0.25">
      <c r="A252" s="2">
        <v>40452</v>
      </c>
      <c r="B252" s="1">
        <v>303159</v>
      </c>
      <c r="C252" s="4">
        <f t="shared" si="15"/>
        <v>307385.66666666669</v>
      </c>
      <c r="D252" s="4">
        <f t="shared" si="16"/>
        <v>-4226.6666666666861</v>
      </c>
      <c r="E252" s="4">
        <f t="shared" si="17"/>
        <v>4226.6666666666861</v>
      </c>
      <c r="F252" s="4">
        <f t="shared" si="18"/>
        <v>17864711.111111276</v>
      </c>
      <c r="G252" s="6">
        <f t="shared" si="19"/>
        <v>1.3942078799134072E-2</v>
      </c>
    </row>
    <row r="253" spans="1:7" x14ac:dyDescent="0.25">
      <c r="A253" s="2">
        <v>40483</v>
      </c>
      <c r="B253" s="1">
        <v>328468</v>
      </c>
      <c r="C253" s="4">
        <f t="shared" si="15"/>
        <v>307655.66666666669</v>
      </c>
      <c r="D253" s="4">
        <f t="shared" si="16"/>
        <v>20812.333333333314</v>
      </c>
      <c r="E253" s="4">
        <f t="shared" si="17"/>
        <v>20812.333333333314</v>
      </c>
      <c r="F253" s="4">
        <f t="shared" si="18"/>
        <v>433153218.77777696</v>
      </c>
      <c r="G253" s="6">
        <f t="shared" si="19"/>
        <v>6.3361829259877114E-2</v>
      </c>
    </row>
    <row r="254" spans="1:7" x14ac:dyDescent="0.25">
      <c r="A254" s="2">
        <v>40513</v>
      </c>
      <c r="B254" s="1">
        <v>381542</v>
      </c>
      <c r="C254" s="4">
        <f t="shared" si="15"/>
        <v>312887</v>
      </c>
      <c r="D254" s="4">
        <f t="shared" si="16"/>
        <v>68655</v>
      </c>
      <c r="E254" s="4">
        <f t="shared" si="17"/>
        <v>68655</v>
      </c>
      <c r="F254" s="4">
        <f t="shared" si="18"/>
        <v>4713509025</v>
      </c>
      <c r="G254" s="6">
        <f t="shared" si="19"/>
        <v>0.17994087151611093</v>
      </c>
    </row>
    <row r="255" spans="1:7" x14ac:dyDescent="0.25">
      <c r="A255" s="2">
        <v>40544</v>
      </c>
      <c r="B255" s="1">
        <v>244863</v>
      </c>
      <c r="C255" s="4">
        <f t="shared" si="15"/>
        <v>337723</v>
      </c>
      <c r="D255" s="4">
        <f t="shared" si="16"/>
        <v>-92860</v>
      </c>
      <c r="E255" s="4">
        <f t="shared" si="17"/>
        <v>92860</v>
      </c>
      <c r="F255" s="4">
        <f t="shared" si="18"/>
        <v>8622979600</v>
      </c>
      <c r="G255" s="6">
        <f t="shared" si="19"/>
        <v>0.37923246876825001</v>
      </c>
    </row>
    <row r="256" spans="1:7" x14ac:dyDescent="0.25">
      <c r="A256" s="2">
        <v>40575</v>
      </c>
      <c r="B256" s="1">
        <v>274128</v>
      </c>
      <c r="C256" s="4">
        <f t="shared" si="15"/>
        <v>318291</v>
      </c>
      <c r="D256" s="4">
        <f t="shared" si="16"/>
        <v>-44163</v>
      </c>
      <c r="E256" s="4">
        <f t="shared" si="17"/>
        <v>44163</v>
      </c>
      <c r="F256" s="4">
        <f t="shared" si="18"/>
        <v>1950370569</v>
      </c>
      <c r="G256" s="6">
        <f t="shared" si="19"/>
        <v>0.161103572053931</v>
      </c>
    </row>
    <row r="257" spans="1:7" x14ac:dyDescent="0.25">
      <c r="A257" s="2">
        <v>40603</v>
      </c>
      <c r="B257" s="1">
        <v>306135</v>
      </c>
      <c r="C257" s="4">
        <f t="shared" si="15"/>
        <v>300177.66666666669</v>
      </c>
      <c r="D257" s="4">
        <f t="shared" si="16"/>
        <v>5957.3333333333139</v>
      </c>
      <c r="E257" s="4">
        <f t="shared" si="17"/>
        <v>5957.3333333333139</v>
      </c>
      <c r="F257" s="4">
        <f t="shared" si="18"/>
        <v>35489820.444444217</v>
      </c>
      <c r="G257" s="6">
        <f t="shared" si="19"/>
        <v>1.9459824369423014E-2</v>
      </c>
    </row>
    <row r="258" spans="1:7" x14ac:dyDescent="0.25">
      <c r="A258" s="2">
        <v>40634</v>
      </c>
      <c r="B258" s="1">
        <v>289172</v>
      </c>
      <c r="C258" s="4">
        <f t="shared" si="15"/>
        <v>275042</v>
      </c>
      <c r="D258" s="4">
        <f t="shared" si="16"/>
        <v>14130</v>
      </c>
      <c r="E258" s="4">
        <f t="shared" si="17"/>
        <v>14130</v>
      </c>
      <c r="F258" s="4">
        <f t="shared" si="18"/>
        <v>199656900</v>
      </c>
      <c r="G258" s="6">
        <f t="shared" si="19"/>
        <v>4.8863652082497613E-2</v>
      </c>
    </row>
    <row r="259" spans="1:7" x14ac:dyDescent="0.25">
      <c r="A259" s="2">
        <v>40664</v>
      </c>
      <c r="B259" s="1">
        <v>318510</v>
      </c>
      <c r="C259" s="4">
        <f t="shared" si="15"/>
        <v>289811.66666666669</v>
      </c>
      <c r="D259" s="4">
        <f t="shared" si="16"/>
        <v>28698.333333333314</v>
      </c>
      <c r="E259" s="4">
        <f t="shared" si="17"/>
        <v>28698.333333333314</v>
      </c>
      <c r="F259" s="4">
        <f t="shared" si="18"/>
        <v>823594336.11110997</v>
      </c>
      <c r="G259" s="6">
        <f t="shared" si="19"/>
        <v>9.0101828304710418E-2</v>
      </c>
    </row>
    <row r="260" spans="1:7" x14ac:dyDescent="0.25">
      <c r="A260" s="2">
        <v>40695</v>
      </c>
      <c r="B260" s="1">
        <v>304319</v>
      </c>
      <c r="C260" s="4">
        <f t="shared" si="15"/>
        <v>304605.66666666669</v>
      </c>
      <c r="D260" s="4">
        <f t="shared" si="16"/>
        <v>-286.66666666668607</v>
      </c>
      <c r="E260" s="4">
        <f t="shared" si="17"/>
        <v>286.66666666668607</v>
      </c>
      <c r="F260" s="4">
        <f t="shared" si="18"/>
        <v>82177.777777788899</v>
      </c>
      <c r="G260" s="6">
        <f t="shared" si="19"/>
        <v>9.4199398219199616E-4</v>
      </c>
    </row>
    <row r="261" spans="1:7" x14ac:dyDescent="0.25">
      <c r="A261" s="2">
        <v>40725</v>
      </c>
      <c r="B261" s="1">
        <v>306221</v>
      </c>
      <c r="C261" s="4">
        <f t="shared" si="15"/>
        <v>304000.33333333331</v>
      </c>
      <c r="D261" s="4">
        <f t="shared" si="16"/>
        <v>2220.6666666666861</v>
      </c>
      <c r="E261" s="4">
        <f t="shared" si="17"/>
        <v>2220.6666666666861</v>
      </c>
      <c r="F261" s="4">
        <f t="shared" si="18"/>
        <v>4931360.4444445306</v>
      </c>
      <c r="G261" s="6">
        <f t="shared" si="19"/>
        <v>7.2518431677340419E-3</v>
      </c>
    </row>
    <row r="262" spans="1:7" x14ac:dyDescent="0.25">
      <c r="A262" s="2">
        <v>40756</v>
      </c>
      <c r="B262" s="1">
        <v>327360</v>
      </c>
      <c r="C262" s="4">
        <f t="shared" si="15"/>
        <v>309683.33333333331</v>
      </c>
      <c r="D262" s="4">
        <f t="shared" si="16"/>
        <v>17676.666666666686</v>
      </c>
      <c r="E262" s="4">
        <f t="shared" si="17"/>
        <v>17676.666666666686</v>
      </c>
      <c r="F262" s="4">
        <f t="shared" si="18"/>
        <v>312464544.44444513</v>
      </c>
      <c r="G262" s="6">
        <f t="shared" si="19"/>
        <v>5.3997637666992566E-2</v>
      </c>
    </row>
    <row r="263" spans="1:7" x14ac:dyDescent="0.25">
      <c r="A263" s="2">
        <v>40787</v>
      </c>
      <c r="B263" s="1">
        <v>311648</v>
      </c>
      <c r="C263" s="4">
        <f t="shared" ref="C263:C326" si="20">AVERAGE(B260:B262)</f>
        <v>312633.33333333331</v>
      </c>
      <c r="D263" s="4">
        <f t="shared" ref="D263:D326" si="21">B263-C263</f>
        <v>-985.33333333331393</v>
      </c>
      <c r="E263" s="4">
        <f t="shared" ref="E263:E326" si="22">ABS(D263)</f>
        <v>985.33333333331393</v>
      </c>
      <c r="F263" s="4">
        <f t="shared" ref="F263:F326" si="23">E263^2</f>
        <v>970881.77777773957</v>
      </c>
      <c r="G263" s="6">
        <f t="shared" ref="G263:G326" si="24">E263/B263</f>
        <v>3.1616866892561928E-3</v>
      </c>
    </row>
    <row r="264" spans="1:7" x14ac:dyDescent="0.25">
      <c r="A264" s="2">
        <v>40817</v>
      </c>
      <c r="B264" s="1">
        <v>280582</v>
      </c>
      <c r="C264" s="4">
        <f t="shared" si="20"/>
        <v>315076.33333333331</v>
      </c>
      <c r="D264" s="4">
        <f t="shared" si="21"/>
        <v>-34494.333333333314</v>
      </c>
      <c r="E264" s="4">
        <f t="shared" si="22"/>
        <v>34494.333333333314</v>
      </c>
      <c r="F264" s="4">
        <f t="shared" si="23"/>
        <v>1189859032.1111097</v>
      </c>
      <c r="G264" s="6">
        <f t="shared" si="24"/>
        <v>0.12293851114231602</v>
      </c>
    </row>
    <row r="265" spans="1:7" x14ac:dyDescent="0.25">
      <c r="A265" s="2">
        <v>40848</v>
      </c>
      <c r="B265" s="1">
        <v>321622</v>
      </c>
      <c r="C265" s="4">
        <f t="shared" si="20"/>
        <v>306530</v>
      </c>
      <c r="D265" s="4">
        <f t="shared" si="21"/>
        <v>15092</v>
      </c>
      <c r="E265" s="4">
        <f t="shared" si="22"/>
        <v>15092</v>
      </c>
      <c r="F265" s="4">
        <f t="shared" si="23"/>
        <v>227768464</v>
      </c>
      <c r="G265" s="6">
        <f t="shared" si="24"/>
        <v>4.6924650676881556E-2</v>
      </c>
    </row>
    <row r="266" spans="1:7" x14ac:dyDescent="0.25">
      <c r="A266" s="2">
        <v>40878</v>
      </c>
      <c r="B266" s="1">
        <v>348414</v>
      </c>
      <c r="C266" s="4">
        <f t="shared" si="20"/>
        <v>304617.33333333331</v>
      </c>
      <c r="D266" s="4">
        <f t="shared" si="21"/>
        <v>43796.666666666686</v>
      </c>
      <c r="E266" s="4">
        <f t="shared" si="22"/>
        <v>43796.666666666686</v>
      </c>
      <c r="F266" s="4">
        <f t="shared" si="23"/>
        <v>1918148011.1111128</v>
      </c>
      <c r="G266" s="6">
        <f t="shared" si="24"/>
        <v>0.1257029472600604</v>
      </c>
    </row>
    <row r="267" spans="1:7" x14ac:dyDescent="0.25">
      <c r="A267" s="2">
        <v>40909</v>
      </c>
      <c r="B267" s="1">
        <v>268237</v>
      </c>
      <c r="C267" s="4">
        <f t="shared" si="20"/>
        <v>316872.66666666669</v>
      </c>
      <c r="D267" s="4">
        <f t="shared" si="21"/>
        <v>-48635.666666666686</v>
      </c>
      <c r="E267" s="4">
        <f t="shared" si="22"/>
        <v>48635.666666666686</v>
      </c>
      <c r="F267" s="4">
        <f t="shared" si="23"/>
        <v>2365428072.1111131</v>
      </c>
      <c r="G267" s="6">
        <f t="shared" si="24"/>
        <v>0.18131602525627219</v>
      </c>
    </row>
    <row r="268" spans="1:7" x14ac:dyDescent="0.25">
      <c r="A268" s="2">
        <v>40940</v>
      </c>
      <c r="B268" s="1">
        <v>249473</v>
      </c>
      <c r="C268" s="4">
        <f t="shared" si="20"/>
        <v>312757.66666666669</v>
      </c>
      <c r="D268" s="4">
        <f t="shared" si="21"/>
        <v>-63284.666666666686</v>
      </c>
      <c r="E268" s="4">
        <f t="shared" si="22"/>
        <v>63284.666666666686</v>
      </c>
      <c r="F268" s="4">
        <f t="shared" si="23"/>
        <v>4004949035.1111135</v>
      </c>
      <c r="G268" s="6">
        <f t="shared" si="24"/>
        <v>0.2536734102154008</v>
      </c>
    </row>
    <row r="269" spans="1:7" x14ac:dyDescent="0.25">
      <c r="A269" s="2">
        <v>40969</v>
      </c>
      <c r="B269" s="1">
        <v>300512</v>
      </c>
      <c r="C269" s="4">
        <f t="shared" si="20"/>
        <v>288708</v>
      </c>
      <c r="D269" s="4">
        <f t="shared" si="21"/>
        <v>11804</v>
      </c>
      <c r="E269" s="4">
        <f t="shared" si="22"/>
        <v>11804</v>
      </c>
      <c r="F269" s="4">
        <f t="shared" si="23"/>
        <v>139334416</v>
      </c>
      <c r="G269" s="6">
        <f t="shared" si="24"/>
        <v>3.9279629432435313E-2</v>
      </c>
    </row>
    <row r="270" spans="1:7" x14ac:dyDescent="0.25">
      <c r="A270" s="2">
        <v>41000</v>
      </c>
      <c r="B270" s="1">
        <v>257849</v>
      </c>
      <c r="C270" s="4">
        <f t="shared" si="20"/>
        <v>272740.66666666669</v>
      </c>
      <c r="D270" s="4">
        <f t="shared" si="21"/>
        <v>-14891.666666666686</v>
      </c>
      <c r="E270" s="4">
        <f t="shared" si="22"/>
        <v>14891.666666666686</v>
      </c>
      <c r="F270" s="4">
        <f t="shared" si="23"/>
        <v>221761736.1111117</v>
      </c>
      <c r="G270" s="6">
        <f t="shared" si="24"/>
        <v>5.7753439674641693E-2</v>
      </c>
    </row>
    <row r="271" spans="1:7" x14ac:dyDescent="0.25">
      <c r="A271" s="2">
        <v>41030</v>
      </c>
      <c r="B271" s="1">
        <v>287481</v>
      </c>
      <c r="C271" s="4">
        <f t="shared" si="20"/>
        <v>269278</v>
      </c>
      <c r="D271" s="4">
        <f t="shared" si="21"/>
        <v>18203</v>
      </c>
      <c r="E271" s="4">
        <f t="shared" si="22"/>
        <v>18203</v>
      </c>
      <c r="F271" s="4">
        <f t="shared" si="23"/>
        <v>331349209</v>
      </c>
      <c r="G271" s="6">
        <f t="shared" si="24"/>
        <v>6.3318967166525783E-2</v>
      </c>
    </row>
    <row r="272" spans="1:7" x14ac:dyDescent="0.25">
      <c r="A272" s="2">
        <v>41061</v>
      </c>
      <c r="B272" s="1">
        <v>353169</v>
      </c>
      <c r="C272" s="4">
        <f t="shared" si="20"/>
        <v>281947.33333333331</v>
      </c>
      <c r="D272" s="4">
        <f t="shared" si="21"/>
        <v>71221.666666666686</v>
      </c>
      <c r="E272" s="4">
        <f t="shared" si="22"/>
        <v>71221.666666666686</v>
      </c>
      <c r="F272" s="4">
        <f t="shared" si="23"/>
        <v>5072525802.7777805</v>
      </c>
      <c r="G272" s="6">
        <f t="shared" si="24"/>
        <v>0.20166454775664536</v>
      </c>
    </row>
    <row r="273" spans="1:7" x14ac:dyDescent="0.25">
      <c r="A273" s="2">
        <v>41091</v>
      </c>
      <c r="B273" s="1">
        <v>364174</v>
      </c>
      <c r="C273" s="4">
        <f t="shared" si="20"/>
        <v>299499.66666666669</v>
      </c>
      <c r="D273" s="4">
        <f t="shared" si="21"/>
        <v>64674.333333333314</v>
      </c>
      <c r="E273" s="4">
        <f t="shared" si="22"/>
        <v>64674.333333333314</v>
      </c>
      <c r="F273" s="4">
        <f t="shared" si="23"/>
        <v>4182769392.1111088</v>
      </c>
      <c r="G273" s="6">
        <f t="shared" si="24"/>
        <v>0.17759184712069867</v>
      </c>
    </row>
    <row r="274" spans="1:7" x14ac:dyDescent="0.25">
      <c r="A274" s="2">
        <v>41122</v>
      </c>
      <c r="B274" s="1">
        <v>420048</v>
      </c>
      <c r="C274" s="4">
        <f t="shared" si="20"/>
        <v>334941.33333333331</v>
      </c>
      <c r="D274" s="4">
        <f t="shared" si="21"/>
        <v>85106.666666666686</v>
      </c>
      <c r="E274" s="4">
        <f t="shared" si="22"/>
        <v>85106.666666666686</v>
      </c>
      <c r="F274" s="4">
        <f t="shared" si="23"/>
        <v>7243144711.1111145</v>
      </c>
      <c r="G274" s="6">
        <f t="shared" si="24"/>
        <v>0.20261176500463443</v>
      </c>
    </row>
    <row r="275" spans="1:7" x14ac:dyDescent="0.25">
      <c r="A275" s="2">
        <v>41153</v>
      </c>
      <c r="B275" s="1">
        <v>288079</v>
      </c>
      <c r="C275" s="4">
        <f t="shared" si="20"/>
        <v>379130.33333333331</v>
      </c>
      <c r="D275" s="4">
        <f t="shared" si="21"/>
        <v>-91051.333333333314</v>
      </c>
      <c r="E275" s="4">
        <f t="shared" si="22"/>
        <v>91051.333333333314</v>
      </c>
      <c r="F275" s="4">
        <f t="shared" si="23"/>
        <v>8290345301.7777739</v>
      </c>
      <c r="G275" s="6">
        <f t="shared" si="24"/>
        <v>0.31606376491633653</v>
      </c>
    </row>
    <row r="276" spans="1:7" x14ac:dyDescent="0.25">
      <c r="A276" s="2">
        <v>41183</v>
      </c>
      <c r="B276" s="1">
        <v>341633</v>
      </c>
      <c r="C276" s="4">
        <f t="shared" si="20"/>
        <v>357433.66666666669</v>
      </c>
      <c r="D276" s="4">
        <f t="shared" si="21"/>
        <v>-15800.666666666686</v>
      </c>
      <c r="E276" s="4">
        <f t="shared" si="22"/>
        <v>15800.666666666686</v>
      </c>
      <c r="F276" s="4">
        <f t="shared" si="23"/>
        <v>249661067.11111173</v>
      </c>
      <c r="G276" s="6">
        <f t="shared" si="24"/>
        <v>4.6250411016109938E-2</v>
      </c>
    </row>
    <row r="277" spans="1:7" x14ac:dyDescent="0.25">
      <c r="A277" s="2">
        <v>41214</v>
      </c>
      <c r="B277" s="1">
        <v>311742</v>
      </c>
      <c r="C277" s="4">
        <f t="shared" si="20"/>
        <v>349920</v>
      </c>
      <c r="D277" s="4">
        <f t="shared" si="21"/>
        <v>-38178</v>
      </c>
      <c r="E277" s="4">
        <f t="shared" si="22"/>
        <v>38178</v>
      </c>
      <c r="F277" s="4">
        <f t="shared" si="23"/>
        <v>1457559684</v>
      </c>
      <c r="G277" s="6">
        <f t="shared" si="24"/>
        <v>0.12246665511865581</v>
      </c>
    </row>
    <row r="278" spans="1:7" x14ac:dyDescent="0.25">
      <c r="A278" s="2">
        <v>41244</v>
      </c>
      <c r="B278" s="1">
        <v>359306</v>
      </c>
      <c r="C278" s="4">
        <f t="shared" si="20"/>
        <v>313818</v>
      </c>
      <c r="D278" s="4">
        <f t="shared" si="21"/>
        <v>45488</v>
      </c>
      <c r="E278" s="4">
        <f t="shared" si="22"/>
        <v>45488</v>
      </c>
      <c r="F278" s="4">
        <f t="shared" si="23"/>
        <v>2069158144</v>
      </c>
      <c r="G278" s="6">
        <f t="shared" si="24"/>
        <v>0.12659961147322896</v>
      </c>
    </row>
    <row r="279" spans="1:7" x14ac:dyDescent="0.25">
      <c r="A279" s="2">
        <v>41275</v>
      </c>
      <c r="B279" s="1">
        <v>311458</v>
      </c>
      <c r="C279" s="4">
        <f t="shared" si="20"/>
        <v>337560.33333333331</v>
      </c>
      <c r="D279" s="4">
        <f t="shared" si="21"/>
        <v>-26102.333333333314</v>
      </c>
      <c r="E279" s="4">
        <f t="shared" si="22"/>
        <v>26102.333333333314</v>
      </c>
      <c r="F279" s="4">
        <f t="shared" si="23"/>
        <v>681331805.44444346</v>
      </c>
      <c r="G279" s="6">
        <f t="shared" si="24"/>
        <v>8.3806912435491501E-2</v>
      </c>
    </row>
    <row r="280" spans="1:7" x14ac:dyDescent="0.25">
      <c r="A280" s="2">
        <v>41306</v>
      </c>
      <c r="B280" s="1">
        <v>235087</v>
      </c>
      <c r="C280" s="4">
        <f t="shared" si="20"/>
        <v>327502</v>
      </c>
      <c r="D280" s="4">
        <f t="shared" si="21"/>
        <v>-92415</v>
      </c>
      <c r="E280" s="4">
        <f t="shared" si="22"/>
        <v>92415</v>
      </c>
      <c r="F280" s="4">
        <f t="shared" si="23"/>
        <v>8540532225</v>
      </c>
      <c r="G280" s="6">
        <f t="shared" si="24"/>
        <v>0.3931097848881478</v>
      </c>
    </row>
    <row r="281" spans="1:7" x14ac:dyDescent="0.25">
      <c r="A281" s="2">
        <v>41334</v>
      </c>
      <c r="B281" s="1">
        <v>283889</v>
      </c>
      <c r="C281" s="4">
        <f t="shared" si="20"/>
        <v>301950.33333333331</v>
      </c>
      <c r="D281" s="4">
        <f t="shared" si="21"/>
        <v>-18061.333333333314</v>
      </c>
      <c r="E281" s="4">
        <f t="shared" si="22"/>
        <v>18061.333333333314</v>
      </c>
      <c r="F281" s="4">
        <f t="shared" si="23"/>
        <v>326211761.77777708</v>
      </c>
      <c r="G281" s="6">
        <f t="shared" si="24"/>
        <v>6.3621110128723957E-2</v>
      </c>
    </row>
    <row r="282" spans="1:7" x14ac:dyDescent="0.25">
      <c r="A282" s="2">
        <v>41365</v>
      </c>
      <c r="B282" s="1">
        <v>333716</v>
      </c>
      <c r="C282" s="4">
        <f t="shared" si="20"/>
        <v>276811.33333333331</v>
      </c>
      <c r="D282" s="4">
        <f t="shared" si="21"/>
        <v>56904.666666666686</v>
      </c>
      <c r="E282" s="4">
        <f t="shared" si="22"/>
        <v>56904.666666666686</v>
      </c>
      <c r="F282" s="4">
        <f t="shared" si="23"/>
        <v>3238141088.4444466</v>
      </c>
      <c r="G282" s="6">
        <f t="shared" si="24"/>
        <v>0.17051824505467728</v>
      </c>
    </row>
    <row r="283" spans="1:7" x14ac:dyDescent="0.25">
      <c r="A283" s="2">
        <v>41395</v>
      </c>
      <c r="B283" s="1">
        <v>316191</v>
      </c>
      <c r="C283" s="4">
        <f t="shared" si="20"/>
        <v>284230.66666666669</v>
      </c>
      <c r="D283" s="4">
        <f t="shared" si="21"/>
        <v>31960.333333333314</v>
      </c>
      <c r="E283" s="4">
        <f t="shared" si="22"/>
        <v>31960.333333333314</v>
      </c>
      <c r="F283" s="4">
        <f t="shared" si="23"/>
        <v>1021462906.7777765</v>
      </c>
      <c r="G283" s="6">
        <f t="shared" si="24"/>
        <v>0.10107920001939749</v>
      </c>
    </row>
    <row r="284" spans="1:7" x14ac:dyDescent="0.25">
      <c r="A284" s="2">
        <v>41426</v>
      </c>
      <c r="B284" s="1">
        <v>318602</v>
      </c>
      <c r="C284" s="4">
        <f t="shared" si="20"/>
        <v>311265.33333333331</v>
      </c>
      <c r="D284" s="4">
        <f t="shared" si="21"/>
        <v>7336.6666666666861</v>
      </c>
      <c r="E284" s="4">
        <f t="shared" si="22"/>
        <v>7336.6666666666861</v>
      </c>
      <c r="F284" s="4">
        <f t="shared" si="23"/>
        <v>53826677.777778059</v>
      </c>
      <c r="G284" s="6">
        <f t="shared" si="24"/>
        <v>2.3027685534512295E-2</v>
      </c>
    </row>
    <row r="285" spans="1:7" x14ac:dyDescent="0.25">
      <c r="A285" s="2">
        <v>41456</v>
      </c>
      <c r="B285" s="1">
        <v>342291</v>
      </c>
      <c r="C285" s="4">
        <f t="shared" si="20"/>
        <v>322836.33333333331</v>
      </c>
      <c r="D285" s="4">
        <f t="shared" si="21"/>
        <v>19454.666666666686</v>
      </c>
      <c r="E285" s="4">
        <f t="shared" si="22"/>
        <v>19454.666666666686</v>
      </c>
      <c r="F285" s="4">
        <f t="shared" si="23"/>
        <v>378484055.11111188</v>
      </c>
      <c r="G285" s="6">
        <f t="shared" si="24"/>
        <v>5.6836629261846461E-2</v>
      </c>
    </row>
    <row r="286" spans="1:7" x14ac:dyDescent="0.25">
      <c r="A286" s="2">
        <v>41487</v>
      </c>
      <c r="B286" s="1">
        <v>329175</v>
      </c>
      <c r="C286" s="4">
        <f t="shared" si="20"/>
        <v>325694.66666666669</v>
      </c>
      <c r="D286" s="4">
        <f t="shared" si="21"/>
        <v>3480.3333333333139</v>
      </c>
      <c r="E286" s="4">
        <f t="shared" si="22"/>
        <v>3480.3333333333139</v>
      </c>
      <c r="F286" s="4">
        <f t="shared" si="23"/>
        <v>12112720.111110976</v>
      </c>
      <c r="G286" s="6">
        <f t="shared" si="24"/>
        <v>1.0572896888686303E-2</v>
      </c>
    </row>
    <row r="287" spans="1:7" x14ac:dyDescent="0.25">
      <c r="A287" s="2">
        <v>41518</v>
      </c>
      <c r="B287" s="1">
        <v>309837</v>
      </c>
      <c r="C287" s="4">
        <f t="shared" si="20"/>
        <v>330022.66666666669</v>
      </c>
      <c r="D287" s="4">
        <f t="shared" si="21"/>
        <v>-20185.666666666686</v>
      </c>
      <c r="E287" s="4">
        <f t="shared" si="22"/>
        <v>20185.666666666686</v>
      </c>
      <c r="F287" s="4">
        <f t="shared" si="23"/>
        <v>407461138.77777857</v>
      </c>
      <c r="G287" s="6">
        <f t="shared" si="24"/>
        <v>6.5149309690794466E-2</v>
      </c>
    </row>
    <row r="288" spans="1:7" x14ac:dyDescent="0.25">
      <c r="A288" s="2">
        <v>41548</v>
      </c>
      <c r="B288" s="1">
        <v>330187</v>
      </c>
      <c r="C288" s="4">
        <f t="shared" si="20"/>
        <v>327101</v>
      </c>
      <c r="D288" s="4">
        <f t="shared" si="21"/>
        <v>3086</v>
      </c>
      <c r="E288" s="4">
        <f t="shared" si="22"/>
        <v>3086</v>
      </c>
      <c r="F288" s="4">
        <f t="shared" si="23"/>
        <v>9523396</v>
      </c>
      <c r="G288" s="6">
        <f t="shared" si="24"/>
        <v>9.3462189607707146E-3</v>
      </c>
    </row>
    <row r="289" spans="1:7" x14ac:dyDescent="0.25">
      <c r="A289" s="2">
        <v>41579</v>
      </c>
      <c r="B289" s="1">
        <v>302919</v>
      </c>
      <c r="C289" s="4">
        <f t="shared" si="20"/>
        <v>323066.33333333331</v>
      </c>
      <c r="D289" s="4">
        <f t="shared" si="21"/>
        <v>-20147.333333333314</v>
      </c>
      <c r="E289" s="4">
        <f t="shared" si="22"/>
        <v>20147.333333333314</v>
      </c>
      <c r="F289" s="4">
        <f t="shared" si="23"/>
        <v>405915040.44444364</v>
      </c>
      <c r="G289" s="6">
        <f t="shared" si="24"/>
        <v>6.6510629354161716E-2</v>
      </c>
    </row>
    <row r="290" spans="1:7" x14ac:dyDescent="0.25">
      <c r="A290" s="2">
        <v>41609</v>
      </c>
      <c r="B290" s="1">
        <v>353813</v>
      </c>
      <c r="C290" s="4">
        <f t="shared" si="20"/>
        <v>314314.33333333331</v>
      </c>
      <c r="D290" s="4">
        <f t="shared" si="21"/>
        <v>39498.666666666686</v>
      </c>
      <c r="E290" s="4">
        <f t="shared" si="22"/>
        <v>39498.666666666686</v>
      </c>
      <c r="F290" s="4">
        <f t="shared" si="23"/>
        <v>1560144668.4444461</v>
      </c>
      <c r="G290" s="6">
        <f t="shared" si="24"/>
        <v>0.11163712658004846</v>
      </c>
    </row>
    <row r="291" spans="1:7" x14ac:dyDescent="0.25">
      <c r="A291" s="2">
        <v>41640</v>
      </c>
      <c r="B291" s="1">
        <v>312593</v>
      </c>
      <c r="C291" s="4">
        <f t="shared" si="20"/>
        <v>328973</v>
      </c>
      <c r="D291" s="4">
        <f t="shared" si="21"/>
        <v>-16380</v>
      </c>
      <c r="E291" s="4">
        <f t="shared" si="22"/>
        <v>16380</v>
      </c>
      <c r="F291" s="4">
        <f t="shared" si="23"/>
        <v>268304400</v>
      </c>
      <c r="G291" s="6">
        <f t="shared" si="24"/>
        <v>5.240040563928175E-2</v>
      </c>
    </row>
    <row r="292" spans="1:7" x14ac:dyDescent="0.25">
      <c r="A292" s="2">
        <v>41671</v>
      </c>
      <c r="B292" s="1">
        <v>259325</v>
      </c>
      <c r="C292" s="4">
        <f t="shared" si="20"/>
        <v>323108.33333333331</v>
      </c>
      <c r="D292" s="4">
        <f t="shared" si="21"/>
        <v>-63783.333333333314</v>
      </c>
      <c r="E292" s="4">
        <f t="shared" si="22"/>
        <v>63783.333333333314</v>
      </c>
      <c r="F292" s="4">
        <f t="shared" si="23"/>
        <v>4068313611.1111088</v>
      </c>
      <c r="G292" s="6">
        <f t="shared" si="24"/>
        <v>0.24595906038111756</v>
      </c>
    </row>
    <row r="293" spans="1:7" x14ac:dyDescent="0.25">
      <c r="A293" s="2">
        <v>41699</v>
      </c>
      <c r="B293" s="1">
        <v>240793</v>
      </c>
      <c r="C293" s="4">
        <f t="shared" si="20"/>
        <v>308577</v>
      </c>
      <c r="D293" s="4">
        <f t="shared" si="21"/>
        <v>-67784</v>
      </c>
      <c r="E293" s="4">
        <f t="shared" si="22"/>
        <v>67784</v>
      </c>
      <c r="F293" s="4">
        <f t="shared" si="23"/>
        <v>4594670656</v>
      </c>
      <c r="G293" s="6">
        <f t="shared" si="24"/>
        <v>0.28150319984384931</v>
      </c>
    </row>
    <row r="294" spans="1:7" x14ac:dyDescent="0.25">
      <c r="A294" s="2">
        <v>41730</v>
      </c>
      <c r="B294" s="1">
        <v>293229</v>
      </c>
      <c r="C294" s="4">
        <f t="shared" si="20"/>
        <v>270903.66666666669</v>
      </c>
      <c r="D294" s="4">
        <f t="shared" si="21"/>
        <v>22325.333333333314</v>
      </c>
      <c r="E294" s="4">
        <f t="shared" si="22"/>
        <v>22325.333333333314</v>
      </c>
      <c r="F294" s="4">
        <f t="shared" si="23"/>
        <v>498420508.44444358</v>
      </c>
      <c r="G294" s="6">
        <f t="shared" si="24"/>
        <v>7.6136171160878743E-2</v>
      </c>
    </row>
    <row r="295" spans="1:7" x14ac:dyDescent="0.25">
      <c r="A295" s="2">
        <v>41760</v>
      </c>
      <c r="B295" s="1">
        <v>293344</v>
      </c>
      <c r="C295" s="4">
        <f t="shared" si="20"/>
        <v>264449</v>
      </c>
      <c r="D295" s="4">
        <f t="shared" si="21"/>
        <v>28895</v>
      </c>
      <c r="E295" s="4">
        <f t="shared" si="22"/>
        <v>28895</v>
      </c>
      <c r="F295" s="4">
        <f t="shared" si="23"/>
        <v>834921025</v>
      </c>
      <c r="G295" s="6">
        <f t="shared" si="24"/>
        <v>9.8502099923639147E-2</v>
      </c>
    </row>
    <row r="296" spans="1:7" x14ac:dyDescent="0.25">
      <c r="A296" s="2">
        <v>41791</v>
      </c>
      <c r="B296" s="1">
        <v>263557</v>
      </c>
      <c r="C296" s="4">
        <f t="shared" si="20"/>
        <v>275788.66666666669</v>
      </c>
      <c r="D296" s="4">
        <f t="shared" si="21"/>
        <v>-12231.666666666686</v>
      </c>
      <c r="E296" s="4">
        <f t="shared" si="22"/>
        <v>12231.666666666686</v>
      </c>
      <c r="F296" s="4">
        <f t="shared" si="23"/>
        <v>149613669.44444492</v>
      </c>
      <c r="G296" s="6">
        <f t="shared" si="24"/>
        <v>4.6409948006187224E-2</v>
      </c>
    </row>
    <row r="297" spans="1:7" x14ac:dyDescent="0.25">
      <c r="A297" s="2">
        <v>41821</v>
      </c>
      <c r="B297" s="1">
        <v>294757</v>
      </c>
      <c r="C297" s="4">
        <f t="shared" si="20"/>
        <v>283376.66666666669</v>
      </c>
      <c r="D297" s="4">
        <f t="shared" si="21"/>
        <v>11380.333333333314</v>
      </c>
      <c r="E297" s="4">
        <f t="shared" si="22"/>
        <v>11380.333333333314</v>
      </c>
      <c r="F297" s="4">
        <f t="shared" si="23"/>
        <v>129511986.77777733</v>
      </c>
      <c r="G297" s="6">
        <f t="shared" si="24"/>
        <v>3.8609204644277535E-2</v>
      </c>
    </row>
    <row r="298" spans="1:7" x14ac:dyDescent="0.25">
      <c r="A298" s="2">
        <v>41852</v>
      </c>
      <c r="B298" s="1">
        <v>272448</v>
      </c>
      <c r="C298" s="4">
        <f t="shared" si="20"/>
        <v>283886</v>
      </c>
      <c r="D298" s="4">
        <f t="shared" si="21"/>
        <v>-11438</v>
      </c>
      <c r="E298" s="4">
        <f t="shared" si="22"/>
        <v>11438</v>
      </c>
      <c r="F298" s="4">
        <f t="shared" si="23"/>
        <v>130827844</v>
      </c>
      <c r="G298" s="6">
        <f t="shared" si="24"/>
        <v>4.1982323232323232E-2</v>
      </c>
    </row>
    <row r="299" spans="1:7" x14ac:dyDescent="0.25">
      <c r="A299" s="2">
        <v>41883</v>
      </c>
      <c r="B299" s="1">
        <v>296286</v>
      </c>
      <c r="C299" s="4">
        <f t="shared" si="20"/>
        <v>276920.66666666669</v>
      </c>
      <c r="D299" s="4">
        <f t="shared" si="21"/>
        <v>19365.333333333314</v>
      </c>
      <c r="E299" s="4">
        <f t="shared" si="22"/>
        <v>19365.333333333314</v>
      </c>
      <c r="F299" s="4">
        <f t="shared" si="23"/>
        <v>375016135.11111039</v>
      </c>
      <c r="G299" s="6">
        <f t="shared" si="24"/>
        <v>6.5360271269426548E-2</v>
      </c>
    </row>
    <row r="300" spans="1:7" x14ac:dyDescent="0.25">
      <c r="A300" s="2">
        <v>41913</v>
      </c>
      <c r="B300" s="1">
        <v>306849</v>
      </c>
      <c r="C300" s="4">
        <f t="shared" si="20"/>
        <v>287830.33333333331</v>
      </c>
      <c r="D300" s="4">
        <f t="shared" si="21"/>
        <v>19018.666666666686</v>
      </c>
      <c r="E300" s="4">
        <f t="shared" si="22"/>
        <v>19018.666666666686</v>
      </c>
      <c r="F300" s="4">
        <f t="shared" si="23"/>
        <v>361709681.77777851</v>
      </c>
      <c r="G300" s="6">
        <f t="shared" si="24"/>
        <v>6.1980539831209117E-2</v>
      </c>
    </row>
    <row r="301" spans="1:7" x14ac:dyDescent="0.25">
      <c r="A301" s="2">
        <v>41944</v>
      </c>
      <c r="B301" s="1">
        <v>294636</v>
      </c>
      <c r="C301" s="4">
        <f t="shared" si="20"/>
        <v>291861</v>
      </c>
      <c r="D301" s="4">
        <f t="shared" si="21"/>
        <v>2775</v>
      </c>
      <c r="E301" s="4">
        <f t="shared" si="22"/>
        <v>2775</v>
      </c>
      <c r="F301" s="4">
        <f t="shared" si="23"/>
        <v>7700625</v>
      </c>
      <c r="G301" s="6">
        <f t="shared" si="24"/>
        <v>9.4184010100598712E-3</v>
      </c>
    </row>
    <row r="302" spans="1:7" x14ac:dyDescent="0.25">
      <c r="A302" s="2">
        <v>41974</v>
      </c>
      <c r="B302" s="1">
        <v>370001</v>
      </c>
      <c r="C302" s="4">
        <f t="shared" si="20"/>
        <v>299257</v>
      </c>
      <c r="D302" s="4">
        <f t="shared" si="21"/>
        <v>70744</v>
      </c>
      <c r="E302" s="4">
        <f t="shared" si="22"/>
        <v>70744</v>
      </c>
      <c r="F302" s="4">
        <f t="shared" si="23"/>
        <v>5004713536</v>
      </c>
      <c r="G302" s="6">
        <f t="shared" si="24"/>
        <v>0.19119948324463987</v>
      </c>
    </row>
    <row r="303" spans="1:7" x14ac:dyDescent="0.25">
      <c r="A303" s="2">
        <v>42005</v>
      </c>
      <c r="B303" s="1">
        <v>253788</v>
      </c>
      <c r="C303" s="4">
        <f t="shared" si="20"/>
        <v>323828.66666666669</v>
      </c>
      <c r="D303" s="4">
        <f t="shared" si="21"/>
        <v>-70040.666666666686</v>
      </c>
      <c r="E303" s="4">
        <f t="shared" si="22"/>
        <v>70040.666666666686</v>
      </c>
      <c r="F303" s="4">
        <f t="shared" si="23"/>
        <v>4905694987.1111135</v>
      </c>
      <c r="G303" s="6">
        <f t="shared" si="24"/>
        <v>0.27598100251653618</v>
      </c>
    </row>
    <row r="304" spans="1:7" x14ac:dyDescent="0.25">
      <c r="A304" s="2">
        <v>42036</v>
      </c>
      <c r="B304" s="1">
        <v>185938</v>
      </c>
      <c r="C304" s="4">
        <f t="shared" si="20"/>
        <v>306141.66666666669</v>
      </c>
      <c r="D304" s="4">
        <f t="shared" si="21"/>
        <v>-120203.66666666669</v>
      </c>
      <c r="E304" s="4">
        <f t="shared" si="22"/>
        <v>120203.66666666669</v>
      </c>
      <c r="F304" s="4">
        <f t="shared" si="23"/>
        <v>14448921480.111116</v>
      </c>
      <c r="G304" s="6">
        <f t="shared" si="24"/>
        <v>0.64647176298909681</v>
      </c>
    </row>
    <row r="305" spans="1:7" x14ac:dyDescent="0.25">
      <c r="A305" s="2">
        <v>42064</v>
      </c>
      <c r="B305" s="1">
        <v>234658</v>
      </c>
      <c r="C305" s="4">
        <f t="shared" si="20"/>
        <v>269909</v>
      </c>
      <c r="D305" s="4">
        <f t="shared" si="21"/>
        <v>-35251</v>
      </c>
      <c r="E305" s="4">
        <f t="shared" si="22"/>
        <v>35251</v>
      </c>
      <c r="F305" s="4">
        <f t="shared" si="23"/>
        <v>1242633001</v>
      </c>
      <c r="G305" s="6">
        <f t="shared" si="24"/>
        <v>0.15022287754945496</v>
      </c>
    </row>
    <row r="306" spans="1:7" x14ac:dyDescent="0.25">
      <c r="A306" s="2">
        <v>42095</v>
      </c>
      <c r="B306" s="1">
        <v>219371</v>
      </c>
      <c r="C306" s="4">
        <f t="shared" si="20"/>
        <v>224794.66666666666</v>
      </c>
      <c r="D306" s="4">
        <f t="shared" si="21"/>
        <v>-5423.666666666657</v>
      </c>
      <c r="E306" s="4">
        <f t="shared" si="22"/>
        <v>5423.666666666657</v>
      </c>
      <c r="F306" s="4">
        <f t="shared" si="23"/>
        <v>29416160.111111008</v>
      </c>
      <c r="G306" s="6">
        <f t="shared" si="24"/>
        <v>2.4723717659429264E-2</v>
      </c>
    </row>
    <row r="307" spans="1:7" x14ac:dyDescent="0.25">
      <c r="A307" s="2">
        <v>42125</v>
      </c>
      <c r="B307" s="1">
        <v>212693</v>
      </c>
      <c r="C307" s="4">
        <f t="shared" si="20"/>
        <v>213322.33333333334</v>
      </c>
      <c r="D307" s="4">
        <f t="shared" si="21"/>
        <v>-629.33333333334303</v>
      </c>
      <c r="E307" s="4">
        <f t="shared" si="22"/>
        <v>629.33333333334303</v>
      </c>
      <c r="F307" s="4">
        <f t="shared" si="23"/>
        <v>396060.44444445666</v>
      </c>
      <c r="G307" s="6">
        <f t="shared" si="24"/>
        <v>2.9588812670531847E-3</v>
      </c>
    </row>
    <row r="308" spans="1:7" x14ac:dyDescent="0.25">
      <c r="A308" s="2">
        <v>42156</v>
      </c>
      <c r="B308" s="1">
        <v>212522</v>
      </c>
      <c r="C308" s="4">
        <f t="shared" si="20"/>
        <v>222240.66666666666</v>
      </c>
      <c r="D308" s="4">
        <f t="shared" si="21"/>
        <v>-9718.666666666657</v>
      </c>
      <c r="E308" s="4">
        <f t="shared" si="22"/>
        <v>9718.666666666657</v>
      </c>
      <c r="F308" s="4">
        <f t="shared" si="23"/>
        <v>94452481.777777582</v>
      </c>
      <c r="G308" s="6">
        <f t="shared" si="24"/>
        <v>4.5730167543438595E-2</v>
      </c>
    </row>
    <row r="309" spans="1:7" x14ac:dyDescent="0.25">
      <c r="A309" s="2">
        <v>42186</v>
      </c>
      <c r="B309" s="1">
        <v>227606</v>
      </c>
      <c r="C309" s="4">
        <f t="shared" si="20"/>
        <v>214862</v>
      </c>
      <c r="D309" s="4">
        <f t="shared" si="21"/>
        <v>12744</v>
      </c>
      <c r="E309" s="4">
        <f t="shared" si="22"/>
        <v>12744</v>
      </c>
      <c r="F309" s="4">
        <f t="shared" si="23"/>
        <v>162409536</v>
      </c>
      <c r="G309" s="6">
        <f t="shared" si="24"/>
        <v>5.5991494073091216E-2</v>
      </c>
    </row>
    <row r="310" spans="1:7" x14ac:dyDescent="0.25">
      <c r="A310" s="2">
        <v>42217</v>
      </c>
      <c r="B310" s="1">
        <v>207261</v>
      </c>
      <c r="C310" s="4">
        <f t="shared" si="20"/>
        <v>217607</v>
      </c>
      <c r="D310" s="4">
        <f t="shared" si="21"/>
        <v>-10346</v>
      </c>
      <c r="E310" s="4">
        <f t="shared" si="22"/>
        <v>10346</v>
      </c>
      <c r="F310" s="4">
        <f t="shared" si="23"/>
        <v>107039716</v>
      </c>
      <c r="G310" s="6">
        <f t="shared" si="24"/>
        <v>4.9917736573692105E-2</v>
      </c>
    </row>
    <row r="311" spans="1:7" x14ac:dyDescent="0.25">
      <c r="A311" s="2">
        <v>42248</v>
      </c>
      <c r="B311" s="1">
        <v>200075</v>
      </c>
      <c r="C311" s="4">
        <f t="shared" si="20"/>
        <v>215796.33333333334</v>
      </c>
      <c r="D311" s="4">
        <f t="shared" si="21"/>
        <v>-15721.333333333343</v>
      </c>
      <c r="E311" s="4">
        <f t="shared" si="22"/>
        <v>15721.333333333343</v>
      </c>
      <c r="F311" s="4">
        <f t="shared" si="23"/>
        <v>247160321.77777809</v>
      </c>
      <c r="G311" s="6">
        <f t="shared" si="24"/>
        <v>7.8577200216585499E-2</v>
      </c>
    </row>
    <row r="312" spans="1:7" x14ac:dyDescent="0.25">
      <c r="A312" s="2">
        <v>42278</v>
      </c>
      <c r="B312" s="1">
        <v>192151</v>
      </c>
      <c r="C312" s="4">
        <f t="shared" si="20"/>
        <v>211647.33333333334</v>
      </c>
      <c r="D312" s="4">
        <f t="shared" si="21"/>
        <v>-19496.333333333343</v>
      </c>
      <c r="E312" s="4">
        <f t="shared" si="22"/>
        <v>19496.333333333343</v>
      </c>
      <c r="F312" s="4">
        <f t="shared" si="23"/>
        <v>380107013.44444484</v>
      </c>
      <c r="G312" s="6">
        <f t="shared" si="24"/>
        <v>0.10146360587940392</v>
      </c>
    </row>
    <row r="313" spans="1:7" x14ac:dyDescent="0.25">
      <c r="A313" s="2">
        <v>42309</v>
      </c>
      <c r="B313" s="1">
        <v>195193</v>
      </c>
      <c r="C313" s="4">
        <f t="shared" si="20"/>
        <v>199829</v>
      </c>
      <c r="D313" s="4">
        <f t="shared" si="21"/>
        <v>-4636</v>
      </c>
      <c r="E313" s="4">
        <f t="shared" si="22"/>
        <v>4636</v>
      </c>
      <c r="F313" s="4">
        <f t="shared" si="23"/>
        <v>21492496</v>
      </c>
      <c r="G313" s="6">
        <f t="shared" si="24"/>
        <v>2.3750851721117048E-2</v>
      </c>
    </row>
    <row r="314" spans="1:7" x14ac:dyDescent="0.25">
      <c r="A314" s="2">
        <v>42339</v>
      </c>
      <c r="B314" s="1">
        <v>227724</v>
      </c>
      <c r="C314" s="4">
        <f t="shared" si="20"/>
        <v>195806.33333333334</v>
      </c>
      <c r="D314" s="4">
        <f t="shared" si="21"/>
        <v>31917.666666666657</v>
      </c>
      <c r="E314" s="4">
        <f t="shared" si="22"/>
        <v>31917.666666666657</v>
      </c>
      <c r="F314" s="4">
        <f t="shared" si="23"/>
        <v>1018737445.4444438</v>
      </c>
      <c r="G314" s="6">
        <f t="shared" si="24"/>
        <v>0.14015943276363782</v>
      </c>
    </row>
    <row r="315" spans="1:7" x14ac:dyDescent="0.25">
      <c r="A315" s="2">
        <v>42370</v>
      </c>
      <c r="B315" s="1">
        <v>155277</v>
      </c>
      <c r="C315" s="4">
        <f t="shared" si="20"/>
        <v>205022.66666666666</v>
      </c>
      <c r="D315" s="4">
        <f t="shared" si="21"/>
        <v>-49745.666666666657</v>
      </c>
      <c r="E315" s="4">
        <f t="shared" si="22"/>
        <v>49745.666666666657</v>
      </c>
      <c r="F315" s="4">
        <f t="shared" si="23"/>
        <v>2474631352.1111102</v>
      </c>
      <c r="G315" s="6">
        <f t="shared" si="24"/>
        <v>0.32036725765352664</v>
      </c>
    </row>
    <row r="316" spans="1:7" x14ac:dyDescent="0.25">
      <c r="A316" s="2">
        <v>42401</v>
      </c>
      <c r="B316" s="1">
        <v>146816</v>
      </c>
      <c r="C316" s="4">
        <f t="shared" si="20"/>
        <v>192731.33333333334</v>
      </c>
      <c r="D316" s="4">
        <f t="shared" si="21"/>
        <v>-45915.333333333343</v>
      </c>
      <c r="E316" s="4">
        <f t="shared" si="22"/>
        <v>45915.333333333343</v>
      </c>
      <c r="F316" s="4">
        <f t="shared" si="23"/>
        <v>2108217835.1111121</v>
      </c>
      <c r="G316" s="6">
        <f t="shared" si="24"/>
        <v>0.31274066405114798</v>
      </c>
    </row>
    <row r="317" spans="1:7" x14ac:dyDescent="0.25">
      <c r="A317" s="2">
        <v>42430</v>
      </c>
      <c r="B317" s="1">
        <v>179279</v>
      </c>
      <c r="C317" s="4">
        <f t="shared" si="20"/>
        <v>176605.66666666666</v>
      </c>
      <c r="D317" s="4">
        <f t="shared" si="21"/>
        <v>2673.333333333343</v>
      </c>
      <c r="E317" s="4">
        <f t="shared" si="22"/>
        <v>2673.333333333343</v>
      </c>
      <c r="F317" s="4">
        <f t="shared" si="23"/>
        <v>7146711.1111111632</v>
      </c>
      <c r="G317" s="6">
        <f t="shared" si="24"/>
        <v>1.4911581018040836E-2</v>
      </c>
    </row>
    <row r="318" spans="1:7" x14ac:dyDescent="0.25">
      <c r="A318" s="2">
        <v>42461</v>
      </c>
      <c r="B318" s="1">
        <v>162946</v>
      </c>
      <c r="C318" s="4">
        <f t="shared" si="20"/>
        <v>160457.33333333334</v>
      </c>
      <c r="D318" s="4">
        <f t="shared" si="21"/>
        <v>2488.666666666657</v>
      </c>
      <c r="E318" s="4">
        <f t="shared" si="22"/>
        <v>2488.666666666657</v>
      </c>
      <c r="F318" s="4">
        <f t="shared" si="23"/>
        <v>6193461.7777777296</v>
      </c>
      <c r="G318" s="6">
        <f t="shared" si="24"/>
        <v>1.5272953411968732E-2</v>
      </c>
    </row>
    <row r="319" spans="1:7" x14ac:dyDescent="0.25">
      <c r="A319" s="2">
        <v>42491</v>
      </c>
      <c r="B319" s="1">
        <v>167487</v>
      </c>
      <c r="C319" s="4">
        <f t="shared" si="20"/>
        <v>163013.66666666666</v>
      </c>
      <c r="D319" s="4">
        <f t="shared" si="21"/>
        <v>4473.333333333343</v>
      </c>
      <c r="E319" s="4">
        <f t="shared" si="22"/>
        <v>4473.333333333343</v>
      </c>
      <c r="F319" s="4">
        <f t="shared" si="23"/>
        <v>20010711.111111198</v>
      </c>
      <c r="G319" s="6">
        <f t="shared" si="24"/>
        <v>2.6708540563347264E-2</v>
      </c>
    </row>
    <row r="320" spans="1:7" x14ac:dyDescent="0.25">
      <c r="A320" s="2">
        <v>42522</v>
      </c>
      <c r="B320" s="1">
        <v>171802</v>
      </c>
      <c r="C320" s="4">
        <f t="shared" si="20"/>
        <v>169904</v>
      </c>
      <c r="D320" s="4">
        <f t="shared" si="21"/>
        <v>1898</v>
      </c>
      <c r="E320" s="4">
        <f t="shared" si="22"/>
        <v>1898</v>
      </c>
      <c r="F320" s="4">
        <f t="shared" si="23"/>
        <v>3602404</v>
      </c>
      <c r="G320" s="6">
        <f t="shared" si="24"/>
        <v>1.1047601308483021E-2</v>
      </c>
    </row>
    <row r="321" spans="1:7" x14ac:dyDescent="0.25">
      <c r="A321" s="2">
        <v>42552</v>
      </c>
      <c r="B321" s="1">
        <v>181399</v>
      </c>
      <c r="C321" s="4">
        <f t="shared" si="20"/>
        <v>167411.66666666666</v>
      </c>
      <c r="D321" s="4">
        <f t="shared" si="21"/>
        <v>13987.333333333343</v>
      </c>
      <c r="E321" s="4">
        <f t="shared" si="22"/>
        <v>13987.333333333343</v>
      </c>
      <c r="F321" s="4">
        <f t="shared" si="23"/>
        <v>195645493.77777806</v>
      </c>
      <c r="G321" s="6">
        <f t="shared" si="24"/>
        <v>7.7108106071882107E-2</v>
      </c>
    </row>
    <row r="322" spans="1:7" x14ac:dyDescent="0.25">
      <c r="A322" s="2">
        <v>42583</v>
      </c>
      <c r="B322" s="1">
        <v>183887</v>
      </c>
      <c r="C322" s="4">
        <f t="shared" si="20"/>
        <v>173562.66666666666</v>
      </c>
      <c r="D322" s="4">
        <f t="shared" si="21"/>
        <v>10324.333333333343</v>
      </c>
      <c r="E322" s="4">
        <f t="shared" si="22"/>
        <v>10324.333333333343</v>
      </c>
      <c r="F322" s="4">
        <f t="shared" si="23"/>
        <v>106591858.77777798</v>
      </c>
      <c r="G322" s="6">
        <f t="shared" si="24"/>
        <v>5.6144987592017616E-2</v>
      </c>
    </row>
    <row r="323" spans="1:7" x14ac:dyDescent="0.25">
      <c r="A323" s="2">
        <v>42614</v>
      </c>
      <c r="B323" s="1">
        <v>159953</v>
      </c>
      <c r="C323" s="4">
        <f t="shared" si="20"/>
        <v>179029.33333333334</v>
      </c>
      <c r="D323" s="4">
        <f t="shared" si="21"/>
        <v>-19076.333333333343</v>
      </c>
      <c r="E323" s="4">
        <f t="shared" si="22"/>
        <v>19076.333333333343</v>
      </c>
      <c r="F323" s="4">
        <f t="shared" si="23"/>
        <v>363906493.44444484</v>
      </c>
      <c r="G323" s="6">
        <f t="shared" si="24"/>
        <v>0.11926211658007879</v>
      </c>
    </row>
    <row r="324" spans="1:7" x14ac:dyDescent="0.25">
      <c r="A324" s="2">
        <v>42644</v>
      </c>
      <c r="B324" s="1">
        <v>159032</v>
      </c>
      <c r="C324" s="4">
        <f t="shared" si="20"/>
        <v>175079.66666666666</v>
      </c>
      <c r="D324" s="4">
        <f t="shared" si="21"/>
        <v>-16047.666666666657</v>
      </c>
      <c r="E324" s="4">
        <f t="shared" si="22"/>
        <v>16047.666666666657</v>
      </c>
      <c r="F324" s="4">
        <f t="shared" si="23"/>
        <v>257527605.44444412</v>
      </c>
      <c r="G324" s="6">
        <f t="shared" si="24"/>
        <v>0.10090841256267076</v>
      </c>
    </row>
    <row r="325" spans="1:7" x14ac:dyDescent="0.25">
      <c r="A325" s="2">
        <v>42675</v>
      </c>
      <c r="B325" s="1">
        <v>178138</v>
      </c>
      <c r="C325" s="4">
        <f t="shared" si="20"/>
        <v>167624</v>
      </c>
      <c r="D325" s="4">
        <f t="shared" si="21"/>
        <v>10514</v>
      </c>
      <c r="E325" s="4">
        <f t="shared" si="22"/>
        <v>10514</v>
      </c>
      <c r="F325" s="4">
        <f t="shared" si="23"/>
        <v>110544196</v>
      </c>
      <c r="G325" s="6">
        <f t="shared" si="24"/>
        <v>5.9021657366760599E-2</v>
      </c>
    </row>
    <row r="326" spans="1:7" x14ac:dyDescent="0.25">
      <c r="A326" s="2">
        <v>42705</v>
      </c>
      <c r="B326" s="1">
        <v>204346</v>
      </c>
      <c r="C326" s="4">
        <f t="shared" si="20"/>
        <v>165707.66666666666</v>
      </c>
      <c r="D326" s="4">
        <f t="shared" si="21"/>
        <v>38638.333333333343</v>
      </c>
      <c r="E326" s="4">
        <f t="shared" si="22"/>
        <v>38638.333333333343</v>
      </c>
      <c r="F326" s="4">
        <f t="shared" si="23"/>
        <v>1492920802.7777786</v>
      </c>
      <c r="G326" s="6">
        <f t="shared" si="24"/>
        <v>0.18908289535069608</v>
      </c>
    </row>
    <row r="327" spans="1:7" x14ac:dyDescent="0.25">
      <c r="A327" s="2">
        <v>42736</v>
      </c>
      <c r="B327" s="1">
        <v>147200</v>
      </c>
      <c r="C327" s="4">
        <f t="shared" ref="C327:C390" si="25">AVERAGE(B324:B326)</f>
        <v>180505.33333333334</v>
      </c>
      <c r="D327" s="4">
        <f t="shared" ref="D327:D390" si="26">B327-C327</f>
        <v>-33305.333333333343</v>
      </c>
      <c r="E327" s="4">
        <f t="shared" ref="E327:E390" si="27">ABS(D327)</f>
        <v>33305.333333333343</v>
      </c>
      <c r="F327" s="4">
        <f t="shared" ref="F327:F390" si="28">E327^2</f>
        <v>1109245228.4444451</v>
      </c>
      <c r="G327" s="6">
        <f t="shared" ref="G327:G390" si="29">E327/B327</f>
        <v>0.22625905797101456</v>
      </c>
    </row>
    <row r="328" spans="1:7" x14ac:dyDescent="0.25">
      <c r="A328" s="2">
        <v>42767</v>
      </c>
      <c r="B328" s="1">
        <v>135649</v>
      </c>
      <c r="C328" s="4">
        <f t="shared" si="25"/>
        <v>176561.33333333334</v>
      </c>
      <c r="D328" s="4">
        <f t="shared" si="26"/>
        <v>-40912.333333333343</v>
      </c>
      <c r="E328" s="4">
        <f t="shared" si="27"/>
        <v>40912.333333333343</v>
      </c>
      <c r="F328" s="4">
        <f t="shared" si="28"/>
        <v>1673819018.7777786</v>
      </c>
      <c r="G328" s="6">
        <f t="shared" si="29"/>
        <v>0.30160438582911298</v>
      </c>
    </row>
    <row r="329" spans="1:7" x14ac:dyDescent="0.25">
      <c r="A329" s="2">
        <v>42795</v>
      </c>
      <c r="B329" s="1">
        <v>189105</v>
      </c>
      <c r="C329" s="4">
        <f t="shared" si="25"/>
        <v>162398.33333333334</v>
      </c>
      <c r="D329" s="4">
        <f t="shared" si="26"/>
        <v>26706.666666666657</v>
      </c>
      <c r="E329" s="4">
        <f t="shared" si="27"/>
        <v>26706.666666666657</v>
      </c>
      <c r="F329" s="4">
        <f t="shared" si="28"/>
        <v>713246044.44444394</v>
      </c>
      <c r="G329" s="6">
        <f t="shared" si="29"/>
        <v>0.14122665538545601</v>
      </c>
    </row>
    <row r="330" spans="1:7" x14ac:dyDescent="0.25">
      <c r="A330" s="2">
        <v>42826</v>
      </c>
      <c r="B330" s="1">
        <v>156907</v>
      </c>
      <c r="C330" s="4">
        <f t="shared" si="25"/>
        <v>157318</v>
      </c>
      <c r="D330" s="4">
        <f t="shared" si="26"/>
        <v>-411</v>
      </c>
      <c r="E330" s="4">
        <f t="shared" si="27"/>
        <v>411</v>
      </c>
      <c r="F330" s="4">
        <f t="shared" si="28"/>
        <v>168921</v>
      </c>
      <c r="G330" s="6">
        <f t="shared" si="29"/>
        <v>2.6193860057231355E-3</v>
      </c>
    </row>
    <row r="331" spans="1:7" x14ac:dyDescent="0.25">
      <c r="A331" s="2">
        <v>42856</v>
      </c>
      <c r="B331" s="1">
        <v>195551</v>
      </c>
      <c r="C331" s="4">
        <f t="shared" si="25"/>
        <v>160553.66666666666</v>
      </c>
      <c r="D331" s="4">
        <f t="shared" si="26"/>
        <v>34997.333333333343</v>
      </c>
      <c r="E331" s="4">
        <f t="shared" si="27"/>
        <v>34997.333333333343</v>
      </c>
      <c r="F331" s="4">
        <f t="shared" si="28"/>
        <v>1224813340.4444451</v>
      </c>
      <c r="G331" s="6">
        <f t="shared" si="29"/>
        <v>0.17896780550001454</v>
      </c>
    </row>
    <row r="332" spans="1:7" x14ac:dyDescent="0.25">
      <c r="A332" s="2">
        <v>42887</v>
      </c>
      <c r="B332" s="1">
        <v>194796</v>
      </c>
      <c r="C332" s="4">
        <f t="shared" si="25"/>
        <v>180521</v>
      </c>
      <c r="D332" s="4">
        <f t="shared" si="26"/>
        <v>14275</v>
      </c>
      <c r="E332" s="4">
        <f t="shared" si="27"/>
        <v>14275</v>
      </c>
      <c r="F332" s="4">
        <f t="shared" si="28"/>
        <v>203775625</v>
      </c>
      <c r="G332" s="6">
        <f t="shared" si="29"/>
        <v>7.3281792233926779E-2</v>
      </c>
    </row>
    <row r="333" spans="1:7" x14ac:dyDescent="0.25">
      <c r="A333" s="2">
        <v>42917</v>
      </c>
      <c r="B333" s="1">
        <v>184800</v>
      </c>
      <c r="C333" s="4">
        <f t="shared" si="25"/>
        <v>182418</v>
      </c>
      <c r="D333" s="4">
        <f t="shared" si="26"/>
        <v>2382</v>
      </c>
      <c r="E333" s="4">
        <f t="shared" si="27"/>
        <v>2382</v>
      </c>
      <c r="F333" s="4">
        <f t="shared" si="28"/>
        <v>5673924</v>
      </c>
      <c r="G333" s="6">
        <f t="shared" si="29"/>
        <v>1.288961038961039E-2</v>
      </c>
    </row>
    <row r="334" spans="1:7" x14ac:dyDescent="0.25">
      <c r="A334" s="2">
        <v>42948</v>
      </c>
      <c r="B334" s="1">
        <v>216520</v>
      </c>
      <c r="C334" s="4">
        <f t="shared" si="25"/>
        <v>191715.66666666666</v>
      </c>
      <c r="D334" s="4">
        <f t="shared" si="26"/>
        <v>24804.333333333343</v>
      </c>
      <c r="E334" s="4">
        <f t="shared" si="27"/>
        <v>24804.333333333343</v>
      </c>
      <c r="F334" s="4">
        <f t="shared" si="28"/>
        <v>615254952.11111164</v>
      </c>
      <c r="G334" s="6">
        <f t="shared" si="29"/>
        <v>0.11455908615062509</v>
      </c>
    </row>
    <row r="335" spans="1:7" x14ac:dyDescent="0.25">
      <c r="A335" s="2">
        <v>42979</v>
      </c>
      <c r="B335" s="1">
        <v>199217</v>
      </c>
      <c r="C335" s="4">
        <f t="shared" si="25"/>
        <v>198705.33333333334</v>
      </c>
      <c r="D335" s="4">
        <f t="shared" si="26"/>
        <v>511.66666666665697</v>
      </c>
      <c r="E335" s="4">
        <f t="shared" si="27"/>
        <v>511.66666666665697</v>
      </c>
      <c r="F335" s="4">
        <f t="shared" si="28"/>
        <v>261802.77777776786</v>
      </c>
      <c r="G335" s="6">
        <f t="shared" si="29"/>
        <v>2.5683885746028549E-3</v>
      </c>
    </row>
    <row r="336" spans="1:7" x14ac:dyDescent="0.25">
      <c r="A336" s="2">
        <v>43009</v>
      </c>
      <c r="B336" s="1">
        <v>202844</v>
      </c>
      <c r="C336" s="4">
        <f t="shared" si="25"/>
        <v>200179</v>
      </c>
      <c r="D336" s="4">
        <f t="shared" si="26"/>
        <v>2665</v>
      </c>
      <c r="E336" s="4">
        <f t="shared" si="27"/>
        <v>2665</v>
      </c>
      <c r="F336" s="4">
        <f t="shared" si="28"/>
        <v>7102225</v>
      </c>
      <c r="G336" s="6">
        <f t="shared" si="29"/>
        <v>1.3138175149375875E-2</v>
      </c>
    </row>
    <row r="337" spans="1:7" x14ac:dyDescent="0.25">
      <c r="A337" s="2">
        <v>43040</v>
      </c>
      <c r="B337" s="1">
        <v>204196</v>
      </c>
      <c r="C337" s="4">
        <f t="shared" si="25"/>
        <v>206193.66666666666</v>
      </c>
      <c r="D337" s="4">
        <f t="shared" si="26"/>
        <v>-1997.666666666657</v>
      </c>
      <c r="E337" s="4">
        <f t="shared" si="27"/>
        <v>1997.666666666657</v>
      </c>
      <c r="F337" s="4">
        <f t="shared" si="28"/>
        <v>3990672.1111110724</v>
      </c>
      <c r="G337" s="6">
        <f t="shared" si="29"/>
        <v>9.7830842262662202E-3</v>
      </c>
    </row>
    <row r="338" spans="1:7" x14ac:dyDescent="0.25">
      <c r="A338" s="2">
        <v>43070</v>
      </c>
      <c r="B338" s="1">
        <v>212620</v>
      </c>
      <c r="C338" s="4">
        <f t="shared" si="25"/>
        <v>202085.66666666666</v>
      </c>
      <c r="D338" s="4">
        <f t="shared" si="26"/>
        <v>10534.333333333343</v>
      </c>
      <c r="E338" s="4">
        <f t="shared" si="27"/>
        <v>10534.333333333343</v>
      </c>
      <c r="F338" s="4">
        <f t="shared" si="28"/>
        <v>110972178.77777798</v>
      </c>
      <c r="G338" s="6">
        <f t="shared" si="29"/>
        <v>4.9545354780045826E-2</v>
      </c>
    </row>
    <row r="339" spans="1:7" x14ac:dyDescent="0.25">
      <c r="A339" s="2">
        <v>43101</v>
      </c>
      <c r="B339" s="1">
        <v>181245</v>
      </c>
      <c r="C339" s="4">
        <f t="shared" si="25"/>
        <v>206553.33333333334</v>
      </c>
      <c r="D339" s="4">
        <f t="shared" si="26"/>
        <v>-25308.333333333343</v>
      </c>
      <c r="E339" s="4">
        <f t="shared" si="27"/>
        <v>25308.333333333343</v>
      </c>
      <c r="F339" s="4">
        <f t="shared" si="28"/>
        <v>640511736.11111164</v>
      </c>
      <c r="G339" s="6">
        <f t="shared" si="29"/>
        <v>0.1396360359366236</v>
      </c>
    </row>
    <row r="340" spans="1:7" x14ac:dyDescent="0.25">
      <c r="A340" s="2">
        <v>43132</v>
      </c>
      <c r="B340" s="1">
        <v>156880</v>
      </c>
      <c r="C340" s="4">
        <f t="shared" si="25"/>
        <v>199353.66666666666</v>
      </c>
      <c r="D340" s="4">
        <f t="shared" si="26"/>
        <v>-42473.666666666657</v>
      </c>
      <c r="E340" s="4">
        <f t="shared" si="27"/>
        <v>42473.666666666657</v>
      </c>
      <c r="F340" s="4">
        <f t="shared" si="28"/>
        <v>1804012360.1111102</v>
      </c>
      <c r="G340" s="6">
        <f t="shared" si="29"/>
        <v>0.27073984361720205</v>
      </c>
    </row>
    <row r="341" spans="1:7" x14ac:dyDescent="0.25">
      <c r="A341" s="2">
        <v>43160</v>
      </c>
      <c r="B341" s="1">
        <v>207353</v>
      </c>
      <c r="C341" s="4">
        <f t="shared" si="25"/>
        <v>183581.66666666666</v>
      </c>
      <c r="D341" s="4">
        <f t="shared" si="26"/>
        <v>23771.333333333343</v>
      </c>
      <c r="E341" s="4">
        <f t="shared" si="27"/>
        <v>23771.333333333343</v>
      </c>
      <c r="F341" s="4">
        <f t="shared" si="28"/>
        <v>565076288.44444489</v>
      </c>
      <c r="G341" s="6">
        <f t="shared" si="29"/>
        <v>0.11464185873044201</v>
      </c>
    </row>
    <row r="342" spans="1:7" x14ac:dyDescent="0.25">
      <c r="A342" s="2">
        <v>43191</v>
      </c>
      <c r="B342" s="1">
        <v>217322</v>
      </c>
      <c r="C342" s="4">
        <f t="shared" si="25"/>
        <v>181826</v>
      </c>
      <c r="D342" s="4">
        <f t="shared" si="26"/>
        <v>35496</v>
      </c>
      <c r="E342" s="4">
        <f t="shared" si="27"/>
        <v>35496</v>
      </c>
      <c r="F342" s="4">
        <f t="shared" si="28"/>
        <v>1259966016</v>
      </c>
      <c r="G342" s="6">
        <f t="shared" si="29"/>
        <v>0.16333367077424282</v>
      </c>
    </row>
    <row r="343" spans="1:7" x14ac:dyDescent="0.25">
      <c r="A343" s="2">
        <v>43221</v>
      </c>
      <c r="B343" s="1">
        <v>201870</v>
      </c>
      <c r="C343" s="4">
        <f t="shared" si="25"/>
        <v>193851.66666666666</v>
      </c>
      <c r="D343" s="4">
        <f t="shared" si="26"/>
        <v>8018.333333333343</v>
      </c>
      <c r="E343" s="4">
        <f t="shared" si="27"/>
        <v>8018.333333333343</v>
      </c>
      <c r="F343" s="4">
        <f t="shared" si="28"/>
        <v>64293669.444444597</v>
      </c>
      <c r="G343" s="6">
        <f t="shared" si="29"/>
        <v>3.9720282029689122E-2</v>
      </c>
    </row>
    <row r="344" spans="1:7" x14ac:dyDescent="0.25">
      <c r="A344" s="2">
        <v>43252</v>
      </c>
      <c r="B344" s="1">
        <v>201963</v>
      </c>
      <c r="C344" s="4">
        <f t="shared" si="25"/>
        <v>208848.33333333334</v>
      </c>
      <c r="D344" s="4">
        <f t="shared" si="26"/>
        <v>-6885.333333333343</v>
      </c>
      <c r="E344" s="4">
        <f t="shared" si="27"/>
        <v>6885.333333333343</v>
      </c>
      <c r="F344" s="4">
        <f t="shared" si="28"/>
        <v>47407815.111111246</v>
      </c>
      <c r="G344" s="6">
        <f t="shared" si="29"/>
        <v>3.4092053164853676E-2</v>
      </c>
    </row>
    <row r="345" spans="1:7" x14ac:dyDescent="0.25">
      <c r="A345" s="2">
        <v>43282</v>
      </c>
      <c r="B345" s="1">
        <v>217476</v>
      </c>
      <c r="C345" s="4">
        <f t="shared" si="25"/>
        <v>207051.66666666666</v>
      </c>
      <c r="D345" s="4">
        <f t="shared" si="26"/>
        <v>10424.333333333343</v>
      </c>
      <c r="E345" s="4">
        <f t="shared" si="27"/>
        <v>10424.333333333343</v>
      </c>
      <c r="F345" s="4">
        <f t="shared" si="28"/>
        <v>108666725.44444464</v>
      </c>
      <c r="G345" s="6">
        <f t="shared" si="29"/>
        <v>4.7933258535807828E-2</v>
      </c>
    </row>
    <row r="346" spans="1:7" x14ac:dyDescent="0.25">
      <c r="A346" s="2">
        <v>43313</v>
      </c>
      <c r="B346" s="1">
        <v>248598</v>
      </c>
      <c r="C346" s="4">
        <f t="shared" si="25"/>
        <v>207103</v>
      </c>
      <c r="D346" s="4">
        <f t="shared" si="26"/>
        <v>41495</v>
      </c>
      <c r="E346" s="4">
        <f t="shared" si="27"/>
        <v>41495</v>
      </c>
      <c r="F346" s="4">
        <f t="shared" si="28"/>
        <v>1721835025</v>
      </c>
      <c r="G346" s="6">
        <f t="shared" si="29"/>
        <v>0.16691606529416969</v>
      </c>
    </row>
    <row r="347" spans="1:7" x14ac:dyDescent="0.25">
      <c r="A347" s="2">
        <v>43344</v>
      </c>
      <c r="B347" s="1">
        <v>213323</v>
      </c>
      <c r="C347" s="4">
        <f t="shared" si="25"/>
        <v>222679</v>
      </c>
      <c r="D347" s="4">
        <f t="shared" si="26"/>
        <v>-9356</v>
      </c>
      <c r="E347" s="4">
        <f t="shared" si="27"/>
        <v>9356</v>
      </c>
      <c r="F347" s="4">
        <f t="shared" si="28"/>
        <v>87534736</v>
      </c>
      <c r="G347" s="6">
        <f t="shared" si="29"/>
        <v>4.3858374390009516E-2</v>
      </c>
    </row>
    <row r="348" spans="1:7" x14ac:dyDescent="0.25">
      <c r="A348" s="2">
        <v>43374</v>
      </c>
      <c r="B348" s="1">
        <v>254565</v>
      </c>
      <c r="C348" s="4">
        <f t="shared" si="25"/>
        <v>226465.66666666666</v>
      </c>
      <c r="D348" s="4">
        <f t="shared" si="26"/>
        <v>28099.333333333343</v>
      </c>
      <c r="E348" s="4">
        <f t="shared" si="27"/>
        <v>28099.333333333343</v>
      </c>
      <c r="F348" s="4">
        <f t="shared" si="28"/>
        <v>789572533.77777827</v>
      </c>
      <c r="G348" s="6">
        <f t="shared" si="29"/>
        <v>0.11038176235277176</v>
      </c>
    </row>
    <row r="349" spans="1:7" x14ac:dyDescent="0.25">
      <c r="A349" s="2">
        <v>43405</v>
      </c>
      <c r="B349" s="1">
        <v>230909</v>
      </c>
      <c r="C349" s="4">
        <f t="shared" si="25"/>
        <v>238828.66666666666</v>
      </c>
      <c r="D349" s="4">
        <f t="shared" si="26"/>
        <v>-7919.666666666657</v>
      </c>
      <c r="E349" s="4">
        <f t="shared" si="27"/>
        <v>7919.666666666657</v>
      </c>
      <c r="F349" s="4">
        <f t="shared" si="28"/>
        <v>62721120.111110955</v>
      </c>
      <c r="G349" s="6">
        <f t="shared" si="29"/>
        <v>3.4297782531935335E-2</v>
      </c>
    </row>
    <row r="350" spans="1:7" x14ac:dyDescent="0.25">
      <c r="A350" s="2">
        <v>43435</v>
      </c>
      <c r="B350" s="1">
        <v>234505</v>
      </c>
      <c r="C350" s="4">
        <f t="shared" si="25"/>
        <v>232932.33333333334</v>
      </c>
      <c r="D350" s="4">
        <f t="shared" si="26"/>
        <v>1572.666666666657</v>
      </c>
      <c r="E350" s="4">
        <f t="shared" si="27"/>
        <v>1572.666666666657</v>
      </c>
      <c r="F350" s="4">
        <f t="shared" si="28"/>
        <v>2473280.4444444138</v>
      </c>
      <c r="G350" s="6">
        <f t="shared" si="29"/>
        <v>6.7063246696942797E-3</v>
      </c>
    </row>
    <row r="351" spans="1:7" x14ac:dyDescent="0.25">
      <c r="A351" s="2">
        <v>43466</v>
      </c>
      <c r="B351" s="1">
        <v>199775</v>
      </c>
      <c r="C351" s="4">
        <f t="shared" si="25"/>
        <v>239993</v>
      </c>
      <c r="D351" s="4">
        <f t="shared" si="26"/>
        <v>-40218</v>
      </c>
      <c r="E351" s="4">
        <f t="shared" si="27"/>
        <v>40218</v>
      </c>
      <c r="F351" s="4">
        <f t="shared" si="28"/>
        <v>1617487524</v>
      </c>
      <c r="G351" s="6">
        <f t="shared" si="29"/>
        <v>0.20131648104117131</v>
      </c>
    </row>
    <row r="352" spans="1:7" x14ac:dyDescent="0.25">
      <c r="A352" s="2">
        <v>43497</v>
      </c>
      <c r="B352" s="1">
        <v>198634</v>
      </c>
      <c r="C352" s="4">
        <f t="shared" si="25"/>
        <v>221729.66666666666</v>
      </c>
      <c r="D352" s="4">
        <f t="shared" si="26"/>
        <v>-23095.666666666657</v>
      </c>
      <c r="E352" s="4">
        <f t="shared" si="27"/>
        <v>23095.666666666657</v>
      </c>
      <c r="F352" s="4">
        <f t="shared" si="28"/>
        <v>533409818.77777731</v>
      </c>
      <c r="G352" s="6">
        <f t="shared" si="29"/>
        <v>0.11627247433302787</v>
      </c>
    </row>
    <row r="353" spans="1:7" x14ac:dyDescent="0.25">
      <c r="A353" s="2">
        <v>43525</v>
      </c>
      <c r="B353" s="1">
        <v>209148</v>
      </c>
      <c r="C353" s="4">
        <f t="shared" si="25"/>
        <v>210971.33333333334</v>
      </c>
      <c r="D353" s="4">
        <f t="shared" si="26"/>
        <v>-1823.333333333343</v>
      </c>
      <c r="E353" s="4">
        <f t="shared" si="27"/>
        <v>1823.333333333343</v>
      </c>
      <c r="F353" s="4">
        <f t="shared" si="28"/>
        <v>3324544.4444444799</v>
      </c>
      <c r="G353" s="6">
        <f t="shared" si="29"/>
        <v>8.7179094867430862E-3</v>
      </c>
    </row>
    <row r="354" spans="1:7" x14ac:dyDescent="0.25">
      <c r="A354" s="2">
        <v>43556</v>
      </c>
      <c r="B354" s="1">
        <v>231922</v>
      </c>
      <c r="C354" s="4">
        <f t="shared" si="25"/>
        <v>202519</v>
      </c>
      <c r="D354" s="4">
        <f t="shared" si="26"/>
        <v>29403</v>
      </c>
      <c r="E354" s="4">
        <f t="shared" si="27"/>
        <v>29403</v>
      </c>
      <c r="F354" s="4">
        <f t="shared" si="28"/>
        <v>864536409</v>
      </c>
      <c r="G354" s="6">
        <f t="shared" si="29"/>
        <v>0.12677969317270463</v>
      </c>
    </row>
    <row r="355" spans="1:7" x14ac:dyDescent="0.25">
      <c r="A355" s="2">
        <v>43586</v>
      </c>
      <c r="B355" s="1">
        <v>245440</v>
      </c>
      <c r="C355" s="4">
        <f t="shared" si="25"/>
        <v>213234.66666666666</v>
      </c>
      <c r="D355" s="4">
        <f t="shared" si="26"/>
        <v>32205.333333333343</v>
      </c>
      <c r="E355" s="4">
        <f t="shared" si="27"/>
        <v>32205.333333333343</v>
      </c>
      <c r="F355" s="4">
        <f t="shared" si="28"/>
        <v>1037183495.1111118</v>
      </c>
      <c r="G355" s="6">
        <f t="shared" si="29"/>
        <v>0.13121468926553675</v>
      </c>
    </row>
    <row r="356" spans="1:7" x14ac:dyDescent="0.25">
      <c r="A356" s="2">
        <v>43617</v>
      </c>
      <c r="B356" s="1">
        <v>223191</v>
      </c>
      <c r="C356" s="4">
        <f t="shared" si="25"/>
        <v>228836.66666666666</v>
      </c>
      <c r="D356" s="4">
        <f t="shared" si="26"/>
        <v>-5645.666666666657</v>
      </c>
      <c r="E356" s="4">
        <f t="shared" si="27"/>
        <v>5645.666666666657</v>
      </c>
      <c r="F356" s="4">
        <f t="shared" si="28"/>
        <v>31873552.111111</v>
      </c>
      <c r="G356" s="6">
        <f t="shared" si="29"/>
        <v>2.5295225464587089E-2</v>
      </c>
    </row>
    <row r="357" spans="1:7" x14ac:dyDescent="0.25">
      <c r="A357" s="2">
        <v>43647</v>
      </c>
      <c r="B357" s="1">
        <v>243599</v>
      </c>
      <c r="C357" s="4">
        <f t="shared" si="25"/>
        <v>233517.66666666666</v>
      </c>
      <c r="D357" s="4">
        <f t="shared" si="26"/>
        <v>10081.333333333343</v>
      </c>
      <c r="E357" s="4">
        <f t="shared" si="27"/>
        <v>10081.333333333343</v>
      </c>
      <c r="F357" s="4">
        <f t="shared" si="28"/>
        <v>101633281.77777797</v>
      </c>
      <c r="G357" s="6">
        <f t="shared" si="29"/>
        <v>4.1384953687549388E-2</v>
      </c>
    </row>
    <row r="358" spans="1:7" x14ac:dyDescent="0.25">
      <c r="A358" s="2">
        <v>43678</v>
      </c>
      <c r="B358" s="1">
        <v>242981</v>
      </c>
      <c r="C358" s="4">
        <f t="shared" si="25"/>
        <v>237410</v>
      </c>
      <c r="D358" s="4">
        <f t="shared" si="26"/>
        <v>5571</v>
      </c>
      <c r="E358" s="4">
        <f t="shared" si="27"/>
        <v>5571</v>
      </c>
      <c r="F358" s="4">
        <f t="shared" si="28"/>
        <v>31036041</v>
      </c>
      <c r="G358" s="6">
        <f t="shared" si="29"/>
        <v>2.2927718628205498E-2</v>
      </c>
    </row>
    <row r="359" spans="1:7" x14ac:dyDescent="0.25">
      <c r="A359" s="2">
        <v>43709</v>
      </c>
      <c r="B359" s="1">
        <v>234774</v>
      </c>
      <c r="C359" s="4">
        <f t="shared" si="25"/>
        <v>236590.33333333334</v>
      </c>
      <c r="D359" s="4">
        <f t="shared" si="26"/>
        <v>-1816.333333333343</v>
      </c>
      <c r="E359" s="4">
        <f t="shared" si="27"/>
        <v>1816.333333333343</v>
      </c>
      <c r="F359" s="4">
        <f t="shared" si="28"/>
        <v>3299066.7777778129</v>
      </c>
      <c r="G359" s="6">
        <f t="shared" si="29"/>
        <v>7.736518240236751E-3</v>
      </c>
    </row>
    <row r="360" spans="1:7" x14ac:dyDescent="0.25">
      <c r="A360" s="2">
        <v>43739</v>
      </c>
      <c r="B360" s="1">
        <v>253340</v>
      </c>
      <c r="C360" s="4">
        <f t="shared" si="25"/>
        <v>240451.33333333334</v>
      </c>
      <c r="D360" s="4">
        <f t="shared" si="26"/>
        <v>12888.666666666657</v>
      </c>
      <c r="E360" s="4">
        <f t="shared" si="27"/>
        <v>12888.666666666657</v>
      </c>
      <c r="F360" s="4">
        <f t="shared" si="28"/>
        <v>166117728.44444418</v>
      </c>
      <c r="G360" s="6">
        <f t="shared" si="29"/>
        <v>5.0874976974290109E-2</v>
      </c>
    </row>
    <row r="361" spans="1:7" x14ac:dyDescent="0.25">
      <c r="A361" s="2">
        <v>43770</v>
      </c>
      <c r="B361" s="1">
        <v>242277</v>
      </c>
      <c r="C361" s="4">
        <f t="shared" si="25"/>
        <v>243698.33333333334</v>
      </c>
      <c r="D361" s="4">
        <f t="shared" si="26"/>
        <v>-1421.333333333343</v>
      </c>
      <c r="E361" s="4">
        <f t="shared" si="27"/>
        <v>1421.333333333343</v>
      </c>
      <c r="F361" s="4">
        <f t="shared" si="28"/>
        <v>2020188.444444472</v>
      </c>
      <c r="G361" s="6">
        <f t="shared" si="29"/>
        <v>5.8665632038259639E-3</v>
      </c>
    </row>
    <row r="362" spans="1:7" x14ac:dyDescent="0.25">
      <c r="A362" s="2">
        <v>43800</v>
      </c>
      <c r="B362" s="1">
        <v>262537</v>
      </c>
      <c r="C362" s="4">
        <f t="shared" si="25"/>
        <v>243463.66666666666</v>
      </c>
      <c r="D362" s="4">
        <f t="shared" si="26"/>
        <v>19073.333333333343</v>
      </c>
      <c r="E362" s="4">
        <f t="shared" si="27"/>
        <v>19073.333333333343</v>
      </c>
      <c r="F362" s="4">
        <f t="shared" si="28"/>
        <v>363792044.44444484</v>
      </c>
      <c r="G362" s="6">
        <f t="shared" si="29"/>
        <v>7.2650077258951479E-2</v>
      </c>
    </row>
    <row r="363" spans="1:7" x14ac:dyDescent="0.25">
      <c r="A363" s="2">
        <v>43831</v>
      </c>
      <c r="B363" s="1">
        <v>193451</v>
      </c>
      <c r="C363" s="4">
        <f t="shared" si="25"/>
        <v>252718</v>
      </c>
      <c r="D363" s="4">
        <f t="shared" si="26"/>
        <v>-59267</v>
      </c>
      <c r="E363" s="4">
        <f t="shared" si="27"/>
        <v>59267</v>
      </c>
      <c r="F363" s="4">
        <f t="shared" si="28"/>
        <v>3512577289</v>
      </c>
      <c r="G363" s="6">
        <f t="shared" si="29"/>
        <v>0.30636698698895326</v>
      </c>
    </row>
    <row r="364" spans="1:7" x14ac:dyDescent="0.25">
      <c r="A364" s="2">
        <v>43862</v>
      </c>
      <c r="B364" s="1">
        <v>200967</v>
      </c>
      <c r="C364" s="4">
        <f t="shared" si="25"/>
        <v>232755</v>
      </c>
      <c r="D364" s="4">
        <f t="shared" si="26"/>
        <v>-31788</v>
      </c>
      <c r="E364" s="4">
        <f t="shared" si="27"/>
        <v>31788</v>
      </c>
      <c r="F364" s="4">
        <f t="shared" si="28"/>
        <v>1010476944</v>
      </c>
      <c r="G364" s="6">
        <f t="shared" si="29"/>
        <v>0.15817522279777277</v>
      </c>
    </row>
    <row r="365" spans="1:7" x14ac:dyDescent="0.25">
      <c r="A365" s="2">
        <v>43891</v>
      </c>
      <c r="B365" s="1">
        <v>163591</v>
      </c>
      <c r="C365" s="4">
        <f t="shared" si="25"/>
        <v>218985</v>
      </c>
      <c r="D365" s="4">
        <f t="shared" si="26"/>
        <v>-55394</v>
      </c>
      <c r="E365" s="4">
        <f t="shared" si="27"/>
        <v>55394</v>
      </c>
      <c r="F365" s="4">
        <f t="shared" si="28"/>
        <v>3068495236</v>
      </c>
      <c r="G365" s="6">
        <f t="shared" si="29"/>
        <v>0.33861275987065304</v>
      </c>
    </row>
    <row r="366" spans="1:7" x14ac:dyDescent="0.25">
      <c r="A366" s="2">
        <v>43922</v>
      </c>
      <c r="B366" s="1">
        <v>55706</v>
      </c>
      <c r="C366" s="4">
        <f t="shared" si="25"/>
        <v>186003</v>
      </c>
      <c r="D366" s="4">
        <f t="shared" si="26"/>
        <v>-130297</v>
      </c>
      <c r="E366" s="4">
        <f t="shared" si="27"/>
        <v>130297</v>
      </c>
      <c r="F366" s="4">
        <f t="shared" si="28"/>
        <v>16977308209</v>
      </c>
      <c r="G366" s="6">
        <f t="shared" si="29"/>
        <v>2.3390119556241697</v>
      </c>
    </row>
    <row r="367" spans="1:7" x14ac:dyDescent="0.25">
      <c r="A367" s="2">
        <v>43952</v>
      </c>
      <c r="B367" s="1">
        <v>62173</v>
      </c>
      <c r="C367" s="4">
        <f t="shared" si="25"/>
        <v>140088</v>
      </c>
      <c r="D367" s="4">
        <f t="shared" si="26"/>
        <v>-77915</v>
      </c>
      <c r="E367" s="4">
        <f t="shared" si="27"/>
        <v>77915</v>
      </c>
      <c r="F367" s="4">
        <f t="shared" si="28"/>
        <v>6070747225</v>
      </c>
      <c r="G367" s="6">
        <f t="shared" si="29"/>
        <v>1.2531967252665948</v>
      </c>
    </row>
    <row r="368" spans="1:7" x14ac:dyDescent="0.25">
      <c r="A368" s="2">
        <v>43983</v>
      </c>
      <c r="B368" s="1">
        <v>132794</v>
      </c>
      <c r="C368" s="4">
        <f t="shared" si="25"/>
        <v>93823.333333333328</v>
      </c>
      <c r="D368" s="4">
        <f t="shared" si="26"/>
        <v>38970.666666666672</v>
      </c>
      <c r="E368" s="4">
        <f t="shared" si="27"/>
        <v>38970.666666666672</v>
      </c>
      <c r="F368" s="4">
        <f t="shared" si="28"/>
        <v>1518712860.4444449</v>
      </c>
      <c r="G368" s="6">
        <f t="shared" si="29"/>
        <v>0.29346707431560665</v>
      </c>
    </row>
    <row r="369" spans="1:7" x14ac:dyDescent="0.25">
      <c r="A369" s="2">
        <v>44013</v>
      </c>
      <c r="B369" s="1">
        <v>174454</v>
      </c>
      <c r="C369" s="4">
        <f t="shared" si="25"/>
        <v>83557.666666666672</v>
      </c>
      <c r="D369" s="4">
        <f t="shared" si="26"/>
        <v>90896.333333333328</v>
      </c>
      <c r="E369" s="4">
        <f t="shared" si="27"/>
        <v>90896.333333333328</v>
      </c>
      <c r="F369" s="4">
        <f t="shared" si="28"/>
        <v>8262143413.4444437</v>
      </c>
      <c r="G369" s="6">
        <f t="shared" si="29"/>
        <v>0.52103324276504592</v>
      </c>
    </row>
    <row r="370" spans="1:7" x14ac:dyDescent="0.25">
      <c r="A370" s="2">
        <v>44044</v>
      </c>
      <c r="B370" s="1">
        <v>183365</v>
      </c>
      <c r="C370" s="4">
        <f t="shared" si="25"/>
        <v>123140.33333333333</v>
      </c>
      <c r="D370" s="4">
        <f t="shared" si="26"/>
        <v>60224.666666666672</v>
      </c>
      <c r="E370" s="4">
        <f t="shared" si="27"/>
        <v>60224.666666666672</v>
      </c>
      <c r="F370" s="4">
        <f t="shared" si="28"/>
        <v>3627010475.1111116</v>
      </c>
      <c r="G370" s="6">
        <f t="shared" si="29"/>
        <v>0.32844145102209621</v>
      </c>
    </row>
    <row r="371" spans="1:7" x14ac:dyDescent="0.25">
      <c r="A371" s="2">
        <v>44075</v>
      </c>
      <c r="B371" s="1">
        <v>207688</v>
      </c>
      <c r="C371" s="4">
        <f t="shared" si="25"/>
        <v>163537.66666666666</v>
      </c>
      <c r="D371" s="4">
        <f t="shared" si="26"/>
        <v>44150.333333333343</v>
      </c>
      <c r="E371" s="4">
        <f t="shared" si="27"/>
        <v>44150.333333333343</v>
      </c>
      <c r="F371" s="4">
        <f t="shared" si="28"/>
        <v>1949251933.4444454</v>
      </c>
      <c r="G371" s="6">
        <f t="shared" si="29"/>
        <v>0.21258008808083925</v>
      </c>
    </row>
    <row r="372" spans="1:7" x14ac:dyDescent="0.25">
      <c r="A372" s="2">
        <v>44105</v>
      </c>
      <c r="B372" s="1">
        <v>215024</v>
      </c>
      <c r="C372" s="4">
        <f t="shared" si="25"/>
        <v>188502.33333333334</v>
      </c>
      <c r="D372" s="4">
        <f t="shared" si="26"/>
        <v>26521.666666666657</v>
      </c>
      <c r="E372" s="4">
        <f t="shared" si="27"/>
        <v>26521.666666666657</v>
      </c>
      <c r="F372" s="4">
        <f t="shared" si="28"/>
        <v>703398802.77777731</v>
      </c>
      <c r="G372" s="6">
        <f t="shared" si="29"/>
        <v>0.12334282064637742</v>
      </c>
    </row>
    <row r="373" spans="1:7" x14ac:dyDescent="0.25">
      <c r="A373" s="2">
        <v>44136</v>
      </c>
      <c r="B373" s="1">
        <v>225000</v>
      </c>
      <c r="C373" s="4">
        <f t="shared" si="25"/>
        <v>202025.66666666666</v>
      </c>
      <c r="D373" s="4">
        <f t="shared" si="26"/>
        <v>22974.333333333343</v>
      </c>
      <c r="E373" s="4">
        <f t="shared" si="27"/>
        <v>22974.333333333343</v>
      </c>
      <c r="F373" s="4">
        <f t="shared" si="28"/>
        <v>527819992.11111158</v>
      </c>
      <c r="G373" s="6">
        <f t="shared" si="29"/>
        <v>0.1021081481481482</v>
      </c>
    </row>
    <row r="374" spans="1:7" x14ac:dyDescent="0.25">
      <c r="A374" s="2">
        <v>44166</v>
      </c>
      <c r="B374" s="1">
        <v>243933</v>
      </c>
      <c r="C374" s="4">
        <f t="shared" si="25"/>
        <v>215904</v>
      </c>
      <c r="D374" s="4">
        <f t="shared" si="26"/>
        <v>28029</v>
      </c>
      <c r="E374" s="4">
        <f t="shared" si="27"/>
        <v>28029</v>
      </c>
      <c r="F374" s="4">
        <f t="shared" si="28"/>
        <v>785624841</v>
      </c>
      <c r="G374" s="6">
        <f t="shared" si="29"/>
        <v>0.11490450246584102</v>
      </c>
    </row>
    <row r="375" spans="1:7" x14ac:dyDescent="0.25">
      <c r="A375" s="2">
        <v>44197</v>
      </c>
      <c r="B375" s="1">
        <v>171114</v>
      </c>
      <c r="C375" s="4">
        <f t="shared" si="25"/>
        <v>227985.66666666666</v>
      </c>
      <c r="D375" s="4">
        <f t="shared" si="26"/>
        <v>-56871.666666666657</v>
      </c>
      <c r="E375" s="4">
        <f t="shared" si="27"/>
        <v>56871.666666666657</v>
      </c>
      <c r="F375" s="4">
        <f t="shared" si="28"/>
        <v>3234386469.4444432</v>
      </c>
      <c r="G375" s="6">
        <f t="shared" si="29"/>
        <v>0.33236127182268344</v>
      </c>
    </row>
    <row r="376" spans="1:7" x14ac:dyDescent="0.25">
      <c r="A376" s="2">
        <v>44228</v>
      </c>
      <c r="B376" s="1">
        <v>167341</v>
      </c>
      <c r="C376" s="4">
        <f t="shared" si="25"/>
        <v>213349</v>
      </c>
      <c r="D376" s="4">
        <f t="shared" si="26"/>
        <v>-46008</v>
      </c>
      <c r="E376" s="4">
        <f t="shared" si="27"/>
        <v>46008</v>
      </c>
      <c r="F376" s="4">
        <f t="shared" si="28"/>
        <v>2116736064</v>
      </c>
      <c r="G376" s="6">
        <f t="shared" si="29"/>
        <v>0.27493561051983673</v>
      </c>
    </row>
    <row r="377" spans="1:7" x14ac:dyDescent="0.25">
      <c r="A377" s="2">
        <v>44256</v>
      </c>
      <c r="B377" s="1">
        <v>189372</v>
      </c>
      <c r="C377" s="4">
        <f t="shared" si="25"/>
        <v>194129.33333333334</v>
      </c>
      <c r="D377" s="4">
        <f t="shared" si="26"/>
        <v>-4757.333333333343</v>
      </c>
      <c r="E377" s="4">
        <f t="shared" si="27"/>
        <v>4757.333333333343</v>
      </c>
      <c r="F377" s="4">
        <f t="shared" si="28"/>
        <v>22632220.444444537</v>
      </c>
      <c r="G377" s="6">
        <f t="shared" si="29"/>
        <v>2.5121630089629633E-2</v>
      </c>
    </row>
    <row r="378" spans="1:7" x14ac:dyDescent="0.25">
      <c r="A378" s="2">
        <v>44287</v>
      </c>
      <c r="B378" s="1">
        <v>175074</v>
      </c>
      <c r="C378" s="4">
        <f t="shared" si="25"/>
        <v>175942.33333333334</v>
      </c>
      <c r="D378" s="4">
        <f t="shared" si="26"/>
        <v>-868.33333333334303</v>
      </c>
      <c r="E378" s="4">
        <f t="shared" si="27"/>
        <v>868.33333333334303</v>
      </c>
      <c r="F378" s="4">
        <f t="shared" si="28"/>
        <v>754002.77777779463</v>
      </c>
      <c r="G378" s="6">
        <f t="shared" si="29"/>
        <v>4.9598074718881328E-3</v>
      </c>
    </row>
    <row r="379" spans="1:7" x14ac:dyDescent="0.25">
      <c r="A379" s="2">
        <v>44317</v>
      </c>
      <c r="B379" s="1">
        <v>188612</v>
      </c>
      <c r="C379" s="4">
        <f t="shared" si="25"/>
        <v>177262.33333333334</v>
      </c>
      <c r="D379" s="4">
        <f t="shared" si="26"/>
        <v>11349.666666666657</v>
      </c>
      <c r="E379" s="4">
        <f t="shared" si="27"/>
        <v>11349.666666666657</v>
      </c>
      <c r="F379" s="4">
        <f t="shared" si="28"/>
        <v>128814933.44444422</v>
      </c>
      <c r="G379" s="6">
        <f t="shared" si="29"/>
        <v>6.0174679589138851E-2</v>
      </c>
    </row>
    <row r="380" spans="1:7" x14ac:dyDescent="0.25">
      <c r="A380" s="2">
        <v>44348</v>
      </c>
      <c r="B380" s="1">
        <v>182408</v>
      </c>
      <c r="C380" s="4">
        <f t="shared" si="25"/>
        <v>184352.66666666666</v>
      </c>
      <c r="D380" s="4">
        <f t="shared" si="26"/>
        <v>-1944.666666666657</v>
      </c>
      <c r="E380" s="4">
        <f t="shared" si="27"/>
        <v>1944.666666666657</v>
      </c>
      <c r="F380" s="4">
        <f t="shared" si="28"/>
        <v>3781728.4444444068</v>
      </c>
      <c r="G380" s="6">
        <f t="shared" si="29"/>
        <v>1.0661082116281397E-2</v>
      </c>
    </row>
    <row r="381" spans="1:7" x14ac:dyDescent="0.25">
      <c r="A381" s="2">
        <v>44378</v>
      </c>
      <c r="B381" s="1">
        <v>175426</v>
      </c>
      <c r="C381" s="4">
        <f t="shared" si="25"/>
        <v>182031.33333333334</v>
      </c>
      <c r="D381" s="4">
        <f t="shared" si="26"/>
        <v>-6605.333333333343</v>
      </c>
      <c r="E381" s="4">
        <f t="shared" si="27"/>
        <v>6605.333333333343</v>
      </c>
      <c r="F381" s="4">
        <f t="shared" si="28"/>
        <v>43630428.444444574</v>
      </c>
      <c r="G381" s="6">
        <f t="shared" si="29"/>
        <v>3.7653103492830839E-2</v>
      </c>
    </row>
    <row r="382" spans="1:7" x14ac:dyDescent="0.25">
      <c r="A382" s="2">
        <v>44409</v>
      </c>
      <c r="B382" s="1">
        <v>172763</v>
      </c>
      <c r="C382" s="4">
        <f t="shared" si="25"/>
        <v>182148.66666666666</v>
      </c>
      <c r="D382" s="4">
        <f t="shared" si="26"/>
        <v>-9385.666666666657</v>
      </c>
      <c r="E382" s="4">
        <f t="shared" si="27"/>
        <v>9385.666666666657</v>
      </c>
      <c r="F382" s="4">
        <f t="shared" si="28"/>
        <v>88090738.777777597</v>
      </c>
      <c r="G382" s="6">
        <f t="shared" si="29"/>
        <v>5.4326833098908081E-2</v>
      </c>
    </row>
    <row r="383" spans="1:7" x14ac:dyDescent="0.25">
      <c r="A383" s="2">
        <v>44440</v>
      </c>
      <c r="B383" s="1">
        <v>155067</v>
      </c>
      <c r="C383" s="4">
        <f t="shared" si="25"/>
        <v>176865.66666666666</v>
      </c>
      <c r="D383" s="4">
        <f t="shared" si="26"/>
        <v>-21798.666666666657</v>
      </c>
      <c r="E383" s="4">
        <f t="shared" si="27"/>
        <v>21798.666666666657</v>
      </c>
      <c r="F383" s="4">
        <f t="shared" si="28"/>
        <v>475181868.444444</v>
      </c>
      <c r="G383" s="6">
        <f t="shared" si="29"/>
        <v>0.14057579411910115</v>
      </c>
    </row>
    <row r="384" spans="1:7" x14ac:dyDescent="0.25">
      <c r="A384" s="2">
        <v>44470</v>
      </c>
      <c r="B384" s="1">
        <v>162353</v>
      </c>
      <c r="C384" s="4">
        <f t="shared" si="25"/>
        <v>167752</v>
      </c>
      <c r="D384" s="4">
        <f t="shared" si="26"/>
        <v>-5399</v>
      </c>
      <c r="E384" s="4">
        <f t="shared" si="27"/>
        <v>5399</v>
      </c>
      <c r="F384" s="4">
        <f t="shared" si="28"/>
        <v>29149201</v>
      </c>
      <c r="G384" s="6">
        <f t="shared" si="29"/>
        <v>3.3254698096123879E-2</v>
      </c>
    </row>
    <row r="385" spans="1:7" x14ac:dyDescent="0.25">
      <c r="A385" s="2">
        <v>44501</v>
      </c>
      <c r="B385" s="1">
        <v>172946</v>
      </c>
      <c r="C385" s="4">
        <f t="shared" si="25"/>
        <v>163394.33333333334</v>
      </c>
      <c r="D385" s="4">
        <f t="shared" si="26"/>
        <v>9551.666666666657</v>
      </c>
      <c r="E385" s="4">
        <f t="shared" si="27"/>
        <v>9551.666666666657</v>
      </c>
      <c r="F385" s="4">
        <f t="shared" si="28"/>
        <v>91234336.111110926</v>
      </c>
      <c r="G385" s="6">
        <f t="shared" si="29"/>
        <v>5.5229185217736503E-2</v>
      </c>
    </row>
    <row r="386" spans="1:7" x14ac:dyDescent="0.25">
      <c r="A386" s="2">
        <v>44531</v>
      </c>
      <c r="B386" s="1">
        <v>207062</v>
      </c>
      <c r="C386" s="4">
        <f t="shared" si="25"/>
        <v>163455.33333333334</v>
      </c>
      <c r="D386" s="4">
        <f t="shared" si="26"/>
        <v>43606.666666666657</v>
      </c>
      <c r="E386" s="4">
        <f t="shared" si="27"/>
        <v>43606.666666666657</v>
      </c>
      <c r="F386" s="4">
        <f t="shared" si="28"/>
        <v>1901541377.777777</v>
      </c>
      <c r="G386" s="6">
        <f t="shared" si="29"/>
        <v>0.21059714803617591</v>
      </c>
    </row>
    <row r="387" spans="1:7" x14ac:dyDescent="0.25">
      <c r="A387" s="2">
        <v>44562</v>
      </c>
      <c r="B387" s="1">
        <v>126480</v>
      </c>
      <c r="C387" s="4">
        <f t="shared" si="25"/>
        <v>180787</v>
      </c>
      <c r="D387" s="4">
        <f t="shared" si="26"/>
        <v>-54307</v>
      </c>
      <c r="E387" s="4">
        <f t="shared" si="27"/>
        <v>54307</v>
      </c>
      <c r="F387" s="4">
        <f t="shared" si="28"/>
        <v>2949250249</v>
      </c>
      <c r="G387" s="6">
        <f t="shared" si="29"/>
        <v>0.42937223276407338</v>
      </c>
    </row>
    <row r="388" spans="1:7" x14ac:dyDescent="0.25">
      <c r="A388" s="2">
        <v>44593</v>
      </c>
      <c r="B388" s="1">
        <v>132323</v>
      </c>
      <c r="C388" s="4">
        <f t="shared" si="25"/>
        <v>168829.33333333334</v>
      </c>
      <c r="D388" s="4">
        <f t="shared" si="26"/>
        <v>-36506.333333333343</v>
      </c>
      <c r="E388" s="4">
        <f t="shared" si="27"/>
        <v>36506.333333333343</v>
      </c>
      <c r="F388" s="4">
        <f t="shared" si="28"/>
        <v>1332712373.4444451</v>
      </c>
      <c r="G388" s="6">
        <f t="shared" si="29"/>
        <v>0.27588804163549302</v>
      </c>
    </row>
    <row r="389" spans="1:7" x14ac:dyDescent="0.25">
      <c r="A389" s="2">
        <v>44621</v>
      </c>
      <c r="B389" s="1">
        <v>146800</v>
      </c>
      <c r="C389" s="4">
        <f t="shared" si="25"/>
        <v>155288.33333333334</v>
      </c>
      <c r="D389" s="4">
        <f t="shared" si="26"/>
        <v>-8488.333333333343</v>
      </c>
      <c r="E389" s="4">
        <f t="shared" si="27"/>
        <v>8488.333333333343</v>
      </c>
      <c r="F389" s="4">
        <f t="shared" si="28"/>
        <v>72051802.77777794</v>
      </c>
      <c r="G389" s="6">
        <f t="shared" si="29"/>
        <v>5.7822434150772088E-2</v>
      </c>
    </row>
    <row r="390" spans="1:7" x14ac:dyDescent="0.25">
      <c r="A390" s="2">
        <v>44652</v>
      </c>
      <c r="B390" s="1">
        <v>147236</v>
      </c>
      <c r="C390" s="4">
        <f t="shared" si="25"/>
        <v>135201</v>
      </c>
      <c r="D390" s="4">
        <f t="shared" si="26"/>
        <v>12035</v>
      </c>
      <c r="E390" s="4">
        <f t="shared" si="27"/>
        <v>12035</v>
      </c>
      <c r="F390" s="4">
        <f t="shared" si="28"/>
        <v>144841225</v>
      </c>
      <c r="G390" s="6">
        <f t="shared" si="29"/>
        <v>8.1739520226031676E-2</v>
      </c>
    </row>
    <row r="391" spans="1:7" x14ac:dyDescent="0.25">
      <c r="A391" s="2">
        <v>44682</v>
      </c>
      <c r="B391" s="1">
        <v>187062</v>
      </c>
      <c r="C391" s="4">
        <f t="shared" ref="C391:C394" si="30">AVERAGE(B388:B390)</f>
        <v>142119.66666666666</v>
      </c>
      <c r="D391" s="4">
        <f t="shared" ref="D391:D394" si="31">B391-C391</f>
        <v>44942.333333333343</v>
      </c>
      <c r="E391" s="4">
        <f t="shared" ref="E391:E394" si="32">ABS(D391)</f>
        <v>44942.333333333343</v>
      </c>
      <c r="F391" s="4">
        <f t="shared" ref="F391:F394" si="33">E391^2</f>
        <v>2019813325.4444454</v>
      </c>
      <c r="G391" s="6">
        <f t="shared" ref="G391:G394" si="34">E391/B391</f>
        <v>0.24025367703399592</v>
      </c>
    </row>
    <row r="392" spans="1:7" x14ac:dyDescent="0.25">
      <c r="A392" s="2">
        <v>44713</v>
      </c>
      <c r="B392" s="1">
        <v>178047</v>
      </c>
      <c r="C392" s="4">
        <f t="shared" si="30"/>
        <v>160366</v>
      </c>
      <c r="D392" s="4">
        <f t="shared" si="31"/>
        <v>17681</v>
      </c>
      <c r="E392" s="4">
        <f t="shared" si="32"/>
        <v>17681</v>
      </c>
      <c r="F392" s="4">
        <f t="shared" si="33"/>
        <v>312617761</v>
      </c>
      <c r="G392" s="6">
        <f t="shared" si="34"/>
        <v>9.9305239627738739E-2</v>
      </c>
    </row>
    <row r="393" spans="1:7" x14ac:dyDescent="0.25">
      <c r="A393" s="2">
        <v>44743</v>
      </c>
      <c r="B393" s="1">
        <v>181975</v>
      </c>
      <c r="C393" s="4">
        <f t="shared" si="30"/>
        <v>170781.66666666666</v>
      </c>
      <c r="D393" s="4">
        <f t="shared" si="31"/>
        <v>11193.333333333343</v>
      </c>
      <c r="E393" s="4">
        <f t="shared" si="32"/>
        <v>11193.333333333343</v>
      </c>
      <c r="F393" s="4">
        <f t="shared" si="33"/>
        <v>125290711.11111133</v>
      </c>
      <c r="G393" s="6">
        <f t="shared" si="34"/>
        <v>6.151028071621565E-2</v>
      </c>
    </row>
    <row r="394" spans="1:7" x14ac:dyDescent="0.25">
      <c r="A394" s="2">
        <v>44774</v>
      </c>
      <c r="B394" s="1">
        <v>208493</v>
      </c>
      <c r="C394" s="4">
        <f t="shared" si="30"/>
        <v>182361.33333333334</v>
      </c>
      <c r="D394" s="4">
        <f t="shared" si="31"/>
        <v>26131.666666666657</v>
      </c>
      <c r="E394" s="4">
        <f t="shared" si="32"/>
        <v>26131.666666666657</v>
      </c>
      <c r="F394" s="4">
        <f t="shared" si="33"/>
        <v>682864002.77777731</v>
      </c>
      <c r="G394" s="6">
        <f t="shared" si="34"/>
        <v>0.12533594253364216</v>
      </c>
    </row>
    <row r="395" spans="1:7" x14ac:dyDescent="0.25">
      <c r="A395" s="2"/>
    </row>
    <row r="396" spans="1:7" x14ac:dyDescent="0.25">
      <c r="A396" s="2"/>
    </row>
    <row r="397" spans="1:7" x14ac:dyDescent="0.25">
      <c r="A397" s="2"/>
    </row>
    <row r="398" spans="1:7" x14ac:dyDescent="0.25">
      <c r="A398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4"/>
  <sheetViews>
    <sheetView workbookViewId="0">
      <selection activeCell="H12" sqref="H12"/>
    </sheetView>
  </sheetViews>
  <sheetFormatPr defaultRowHeight="15" x14ac:dyDescent="0.25"/>
  <cols>
    <col min="1" max="1" width="10.7109375" bestFit="1" customWidth="1"/>
    <col min="3" max="3" width="20.28515625" bestFit="1" customWidth="1"/>
    <col min="4" max="5" width="19.7109375" bestFit="1" customWidth="1"/>
    <col min="6" max="6" width="28.7109375" customWidth="1"/>
    <col min="7" max="7" width="35.28515625" bestFit="1" customWidth="1"/>
    <col min="8" max="8" width="26" bestFit="1" customWidth="1"/>
    <col min="9" max="9" width="20.42578125" bestFit="1" customWidth="1"/>
  </cols>
  <sheetData>
    <row r="1" spans="1:10" ht="21" x14ac:dyDescent="0.35">
      <c r="C1" t="s">
        <v>23</v>
      </c>
      <c r="E1" s="4"/>
      <c r="F1" s="4"/>
      <c r="G1" s="3" t="s">
        <v>12</v>
      </c>
    </row>
    <row r="2" spans="1:10" ht="21" x14ac:dyDescent="0.35">
      <c r="A2" t="s">
        <v>0</v>
      </c>
      <c r="B2" s="1" t="s">
        <v>1</v>
      </c>
      <c r="C2" s="3" t="s">
        <v>2</v>
      </c>
      <c r="D2" s="3" t="s">
        <v>3</v>
      </c>
      <c r="E2" s="5" t="s">
        <v>4</v>
      </c>
      <c r="F2" s="5" t="s">
        <v>5</v>
      </c>
      <c r="G2" s="3" t="s">
        <v>6</v>
      </c>
      <c r="J2" s="10"/>
    </row>
    <row r="3" spans="1:10" x14ac:dyDescent="0.25">
      <c r="A3" s="2">
        <v>32874</v>
      </c>
      <c r="B3" s="1">
        <v>69792</v>
      </c>
      <c r="C3" t="e">
        <v>#N/A</v>
      </c>
      <c r="I3" s="4"/>
    </row>
    <row r="4" spans="1:10" x14ac:dyDescent="0.25">
      <c r="A4" s="2">
        <v>32905</v>
      </c>
      <c r="B4" s="1">
        <v>57258</v>
      </c>
      <c r="C4" s="4">
        <f>B3</f>
        <v>69792</v>
      </c>
      <c r="D4" s="4">
        <f>B4-C4</f>
        <v>-12534</v>
      </c>
      <c r="E4" s="6">
        <f>ABS(D4)</f>
        <v>12534</v>
      </c>
      <c r="F4" s="10">
        <f>E4^2</f>
        <v>157101156</v>
      </c>
      <c r="G4" s="10">
        <f>E4/B4</f>
        <v>0.2189039086241224</v>
      </c>
      <c r="H4" s="7" t="s">
        <v>7</v>
      </c>
      <c r="I4" s="4">
        <f>AVERAGE(E4:E394)</f>
        <v>19969.027533470282</v>
      </c>
    </row>
    <row r="5" spans="1:10" x14ac:dyDescent="0.25">
      <c r="A5" s="2">
        <v>32933</v>
      </c>
      <c r="B5" s="1">
        <v>32740</v>
      </c>
      <c r="C5">
        <f t="shared" ref="C5:C68" si="0">0.8*B4+0.2*C4</f>
        <v>59764.800000000003</v>
      </c>
      <c r="D5" s="4">
        <f t="shared" ref="D5:D68" si="1">B5-C5</f>
        <v>-27024.800000000003</v>
      </c>
      <c r="E5" s="6">
        <f t="shared" ref="E5:E68" si="2">ABS(D5)</f>
        <v>27024.800000000003</v>
      </c>
      <c r="F5" s="10">
        <f t="shared" ref="F5:F68" si="3">E5^2</f>
        <v>730339815.0400002</v>
      </c>
      <c r="G5" s="10">
        <f t="shared" ref="G5:G68" si="4">E5/B5</f>
        <v>0.8254367745876604</v>
      </c>
      <c r="H5" s="7" t="s">
        <v>8</v>
      </c>
      <c r="I5" s="13">
        <f>AVERAGE(F4:F394)</f>
        <v>806169752.65037513</v>
      </c>
    </row>
    <row r="6" spans="1:10" x14ac:dyDescent="0.25">
      <c r="A6" s="2">
        <v>32964</v>
      </c>
      <c r="B6" s="1">
        <v>32812</v>
      </c>
      <c r="C6">
        <f t="shared" si="0"/>
        <v>38144.959999999999</v>
      </c>
      <c r="D6" s="4">
        <f t="shared" si="1"/>
        <v>-5332.9599999999991</v>
      </c>
      <c r="E6" s="6">
        <f t="shared" si="2"/>
        <v>5332.9599999999991</v>
      </c>
      <c r="F6" s="10">
        <f t="shared" si="3"/>
        <v>28440462.361599989</v>
      </c>
      <c r="G6" s="10">
        <f t="shared" si="4"/>
        <v>0.16253078142143115</v>
      </c>
      <c r="H6" s="8" t="s">
        <v>9</v>
      </c>
      <c r="I6" s="13">
        <f>AVERAGE(G4:G394)</f>
        <v>0.12620833229895531</v>
      </c>
    </row>
    <row r="7" spans="1:10" x14ac:dyDescent="0.25">
      <c r="A7" s="2">
        <v>32994</v>
      </c>
      <c r="B7" s="1">
        <v>58464</v>
      </c>
      <c r="C7">
        <f t="shared" si="0"/>
        <v>33878.592000000004</v>
      </c>
      <c r="D7" s="4">
        <f t="shared" si="1"/>
        <v>24585.407999999996</v>
      </c>
      <c r="E7" s="6">
        <f t="shared" si="2"/>
        <v>24585.407999999996</v>
      </c>
      <c r="F7" s="10">
        <f t="shared" si="3"/>
        <v>604442286.52646375</v>
      </c>
      <c r="G7" s="10">
        <f t="shared" si="4"/>
        <v>0.42052216748768467</v>
      </c>
      <c r="H7" s="8"/>
    </row>
    <row r="8" spans="1:10" x14ac:dyDescent="0.25">
      <c r="A8" s="2">
        <v>33025</v>
      </c>
      <c r="B8" s="1">
        <v>37632</v>
      </c>
      <c r="C8">
        <f t="shared" si="0"/>
        <v>53546.91840000001</v>
      </c>
      <c r="D8" s="4">
        <f t="shared" si="1"/>
        <v>-15914.91840000001</v>
      </c>
      <c r="E8" s="6">
        <f t="shared" si="2"/>
        <v>15914.91840000001</v>
      </c>
      <c r="F8" s="10">
        <f t="shared" si="3"/>
        <v>253284627.67865887</v>
      </c>
      <c r="G8" s="10">
        <f t="shared" si="4"/>
        <v>0.42290918367346964</v>
      </c>
      <c r="H8" s="8" t="s">
        <v>10</v>
      </c>
    </row>
    <row r="9" spans="1:10" x14ac:dyDescent="0.25">
      <c r="A9" s="2">
        <v>33055</v>
      </c>
      <c r="B9" s="1">
        <v>43697</v>
      </c>
      <c r="C9">
        <f t="shared" si="0"/>
        <v>40814.983680000005</v>
      </c>
      <c r="D9" s="4">
        <f t="shared" si="1"/>
        <v>2882.0163199999952</v>
      </c>
      <c r="E9" s="6">
        <f t="shared" si="2"/>
        <v>2882.0163199999952</v>
      </c>
      <c r="F9" s="10">
        <f t="shared" si="3"/>
        <v>8306018.0687463144</v>
      </c>
      <c r="G9" s="10">
        <f t="shared" si="4"/>
        <v>6.5954557978808503E-2</v>
      </c>
      <c r="H9" s="9" t="s">
        <v>59</v>
      </c>
      <c r="I9" s="11">
        <f>100%-I6</f>
        <v>0.87379166770104466</v>
      </c>
    </row>
    <row r="10" spans="1:10" x14ac:dyDescent="0.25">
      <c r="A10" s="2">
        <v>33086</v>
      </c>
      <c r="B10" s="1">
        <v>84707</v>
      </c>
      <c r="C10">
        <f t="shared" si="0"/>
        <v>43120.596736</v>
      </c>
      <c r="D10" s="4">
        <f t="shared" si="1"/>
        <v>41586.403264</v>
      </c>
      <c r="E10" s="6">
        <f t="shared" si="2"/>
        <v>41586.403264</v>
      </c>
      <c r="F10" s="10">
        <f t="shared" si="3"/>
        <v>1729428936.4360299</v>
      </c>
      <c r="G10" s="10">
        <f t="shared" si="4"/>
        <v>0.49094411635402035</v>
      </c>
    </row>
    <row r="11" spans="1:10" x14ac:dyDescent="0.25">
      <c r="A11" s="2">
        <v>33117</v>
      </c>
      <c r="B11" s="1">
        <v>75195</v>
      </c>
      <c r="C11">
        <f t="shared" si="0"/>
        <v>76389.719347200007</v>
      </c>
      <c r="D11" s="4">
        <f t="shared" si="1"/>
        <v>-1194.7193472000072</v>
      </c>
      <c r="E11" s="6">
        <f t="shared" si="2"/>
        <v>1194.7193472000072</v>
      </c>
      <c r="F11" s="10">
        <f t="shared" si="3"/>
        <v>1427354.3185740113</v>
      </c>
      <c r="G11" s="10">
        <f t="shared" si="4"/>
        <v>1.5888281763415217E-2</v>
      </c>
    </row>
    <row r="12" spans="1:10" x14ac:dyDescent="0.25">
      <c r="A12" s="2">
        <v>33147</v>
      </c>
      <c r="B12" s="1">
        <v>80938</v>
      </c>
      <c r="C12">
        <f t="shared" si="0"/>
        <v>75433.943869440001</v>
      </c>
      <c r="D12" s="4">
        <f t="shared" si="1"/>
        <v>5504.0561305599986</v>
      </c>
      <c r="E12" s="6">
        <f t="shared" si="2"/>
        <v>5504.0561305599986</v>
      </c>
      <c r="F12" s="10">
        <f t="shared" si="3"/>
        <v>30294633.888355102</v>
      </c>
      <c r="G12" s="10">
        <f t="shared" si="4"/>
        <v>6.800336221008671E-2</v>
      </c>
    </row>
    <row r="13" spans="1:10" x14ac:dyDescent="0.25">
      <c r="A13" s="2">
        <v>33178</v>
      </c>
      <c r="B13" s="1">
        <v>73082</v>
      </c>
      <c r="C13">
        <f t="shared" si="0"/>
        <v>79837.188773888003</v>
      </c>
      <c r="D13" s="4">
        <f t="shared" si="1"/>
        <v>-6755.1887738880032</v>
      </c>
      <c r="E13" s="6">
        <f t="shared" si="2"/>
        <v>6755.1887738880032</v>
      </c>
      <c r="F13" s="10">
        <f t="shared" si="3"/>
        <v>45632575.370862506</v>
      </c>
      <c r="G13" s="10">
        <f t="shared" si="4"/>
        <v>9.2433003665581173E-2</v>
      </c>
    </row>
    <row r="14" spans="1:10" x14ac:dyDescent="0.25">
      <c r="A14" s="2">
        <v>33208</v>
      </c>
      <c r="B14" s="1">
        <v>66391</v>
      </c>
      <c r="C14">
        <f t="shared" si="0"/>
        <v>74433.037754777615</v>
      </c>
      <c r="D14" s="4">
        <f t="shared" si="1"/>
        <v>-8042.0377547776152</v>
      </c>
      <c r="E14" s="6">
        <f t="shared" si="2"/>
        <v>8042.0377547776152</v>
      </c>
      <c r="F14" s="10">
        <f t="shared" si="3"/>
        <v>64674371.249268584</v>
      </c>
      <c r="G14" s="10">
        <f t="shared" si="4"/>
        <v>0.12113144484610286</v>
      </c>
    </row>
    <row r="15" spans="1:10" x14ac:dyDescent="0.25">
      <c r="A15" s="2">
        <v>33239</v>
      </c>
      <c r="B15" s="1">
        <v>60486</v>
      </c>
      <c r="C15">
        <f t="shared" si="0"/>
        <v>67999.407550955526</v>
      </c>
      <c r="D15" s="4">
        <f t="shared" si="1"/>
        <v>-7513.4075509555259</v>
      </c>
      <c r="E15" s="6">
        <f t="shared" si="2"/>
        <v>7513.4075509555259</v>
      </c>
      <c r="F15" s="10">
        <f t="shared" si="3"/>
        <v>56451293.026755512</v>
      </c>
      <c r="G15" s="10">
        <f t="shared" si="4"/>
        <v>0.12421729906020444</v>
      </c>
    </row>
    <row r="16" spans="1:10" x14ac:dyDescent="0.25">
      <c r="A16" s="2">
        <v>33270</v>
      </c>
      <c r="B16" s="1">
        <v>58540</v>
      </c>
      <c r="C16">
        <f t="shared" si="0"/>
        <v>61988.681510191105</v>
      </c>
      <c r="D16" s="4">
        <f t="shared" si="1"/>
        <v>-3448.6815101911052</v>
      </c>
      <c r="E16" s="6">
        <f t="shared" si="2"/>
        <v>3448.6815101911052</v>
      </c>
      <c r="F16" s="10">
        <f t="shared" si="3"/>
        <v>11893404.158734001</v>
      </c>
      <c r="G16" s="10">
        <f t="shared" si="4"/>
        <v>5.8911539292639307E-2</v>
      </c>
    </row>
    <row r="17" spans="1:7" x14ac:dyDescent="0.25">
      <c r="A17" s="2">
        <v>33298</v>
      </c>
      <c r="B17" s="1">
        <v>66155</v>
      </c>
      <c r="C17">
        <f t="shared" si="0"/>
        <v>59229.736302038218</v>
      </c>
      <c r="D17" s="4">
        <f t="shared" si="1"/>
        <v>6925.2636979617819</v>
      </c>
      <c r="E17" s="6">
        <f t="shared" si="2"/>
        <v>6925.2636979617819</v>
      </c>
      <c r="F17" s="10">
        <f t="shared" si="3"/>
        <v>47959277.286307298</v>
      </c>
      <c r="G17" s="10">
        <f t="shared" si="4"/>
        <v>0.10468239283443098</v>
      </c>
    </row>
    <row r="18" spans="1:7" x14ac:dyDescent="0.25">
      <c r="A18" s="2">
        <v>33329</v>
      </c>
      <c r="B18" s="1">
        <v>39851</v>
      </c>
      <c r="C18">
        <f t="shared" si="0"/>
        <v>64769.947260407644</v>
      </c>
      <c r="D18" s="4">
        <f t="shared" si="1"/>
        <v>-24918.947260407644</v>
      </c>
      <c r="E18" s="6">
        <f t="shared" si="2"/>
        <v>24918.947260407644</v>
      </c>
      <c r="F18" s="10">
        <f t="shared" si="3"/>
        <v>620953932.56697762</v>
      </c>
      <c r="G18" s="10">
        <f t="shared" si="4"/>
        <v>0.62530293494285327</v>
      </c>
    </row>
    <row r="19" spans="1:7" x14ac:dyDescent="0.25">
      <c r="A19" s="2">
        <v>33359</v>
      </c>
      <c r="B19" s="1">
        <v>55941</v>
      </c>
      <c r="C19">
        <f t="shared" si="0"/>
        <v>44834.789452081532</v>
      </c>
      <c r="D19" s="4">
        <f t="shared" si="1"/>
        <v>11106.210547918468</v>
      </c>
      <c r="E19" s="6">
        <f t="shared" si="2"/>
        <v>11106.210547918468</v>
      </c>
      <c r="F19" s="10">
        <f t="shared" si="3"/>
        <v>123347912.73469545</v>
      </c>
      <c r="G19" s="10">
        <f t="shared" si="4"/>
        <v>0.19853435848337478</v>
      </c>
    </row>
    <row r="20" spans="1:7" x14ac:dyDescent="0.25">
      <c r="A20" s="2">
        <v>33390</v>
      </c>
      <c r="B20" s="1">
        <v>68826</v>
      </c>
      <c r="C20">
        <f t="shared" si="0"/>
        <v>53719.757890416309</v>
      </c>
      <c r="D20" s="4">
        <f t="shared" si="1"/>
        <v>15106.242109583691</v>
      </c>
      <c r="E20" s="6">
        <f t="shared" si="2"/>
        <v>15106.242109583691</v>
      </c>
      <c r="F20" s="10">
        <f t="shared" si="3"/>
        <v>228198550.67335951</v>
      </c>
      <c r="G20" s="10">
        <f t="shared" si="4"/>
        <v>0.21948452778868002</v>
      </c>
    </row>
    <row r="21" spans="1:7" x14ac:dyDescent="0.25">
      <c r="A21" s="2">
        <v>33420</v>
      </c>
      <c r="B21" s="1">
        <v>85112</v>
      </c>
      <c r="C21">
        <f t="shared" si="0"/>
        <v>65804.751578083262</v>
      </c>
      <c r="D21" s="4">
        <f t="shared" si="1"/>
        <v>19307.248421916738</v>
      </c>
      <c r="E21" s="6">
        <f t="shared" si="2"/>
        <v>19307.248421916738</v>
      </c>
      <c r="F21" s="10">
        <f t="shared" si="3"/>
        <v>372769841.62560636</v>
      </c>
      <c r="G21" s="10">
        <f t="shared" si="4"/>
        <v>0.22684519717450816</v>
      </c>
    </row>
    <row r="22" spans="1:7" x14ac:dyDescent="0.25">
      <c r="A22" s="2">
        <v>33451</v>
      </c>
      <c r="B22" s="1">
        <v>78648</v>
      </c>
      <c r="C22">
        <f t="shared" si="0"/>
        <v>81250.550315616652</v>
      </c>
      <c r="D22" s="4">
        <f t="shared" si="1"/>
        <v>-2602.5503156166524</v>
      </c>
      <c r="E22" s="6">
        <f t="shared" si="2"/>
        <v>2602.5503156166524</v>
      </c>
      <c r="F22" s="10">
        <f t="shared" si="3"/>
        <v>6773268.1453163372</v>
      </c>
      <c r="G22" s="10">
        <f t="shared" si="4"/>
        <v>3.3091118853838017E-2</v>
      </c>
    </row>
    <row r="23" spans="1:7" x14ac:dyDescent="0.25">
      <c r="A23" s="2">
        <v>33482</v>
      </c>
      <c r="B23" s="1">
        <v>73080</v>
      </c>
      <c r="C23">
        <f t="shared" si="0"/>
        <v>79168.510063123336</v>
      </c>
      <c r="D23" s="4">
        <f t="shared" si="1"/>
        <v>-6088.5100631233363</v>
      </c>
      <c r="E23" s="6">
        <f t="shared" si="2"/>
        <v>6088.5100631233363</v>
      </c>
      <c r="F23" s="10">
        <f t="shared" si="3"/>
        <v>37069954.788754135</v>
      </c>
      <c r="G23" s="10">
        <f t="shared" si="4"/>
        <v>8.3312945581873785E-2</v>
      </c>
    </row>
    <row r="24" spans="1:7" x14ac:dyDescent="0.25">
      <c r="A24" s="2">
        <v>33512</v>
      </c>
      <c r="B24" s="1">
        <v>80372</v>
      </c>
      <c r="C24">
        <f t="shared" si="0"/>
        <v>74297.702012624664</v>
      </c>
      <c r="D24" s="4">
        <f t="shared" si="1"/>
        <v>6074.2979873753357</v>
      </c>
      <c r="E24" s="6">
        <f t="shared" si="2"/>
        <v>6074.2979873753357</v>
      </c>
      <c r="F24" s="10">
        <f t="shared" si="3"/>
        <v>36897096.039432056</v>
      </c>
      <c r="G24" s="10">
        <f t="shared" si="4"/>
        <v>7.5577290441638079E-2</v>
      </c>
    </row>
    <row r="25" spans="1:7" x14ac:dyDescent="0.25">
      <c r="A25" s="2">
        <v>33543</v>
      </c>
      <c r="B25" s="1">
        <v>69039</v>
      </c>
      <c r="C25">
        <f t="shared" si="0"/>
        <v>79157.140402524936</v>
      </c>
      <c r="D25" s="4">
        <f t="shared" si="1"/>
        <v>-10118.140402524936</v>
      </c>
      <c r="E25" s="6">
        <f t="shared" si="2"/>
        <v>10118.140402524936</v>
      </c>
      <c r="F25" s="10">
        <f t="shared" si="3"/>
        <v>102376765.20520747</v>
      </c>
      <c r="G25" s="10">
        <f t="shared" si="4"/>
        <v>0.14655687948152402</v>
      </c>
    </row>
    <row r="26" spans="1:7" x14ac:dyDescent="0.25">
      <c r="A26" s="2">
        <v>33573</v>
      </c>
      <c r="B26" s="1">
        <v>55458</v>
      </c>
      <c r="C26">
        <f t="shared" si="0"/>
        <v>71062.62808050499</v>
      </c>
      <c r="D26" s="4">
        <f t="shared" si="1"/>
        <v>-15604.62808050499</v>
      </c>
      <c r="E26" s="6">
        <f t="shared" si="2"/>
        <v>15604.62808050499</v>
      </c>
      <c r="F26" s="10">
        <f t="shared" si="3"/>
        <v>243504417.53088486</v>
      </c>
      <c r="G26" s="10">
        <f t="shared" si="4"/>
        <v>0.28137740417081375</v>
      </c>
    </row>
    <row r="27" spans="1:7" x14ac:dyDescent="0.25">
      <c r="A27" s="2">
        <v>33604</v>
      </c>
      <c r="B27" s="1">
        <v>55747</v>
      </c>
      <c r="C27">
        <f t="shared" si="0"/>
        <v>58578.925616100998</v>
      </c>
      <c r="D27" s="4">
        <f t="shared" si="1"/>
        <v>-2831.925616100998</v>
      </c>
      <c r="E27" s="6">
        <f t="shared" si="2"/>
        <v>2831.925616100998</v>
      </c>
      <c r="F27" s="10">
        <f t="shared" si="3"/>
        <v>8019802.6951290173</v>
      </c>
      <c r="G27" s="10">
        <f t="shared" si="4"/>
        <v>5.0799605648752362E-2</v>
      </c>
    </row>
    <row r="28" spans="1:7" x14ac:dyDescent="0.25">
      <c r="A28" s="2">
        <v>33635</v>
      </c>
      <c r="B28" s="1">
        <v>45472</v>
      </c>
      <c r="C28">
        <f t="shared" si="0"/>
        <v>56313.385123220207</v>
      </c>
      <c r="D28" s="4">
        <f t="shared" si="1"/>
        <v>-10841.385123220207</v>
      </c>
      <c r="E28" s="6">
        <f t="shared" si="2"/>
        <v>10841.385123220207</v>
      </c>
      <c r="F28" s="10">
        <f t="shared" si="3"/>
        <v>117535631.38998042</v>
      </c>
      <c r="G28" s="10">
        <f t="shared" si="4"/>
        <v>0.23841891984562383</v>
      </c>
    </row>
    <row r="29" spans="1:7" x14ac:dyDescent="0.25">
      <c r="A29" s="2">
        <v>33664</v>
      </c>
      <c r="B29" s="1">
        <v>39612</v>
      </c>
      <c r="C29">
        <f t="shared" si="0"/>
        <v>47640.277024644041</v>
      </c>
      <c r="D29" s="4">
        <f t="shared" si="1"/>
        <v>-8028.2770246440414</v>
      </c>
      <c r="E29" s="6">
        <f t="shared" si="2"/>
        <v>8028.2770246440414</v>
      </c>
      <c r="F29" s="10">
        <f t="shared" si="3"/>
        <v>64453231.984427385</v>
      </c>
      <c r="G29" s="10">
        <f t="shared" si="4"/>
        <v>0.20267285228324855</v>
      </c>
    </row>
    <row r="30" spans="1:7" x14ac:dyDescent="0.25">
      <c r="A30" s="2">
        <v>33695</v>
      </c>
      <c r="B30" s="1">
        <v>76270</v>
      </c>
      <c r="C30">
        <f t="shared" si="0"/>
        <v>41217.65540492881</v>
      </c>
      <c r="D30" s="4">
        <f t="shared" si="1"/>
        <v>35052.34459507119</v>
      </c>
      <c r="E30" s="6">
        <f t="shared" si="2"/>
        <v>35052.34459507119</v>
      </c>
      <c r="F30" s="10">
        <f t="shared" si="3"/>
        <v>1228666861.6116164</v>
      </c>
      <c r="G30" s="10">
        <f t="shared" si="4"/>
        <v>0.45958233374945839</v>
      </c>
    </row>
    <row r="31" spans="1:7" x14ac:dyDescent="0.25">
      <c r="A31" s="2">
        <v>33725</v>
      </c>
      <c r="B31" s="1">
        <v>62091</v>
      </c>
      <c r="C31">
        <f t="shared" si="0"/>
        <v>69259.531080985762</v>
      </c>
      <c r="D31" s="4">
        <f t="shared" si="1"/>
        <v>-7168.5310809857619</v>
      </c>
      <c r="E31" s="6">
        <f t="shared" si="2"/>
        <v>7168.5310809857619</v>
      </c>
      <c r="F31" s="10">
        <f t="shared" si="3"/>
        <v>51387837.859058894</v>
      </c>
      <c r="G31" s="10">
        <f t="shared" si="4"/>
        <v>0.1154520152837893</v>
      </c>
    </row>
    <row r="32" spans="1:7" x14ac:dyDescent="0.25">
      <c r="A32" s="2">
        <v>33756</v>
      </c>
      <c r="B32" s="1">
        <v>67800</v>
      </c>
      <c r="C32">
        <f t="shared" si="0"/>
        <v>63524.706216197155</v>
      </c>
      <c r="D32" s="4">
        <f t="shared" si="1"/>
        <v>4275.2937838028447</v>
      </c>
      <c r="E32" s="6">
        <f t="shared" si="2"/>
        <v>4275.2937838028447</v>
      </c>
      <c r="F32" s="10">
        <f t="shared" si="3"/>
        <v>18278136.937823243</v>
      </c>
      <c r="G32" s="10">
        <f t="shared" si="4"/>
        <v>6.3057430439569975E-2</v>
      </c>
    </row>
    <row r="33" spans="1:7" x14ac:dyDescent="0.25">
      <c r="A33" s="2">
        <v>33786</v>
      </c>
      <c r="B33" s="1">
        <v>71403</v>
      </c>
      <c r="C33">
        <f t="shared" si="0"/>
        <v>66944.941243239431</v>
      </c>
      <c r="D33" s="4">
        <f t="shared" si="1"/>
        <v>4458.0587567605689</v>
      </c>
      <c r="E33" s="6">
        <f t="shared" si="2"/>
        <v>4458.0587567605689</v>
      </c>
      <c r="F33" s="10">
        <f t="shared" si="3"/>
        <v>19874287.878729589</v>
      </c>
      <c r="G33" s="10">
        <f t="shared" si="4"/>
        <v>6.2435174387078539E-2</v>
      </c>
    </row>
    <row r="34" spans="1:7" x14ac:dyDescent="0.25">
      <c r="A34" s="2">
        <v>33817</v>
      </c>
      <c r="B34" s="1">
        <v>67980</v>
      </c>
      <c r="C34">
        <f t="shared" si="0"/>
        <v>70511.388248647883</v>
      </c>
      <c r="D34" s="4">
        <f t="shared" si="1"/>
        <v>-2531.3882486478833</v>
      </c>
      <c r="E34" s="6">
        <f t="shared" si="2"/>
        <v>2531.3882486478833</v>
      </c>
      <c r="F34" s="10">
        <f t="shared" si="3"/>
        <v>6407926.465392598</v>
      </c>
      <c r="G34" s="10">
        <f t="shared" si="4"/>
        <v>3.7237249906559036E-2</v>
      </c>
    </row>
    <row r="35" spans="1:7" x14ac:dyDescent="0.25">
      <c r="A35" s="2">
        <v>33848</v>
      </c>
      <c r="B35" s="1">
        <v>69585</v>
      </c>
      <c r="C35">
        <f t="shared" si="0"/>
        <v>68486.277649729571</v>
      </c>
      <c r="D35" s="4">
        <f t="shared" si="1"/>
        <v>1098.7223502704292</v>
      </c>
      <c r="E35" s="6">
        <f t="shared" si="2"/>
        <v>1098.7223502704292</v>
      </c>
      <c r="F35" s="10">
        <f t="shared" si="3"/>
        <v>1207190.8029837757</v>
      </c>
      <c r="G35" s="10">
        <f t="shared" si="4"/>
        <v>1.5789643605237179E-2</v>
      </c>
    </row>
    <row r="36" spans="1:7" x14ac:dyDescent="0.25">
      <c r="A36" s="2">
        <v>33878</v>
      </c>
      <c r="B36" s="1">
        <v>72163</v>
      </c>
      <c r="C36">
        <f t="shared" si="0"/>
        <v>69365.25552994592</v>
      </c>
      <c r="D36" s="4">
        <f t="shared" si="1"/>
        <v>2797.74447005408</v>
      </c>
      <c r="E36" s="6">
        <f t="shared" si="2"/>
        <v>2797.74447005408</v>
      </c>
      <c r="F36" s="10">
        <f t="shared" si="3"/>
        <v>7827374.1197181847</v>
      </c>
      <c r="G36" s="10">
        <f t="shared" si="4"/>
        <v>3.8769791583693584E-2</v>
      </c>
    </row>
    <row r="37" spans="1:7" x14ac:dyDescent="0.25">
      <c r="A37" s="2">
        <v>33909</v>
      </c>
      <c r="B37" s="1">
        <v>75357</v>
      </c>
      <c r="C37">
        <f t="shared" si="0"/>
        <v>71603.451105989181</v>
      </c>
      <c r="D37" s="4">
        <f t="shared" si="1"/>
        <v>3753.5488940108189</v>
      </c>
      <c r="E37" s="6">
        <f t="shared" si="2"/>
        <v>3753.5488940108189</v>
      </c>
      <c r="F37" s="10">
        <f t="shared" si="3"/>
        <v>14089129.299729843</v>
      </c>
      <c r="G37" s="10">
        <f t="shared" si="4"/>
        <v>4.9810221930422109E-2</v>
      </c>
    </row>
    <row r="38" spans="1:7" x14ac:dyDescent="0.25">
      <c r="A38" s="2">
        <v>33939</v>
      </c>
      <c r="B38" s="1">
        <v>67997</v>
      </c>
      <c r="C38">
        <f t="shared" si="0"/>
        <v>74606.290221197851</v>
      </c>
      <c r="D38" s="4">
        <f t="shared" si="1"/>
        <v>-6609.2902211978508</v>
      </c>
      <c r="E38" s="6">
        <f t="shared" si="2"/>
        <v>6609.2902211978508</v>
      </c>
      <c r="F38" s="10">
        <f t="shared" si="3"/>
        <v>43682717.228021532</v>
      </c>
      <c r="G38" s="10">
        <f t="shared" si="4"/>
        <v>9.7199732652879553E-2</v>
      </c>
    </row>
    <row r="39" spans="1:7" x14ac:dyDescent="0.25">
      <c r="A39" s="2">
        <v>33970</v>
      </c>
      <c r="B39" s="1">
        <v>61071</v>
      </c>
      <c r="C39">
        <f t="shared" si="0"/>
        <v>69318.858044239576</v>
      </c>
      <c r="D39" s="4">
        <f t="shared" si="1"/>
        <v>-8247.858044239576</v>
      </c>
      <c r="E39" s="6">
        <f t="shared" si="2"/>
        <v>8247.858044239576</v>
      </c>
      <c r="F39" s="10">
        <f t="shared" si="3"/>
        <v>68027162.31792748</v>
      </c>
      <c r="G39" s="10">
        <f t="shared" si="4"/>
        <v>0.13505359408294568</v>
      </c>
    </row>
    <row r="40" spans="1:7" x14ac:dyDescent="0.25">
      <c r="A40" s="2">
        <v>34001</v>
      </c>
      <c r="B40" s="1">
        <v>66606</v>
      </c>
      <c r="C40">
        <f t="shared" si="0"/>
        <v>62720.571608847917</v>
      </c>
      <c r="D40" s="4">
        <f t="shared" si="1"/>
        <v>3885.4283911520833</v>
      </c>
      <c r="E40" s="6">
        <f t="shared" si="2"/>
        <v>3885.4283911520833</v>
      </c>
      <c r="F40" s="10">
        <f t="shared" si="3"/>
        <v>15096553.782770667</v>
      </c>
      <c r="G40" s="10">
        <f t="shared" si="4"/>
        <v>5.8334510271628434E-2</v>
      </c>
    </row>
    <row r="41" spans="1:7" x14ac:dyDescent="0.25">
      <c r="A41" s="2">
        <v>34029</v>
      </c>
      <c r="B41" s="1">
        <v>90636</v>
      </c>
      <c r="C41">
        <f t="shared" si="0"/>
        <v>65828.914321769582</v>
      </c>
      <c r="D41" s="4">
        <f t="shared" si="1"/>
        <v>24807.085678230418</v>
      </c>
      <c r="E41" s="6">
        <f t="shared" si="2"/>
        <v>24807.085678230418</v>
      </c>
      <c r="F41" s="10">
        <f t="shared" si="3"/>
        <v>615391499.84706473</v>
      </c>
      <c r="G41" s="10">
        <f t="shared" si="4"/>
        <v>0.27370013767410761</v>
      </c>
    </row>
    <row r="42" spans="1:7" x14ac:dyDescent="0.25">
      <c r="A42" s="2">
        <v>34060</v>
      </c>
      <c r="B42" s="1">
        <v>82832</v>
      </c>
      <c r="C42">
        <f t="shared" si="0"/>
        <v>85674.582864353928</v>
      </c>
      <c r="D42" s="4">
        <f t="shared" si="1"/>
        <v>-2842.582864353928</v>
      </c>
      <c r="E42" s="6">
        <f t="shared" si="2"/>
        <v>2842.582864353928</v>
      </c>
      <c r="F42" s="10">
        <f t="shared" si="3"/>
        <v>8080277.3407185823</v>
      </c>
      <c r="G42" s="10">
        <f t="shared" si="4"/>
        <v>3.4317448140258937E-2</v>
      </c>
    </row>
    <row r="43" spans="1:7" x14ac:dyDescent="0.25">
      <c r="A43" s="2">
        <v>34090</v>
      </c>
      <c r="B43" s="1">
        <v>90675</v>
      </c>
      <c r="C43">
        <f t="shared" si="0"/>
        <v>83400.516572870794</v>
      </c>
      <c r="D43" s="4">
        <f t="shared" si="1"/>
        <v>7274.4834271292057</v>
      </c>
      <c r="E43" s="6">
        <f t="shared" si="2"/>
        <v>7274.4834271292057</v>
      </c>
      <c r="F43" s="10">
        <f t="shared" si="3"/>
        <v>52918109.131577477</v>
      </c>
      <c r="G43" s="10">
        <f t="shared" si="4"/>
        <v>8.0225899389348834E-2</v>
      </c>
    </row>
    <row r="44" spans="1:7" x14ac:dyDescent="0.25">
      <c r="A44" s="2">
        <v>34121</v>
      </c>
      <c r="B44" s="1">
        <v>92286</v>
      </c>
      <c r="C44">
        <f t="shared" si="0"/>
        <v>89220.103314574168</v>
      </c>
      <c r="D44" s="4">
        <f t="shared" si="1"/>
        <v>3065.8966854258324</v>
      </c>
      <c r="E44" s="6">
        <f t="shared" si="2"/>
        <v>3065.8966854258324</v>
      </c>
      <c r="F44" s="10">
        <f t="shared" si="3"/>
        <v>9399722.4857051056</v>
      </c>
      <c r="G44" s="10">
        <f t="shared" si="4"/>
        <v>3.3221687855425876E-2</v>
      </c>
    </row>
    <row r="45" spans="1:7" x14ac:dyDescent="0.25">
      <c r="A45" s="2">
        <v>34151</v>
      </c>
      <c r="B45" s="1">
        <v>94397</v>
      </c>
      <c r="C45">
        <f t="shared" si="0"/>
        <v>91672.820662914834</v>
      </c>
      <c r="D45" s="4">
        <f t="shared" si="1"/>
        <v>2724.1793370851665</v>
      </c>
      <c r="E45" s="6">
        <f t="shared" si="2"/>
        <v>2724.1793370851665</v>
      </c>
      <c r="F45" s="10">
        <f t="shared" si="3"/>
        <v>7421153.0606017774</v>
      </c>
      <c r="G45" s="10">
        <f t="shared" si="4"/>
        <v>2.8858749081911148E-2</v>
      </c>
    </row>
    <row r="46" spans="1:7" x14ac:dyDescent="0.25">
      <c r="A46" s="2">
        <v>34182</v>
      </c>
      <c r="B46" s="1">
        <v>109283</v>
      </c>
      <c r="C46">
        <f t="shared" si="0"/>
        <v>93852.16413258297</v>
      </c>
      <c r="D46" s="4">
        <f t="shared" si="1"/>
        <v>15430.83586741703</v>
      </c>
      <c r="E46" s="6">
        <f t="shared" si="2"/>
        <v>15430.83586741703</v>
      </c>
      <c r="F46" s="10">
        <f t="shared" si="3"/>
        <v>238110695.56716388</v>
      </c>
      <c r="G46" s="10">
        <f t="shared" si="4"/>
        <v>0.14120069788912301</v>
      </c>
    </row>
    <row r="47" spans="1:7" x14ac:dyDescent="0.25">
      <c r="A47" s="2">
        <v>34213</v>
      </c>
      <c r="B47" s="1">
        <v>101182</v>
      </c>
      <c r="C47">
        <f t="shared" si="0"/>
        <v>106196.83282651661</v>
      </c>
      <c r="D47" s="4">
        <f t="shared" si="1"/>
        <v>-5014.8328265166056</v>
      </c>
      <c r="E47" s="6">
        <f t="shared" si="2"/>
        <v>5014.8328265166056</v>
      </c>
      <c r="F47" s="10">
        <f t="shared" si="3"/>
        <v>25148548.277908526</v>
      </c>
      <c r="G47" s="10">
        <f t="shared" si="4"/>
        <v>4.9562499520829847E-2</v>
      </c>
    </row>
    <row r="48" spans="1:7" x14ac:dyDescent="0.25">
      <c r="A48" s="2">
        <v>34243</v>
      </c>
      <c r="B48" s="1">
        <v>97551</v>
      </c>
      <c r="C48">
        <f t="shared" si="0"/>
        <v>102184.96656530333</v>
      </c>
      <c r="D48" s="4">
        <f t="shared" si="1"/>
        <v>-4633.9665653033298</v>
      </c>
      <c r="E48" s="6">
        <f t="shared" si="2"/>
        <v>4633.9665653033298</v>
      </c>
      <c r="F48" s="10">
        <f t="shared" si="3"/>
        <v>21473646.12834914</v>
      </c>
      <c r="G48" s="10">
        <f t="shared" si="4"/>
        <v>4.7503014477589464E-2</v>
      </c>
    </row>
    <row r="49" spans="1:7" x14ac:dyDescent="0.25">
      <c r="A49" s="2">
        <v>34274</v>
      </c>
      <c r="B49" s="1">
        <v>105926</v>
      </c>
      <c r="C49">
        <f t="shared" si="0"/>
        <v>98477.793313060669</v>
      </c>
      <c r="D49" s="4">
        <f t="shared" si="1"/>
        <v>7448.2066869393311</v>
      </c>
      <c r="E49" s="6">
        <f t="shared" si="2"/>
        <v>7448.2066869393311</v>
      </c>
      <c r="F49" s="10">
        <f t="shared" si="3"/>
        <v>55475782.851367764</v>
      </c>
      <c r="G49" s="10">
        <f t="shared" si="4"/>
        <v>7.0315188782162363E-2</v>
      </c>
    </row>
    <row r="50" spans="1:7" x14ac:dyDescent="0.25">
      <c r="A50" s="2">
        <v>34304</v>
      </c>
      <c r="B50" s="1">
        <v>105746</v>
      </c>
      <c r="C50">
        <f t="shared" si="0"/>
        <v>104436.35866261214</v>
      </c>
      <c r="D50" s="4">
        <f t="shared" si="1"/>
        <v>1309.6413373878604</v>
      </c>
      <c r="E50" s="6">
        <f t="shared" si="2"/>
        <v>1309.6413373878604</v>
      </c>
      <c r="F50" s="10">
        <f t="shared" si="3"/>
        <v>1715160.4325950637</v>
      </c>
      <c r="G50" s="10">
        <f t="shared" si="4"/>
        <v>1.2384783702342032E-2</v>
      </c>
    </row>
    <row r="51" spans="1:7" x14ac:dyDescent="0.25">
      <c r="A51" s="2">
        <v>34335</v>
      </c>
      <c r="B51" s="1">
        <v>93915</v>
      </c>
      <c r="C51">
        <f t="shared" si="0"/>
        <v>105484.07173252243</v>
      </c>
      <c r="D51" s="4">
        <f t="shared" si="1"/>
        <v>-11569.071732522425</v>
      </c>
      <c r="E51" s="6">
        <f t="shared" si="2"/>
        <v>11569.071732522425</v>
      </c>
      <c r="F51" s="10">
        <f t="shared" si="3"/>
        <v>133843420.75224942</v>
      </c>
      <c r="G51" s="10">
        <f t="shared" si="4"/>
        <v>0.12318662335646516</v>
      </c>
    </row>
    <row r="52" spans="1:7" x14ac:dyDescent="0.25">
      <c r="A52" s="2">
        <v>34366</v>
      </c>
      <c r="B52" s="1">
        <v>91542</v>
      </c>
      <c r="C52">
        <f t="shared" si="0"/>
        <v>96228.814346504485</v>
      </c>
      <c r="D52" s="4">
        <f t="shared" si="1"/>
        <v>-4686.814346504485</v>
      </c>
      <c r="E52" s="6">
        <f t="shared" si="2"/>
        <v>4686.814346504485</v>
      </c>
      <c r="F52" s="10">
        <f t="shared" si="3"/>
        <v>21966228.718600262</v>
      </c>
      <c r="G52" s="10">
        <f t="shared" si="4"/>
        <v>5.119851375876084E-2</v>
      </c>
    </row>
    <row r="53" spans="1:7" x14ac:dyDescent="0.25">
      <c r="A53" s="2">
        <v>34394</v>
      </c>
      <c r="B53" s="1">
        <v>114805</v>
      </c>
      <c r="C53">
        <f t="shared" si="0"/>
        <v>92479.362869300909</v>
      </c>
      <c r="D53" s="4">
        <f t="shared" si="1"/>
        <v>22325.637130699091</v>
      </c>
      <c r="E53" s="6">
        <f t="shared" si="2"/>
        <v>22325.637130699091</v>
      </c>
      <c r="F53" s="10">
        <f t="shared" si="3"/>
        <v>498434073.29164994</v>
      </c>
      <c r="G53" s="10">
        <f t="shared" si="4"/>
        <v>0.19446572127258474</v>
      </c>
    </row>
    <row r="54" spans="1:7" x14ac:dyDescent="0.25">
      <c r="A54" s="2">
        <v>34425</v>
      </c>
      <c r="B54" s="1">
        <v>96698</v>
      </c>
      <c r="C54">
        <f t="shared" si="0"/>
        <v>110339.87257386018</v>
      </c>
      <c r="D54" s="4">
        <f t="shared" si="1"/>
        <v>-13641.872573860179</v>
      </c>
      <c r="E54" s="6">
        <f t="shared" si="2"/>
        <v>13641.872573860179</v>
      </c>
      <c r="F54" s="10">
        <f t="shared" si="3"/>
        <v>186100687.32143855</v>
      </c>
      <c r="G54" s="10">
        <f t="shared" si="4"/>
        <v>0.14107709129309995</v>
      </c>
    </row>
    <row r="55" spans="1:7" x14ac:dyDescent="0.25">
      <c r="A55" s="2">
        <v>34455</v>
      </c>
      <c r="B55" s="1">
        <v>118772</v>
      </c>
      <c r="C55">
        <f t="shared" si="0"/>
        <v>99426.374514772047</v>
      </c>
      <c r="D55" s="4">
        <f t="shared" si="1"/>
        <v>19345.625485227953</v>
      </c>
      <c r="E55" s="6">
        <f t="shared" si="2"/>
        <v>19345.625485227953</v>
      </c>
      <c r="F55" s="10">
        <f t="shared" si="3"/>
        <v>374253225.41470128</v>
      </c>
      <c r="G55" s="10">
        <f t="shared" si="4"/>
        <v>0.16288035467305387</v>
      </c>
    </row>
    <row r="56" spans="1:7" x14ac:dyDescent="0.25">
      <c r="A56" s="2">
        <v>34486</v>
      </c>
      <c r="B56" s="1">
        <v>120281</v>
      </c>
      <c r="C56">
        <f t="shared" si="0"/>
        <v>114902.87490295441</v>
      </c>
      <c r="D56" s="4">
        <f t="shared" si="1"/>
        <v>5378.1250970455876</v>
      </c>
      <c r="E56" s="6">
        <f t="shared" si="2"/>
        <v>5378.1250970455876</v>
      </c>
      <c r="F56" s="10">
        <f t="shared" si="3"/>
        <v>28924229.559471611</v>
      </c>
      <c r="G56" s="10">
        <f t="shared" si="4"/>
        <v>4.4713006185894591E-2</v>
      </c>
    </row>
    <row r="57" spans="1:7" x14ac:dyDescent="0.25">
      <c r="A57" s="2">
        <v>34516</v>
      </c>
      <c r="B57" s="1">
        <v>109044</v>
      </c>
      <c r="C57">
        <f t="shared" si="0"/>
        <v>119205.37498059089</v>
      </c>
      <c r="D57" s="4">
        <f t="shared" si="1"/>
        <v>-10161.374980590888</v>
      </c>
      <c r="E57" s="6">
        <f t="shared" si="2"/>
        <v>10161.374980590888</v>
      </c>
      <c r="F57" s="10">
        <f t="shared" si="3"/>
        <v>103253541.49617848</v>
      </c>
      <c r="G57" s="10">
        <f t="shared" si="4"/>
        <v>9.3186007305224389E-2</v>
      </c>
    </row>
    <row r="58" spans="1:7" x14ac:dyDescent="0.25">
      <c r="A58" s="2">
        <v>34547</v>
      </c>
      <c r="B58" s="1">
        <v>159083</v>
      </c>
      <c r="C58">
        <f t="shared" si="0"/>
        <v>111076.27499611818</v>
      </c>
      <c r="D58" s="4">
        <f t="shared" si="1"/>
        <v>48006.725003881817</v>
      </c>
      <c r="E58" s="6">
        <f t="shared" si="2"/>
        <v>48006.725003881817</v>
      </c>
      <c r="F58" s="10">
        <f t="shared" si="3"/>
        <v>2304645645.5983315</v>
      </c>
      <c r="G58" s="10">
        <f t="shared" si="4"/>
        <v>0.30177155952478779</v>
      </c>
    </row>
    <row r="59" spans="1:7" x14ac:dyDescent="0.25">
      <c r="A59" s="2">
        <v>34578</v>
      </c>
      <c r="B59" s="1">
        <v>114803</v>
      </c>
      <c r="C59">
        <f t="shared" si="0"/>
        <v>149481.65499922365</v>
      </c>
      <c r="D59" s="4">
        <f t="shared" si="1"/>
        <v>-34678.654999223654</v>
      </c>
      <c r="E59" s="6">
        <f t="shared" si="2"/>
        <v>34678.654999223654</v>
      </c>
      <c r="F59" s="10">
        <f t="shared" si="3"/>
        <v>1202609112.5551798</v>
      </c>
      <c r="G59" s="10">
        <f t="shared" si="4"/>
        <v>0.30207098245885261</v>
      </c>
    </row>
    <row r="60" spans="1:7" x14ac:dyDescent="0.25">
      <c r="A60" s="2">
        <v>34608</v>
      </c>
      <c r="B60" s="1">
        <v>127987</v>
      </c>
      <c r="C60">
        <f t="shared" si="0"/>
        <v>121738.73099984475</v>
      </c>
      <c r="D60" s="4">
        <f t="shared" si="1"/>
        <v>6248.2690001552546</v>
      </c>
      <c r="E60" s="6">
        <f t="shared" si="2"/>
        <v>6248.2690001552546</v>
      </c>
      <c r="F60" s="10">
        <f t="shared" si="3"/>
        <v>39040865.498301148</v>
      </c>
      <c r="G60" s="10">
        <f t="shared" si="4"/>
        <v>4.8819559800255138E-2</v>
      </c>
    </row>
    <row r="61" spans="1:7" x14ac:dyDescent="0.25">
      <c r="A61" s="2">
        <v>34639</v>
      </c>
      <c r="B61" s="1">
        <v>139273</v>
      </c>
      <c r="C61">
        <f t="shared" si="0"/>
        <v>126737.34619996896</v>
      </c>
      <c r="D61" s="4">
        <f t="shared" si="1"/>
        <v>12535.653800031039</v>
      </c>
      <c r="E61" s="6">
        <f t="shared" si="2"/>
        <v>12535.653800031039</v>
      </c>
      <c r="F61" s="10">
        <f t="shared" si="3"/>
        <v>157142616.19423264</v>
      </c>
      <c r="G61" s="10">
        <f t="shared" si="4"/>
        <v>9.0007781838770173E-2</v>
      </c>
    </row>
    <row r="62" spans="1:7" x14ac:dyDescent="0.25">
      <c r="A62" s="2">
        <v>34669</v>
      </c>
      <c r="B62" s="1">
        <v>140448</v>
      </c>
      <c r="C62">
        <f t="shared" si="0"/>
        <v>136765.8692399938</v>
      </c>
      <c r="D62" s="4">
        <f t="shared" si="1"/>
        <v>3682.1307600061991</v>
      </c>
      <c r="E62" s="6">
        <f t="shared" si="2"/>
        <v>3682.1307600061991</v>
      </c>
      <c r="F62" s="10">
        <f t="shared" si="3"/>
        <v>13558086.933783829</v>
      </c>
      <c r="G62" s="10">
        <f t="shared" si="4"/>
        <v>2.6217039473728349E-2</v>
      </c>
    </row>
    <row r="63" spans="1:7" x14ac:dyDescent="0.25">
      <c r="A63" s="2">
        <v>34700</v>
      </c>
      <c r="B63" s="1">
        <v>110921</v>
      </c>
      <c r="C63">
        <f t="shared" si="0"/>
        <v>139711.57384799878</v>
      </c>
      <c r="D63" s="4">
        <f t="shared" si="1"/>
        <v>-28790.573847998778</v>
      </c>
      <c r="E63" s="6">
        <f t="shared" si="2"/>
        <v>28790.573847998778</v>
      </c>
      <c r="F63" s="10">
        <f t="shared" si="3"/>
        <v>828897142.49707115</v>
      </c>
      <c r="G63" s="10">
        <f t="shared" si="4"/>
        <v>0.25955927054388961</v>
      </c>
    </row>
    <row r="64" spans="1:7" x14ac:dyDescent="0.25">
      <c r="A64" s="2">
        <v>34731</v>
      </c>
      <c r="B64" s="1">
        <v>132244</v>
      </c>
      <c r="C64">
        <f t="shared" si="0"/>
        <v>116679.11476959976</v>
      </c>
      <c r="D64" s="4">
        <f t="shared" si="1"/>
        <v>15564.885230400236</v>
      </c>
      <c r="E64" s="6">
        <f t="shared" si="2"/>
        <v>15564.885230400236</v>
      </c>
      <c r="F64" s="10">
        <f t="shared" si="3"/>
        <v>242265652.23553139</v>
      </c>
      <c r="G64" s="10">
        <f t="shared" si="4"/>
        <v>0.1176982337981325</v>
      </c>
    </row>
    <row r="65" spans="1:7" x14ac:dyDescent="0.25">
      <c r="A65" s="2">
        <v>34759</v>
      </c>
      <c r="B65" s="1">
        <v>178474</v>
      </c>
      <c r="C65">
        <f t="shared" si="0"/>
        <v>129131.02295391996</v>
      </c>
      <c r="D65" s="4">
        <f t="shared" si="1"/>
        <v>49342.977046080036</v>
      </c>
      <c r="E65" s="6">
        <f t="shared" si="2"/>
        <v>49342.977046080036</v>
      </c>
      <c r="F65" s="10">
        <f t="shared" si="3"/>
        <v>2434729383.7699814</v>
      </c>
      <c r="G65" s="10">
        <f t="shared" si="4"/>
        <v>0.27647151431625916</v>
      </c>
    </row>
    <row r="66" spans="1:7" x14ac:dyDescent="0.25">
      <c r="A66" s="2">
        <v>34790</v>
      </c>
      <c r="B66" s="1">
        <v>135202</v>
      </c>
      <c r="C66">
        <f t="shared" si="0"/>
        <v>168605.40459078399</v>
      </c>
      <c r="D66" s="4">
        <f t="shared" si="1"/>
        <v>-33403.40459078399</v>
      </c>
      <c r="E66" s="6">
        <f t="shared" si="2"/>
        <v>33403.40459078399</v>
      </c>
      <c r="F66" s="10">
        <f t="shared" si="3"/>
        <v>1115787438.255609</v>
      </c>
      <c r="G66" s="10">
        <f t="shared" si="4"/>
        <v>0.24706294722551433</v>
      </c>
    </row>
    <row r="67" spans="1:7" x14ac:dyDescent="0.25">
      <c r="A67" s="2">
        <v>34820</v>
      </c>
      <c r="B67" s="1">
        <v>135837</v>
      </c>
      <c r="C67">
        <f t="shared" si="0"/>
        <v>141882.68091815681</v>
      </c>
      <c r="D67" s="4">
        <f t="shared" si="1"/>
        <v>-6045.6809181568096</v>
      </c>
      <c r="E67" s="6">
        <f t="shared" si="2"/>
        <v>6045.6809181568096</v>
      </c>
      <c r="F67" s="10">
        <f t="shared" si="3"/>
        <v>36550257.764165364</v>
      </c>
      <c r="G67" s="10">
        <f t="shared" si="4"/>
        <v>4.4506878966384784E-2</v>
      </c>
    </row>
    <row r="68" spans="1:7" x14ac:dyDescent="0.25">
      <c r="A68" s="2">
        <v>34851</v>
      </c>
      <c r="B68" s="1">
        <v>137598</v>
      </c>
      <c r="C68">
        <f t="shared" si="0"/>
        <v>137046.13618363137</v>
      </c>
      <c r="D68" s="4">
        <f t="shared" si="1"/>
        <v>551.86381636862643</v>
      </c>
      <c r="E68" s="6">
        <f t="shared" si="2"/>
        <v>551.86381636862643</v>
      </c>
      <c r="F68" s="10">
        <f t="shared" si="3"/>
        <v>304553.67181694502</v>
      </c>
      <c r="G68" s="10">
        <f t="shared" si="4"/>
        <v>4.0106964953605896E-3</v>
      </c>
    </row>
    <row r="69" spans="1:7" x14ac:dyDescent="0.25">
      <c r="A69" s="2">
        <v>34881</v>
      </c>
      <c r="B69" s="1">
        <v>133326</v>
      </c>
      <c r="C69">
        <f t="shared" ref="C69:C132" si="5">0.8*B68+0.2*C68</f>
        <v>137487.62723672629</v>
      </c>
      <c r="D69" s="4">
        <f t="shared" ref="D69:D132" si="6">B69-C69</f>
        <v>-4161.6272367262864</v>
      </c>
      <c r="E69" s="6">
        <f t="shared" ref="E69:E132" si="7">ABS(D69)</f>
        <v>4161.6272367262864</v>
      </c>
      <c r="F69" s="10">
        <f t="shared" ref="F69:F132" si="8">E69^2</f>
        <v>17319141.257462066</v>
      </c>
      <c r="G69" s="10">
        <f t="shared" ref="G69:G132" si="9">E69/B69</f>
        <v>3.1213921041104407E-2</v>
      </c>
    </row>
    <row r="70" spans="1:7" x14ac:dyDescent="0.25">
      <c r="A70" s="2">
        <v>34912</v>
      </c>
      <c r="B70" s="1">
        <v>155183</v>
      </c>
      <c r="C70">
        <f t="shared" si="5"/>
        <v>134158.32544734527</v>
      </c>
      <c r="D70" s="4">
        <f t="shared" si="6"/>
        <v>21024.674552654731</v>
      </c>
      <c r="E70" s="6">
        <f t="shared" si="7"/>
        <v>21024.674552654731</v>
      </c>
      <c r="F70" s="10">
        <f t="shared" si="8"/>
        <v>442036940.0450474</v>
      </c>
      <c r="G70" s="10">
        <f t="shared" si="9"/>
        <v>0.13548310415866899</v>
      </c>
    </row>
    <row r="71" spans="1:7" x14ac:dyDescent="0.25">
      <c r="A71" s="2">
        <v>34943</v>
      </c>
      <c r="B71" s="1">
        <v>137920</v>
      </c>
      <c r="C71">
        <f t="shared" si="5"/>
        <v>150978.06508946908</v>
      </c>
      <c r="D71" s="4">
        <f t="shared" si="6"/>
        <v>-13058.065089469077</v>
      </c>
      <c r="E71" s="6">
        <f t="shared" si="7"/>
        <v>13058.065089469077</v>
      </c>
      <c r="F71" s="10">
        <f t="shared" si="8"/>
        <v>170513063.88081107</v>
      </c>
      <c r="G71" s="10">
        <f t="shared" si="9"/>
        <v>9.4678546182345391E-2</v>
      </c>
    </row>
    <row r="72" spans="1:7" x14ac:dyDescent="0.25">
      <c r="A72" s="2">
        <v>34973</v>
      </c>
      <c r="B72" s="1">
        <v>146628</v>
      </c>
      <c r="C72">
        <f t="shared" si="5"/>
        <v>140531.6130178938</v>
      </c>
      <c r="D72" s="4">
        <f t="shared" si="6"/>
        <v>6096.3869821061962</v>
      </c>
      <c r="E72" s="6">
        <f t="shared" si="7"/>
        <v>6096.3869821061962</v>
      </c>
      <c r="F72" s="10">
        <f t="shared" si="8"/>
        <v>37165934.235593893</v>
      </c>
      <c r="G72" s="10">
        <f t="shared" si="9"/>
        <v>4.1577236149345255E-2</v>
      </c>
    </row>
    <row r="73" spans="1:7" x14ac:dyDescent="0.25">
      <c r="A73" s="2">
        <v>35004</v>
      </c>
      <c r="B73" s="1">
        <v>146066</v>
      </c>
      <c r="C73">
        <f t="shared" si="5"/>
        <v>145408.72260357876</v>
      </c>
      <c r="D73" s="4">
        <f t="shared" si="6"/>
        <v>657.27739642123925</v>
      </c>
      <c r="E73" s="6">
        <f t="shared" si="7"/>
        <v>657.27739642123925</v>
      </c>
      <c r="F73" s="10">
        <f t="shared" si="8"/>
        <v>432013.57584628288</v>
      </c>
      <c r="G73" s="10">
        <f t="shared" si="9"/>
        <v>4.49986578958306E-3</v>
      </c>
    </row>
    <row r="74" spans="1:7" x14ac:dyDescent="0.25">
      <c r="A74" s="2">
        <v>35034</v>
      </c>
      <c r="B74" s="1">
        <v>135447</v>
      </c>
      <c r="C74">
        <f t="shared" si="5"/>
        <v>145934.54452071575</v>
      </c>
      <c r="D74" s="4">
        <f t="shared" si="6"/>
        <v>-10487.544520715746</v>
      </c>
      <c r="E74" s="6">
        <f t="shared" si="7"/>
        <v>10487.544520715746</v>
      </c>
      <c r="F74" s="10">
        <f t="shared" si="8"/>
        <v>109988590.07399487</v>
      </c>
      <c r="G74" s="10">
        <f t="shared" si="9"/>
        <v>7.7429138487495081E-2</v>
      </c>
    </row>
    <row r="75" spans="1:7" x14ac:dyDescent="0.25">
      <c r="A75" s="2">
        <v>35065</v>
      </c>
      <c r="B75" s="1">
        <v>113611</v>
      </c>
      <c r="C75">
        <f t="shared" si="5"/>
        <v>137544.50890414315</v>
      </c>
      <c r="D75" s="4">
        <f t="shared" si="6"/>
        <v>-23933.508904143149</v>
      </c>
      <c r="E75" s="6">
        <f t="shared" si="7"/>
        <v>23933.508904143149</v>
      </c>
      <c r="F75" s="10">
        <f t="shared" si="8"/>
        <v>572812848.46469939</v>
      </c>
      <c r="G75" s="10">
        <f t="shared" si="9"/>
        <v>0.21066189809211389</v>
      </c>
    </row>
    <row r="76" spans="1:7" x14ac:dyDescent="0.25">
      <c r="A76" s="2">
        <v>35096</v>
      </c>
      <c r="B76" s="1">
        <v>129557</v>
      </c>
      <c r="C76">
        <f t="shared" si="5"/>
        <v>118397.70178082863</v>
      </c>
      <c r="D76" s="4">
        <f t="shared" si="6"/>
        <v>11159.298219171367</v>
      </c>
      <c r="E76" s="6">
        <f t="shared" si="7"/>
        <v>11159.298219171367</v>
      </c>
      <c r="F76" s="10">
        <f t="shared" si="8"/>
        <v>124529936.74440125</v>
      </c>
      <c r="G76" s="10">
        <f t="shared" si="9"/>
        <v>8.6134274637197278E-2</v>
      </c>
    </row>
    <row r="77" spans="1:7" x14ac:dyDescent="0.25">
      <c r="A77" s="2">
        <v>35125</v>
      </c>
      <c r="B77" s="1">
        <v>135244</v>
      </c>
      <c r="C77">
        <f t="shared" si="5"/>
        <v>127325.14035616574</v>
      </c>
      <c r="D77" s="4">
        <f t="shared" si="6"/>
        <v>7918.8596438342647</v>
      </c>
      <c r="E77" s="6">
        <f t="shared" si="7"/>
        <v>7918.8596438342647</v>
      </c>
      <c r="F77" s="10">
        <f t="shared" si="8"/>
        <v>62708338.058746941</v>
      </c>
      <c r="G77" s="10">
        <f t="shared" si="9"/>
        <v>5.8552391557734645E-2</v>
      </c>
    </row>
    <row r="78" spans="1:7" x14ac:dyDescent="0.25">
      <c r="A78" s="2">
        <v>35156</v>
      </c>
      <c r="B78" s="1">
        <v>128993</v>
      </c>
      <c r="C78">
        <f t="shared" si="5"/>
        <v>133660.22807123317</v>
      </c>
      <c r="D78" s="4">
        <f t="shared" si="6"/>
        <v>-4667.2280712331703</v>
      </c>
      <c r="E78" s="6">
        <f t="shared" si="7"/>
        <v>4667.2280712331703</v>
      </c>
      <c r="F78" s="10">
        <f t="shared" si="8"/>
        <v>21783017.8689069</v>
      </c>
      <c r="G78" s="10">
        <f t="shared" si="9"/>
        <v>3.6182025933447319E-2</v>
      </c>
    </row>
    <row r="79" spans="1:7" x14ac:dyDescent="0.25">
      <c r="A79" s="2">
        <v>35186</v>
      </c>
      <c r="B79" s="1">
        <v>147166</v>
      </c>
      <c r="C79">
        <f t="shared" si="5"/>
        <v>129926.44561424665</v>
      </c>
      <c r="D79" s="4">
        <f t="shared" si="6"/>
        <v>17239.554385753348</v>
      </c>
      <c r="E79" s="6">
        <f t="shared" si="7"/>
        <v>17239.554385753348</v>
      </c>
      <c r="F79" s="10">
        <f t="shared" si="8"/>
        <v>297202235.41934752</v>
      </c>
      <c r="G79" s="10">
        <f t="shared" si="9"/>
        <v>0.11714359557067086</v>
      </c>
    </row>
    <row r="80" spans="1:7" x14ac:dyDescent="0.25">
      <c r="A80" s="2">
        <v>35217</v>
      </c>
      <c r="B80" s="1">
        <v>129070</v>
      </c>
      <c r="C80">
        <f t="shared" si="5"/>
        <v>143718.08912284934</v>
      </c>
      <c r="D80" s="4">
        <f t="shared" si="6"/>
        <v>-14648.089122849342</v>
      </c>
      <c r="E80" s="6">
        <f t="shared" si="7"/>
        <v>14648.089122849342</v>
      </c>
      <c r="F80" s="10">
        <f t="shared" si="8"/>
        <v>214566514.95093721</v>
      </c>
      <c r="G80" s="10">
        <f t="shared" si="9"/>
        <v>0.11348949502478765</v>
      </c>
    </row>
    <row r="81" spans="1:7" x14ac:dyDescent="0.25">
      <c r="A81" s="2">
        <v>35247</v>
      </c>
      <c r="B81" s="1">
        <v>153716</v>
      </c>
      <c r="C81">
        <f t="shared" si="5"/>
        <v>131999.61782456987</v>
      </c>
      <c r="D81" s="4">
        <f t="shared" si="6"/>
        <v>21716.382175430132</v>
      </c>
      <c r="E81" s="6">
        <f t="shared" si="7"/>
        <v>21716.382175430132</v>
      </c>
      <c r="F81" s="10">
        <f t="shared" si="8"/>
        <v>471601254.78933954</v>
      </c>
      <c r="G81" s="10">
        <f t="shared" si="9"/>
        <v>0.14127600363937476</v>
      </c>
    </row>
    <row r="82" spans="1:7" x14ac:dyDescent="0.25">
      <c r="A82" s="2">
        <v>35278</v>
      </c>
      <c r="B82" s="1">
        <v>151652</v>
      </c>
      <c r="C82">
        <f t="shared" si="5"/>
        <v>149372.72356491396</v>
      </c>
      <c r="D82" s="4">
        <f t="shared" si="6"/>
        <v>2279.276435086038</v>
      </c>
      <c r="E82" s="6">
        <f t="shared" si="7"/>
        <v>2279.276435086038</v>
      </c>
      <c r="F82" s="10">
        <f t="shared" si="8"/>
        <v>5195101.0675385175</v>
      </c>
      <c r="G82" s="10">
        <f t="shared" si="9"/>
        <v>1.5029649691966067E-2</v>
      </c>
    </row>
    <row r="83" spans="1:7" x14ac:dyDescent="0.25">
      <c r="A83" s="2">
        <v>35309</v>
      </c>
      <c r="B83" s="1">
        <v>165120</v>
      </c>
      <c r="C83">
        <f t="shared" si="5"/>
        <v>151196.14471298282</v>
      </c>
      <c r="D83" s="4">
        <f t="shared" si="6"/>
        <v>13923.855287017184</v>
      </c>
      <c r="E83" s="6">
        <f t="shared" si="7"/>
        <v>13923.855287017184</v>
      </c>
      <c r="F83" s="10">
        <f t="shared" si="8"/>
        <v>193873746.05379641</v>
      </c>
      <c r="G83" s="10">
        <f t="shared" si="9"/>
        <v>8.4325673976606008E-2</v>
      </c>
    </row>
    <row r="84" spans="1:7" x14ac:dyDescent="0.25">
      <c r="A84" s="2">
        <v>35339</v>
      </c>
      <c r="B84" s="1">
        <v>163423</v>
      </c>
      <c r="C84">
        <f t="shared" si="5"/>
        <v>162335.22894259656</v>
      </c>
      <c r="D84" s="4">
        <f t="shared" si="6"/>
        <v>1087.7710574034427</v>
      </c>
      <c r="E84" s="6">
        <f t="shared" si="7"/>
        <v>1087.7710574034427</v>
      </c>
      <c r="F84" s="10">
        <f t="shared" si="8"/>
        <v>1183245.8733246038</v>
      </c>
      <c r="G84" s="10">
        <f t="shared" si="9"/>
        <v>6.6561686996533089E-3</v>
      </c>
    </row>
    <row r="85" spans="1:7" x14ac:dyDescent="0.25">
      <c r="A85" s="2">
        <v>35370</v>
      </c>
      <c r="B85" s="1">
        <v>158599</v>
      </c>
      <c r="C85">
        <f t="shared" si="5"/>
        <v>163205.44578851931</v>
      </c>
      <c r="D85" s="4">
        <f t="shared" si="6"/>
        <v>-4606.4457885193115</v>
      </c>
      <c r="E85" s="6">
        <f t="shared" si="7"/>
        <v>4606.4457885193115</v>
      </c>
      <c r="F85" s="10">
        <f t="shared" si="8"/>
        <v>21219342.802567299</v>
      </c>
      <c r="G85" s="10">
        <f t="shared" si="9"/>
        <v>2.9044608027284608E-2</v>
      </c>
    </row>
    <row r="86" spans="1:7" x14ac:dyDescent="0.25">
      <c r="A86" s="2">
        <v>35400</v>
      </c>
      <c r="B86" s="1">
        <v>152407</v>
      </c>
      <c r="C86">
        <f t="shared" si="5"/>
        <v>159520.28915770387</v>
      </c>
      <c r="D86" s="4">
        <f t="shared" si="6"/>
        <v>-7113.2891577038681</v>
      </c>
      <c r="E86" s="6">
        <f t="shared" si="7"/>
        <v>7113.2891577038681</v>
      </c>
      <c r="F86" s="10">
        <f t="shared" si="8"/>
        <v>50598882.641107403</v>
      </c>
      <c r="G86" s="10">
        <f t="shared" si="9"/>
        <v>4.6672981934582192E-2</v>
      </c>
    </row>
    <row r="87" spans="1:7" x14ac:dyDescent="0.25">
      <c r="A87" s="2">
        <v>35431</v>
      </c>
      <c r="B87" s="1">
        <v>150152</v>
      </c>
      <c r="C87">
        <f t="shared" si="5"/>
        <v>153829.6578315408</v>
      </c>
      <c r="D87" s="4">
        <f t="shared" si="6"/>
        <v>-3677.6578315407969</v>
      </c>
      <c r="E87" s="6">
        <f t="shared" si="7"/>
        <v>3677.6578315407969</v>
      </c>
      <c r="F87" s="10">
        <f t="shared" si="8"/>
        <v>13525167.125893356</v>
      </c>
      <c r="G87" s="10">
        <f t="shared" si="9"/>
        <v>2.449289940554103E-2</v>
      </c>
    </row>
    <row r="88" spans="1:7" x14ac:dyDescent="0.25">
      <c r="A88" s="2">
        <v>35462</v>
      </c>
      <c r="B88" s="1">
        <v>137523</v>
      </c>
      <c r="C88">
        <f t="shared" si="5"/>
        <v>150887.53156630817</v>
      </c>
      <c r="D88" s="4">
        <f t="shared" si="6"/>
        <v>-13364.531566308171</v>
      </c>
      <c r="E88" s="6">
        <f t="shared" si="7"/>
        <v>13364.531566308171</v>
      </c>
      <c r="F88" s="10">
        <f t="shared" si="8"/>
        <v>178610703.98684755</v>
      </c>
      <c r="G88" s="10">
        <f t="shared" si="9"/>
        <v>9.7180337589408111E-2</v>
      </c>
    </row>
    <row r="89" spans="1:7" x14ac:dyDescent="0.25">
      <c r="A89" s="2">
        <v>35490</v>
      </c>
      <c r="B89" s="1">
        <v>159027</v>
      </c>
      <c r="C89">
        <f t="shared" si="5"/>
        <v>140195.90631326166</v>
      </c>
      <c r="D89" s="4">
        <f t="shared" si="6"/>
        <v>18831.093686738343</v>
      </c>
      <c r="E89" s="6">
        <f t="shared" si="7"/>
        <v>18831.093686738343</v>
      </c>
      <c r="F89" s="10">
        <f t="shared" si="8"/>
        <v>354610089.43871665</v>
      </c>
      <c r="G89" s="10">
        <f t="shared" si="9"/>
        <v>0.1184144433758943</v>
      </c>
    </row>
    <row r="90" spans="1:7" x14ac:dyDescent="0.25">
      <c r="A90" s="2">
        <v>35521</v>
      </c>
      <c r="B90" s="1">
        <v>176706</v>
      </c>
      <c r="C90">
        <f t="shared" si="5"/>
        <v>155260.78126265234</v>
      </c>
      <c r="D90" s="4">
        <f t="shared" si="6"/>
        <v>21445.218737347663</v>
      </c>
      <c r="E90" s="6">
        <f t="shared" si="7"/>
        <v>21445.218737347663</v>
      </c>
      <c r="F90" s="10">
        <f t="shared" si="8"/>
        <v>459897406.69268727</v>
      </c>
      <c r="G90" s="10">
        <f t="shared" si="9"/>
        <v>0.12136101059017612</v>
      </c>
    </row>
    <row r="91" spans="1:7" x14ac:dyDescent="0.25">
      <c r="A91" s="2">
        <v>35551</v>
      </c>
      <c r="B91" s="1">
        <v>167344</v>
      </c>
      <c r="C91">
        <f t="shared" si="5"/>
        <v>172416.95625253048</v>
      </c>
      <c r="D91" s="4">
        <f t="shared" si="6"/>
        <v>-5072.9562525304791</v>
      </c>
      <c r="E91" s="6">
        <f t="shared" si="7"/>
        <v>5072.9562525304791</v>
      </c>
      <c r="F91" s="10">
        <f t="shared" si="8"/>
        <v>25734885.140088081</v>
      </c>
      <c r="G91" s="10">
        <f t="shared" si="9"/>
        <v>3.0314539227761252E-2</v>
      </c>
    </row>
    <row r="92" spans="1:7" x14ac:dyDescent="0.25">
      <c r="A92" s="2">
        <v>35582</v>
      </c>
      <c r="B92" s="1">
        <v>167959</v>
      </c>
      <c r="C92">
        <f t="shared" si="5"/>
        <v>168358.59125050611</v>
      </c>
      <c r="D92" s="4">
        <f t="shared" si="6"/>
        <v>-399.59125050611328</v>
      </c>
      <c r="E92" s="6">
        <f t="shared" si="7"/>
        <v>399.59125050611328</v>
      </c>
      <c r="F92" s="10">
        <f t="shared" si="8"/>
        <v>159673.16748103939</v>
      </c>
      <c r="G92" s="10">
        <f t="shared" si="9"/>
        <v>2.3790999619318601E-3</v>
      </c>
    </row>
    <row r="93" spans="1:7" x14ac:dyDescent="0.25">
      <c r="A93" s="2">
        <v>35612</v>
      </c>
      <c r="B93" s="1">
        <v>175383</v>
      </c>
      <c r="C93">
        <f t="shared" si="5"/>
        <v>168038.91825010124</v>
      </c>
      <c r="D93" s="4">
        <f t="shared" si="6"/>
        <v>7344.0817498987599</v>
      </c>
      <c r="E93" s="6">
        <f t="shared" si="7"/>
        <v>7344.0817498987599</v>
      </c>
      <c r="F93" s="10">
        <f t="shared" si="8"/>
        <v>53935536.74919603</v>
      </c>
      <c r="G93" s="10">
        <f t="shared" si="9"/>
        <v>4.1874536014886048E-2</v>
      </c>
    </row>
    <row r="94" spans="1:7" x14ac:dyDescent="0.25">
      <c r="A94" s="2">
        <v>35643</v>
      </c>
      <c r="B94" s="1">
        <v>173822</v>
      </c>
      <c r="C94">
        <f t="shared" si="5"/>
        <v>173914.18365002025</v>
      </c>
      <c r="D94" s="4">
        <f t="shared" si="6"/>
        <v>-92.183650020248024</v>
      </c>
      <c r="E94" s="6">
        <f t="shared" si="7"/>
        <v>92.183650020248024</v>
      </c>
      <c r="F94" s="10">
        <f t="shared" si="8"/>
        <v>8497.8253310555738</v>
      </c>
      <c r="G94" s="10">
        <f t="shared" si="9"/>
        <v>5.3033361726506439E-4</v>
      </c>
    </row>
    <row r="95" spans="1:7" x14ac:dyDescent="0.25">
      <c r="A95" s="2">
        <v>35674</v>
      </c>
      <c r="B95" s="1">
        <v>180865</v>
      </c>
      <c r="C95">
        <f t="shared" si="5"/>
        <v>173840.43673000406</v>
      </c>
      <c r="D95" s="4">
        <f t="shared" si="6"/>
        <v>7024.5632699959388</v>
      </c>
      <c r="E95" s="6">
        <f t="shared" si="7"/>
        <v>7024.5632699959388</v>
      </c>
      <c r="F95" s="10">
        <f t="shared" si="8"/>
        <v>49344489.134176038</v>
      </c>
      <c r="G95" s="10">
        <f t="shared" si="9"/>
        <v>3.8838709921742397E-2</v>
      </c>
    </row>
    <row r="96" spans="1:7" x14ac:dyDescent="0.25">
      <c r="A96" s="2">
        <v>35704</v>
      </c>
      <c r="B96" s="1">
        <v>185697</v>
      </c>
      <c r="C96">
        <f t="shared" si="5"/>
        <v>179460.08734600083</v>
      </c>
      <c r="D96" s="4">
        <f t="shared" si="6"/>
        <v>6236.9126539991703</v>
      </c>
      <c r="E96" s="6">
        <f t="shared" si="7"/>
        <v>6236.9126539991703</v>
      </c>
      <c r="F96" s="10">
        <f t="shared" si="8"/>
        <v>38899079.453614973</v>
      </c>
      <c r="G96" s="10">
        <f t="shared" si="9"/>
        <v>3.3586501957485422E-2</v>
      </c>
    </row>
    <row r="97" spans="1:7" x14ac:dyDescent="0.25">
      <c r="A97" s="2">
        <v>35735</v>
      </c>
      <c r="B97" s="1">
        <v>140970</v>
      </c>
      <c r="C97">
        <f t="shared" si="5"/>
        <v>184449.61746920017</v>
      </c>
      <c r="D97" s="4">
        <f t="shared" si="6"/>
        <v>-43479.617469200166</v>
      </c>
      <c r="E97" s="6">
        <f t="shared" si="7"/>
        <v>43479.617469200166</v>
      </c>
      <c r="F97" s="10">
        <f t="shared" si="8"/>
        <v>1890477135.2679763</v>
      </c>
      <c r="G97" s="10">
        <f t="shared" si="9"/>
        <v>0.30843170510888962</v>
      </c>
    </row>
    <row r="98" spans="1:7" x14ac:dyDescent="0.25">
      <c r="A98" s="2">
        <v>35765</v>
      </c>
      <c r="B98" s="1">
        <v>115568</v>
      </c>
      <c r="C98">
        <f t="shared" si="5"/>
        <v>149665.92349384003</v>
      </c>
      <c r="D98" s="4">
        <f t="shared" si="6"/>
        <v>-34097.923493840033</v>
      </c>
      <c r="E98" s="6">
        <f t="shared" si="7"/>
        <v>34097.923493840033</v>
      </c>
      <c r="F98" s="10">
        <f t="shared" si="8"/>
        <v>1162668386.591768</v>
      </c>
      <c r="G98" s="10">
        <f t="shared" si="9"/>
        <v>0.29504640985255465</v>
      </c>
    </row>
    <row r="99" spans="1:7" x14ac:dyDescent="0.25">
      <c r="A99" s="2">
        <v>35796</v>
      </c>
      <c r="B99" s="1">
        <v>125788</v>
      </c>
      <c r="C99">
        <f t="shared" si="5"/>
        <v>122387.58469876801</v>
      </c>
      <c r="D99" s="4">
        <f t="shared" si="6"/>
        <v>3400.4153012319875</v>
      </c>
      <c r="E99" s="6">
        <f t="shared" si="7"/>
        <v>3400.4153012319875</v>
      </c>
      <c r="F99" s="10">
        <f t="shared" si="8"/>
        <v>11562824.220852628</v>
      </c>
      <c r="G99" s="10">
        <f t="shared" si="9"/>
        <v>2.7032906964352621E-2</v>
      </c>
    </row>
    <row r="100" spans="1:7" x14ac:dyDescent="0.25">
      <c r="A100" s="2">
        <v>35827</v>
      </c>
      <c r="B100" s="1">
        <v>115902</v>
      </c>
      <c r="C100">
        <f t="shared" si="5"/>
        <v>125107.91693975362</v>
      </c>
      <c r="D100" s="4">
        <f t="shared" si="6"/>
        <v>-9205.916939753617</v>
      </c>
      <c r="E100" s="6">
        <f t="shared" si="7"/>
        <v>9205.916939753617</v>
      </c>
      <c r="F100" s="10">
        <f t="shared" si="8"/>
        <v>84748906.701642603</v>
      </c>
      <c r="G100" s="10">
        <f t="shared" si="9"/>
        <v>7.9428456279905579E-2</v>
      </c>
    </row>
    <row r="101" spans="1:7" x14ac:dyDescent="0.25">
      <c r="A101" s="2">
        <v>35855</v>
      </c>
      <c r="B101" s="1">
        <v>128629</v>
      </c>
      <c r="C101">
        <f t="shared" si="5"/>
        <v>117743.18338795073</v>
      </c>
      <c r="D101" s="4">
        <f t="shared" si="6"/>
        <v>10885.816612049268</v>
      </c>
      <c r="E101" s="6">
        <f t="shared" si="7"/>
        <v>10885.816612049268</v>
      </c>
      <c r="F101" s="10">
        <f t="shared" si="8"/>
        <v>118501003.31116781</v>
      </c>
      <c r="G101" s="10">
        <f t="shared" si="9"/>
        <v>8.4629567298581718E-2</v>
      </c>
    </row>
    <row r="102" spans="1:7" x14ac:dyDescent="0.25">
      <c r="A102" s="2">
        <v>35886</v>
      </c>
      <c r="B102" s="1">
        <v>138591</v>
      </c>
      <c r="C102">
        <f t="shared" si="5"/>
        <v>126451.83667759015</v>
      </c>
      <c r="D102" s="4">
        <f t="shared" si="6"/>
        <v>12139.163322409848</v>
      </c>
      <c r="E102" s="6">
        <f t="shared" si="7"/>
        <v>12139.163322409848</v>
      </c>
      <c r="F102" s="10">
        <f t="shared" si="8"/>
        <v>147359286.1681405</v>
      </c>
      <c r="G102" s="10">
        <f t="shared" si="9"/>
        <v>8.7589838607195616E-2</v>
      </c>
    </row>
    <row r="103" spans="1:7" x14ac:dyDescent="0.25">
      <c r="A103" s="2">
        <v>35916</v>
      </c>
      <c r="B103" s="1">
        <v>154580</v>
      </c>
      <c r="C103">
        <f t="shared" si="5"/>
        <v>136163.16733551802</v>
      </c>
      <c r="D103" s="4">
        <f t="shared" si="6"/>
        <v>18416.832664481975</v>
      </c>
      <c r="E103" s="6">
        <f t="shared" si="7"/>
        <v>18416.832664481975</v>
      </c>
      <c r="F103" s="10">
        <f t="shared" si="8"/>
        <v>339179725.39153028</v>
      </c>
      <c r="G103" s="10">
        <f t="shared" si="9"/>
        <v>0.11914110922811473</v>
      </c>
    </row>
    <row r="104" spans="1:7" x14ac:dyDescent="0.25">
      <c r="A104" s="2">
        <v>35947</v>
      </c>
      <c r="B104" s="1">
        <v>129611</v>
      </c>
      <c r="C104">
        <f t="shared" si="5"/>
        <v>150896.63346710362</v>
      </c>
      <c r="D104" s="4">
        <f t="shared" si="6"/>
        <v>-21285.633467103617</v>
      </c>
      <c r="E104" s="6">
        <f t="shared" si="7"/>
        <v>21285.633467103617</v>
      </c>
      <c r="F104" s="10">
        <f t="shared" si="8"/>
        <v>453078192.09588152</v>
      </c>
      <c r="G104" s="10">
        <f t="shared" si="9"/>
        <v>0.16422705994941492</v>
      </c>
    </row>
    <row r="105" spans="1:7" x14ac:dyDescent="0.25">
      <c r="A105" s="2">
        <v>35977</v>
      </c>
      <c r="B105" s="1">
        <v>135337</v>
      </c>
      <c r="C105">
        <f t="shared" si="5"/>
        <v>133868.12669342072</v>
      </c>
      <c r="D105" s="4">
        <f t="shared" si="6"/>
        <v>1468.8733065792767</v>
      </c>
      <c r="E105" s="6">
        <f t="shared" si="7"/>
        <v>1468.8733065792767</v>
      </c>
      <c r="F105" s="10">
        <f t="shared" si="8"/>
        <v>2157588.7907811375</v>
      </c>
      <c r="G105" s="10">
        <f t="shared" si="9"/>
        <v>1.0853449585695535E-2</v>
      </c>
    </row>
    <row r="106" spans="1:7" x14ac:dyDescent="0.25">
      <c r="A106" s="2">
        <v>36008</v>
      </c>
      <c r="B106" s="1">
        <v>146373</v>
      </c>
      <c r="C106">
        <f t="shared" si="5"/>
        <v>135043.22533868416</v>
      </c>
      <c r="D106" s="4">
        <f t="shared" si="6"/>
        <v>11329.774661315838</v>
      </c>
      <c r="E106" s="6">
        <f t="shared" si="7"/>
        <v>11329.774661315838</v>
      </c>
      <c r="F106" s="10">
        <f t="shared" si="8"/>
        <v>128363793.8761944</v>
      </c>
      <c r="G106" s="10">
        <f t="shared" si="9"/>
        <v>7.7403446409623614E-2</v>
      </c>
    </row>
    <row r="107" spans="1:7" x14ac:dyDescent="0.25">
      <c r="A107" s="2">
        <v>36039</v>
      </c>
      <c r="B107" s="1">
        <v>124538</v>
      </c>
      <c r="C107">
        <f t="shared" si="5"/>
        <v>144107.04506773685</v>
      </c>
      <c r="D107" s="4">
        <f t="shared" si="6"/>
        <v>-19569.04506773685</v>
      </c>
      <c r="E107" s="6">
        <f t="shared" si="7"/>
        <v>19569.04506773685</v>
      </c>
      <c r="F107" s="10">
        <f t="shared" si="8"/>
        <v>382947524.86311591</v>
      </c>
      <c r="G107" s="10">
        <f t="shared" si="9"/>
        <v>0.15713312457030665</v>
      </c>
    </row>
    <row r="108" spans="1:7" x14ac:dyDescent="0.25">
      <c r="A108" s="2">
        <v>36069</v>
      </c>
      <c r="B108" s="1">
        <v>108528</v>
      </c>
      <c r="C108">
        <f t="shared" si="5"/>
        <v>128451.80901354738</v>
      </c>
      <c r="D108" s="4">
        <f t="shared" si="6"/>
        <v>-19923.809013547376</v>
      </c>
      <c r="E108" s="6">
        <f t="shared" si="7"/>
        <v>19923.809013547376</v>
      </c>
      <c r="F108" s="10">
        <f t="shared" si="8"/>
        <v>396958165.60831165</v>
      </c>
      <c r="G108" s="10">
        <f t="shared" si="9"/>
        <v>0.18358220011008566</v>
      </c>
    </row>
    <row r="109" spans="1:7" x14ac:dyDescent="0.25">
      <c r="A109" s="2">
        <v>36100</v>
      </c>
      <c r="B109" s="1">
        <v>111375</v>
      </c>
      <c r="C109">
        <f t="shared" si="5"/>
        <v>112512.76180270949</v>
      </c>
      <c r="D109" s="4">
        <f t="shared" si="6"/>
        <v>-1137.7618027094868</v>
      </c>
      <c r="E109" s="6">
        <f t="shared" si="7"/>
        <v>1137.7618027094868</v>
      </c>
      <c r="F109" s="10">
        <f t="shared" si="8"/>
        <v>1294501.9197047411</v>
      </c>
      <c r="G109" s="10">
        <f t="shared" si="9"/>
        <v>1.0215594188188433E-2</v>
      </c>
    </row>
    <row r="110" spans="1:7" x14ac:dyDescent="0.25">
      <c r="A110" s="2">
        <v>36130</v>
      </c>
      <c r="B110" s="1">
        <v>127366</v>
      </c>
      <c r="C110">
        <f t="shared" si="5"/>
        <v>111602.5523605419</v>
      </c>
      <c r="D110" s="4">
        <f t="shared" si="6"/>
        <v>15763.4476394581</v>
      </c>
      <c r="E110" s="6">
        <f t="shared" si="7"/>
        <v>15763.4476394581</v>
      </c>
      <c r="F110" s="10">
        <f t="shared" si="8"/>
        <v>248486281.48193714</v>
      </c>
      <c r="G110" s="10">
        <f t="shared" si="9"/>
        <v>0.12376495799081466</v>
      </c>
    </row>
    <row r="111" spans="1:7" x14ac:dyDescent="0.25">
      <c r="A111" s="2">
        <v>36161</v>
      </c>
      <c r="B111" s="1">
        <v>93861</v>
      </c>
      <c r="C111">
        <f t="shared" si="5"/>
        <v>124213.31047210838</v>
      </c>
      <c r="D111" s="4">
        <f t="shared" si="6"/>
        <v>-30352.31047210838</v>
      </c>
      <c r="E111" s="6">
        <f t="shared" si="7"/>
        <v>30352.31047210838</v>
      </c>
      <c r="F111" s="10">
        <f t="shared" si="8"/>
        <v>921262750.99526</v>
      </c>
      <c r="G111" s="10">
        <f t="shared" si="9"/>
        <v>0.32337510224809429</v>
      </c>
    </row>
    <row r="112" spans="1:7" x14ac:dyDescent="0.25">
      <c r="A112" s="2">
        <v>36192</v>
      </c>
      <c r="B112" s="1">
        <v>57175</v>
      </c>
      <c r="C112">
        <f t="shared" si="5"/>
        <v>99931.462094421673</v>
      </c>
      <c r="D112" s="4">
        <f t="shared" si="6"/>
        <v>-42756.462094421673</v>
      </c>
      <c r="E112" s="6">
        <f t="shared" si="7"/>
        <v>42756.462094421673</v>
      </c>
      <c r="F112" s="10">
        <f t="shared" si="8"/>
        <v>1828115050.8317173</v>
      </c>
      <c r="G112" s="10">
        <f t="shared" si="9"/>
        <v>0.74781743934274902</v>
      </c>
    </row>
    <row r="113" spans="1:7" x14ac:dyDescent="0.25">
      <c r="A113" s="2">
        <v>36220</v>
      </c>
      <c r="B113" s="1">
        <v>105723</v>
      </c>
      <c r="C113">
        <f t="shared" si="5"/>
        <v>65726.292418884332</v>
      </c>
      <c r="D113" s="4">
        <f t="shared" si="6"/>
        <v>39996.707581115668</v>
      </c>
      <c r="E113" s="6">
        <f t="shared" si="7"/>
        <v>39996.707581115668</v>
      </c>
      <c r="F113" s="10">
        <f t="shared" si="8"/>
        <v>1599736617.3292756</v>
      </c>
      <c r="G113" s="10">
        <f t="shared" si="9"/>
        <v>0.37831604836332366</v>
      </c>
    </row>
    <row r="114" spans="1:7" x14ac:dyDescent="0.25">
      <c r="A114" s="2">
        <v>36251</v>
      </c>
      <c r="B114" s="1">
        <v>129560</v>
      </c>
      <c r="C114">
        <f t="shared" si="5"/>
        <v>97723.658483776875</v>
      </c>
      <c r="D114" s="4">
        <f t="shared" si="6"/>
        <v>31836.341516223125</v>
      </c>
      <c r="E114" s="6">
        <f t="shared" si="7"/>
        <v>31836.341516223125</v>
      </c>
      <c r="F114" s="10">
        <f t="shared" si="8"/>
        <v>1013552641.1375922</v>
      </c>
      <c r="G114" s="10">
        <f t="shared" si="9"/>
        <v>0.24572662485507196</v>
      </c>
    </row>
    <row r="115" spans="1:7" x14ac:dyDescent="0.25">
      <c r="A115" s="2">
        <v>36281</v>
      </c>
      <c r="B115" s="1">
        <v>101648</v>
      </c>
      <c r="C115">
        <f t="shared" si="5"/>
        <v>123192.73169675538</v>
      </c>
      <c r="D115" s="4">
        <f t="shared" si="6"/>
        <v>-21544.731696755378</v>
      </c>
      <c r="E115" s="6">
        <f t="shared" si="7"/>
        <v>21544.731696755378</v>
      </c>
      <c r="F115" s="10">
        <f t="shared" si="8"/>
        <v>464175463.88517588</v>
      </c>
      <c r="G115" s="10">
        <f t="shared" si="9"/>
        <v>0.21195430993974676</v>
      </c>
    </row>
    <row r="116" spans="1:7" x14ac:dyDescent="0.25">
      <c r="A116" s="2">
        <v>36312</v>
      </c>
      <c r="B116" s="1">
        <v>103799</v>
      </c>
      <c r="C116">
        <f t="shared" si="5"/>
        <v>105956.94633935108</v>
      </c>
      <c r="D116" s="4">
        <f t="shared" si="6"/>
        <v>-2157.9463393510814</v>
      </c>
      <c r="E116" s="6">
        <f t="shared" si="7"/>
        <v>2157.9463393510814</v>
      </c>
      <c r="F116" s="10">
        <f t="shared" si="8"/>
        <v>4656732.4035187326</v>
      </c>
      <c r="G116" s="10">
        <f t="shared" si="9"/>
        <v>2.0789664056022519E-2</v>
      </c>
    </row>
    <row r="117" spans="1:7" x14ac:dyDescent="0.25">
      <c r="A117" s="2">
        <v>36342</v>
      </c>
      <c r="B117" s="1">
        <v>115943</v>
      </c>
      <c r="C117">
        <f t="shared" si="5"/>
        <v>104230.58926787024</v>
      </c>
      <c r="D117" s="4">
        <f t="shared" si="6"/>
        <v>11712.410732129763</v>
      </c>
      <c r="E117" s="6">
        <f t="shared" si="7"/>
        <v>11712.410732129763</v>
      </c>
      <c r="F117" s="10">
        <f t="shared" si="8"/>
        <v>137180565.15810847</v>
      </c>
      <c r="G117" s="10">
        <f t="shared" si="9"/>
        <v>0.10101869653303575</v>
      </c>
    </row>
    <row r="118" spans="1:7" x14ac:dyDescent="0.25">
      <c r="A118" s="2">
        <v>36373</v>
      </c>
      <c r="B118" s="1">
        <v>121715</v>
      </c>
      <c r="C118">
        <f t="shared" si="5"/>
        <v>113600.51785357406</v>
      </c>
      <c r="D118" s="4">
        <f t="shared" si="6"/>
        <v>8114.4821464259439</v>
      </c>
      <c r="E118" s="6">
        <f t="shared" si="7"/>
        <v>8114.4821464259439</v>
      </c>
      <c r="F118" s="10">
        <f t="shared" si="8"/>
        <v>65844820.504665397</v>
      </c>
      <c r="G118" s="10">
        <f t="shared" si="9"/>
        <v>6.6667889302271244E-2</v>
      </c>
    </row>
    <row r="119" spans="1:7" x14ac:dyDescent="0.25">
      <c r="A119" s="2">
        <v>36404</v>
      </c>
      <c r="B119" s="1">
        <v>107371</v>
      </c>
      <c r="C119">
        <f t="shared" si="5"/>
        <v>120092.10357071481</v>
      </c>
      <c r="D119" s="4">
        <f t="shared" si="6"/>
        <v>-12721.103570714811</v>
      </c>
      <c r="E119" s="6">
        <f t="shared" si="7"/>
        <v>12721.103570714811</v>
      </c>
      <c r="F119" s="10">
        <f t="shared" si="8"/>
        <v>161826476.05685312</v>
      </c>
      <c r="G119" s="10">
        <f t="shared" si="9"/>
        <v>0.11847802079439337</v>
      </c>
    </row>
    <row r="120" spans="1:7" x14ac:dyDescent="0.25">
      <c r="A120" s="2">
        <v>36434</v>
      </c>
      <c r="B120" s="1">
        <v>81339</v>
      </c>
      <c r="C120">
        <f t="shared" si="5"/>
        <v>109915.22071414297</v>
      </c>
      <c r="D120" s="4">
        <f t="shared" si="6"/>
        <v>-28576.220714142968</v>
      </c>
      <c r="E120" s="6">
        <f t="shared" si="7"/>
        <v>28576.220714142968</v>
      </c>
      <c r="F120" s="10">
        <f t="shared" si="8"/>
        <v>816600390.30341363</v>
      </c>
      <c r="G120" s="10">
        <f t="shared" si="9"/>
        <v>0.35132249860636311</v>
      </c>
    </row>
    <row r="121" spans="1:7" x14ac:dyDescent="0.25">
      <c r="A121" s="2">
        <v>36465</v>
      </c>
      <c r="B121" s="1">
        <v>80401</v>
      </c>
      <c r="C121">
        <f t="shared" si="5"/>
        <v>87054.244142828597</v>
      </c>
      <c r="D121" s="4">
        <f t="shared" si="6"/>
        <v>-6653.2441428285965</v>
      </c>
      <c r="E121" s="6">
        <f t="shared" si="7"/>
        <v>6653.2441428285965</v>
      </c>
      <c r="F121" s="10">
        <f t="shared" si="8"/>
        <v>44265657.624083027</v>
      </c>
      <c r="G121" s="10">
        <f t="shared" si="9"/>
        <v>8.2750763582898179E-2</v>
      </c>
    </row>
    <row r="122" spans="1:7" x14ac:dyDescent="0.25">
      <c r="A122" s="2">
        <v>36495</v>
      </c>
      <c r="B122" s="1">
        <v>78346</v>
      </c>
      <c r="C122">
        <f t="shared" si="5"/>
        <v>81731.648828565725</v>
      </c>
      <c r="D122" s="4">
        <f t="shared" si="6"/>
        <v>-3385.6488285657251</v>
      </c>
      <c r="E122" s="6">
        <f t="shared" si="7"/>
        <v>3385.6488285657251</v>
      </c>
      <c r="F122" s="10">
        <f t="shared" si="8"/>
        <v>11462617.990368467</v>
      </c>
      <c r="G122" s="10">
        <f t="shared" si="9"/>
        <v>4.3214061069687351E-2</v>
      </c>
    </row>
    <row r="123" spans="1:7" x14ac:dyDescent="0.25">
      <c r="A123" s="2">
        <v>36526</v>
      </c>
      <c r="B123" s="1">
        <v>83998</v>
      </c>
      <c r="C123">
        <f t="shared" si="5"/>
        <v>79023.129765713151</v>
      </c>
      <c r="D123" s="4">
        <f t="shared" si="6"/>
        <v>4974.8702342868492</v>
      </c>
      <c r="E123" s="6">
        <f t="shared" si="7"/>
        <v>4974.8702342868492</v>
      </c>
      <c r="F123" s="10">
        <f t="shared" si="8"/>
        <v>24749333.847993288</v>
      </c>
      <c r="G123" s="10">
        <f t="shared" si="9"/>
        <v>5.9226055790457498E-2</v>
      </c>
    </row>
    <row r="124" spans="1:7" x14ac:dyDescent="0.25">
      <c r="A124" s="2">
        <v>36557</v>
      </c>
      <c r="B124" s="1">
        <v>98936</v>
      </c>
      <c r="C124">
        <f t="shared" si="5"/>
        <v>83003.025953142642</v>
      </c>
      <c r="D124" s="4">
        <f t="shared" si="6"/>
        <v>15932.974046857358</v>
      </c>
      <c r="E124" s="6">
        <f t="shared" si="7"/>
        <v>15932.974046857358</v>
      </c>
      <c r="F124" s="10">
        <f t="shared" si="8"/>
        <v>253859661.97783014</v>
      </c>
      <c r="G124" s="10">
        <f t="shared" si="9"/>
        <v>0.16104324054800434</v>
      </c>
    </row>
    <row r="125" spans="1:7" x14ac:dyDescent="0.25">
      <c r="A125" s="2">
        <v>36586</v>
      </c>
      <c r="B125" s="1">
        <v>92716</v>
      </c>
      <c r="C125">
        <f t="shared" si="5"/>
        <v>95749.405190628531</v>
      </c>
      <c r="D125" s="4">
        <f t="shared" si="6"/>
        <v>-3033.4051906285313</v>
      </c>
      <c r="E125" s="6">
        <f t="shared" si="7"/>
        <v>3033.4051906285313</v>
      </c>
      <c r="F125" s="10">
        <f t="shared" si="8"/>
        <v>9201547.0505321156</v>
      </c>
      <c r="G125" s="10">
        <f t="shared" si="9"/>
        <v>3.2717170613794075E-2</v>
      </c>
    </row>
    <row r="126" spans="1:7" x14ac:dyDescent="0.25">
      <c r="A126" s="2">
        <v>36617</v>
      </c>
      <c r="B126" s="1">
        <v>113309</v>
      </c>
      <c r="C126">
        <f t="shared" si="5"/>
        <v>93322.681038125709</v>
      </c>
      <c r="D126" s="4">
        <f t="shared" si="6"/>
        <v>19986.318961874291</v>
      </c>
      <c r="E126" s="6">
        <f t="shared" si="7"/>
        <v>19986.318961874291</v>
      </c>
      <c r="F126" s="10">
        <f t="shared" si="8"/>
        <v>399452945.64577585</v>
      </c>
      <c r="G126" s="10">
        <f t="shared" si="9"/>
        <v>0.17638774467936608</v>
      </c>
    </row>
    <row r="127" spans="1:7" x14ac:dyDescent="0.25">
      <c r="A127" s="2">
        <v>36647</v>
      </c>
      <c r="B127" s="1">
        <v>123089</v>
      </c>
      <c r="C127">
        <f t="shared" si="5"/>
        <v>109311.73620762516</v>
      </c>
      <c r="D127" s="4">
        <f t="shared" si="6"/>
        <v>13777.263792374841</v>
      </c>
      <c r="E127" s="6">
        <f t="shared" si="7"/>
        <v>13777.263792374841</v>
      </c>
      <c r="F127" s="10">
        <f t="shared" si="8"/>
        <v>189812997.60468277</v>
      </c>
      <c r="G127" s="10">
        <f t="shared" si="9"/>
        <v>0.11192928525193023</v>
      </c>
    </row>
    <row r="128" spans="1:7" x14ac:dyDescent="0.25">
      <c r="A128" s="2">
        <v>36678</v>
      </c>
      <c r="B128" s="1">
        <v>115922</v>
      </c>
      <c r="C128">
        <f t="shared" si="5"/>
        <v>120333.54724152504</v>
      </c>
      <c r="D128" s="4">
        <f t="shared" si="6"/>
        <v>-4411.5472415250406</v>
      </c>
      <c r="E128" s="6">
        <f t="shared" si="7"/>
        <v>4411.5472415250406</v>
      </c>
      <c r="F128" s="10">
        <f t="shared" si="8"/>
        <v>19461749.064207196</v>
      </c>
      <c r="G128" s="10">
        <f t="shared" si="9"/>
        <v>3.8056169161376101E-2</v>
      </c>
    </row>
    <row r="129" spans="1:7" x14ac:dyDescent="0.25">
      <c r="A129" s="2">
        <v>36708</v>
      </c>
      <c r="B129" s="1">
        <v>121700</v>
      </c>
      <c r="C129">
        <f t="shared" si="5"/>
        <v>116804.30944830502</v>
      </c>
      <c r="D129" s="4">
        <f t="shared" si="6"/>
        <v>4895.6905516949773</v>
      </c>
      <c r="E129" s="6">
        <f t="shared" si="7"/>
        <v>4895.6905516949773</v>
      </c>
      <c r="F129" s="10">
        <f t="shared" si="8"/>
        <v>23967785.977955472</v>
      </c>
      <c r="G129" s="10">
        <f t="shared" si="9"/>
        <v>4.0227531238249611E-2</v>
      </c>
    </row>
    <row r="130" spans="1:7" x14ac:dyDescent="0.25">
      <c r="A130" s="2">
        <v>36739</v>
      </c>
      <c r="B130" s="1">
        <v>134259</v>
      </c>
      <c r="C130">
        <f t="shared" si="5"/>
        <v>120720.861889661</v>
      </c>
      <c r="D130" s="4">
        <f t="shared" si="6"/>
        <v>13538.138110339001</v>
      </c>
      <c r="E130" s="6">
        <f t="shared" si="7"/>
        <v>13538.138110339001</v>
      </c>
      <c r="F130" s="10">
        <f t="shared" si="8"/>
        <v>183281183.49461326</v>
      </c>
      <c r="G130" s="10">
        <f t="shared" si="9"/>
        <v>0.10083598202235233</v>
      </c>
    </row>
    <row r="131" spans="1:7" x14ac:dyDescent="0.25">
      <c r="A131" s="2">
        <v>36770</v>
      </c>
      <c r="B131" s="1">
        <v>120680</v>
      </c>
      <c r="C131">
        <f t="shared" si="5"/>
        <v>131551.37237793222</v>
      </c>
      <c r="D131" s="4">
        <f t="shared" si="6"/>
        <v>-10871.372377932217</v>
      </c>
      <c r="E131" s="6">
        <f t="shared" si="7"/>
        <v>10871.372377932217</v>
      </c>
      <c r="F131" s="10">
        <f t="shared" si="8"/>
        <v>118186737.3796676</v>
      </c>
      <c r="G131" s="10">
        <f t="shared" si="9"/>
        <v>9.0084292160525492E-2</v>
      </c>
    </row>
    <row r="132" spans="1:7" x14ac:dyDescent="0.25">
      <c r="A132" s="2">
        <v>36800</v>
      </c>
      <c r="B132" s="1">
        <v>130493</v>
      </c>
      <c r="C132">
        <f t="shared" si="5"/>
        <v>122854.27447558644</v>
      </c>
      <c r="D132" s="4">
        <f t="shared" si="6"/>
        <v>7638.7255244135595</v>
      </c>
      <c r="E132" s="6">
        <f t="shared" si="7"/>
        <v>7638.7255244135595</v>
      </c>
      <c r="F132" s="10">
        <f t="shared" si="8"/>
        <v>58350127.637327209</v>
      </c>
      <c r="G132" s="10">
        <f t="shared" si="9"/>
        <v>5.853743514528411E-2</v>
      </c>
    </row>
    <row r="133" spans="1:7" x14ac:dyDescent="0.25">
      <c r="A133" s="2">
        <v>36831</v>
      </c>
      <c r="B133" s="1">
        <v>125055</v>
      </c>
      <c r="C133">
        <f t="shared" ref="C133:C196" si="10">0.8*B132+0.2*C132</f>
        <v>128965.25489511729</v>
      </c>
      <c r="D133" s="4">
        <f t="shared" ref="D133:D196" si="11">B133-C133</f>
        <v>-3910.2548951172939</v>
      </c>
      <c r="E133" s="6">
        <f t="shared" ref="E133:E196" si="12">ABS(D133)</f>
        <v>3910.2548951172939</v>
      </c>
      <c r="F133" s="10">
        <f t="shared" ref="F133:F196" si="13">E133^2</f>
        <v>15290093.34478876</v>
      </c>
      <c r="G133" s="10">
        <f t="shared" ref="G133:G196" si="14">E133/B133</f>
        <v>3.1268281117246763E-2</v>
      </c>
    </row>
    <row r="134" spans="1:7" x14ac:dyDescent="0.25">
      <c r="A134" s="2">
        <v>36861</v>
      </c>
      <c r="B134" s="1">
        <v>151595</v>
      </c>
      <c r="C134">
        <f t="shared" si="10"/>
        <v>125837.05097902346</v>
      </c>
      <c r="D134" s="4">
        <f t="shared" si="11"/>
        <v>25757.949020976535</v>
      </c>
      <c r="E134" s="6">
        <f t="shared" si="12"/>
        <v>25757.949020976535</v>
      </c>
      <c r="F134" s="10">
        <f t="shared" si="13"/>
        <v>663471937.7672261</v>
      </c>
      <c r="G134" s="10">
        <f t="shared" si="14"/>
        <v>0.16991291942990558</v>
      </c>
    </row>
    <row r="135" spans="1:7" x14ac:dyDescent="0.25">
      <c r="A135" s="2">
        <v>36892</v>
      </c>
      <c r="B135" s="1">
        <v>123877</v>
      </c>
      <c r="C135">
        <f t="shared" si="10"/>
        <v>146443.4101958047</v>
      </c>
      <c r="D135" s="4">
        <f t="shared" si="11"/>
        <v>-22566.410195804696</v>
      </c>
      <c r="E135" s="6">
        <f t="shared" si="12"/>
        <v>22566.410195804696</v>
      </c>
      <c r="F135" s="10">
        <f t="shared" si="13"/>
        <v>509242869.12531811</v>
      </c>
      <c r="G135" s="10">
        <f t="shared" si="14"/>
        <v>0.18216787778041682</v>
      </c>
    </row>
    <row r="136" spans="1:7" x14ac:dyDescent="0.25">
      <c r="A136" s="2">
        <v>36923</v>
      </c>
      <c r="B136" s="1">
        <v>118303</v>
      </c>
      <c r="C136">
        <f t="shared" si="10"/>
        <v>128390.28203916094</v>
      </c>
      <c r="D136" s="4">
        <f t="shared" si="11"/>
        <v>-10087.282039160942</v>
      </c>
      <c r="E136" s="6">
        <f t="shared" si="12"/>
        <v>10087.282039160942</v>
      </c>
      <c r="F136" s="10">
        <f t="shared" si="13"/>
        <v>101753258.93757893</v>
      </c>
      <c r="G136" s="10">
        <f t="shared" si="14"/>
        <v>8.5266493995595563E-2</v>
      </c>
    </row>
    <row r="137" spans="1:7" x14ac:dyDescent="0.25">
      <c r="A137" s="2">
        <v>36951</v>
      </c>
      <c r="B137" s="1">
        <v>155105</v>
      </c>
      <c r="C137">
        <f t="shared" si="10"/>
        <v>120320.4564078322</v>
      </c>
      <c r="D137" s="4">
        <f t="shared" si="11"/>
        <v>34784.5435921678</v>
      </c>
      <c r="E137" s="6">
        <f t="shared" si="12"/>
        <v>34784.5435921678</v>
      </c>
      <c r="F137" s="10">
        <f t="shared" si="13"/>
        <v>1209964472.915422</v>
      </c>
      <c r="G137" s="10">
        <f t="shared" si="14"/>
        <v>0.22426448916648592</v>
      </c>
    </row>
    <row r="138" spans="1:7" x14ac:dyDescent="0.25">
      <c r="A138" s="2">
        <v>36982</v>
      </c>
      <c r="B138" s="1">
        <v>139920</v>
      </c>
      <c r="C138">
        <f t="shared" si="10"/>
        <v>148148.09128156645</v>
      </c>
      <c r="D138" s="4">
        <f t="shared" si="11"/>
        <v>-8228.0912815664487</v>
      </c>
      <c r="E138" s="6">
        <f t="shared" si="12"/>
        <v>8228.0912815664487</v>
      </c>
      <c r="F138" s="10">
        <f t="shared" si="13"/>
        <v>67701486.137789801</v>
      </c>
      <c r="G138" s="10">
        <f t="shared" si="14"/>
        <v>5.8805683830520643E-2</v>
      </c>
    </row>
    <row r="139" spans="1:7" x14ac:dyDescent="0.25">
      <c r="A139" s="2">
        <v>37012</v>
      </c>
      <c r="B139" s="1">
        <v>152816</v>
      </c>
      <c r="C139">
        <f t="shared" si="10"/>
        <v>141565.61825631329</v>
      </c>
      <c r="D139" s="4">
        <f t="shared" si="11"/>
        <v>11250.38174368671</v>
      </c>
      <c r="E139" s="6">
        <f t="shared" si="12"/>
        <v>11250.38174368671</v>
      </c>
      <c r="F139" s="10">
        <f t="shared" si="13"/>
        <v>126571089.37867922</v>
      </c>
      <c r="G139" s="10">
        <f t="shared" si="14"/>
        <v>7.3620443825821322E-2</v>
      </c>
    </row>
    <row r="140" spans="1:7" x14ac:dyDescent="0.25">
      <c r="A140" s="2">
        <v>37043</v>
      </c>
      <c r="B140" s="1">
        <v>133510</v>
      </c>
      <c r="C140">
        <f t="shared" si="10"/>
        <v>150565.92365126265</v>
      </c>
      <c r="D140" s="4">
        <f t="shared" si="11"/>
        <v>-17055.923651262652</v>
      </c>
      <c r="E140" s="6">
        <f t="shared" si="12"/>
        <v>17055.923651262652</v>
      </c>
      <c r="F140" s="10">
        <f t="shared" si="13"/>
        <v>290904531.59770072</v>
      </c>
      <c r="G140" s="10">
        <f t="shared" si="14"/>
        <v>0.12775015842455736</v>
      </c>
    </row>
    <row r="141" spans="1:7" x14ac:dyDescent="0.25">
      <c r="A141" s="2">
        <v>37073</v>
      </c>
      <c r="B141" s="1">
        <v>138828</v>
      </c>
      <c r="C141">
        <f t="shared" si="10"/>
        <v>136921.18473025254</v>
      </c>
      <c r="D141" s="4">
        <f t="shared" si="11"/>
        <v>1906.8152697474579</v>
      </c>
      <c r="E141" s="6">
        <f t="shared" si="12"/>
        <v>1906.8152697474579</v>
      </c>
      <c r="F141" s="10">
        <f t="shared" si="13"/>
        <v>3635944.4729420706</v>
      </c>
      <c r="G141" s="10">
        <f t="shared" si="14"/>
        <v>1.3735091406254198E-2</v>
      </c>
    </row>
    <row r="142" spans="1:7" x14ac:dyDescent="0.25">
      <c r="A142" s="2">
        <v>37104</v>
      </c>
      <c r="B142" s="1">
        <v>139347</v>
      </c>
      <c r="C142">
        <f t="shared" si="10"/>
        <v>138446.63694605051</v>
      </c>
      <c r="D142" s="4">
        <f t="shared" si="11"/>
        <v>900.36305394949159</v>
      </c>
      <c r="E142" s="6">
        <f t="shared" si="12"/>
        <v>900.36305394949159</v>
      </c>
      <c r="F142" s="10">
        <f t="shared" si="13"/>
        <v>810653.62891725509</v>
      </c>
      <c r="G142" s="10">
        <f t="shared" si="14"/>
        <v>6.4613020298211771E-3</v>
      </c>
    </row>
    <row r="143" spans="1:7" x14ac:dyDescent="0.25">
      <c r="A143" s="2">
        <v>37135</v>
      </c>
      <c r="B143" s="1">
        <v>108303</v>
      </c>
      <c r="C143">
        <f t="shared" si="10"/>
        <v>139166.92738921012</v>
      </c>
      <c r="D143" s="4">
        <f t="shared" si="11"/>
        <v>-30863.927389210119</v>
      </c>
      <c r="E143" s="6">
        <f t="shared" si="12"/>
        <v>30863.927389210119</v>
      </c>
      <c r="F143" s="10">
        <f t="shared" si="13"/>
        <v>952582013.88643456</v>
      </c>
      <c r="G143" s="10">
        <f t="shared" si="14"/>
        <v>0.28497758500881898</v>
      </c>
    </row>
    <row r="144" spans="1:7" x14ac:dyDescent="0.25">
      <c r="A144" s="2">
        <v>37165</v>
      </c>
      <c r="B144" s="1">
        <v>125664</v>
      </c>
      <c r="C144">
        <f t="shared" si="10"/>
        <v>114475.78547784203</v>
      </c>
      <c r="D144" s="4">
        <f t="shared" si="11"/>
        <v>11188.21452215797</v>
      </c>
      <c r="E144" s="6">
        <f t="shared" si="12"/>
        <v>11188.21452215797</v>
      </c>
      <c r="F144" s="10">
        <f t="shared" si="13"/>
        <v>125176144.1938265</v>
      </c>
      <c r="G144" s="10">
        <f t="shared" si="14"/>
        <v>8.9032774081343663E-2</v>
      </c>
    </row>
    <row r="145" spans="1:7" x14ac:dyDescent="0.25">
      <c r="A145" s="2">
        <v>37196</v>
      </c>
      <c r="B145" s="1">
        <v>126197</v>
      </c>
      <c r="C145">
        <f t="shared" si="10"/>
        <v>123426.35709556841</v>
      </c>
      <c r="D145" s="4">
        <f t="shared" si="11"/>
        <v>2770.6429044315882</v>
      </c>
      <c r="E145" s="6">
        <f t="shared" si="12"/>
        <v>2770.6429044315882</v>
      </c>
      <c r="F145" s="10">
        <f t="shared" si="13"/>
        <v>7676462.1038771067</v>
      </c>
      <c r="G145" s="10">
        <f t="shared" si="14"/>
        <v>2.1954903083524872E-2</v>
      </c>
    </row>
    <row r="146" spans="1:7" x14ac:dyDescent="0.25">
      <c r="A146" s="2">
        <v>37226</v>
      </c>
      <c r="B146" s="1">
        <v>125058</v>
      </c>
      <c r="C146">
        <f t="shared" si="10"/>
        <v>125642.87141911368</v>
      </c>
      <c r="D146" s="4">
        <f t="shared" si="11"/>
        <v>-584.87141911368235</v>
      </c>
      <c r="E146" s="6">
        <f t="shared" si="12"/>
        <v>584.87141911368235</v>
      </c>
      <c r="F146" s="10">
        <f t="shared" si="13"/>
        <v>342074.57689605269</v>
      </c>
      <c r="G146" s="10">
        <f t="shared" si="14"/>
        <v>4.6768013170983254E-3</v>
      </c>
    </row>
    <row r="147" spans="1:7" x14ac:dyDescent="0.25">
      <c r="A147" s="2">
        <v>37257</v>
      </c>
      <c r="B147" s="1">
        <v>114671</v>
      </c>
      <c r="C147">
        <f t="shared" si="10"/>
        <v>125174.97428382275</v>
      </c>
      <c r="D147" s="4">
        <f t="shared" si="11"/>
        <v>-10503.974283822754</v>
      </c>
      <c r="E147" s="6">
        <f t="shared" si="12"/>
        <v>10503.974283822754</v>
      </c>
      <c r="F147" s="10">
        <f t="shared" si="13"/>
        <v>110333475.75520973</v>
      </c>
      <c r="G147" s="10">
        <f t="shared" si="14"/>
        <v>9.160096522941942E-2</v>
      </c>
    </row>
    <row r="148" spans="1:7" x14ac:dyDescent="0.25">
      <c r="A148" s="2">
        <v>37288</v>
      </c>
      <c r="B148" s="1">
        <v>97388</v>
      </c>
      <c r="C148">
        <f t="shared" si="10"/>
        <v>116771.79485676455</v>
      </c>
      <c r="D148" s="4">
        <f t="shared" si="11"/>
        <v>-19383.794856764551</v>
      </c>
      <c r="E148" s="6">
        <f t="shared" si="12"/>
        <v>19383.794856764551</v>
      </c>
      <c r="F148" s="10">
        <f t="shared" si="13"/>
        <v>375731503.04913187</v>
      </c>
      <c r="G148" s="10">
        <f t="shared" si="14"/>
        <v>0.19903678950963724</v>
      </c>
    </row>
    <row r="149" spans="1:7" x14ac:dyDescent="0.25">
      <c r="A149" s="2">
        <v>37316</v>
      </c>
      <c r="B149" s="1">
        <v>123553</v>
      </c>
      <c r="C149">
        <f t="shared" si="10"/>
        <v>101264.75897135292</v>
      </c>
      <c r="D149" s="4">
        <f t="shared" si="11"/>
        <v>22288.241028647084</v>
      </c>
      <c r="E149" s="6">
        <f t="shared" si="12"/>
        <v>22288.241028647084</v>
      </c>
      <c r="F149" s="10">
        <f t="shared" si="13"/>
        <v>496765688.1510672</v>
      </c>
      <c r="G149" s="10">
        <f t="shared" si="14"/>
        <v>0.18039417115446071</v>
      </c>
    </row>
    <row r="150" spans="1:7" x14ac:dyDescent="0.25">
      <c r="A150" s="2">
        <v>37347</v>
      </c>
      <c r="B150" s="1">
        <v>138638</v>
      </c>
      <c r="C150">
        <f t="shared" si="10"/>
        <v>119095.35179427059</v>
      </c>
      <c r="D150" s="4">
        <f t="shared" si="11"/>
        <v>19542.648205729405</v>
      </c>
      <c r="E150" s="6">
        <f t="shared" si="12"/>
        <v>19542.648205729405</v>
      </c>
      <c r="F150" s="10">
        <f t="shared" si="13"/>
        <v>381915098.89289874</v>
      </c>
      <c r="G150" s="10">
        <f t="shared" si="14"/>
        <v>0.14096170029666763</v>
      </c>
    </row>
    <row r="151" spans="1:7" x14ac:dyDescent="0.25">
      <c r="A151" s="2">
        <v>37377</v>
      </c>
      <c r="B151" s="1">
        <v>122965</v>
      </c>
      <c r="C151">
        <f t="shared" si="10"/>
        <v>134729.47035885413</v>
      </c>
      <c r="D151" s="4">
        <f t="shared" si="11"/>
        <v>-11764.470358854131</v>
      </c>
      <c r="E151" s="6">
        <f t="shared" si="12"/>
        <v>11764.470358854131</v>
      </c>
      <c r="F151" s="10">
        <f t="shared" si="13"/>
        <v>138402762.82435745</v>
      </c>
      <c r="G151" s="10">
        <f t="shared" si="14"/>
        <v>9.5673324595243608E-2</v>
      </c>
    </row>
    <row r="152" spans="1:7" x14ac:dyDescent="0.25">
      <c r="A152" s="2">
        <v>37408</v>
      </c>
      <c r="B152" s="1">
        <v>107277</v>
      </c>
      <c r="C152">
        <f t="shared" si="10"/>
        <v>125317.89407177083</v>
      </c>
      <c r="D152" s="4">
        <f t="shared" si="11"/>
        <v>-18040.894071770832</v>
      </c>
      <c r="E152" s="6">
        <f t="shared" si="12"/>
        <v>18040.894071770832</v>
      </c>
      <c r="F152" s="10">
        <f t="shared" si="13"/>
        <v>325473858.90885597</v>
      </c>
      <c r="G152" s="10">
        <f t="shared" si="14"/>
        <v>0.16817112775124987</v>
      </c>
    </row>
    <row r="153" spans="1:7" x14ac:dyDescent="0.25">
      <c r="A153" s="2">
        <v>37438</v>
      </c>
      <c r="B153" s="1">
        <v>123485</v>
      </c>
      <c r="C153">
        <f t="shared" si="10"/>
        <v>110885.17881435418</v>
      </c>
      <c r="D153" s="4">
        <f t="shared" si="11"/>
        <v>12599.821185645822</v>
      </c>
      <c r="E153" s="6">
        <f t="shared" si="12"/>
        <v>12599.821185645822</v>
      </c>
      <c r="F153" s="10">
        <f t="shared" si="13"/>
        <v>158755493.91024929</v>
      </c>
      <c r="G153" s="10">
        <f t="shared" si="14"/>
        <v>0.10203523655217898</v>
      </c>
    </row>
    <row r="154" spans="1:7" x14ac:dyDescent="0.25">
      <c r="A154" s="2">
        <v>37469</v>
      </c>
      <c r="B154" s="1">
        <v>126754</v>
      </c>
      <c r="C154">
        <f t="shared" si="10"/>
        <v>120965.03576287083</v>
      </c>
      <c r="D154" s="4">
        <f t="shared" si="11"/>
        <v>5788.9642371291702</v>
      </c>
      <c r="E154" s="6">
        <f t="shared" si="12"/>
        <v>5788.9642371291702</v>
      </c>
      <c r="F154" s="10">
        <f t="shared" si="13"/>
        <v>33512106.938760515</v>
      </c>
      <c r="G154" s="10">
        <f t="shared" si="14"/>
        <v>4.5670860384123345E-2</v>
      </c>
    </row>
    <row r="155" spans="1:7" x14ac:dyDescent="0.25">
      <c r="A155" s="2">
        <v>37500</v>
      </c>
      <c r="B155" s="1">
        <v>129428</v>
      </c>
      <c r="C155">
        <f t="shared" si="10"/>
        <v>125596.20715257418</v>
      </c>
      <c r="D155" s="4">
        <f t="shared" si="11"/>
        <v>3831.7928474258224</v>
      </c>
      <c r="E155" s="6">
        <f t="shared" si="12"/>
        <v>3831.7928474258224</v>
      </c>
      <c r="F155" s="10">
        <f t="shared" si="13"/>
        <v>14682636.425583692</v>
      </c>
      <c r="G155" s="10">
        <f t="shared" si="14"/>
        <v>2.9605594210107722E-2</v>
      </c>
    </row>
    <row r="156" spans="1:7" x14ac:dyDescent="0.25">
      <c r="A156" s="2">
        <v>37530</v>
      </c>
      <c r="B156" s="1">
        <v>137811</v>
      </c>
      <c r="C156">
        <f t="shared" si="10"/>
        <v>128661.64143051485</v>
      </c>
      <c r="D156" s="4">
        <f t="shared" si="11"/>
        <v>9149.3585694851499</v>
      </c>
      <c r="E156" s="6">
        <f t="shared" si="12"/>
        <v>9149.3585694851499</v>
      </c>
      <c r="F156" s="10">
        <f t="shared" si="13"/>
        <v>83710762.23301135</v>
      </c>
      <c r="G156" s="10">
        <f t="shared" si="14"/>
        <v>6.6390626071105713E-2</v>
      </c>
    </row>
    <row r="157" spans="1:7" x14ac:dyDescent="0.25">
      <c r="A157" s="2">
        <v>37561</v>
      </c>
      <c r="B157" s="1">
        <v>118278</v>
      </c>
      <c r="C157">
        <f t="shared" si="10"/>
        <v>135981.12828610296</v>
      </c>
      <c r="D157" s="4">
        <f t="shared" si="11"/>
        <v>-17703.128286102961</v>
      </c>
      <c r="E157" s="6">
        <f t="shared" si="12"/>
        <v>17703.128286102961</v>
      </c>
      <c r="F157" s="10">
        <f t="shared" si="13"/>
        <v>313400751.11421877</v>
      </c>
      <c r="G157" s="10">
        <f t="shared" si="14"/>
        <v>0.14967388936322021</v>
      </c>
    </row>
    <row r="158" spans="1:7" x14ac:dyDescent="0.25">
      <c r="A158" s="2">
        <v>37591</v>
      </c>
      <c r="B158" s="1">
        <v>126239</v>
      </c>
      <c r="C158">
        <f t="shared" si="10"/>
        <v>121818.6256572206</v>
      </c>
      <c r="D158" s="4">
        <f t="shared" si="11"/>
        <v>4420.3743427793961</v>
      </c>
      <c r="E158" s="6">
        <f t="shared" si="12"/>
        <v>4420.3743427793961</v>
      </c>
      <c r="F158" s="10">
        <f t="shared" si="13"/>
        <v>19539709.330302376</v>
      </c>
      <c r="G158" s="10">
        <f t="shared" si="14"/>
        <v>3.5015916973196844E-2</v>
      </c>
    </row>
    <row r="159" spans="1:7" x14ac:dyDescent="0.25">
      <c r="A159" s="2">
        <v>37622</v>
      </c>
      <c r="B159" s="1">
        <v>117222</v>
      </c>
      <c r="C159">
        <f t="shared" si="10"/>
        <v>125354.92513144414</v>
      </c>
      <c r="D159" s="4">
        <f t="shared" si="11"/>
        <v>-8132.9251314441353</v>
      </c>
      <c r="E159" s="6">
        <f t="shared" si="12"/>
        <v>8132.9251314441353</v>
      </c>
      <c r="F159" s="10">
        <f t="shared" si="13"/>
        <v>66144471.193675607</v>
      </c>
      <c r="G159" s="10">
        <f t="shared" si="14"/>
        <v>6.9380535492007775E-2</v>
      </c>
    </row>
    <row r="160" spans="1:7" x14ac:dyDescent="0.25">
      <c r="A160" s="2">
        <v>37653</v>
      </c>
      <c r="B160" s="1">
        <v>117920</v>
      </c>
      <c r="C160">
        <f t="shared" si="10"/>
        <v>118848.58502628884</v>
      </c>
      <c r="D160" s="4">
        <f t="shared" si="11"/>
        <v>-928.58502628884162</v>
      </c>
      <c r="E160" s="6">
        <f t="shared" si="12"/>
        <v>928.58502628884162</v>
      </c>
      <c r="F160" s="10">
        <f t="shared" si="13"/>
        <v>862270.15104784863</v>
      </c>
      <c r="G160" s="10">
        <f t="shared" si="14"/>
        <v>7.8747034115403802E-3</v>
      </c>
    </row>
    <row r="161" spans="1:7" x14ac:dyDescent="0.25">
      <c r="A161" s="2">
        <v>37681</v>
      </c>
      <c r="B161" s="1">
        <v>102578</v>
      </c>
      <c r="C161">
        <f t="shared" si="10"/>
        <v>118105.71700525777</v>
      </c>
      <c r="D161" s="4">
        <f t="shared" si="11"/>
        <v>-15527.717005257771</v>
      </c>
      <c r="E161" s="6">
        <f t="shared" si="12"/>
        <v>15527.717005257771</v>
      </c>
      <c r="F161" s="10">
        <f t="shared" si="13"/>
        <v>241109995.39537138</v>
      </c>
      <c r="G161" s="10">
        <f t="shared" si="14"/>
        <v>0.15137472952541259</v>
      </c>
    </row>
    <row r="162" spans="1:7" x14ac:dyDescent="0.25">
      <c r="A162" s="2">
        <v>37712</v>
      </c>
      <c r="B162" s="1">
        <v>108860</v>
      </c>
      <c r="C162">
        <f t="shared" si="10"/>
        <v>105683.54340105156</v>
      </c>
      <c r="D162" s="4">
        <f t="shared" si="11"/>
        <v>3176.4565989484399</v>
      </c>
      <c r="E162" s="6">
        <f t="shared" si="12"/>
        <v>3176.4565989484399</v>
      </c>
      <c r="F162" s="10">
        <f t="shared" si="13"/>
        <v>10089876.525003091</v>
      </c>
      <c r="G162" s="10">
        <f t="shared" si="14"/>
        <v>2.9179281636491274E-2</v>
      </c>
    </row>
    <row r="163" spans="1:7" x14ac:dyDescent="0.25">
      <c r="A163" s="2">
        <v>37742</v>
      </c>
      <c r="B163" s="1">
        <v>106581</v>
      </c>
      <c r="C163">
        <f t="shared" si="10"/>
        <v>108224.70868021031</v>
      </c>
      <c r="D163" s="4">
        <f t="shared" si="11"/>
        <v>-1643.7086802103149</v>
      </c>
      <c r="E163" s="6">
        <f t="shared" si="12"/>
        <v>1643.7086802103149</v>
      </c>
      <c r="F163" s="10">
        <f t="shared" si="13"/>
        <v>2701778.2253987351</v>
      </c>
      <c r="G163" s="10">
        <f t="shared" si="14"/>
        <v>1.5422154795041471E-2</v>
      </c>
    </row>
    <row r="164" spans="1:7" x14ac:dyDescent="0.25">
      <c r="A164" s="2">
        <v>37773</v>
      </c>
      <c r="B164" s="1">
        <v>99897</v>
      </c>
      <c r="C164">
        <f t="shared" si="10"/>
        <v>106909.74173604207</v>
      </c>
      <c r="D164" s="4">
        <f t="shared" si="11"/>
        <v>-7012.7417360420659</v>
      </c>
      <c r="E164" s="6">
        <f t="shared" si="12"/>
        <v>7012.7417360420659</v>
      </c>
      <c r="F164" s="10">
        <f t="shared" si="13"/>
        <v>49178546.656426288</v>
      </c>
      <c r="G164" s="10">
        <f t="shared" si="14"/>
        <v>7.0199723075188097E-2</v>
      </c>
    </row>
    <row r="165" spans="1:7" x14ac:dyDescent="0.25">
      <c r="A165" s="2">
        <v>37803</v>
      </c>
      <c r="B165" s="1">
        <v>113171</v>
      </c>
      <c r="C165">
        <f t="shared" si="10"/>
        <v>101299.54834720842</v>
      </c>
      <c r="D165" s="4">
        <f t="shared" si="11"/>
        <v>11871.451652791584</v>
      </c>
      <c r="E165" s="6">
        <f t="shared" si="12"/>
        <v>11871.451652791584</v>
      </c>
      <c r="F165" s="10">
        <f t="shared" si="13"/>
        <v>140931364.34456804</v>
      </c>
      <c r="G165" s="10">
        <f t="shared" si="14"/>
        <v>0.10489835428503401</v>
      </c>
    </row>
    <row r="166" spans="1:7" x14ac:dyDescent="0.25">
      <c r="A166" s="2">
        <v>37834</v>
      </c>
      <c r="B166" s="1">
        <v>99252</v>
      </c>
      <c r="C166">
        <f t="shared" si="10"/>
        <v>110796.70966944168</v>
      </c>
      <c r="D166" s="4">
        <f t="shared" si="11"/>
        <v>-11544.709669441683</v>
      </c>
      <c r="E166" s="6">
        <f t="shared" si="12"/>
        <v>11544.709669441683</v>
      </c>
      <c r="F166" s="10">
        <f t="shared" si="13"/>
        <v>133280321.35170031</v>
      </c>
      <c r="G166" s="10">
        <f t="shared" si="14"/>
        <v>0.11631714896870272</v>
      </c>
    </row>
    <row r="167" spans="1:7" x14ac:dyDescent="0.25">
      <c r="A167" s="2">
        <v>37865</v>
      </c>
      <c r="B167" s="1">
        <v>125557</v>
      </c>
      <c r="C167">
        <f t="shared" si="10"/>
        <v>101560.94193388835</v>
      </c>
      <c r="D167" s="4">
        <f t="shared" si="11"/>
        <v>23996.058066111655</v>
      </c>
      <c r="E167" s="6">
        <f t="shared" si="12"/>
        <v>23996.058066111655</v>
      </c>
      <c r="F167" s="10">
        <f t="shared" si="13"/>
        <v>575810802.71220219</v>
      </c>
      <c r="G167" s="10">
        <f t="shared" si="14"/>
        <v>0.19111684785485203</v>
      </c>
    </row>
    <row r="168" spans="1:7" x14ac:dyDescent="0.25">
      <c r="A168" s="2">
        <v>37895</v>
      </c>
      <c r="B168" s="1">
        <v>140872</v>
      </c>
      <c r="C168">
        <f t="shared" si="10"/>
        <v>120757.78838677768</v>
      </c>
      <c r="D168" s="4">
        <f t="shared" si="11"/>
        <v>20114.211613222316</v>
      </c>
      <c r="E168" s="6">
        <f t="shared" si="12"/>
        <v>20114.211613222316</v>
      </c>
      <c r="F168" s="10">
        <f t="shared" si="13"/>
        <v>404581508.82148749</v>
      </c>
      <c r="G168" s="10">
        <f t="shared" si="14"/>
        <v>0.14278360222913222</v>
      </c>
    </row>
    <row r="169" spans="1:7" x14ac:dyDescent="0.25">
      <c r="A169" s="2">
        <v>37926</v>
      </c>
      <c r="B169" s="1">
        <v>130398</v>
      </c>
      <c r="C169">
        <f t="shared" si="10"/>
        <v>136849.15767735554</v>
      </c>
      <c r="D169" s="4">
        <f t="shared" si="11"/>
        <v>-6451.1576773555425</v>
      </c>
      <c r="E169" s="6">
        <f t="shared" si="12"/>
        <v>6451.1576773555425</v>
      </c>
      <c r="F169" s="10">
        <f t="shared" si="13"/>
        <v>41617435.378103361</v>
      </c>
      <c r="G169" s="10">
        <f t="shared" si="14"/>
        <v>4.947282686356802E-2</v>
      </c>
    </row>
    <row r="170" spans="1:7" x14ac:dyDescent="0.25">
      <c r="A170" s="2">
        <v>37956</v>
      </c>
      <c r="B170" s="1">
        <v>169073</v>
      </c>
      <c r="C170">
        <f t="shared" si="10"/>
        <v>131688.2315354711</v>
      </c>
      <c r="D170" s="4">
        <f t="shared" si="11"/>
        <v>37384.768464528897</v>
      </c>
      <c r="E170" s="6">
        <f t="shared" si="12"/>
        <v>37384.768464528897</v>
      </c>
      <c r="F170" s="10">
        <f t="shared" si="13"/>
        <v>1397620913.1464343</v>
      </c>
      <c r="G170" s="10">
        <f t="shared" si="14"/>
        <v>0.22111613601538327</v>
      </c>
    </row>
    <row r="171" spans="1:7" x14ac:dyDescent="0.25">
      <c r="A171" s="2">
        <v>37987</v>
      </c>
      <c r="B171" s="1">
        <v>107522</v>
      </c>
      <c r="C171">
        <f t="shared" si="10"/>
        <v>161596.04630709422</v>
      </c>
      <c r="D171" s="4">
        <f t="shared" si="11"/>
        <v>-54074.046307094221</v>
      </c>
      <c r="E171" s="6">
        <f t="shared" si="12"/>
        <v>54074.046307094221</v>
      </c>
      <c r="F171" s="10">
        <f t="shared" si="13"/>
        <v>2924002484.02177</v>
      </c>
      <c r="G171" s="10">
        <f t="shared" si="14"/>
        <v>0.50291146283638899</v>
      </c>
    </row>
    <row r="172" spans="1:7" x14ac:dyDescent="0.25">
      <c r="A172" s="2">
        <v>38018</v>
      </c>
      <c r="B172" s="1">
        <v>104931</v>
      </c>
      <c r="C172">
        <f t="shared" si="10"/>
        <v>118336.80926141885</v>
      </c>
      <c r="D172" s="4">
        <f t="shared" si="11"/>
        <v>-13405.80926141885</v>
      </c>
      <c r="E172" s="6">
        <f t="shared" si="12"/>
        <v>13405.80926141885</v>
      </c>
      <c r="F172" s="10">
        <f t="shared" si="13"/>
        <v>179715721.95354342</v>
      </c>
      <c r="G172" s="10">
        <f t="shared" si="14"/>
        <v>0.12775832939187515</v>
      </c>
    </row>
    <row r="173" spans="1:7" x14ac:dyDescent="0.25">
      <c r="A173" s="2">
        <v>38047</v>
      </c>
      <c r="B173" s="1">
        <v>141465</v>
      </c>
      <c r="C173">
        <f t="shared" si="10"/>
        <v>107612.16185228378</v>
      </c>
      <c r="D173" s="4">
        <f t="shared" si="11"/>
        <v>33852.838147716218</v>
      </c>
      <c r="E173" s="6">
        <f t="shared" si="12"/>
        <v>33852.838147716218</v>
      </c>
      <c r="F173" s="10">
        <f t="shared" si="13"/>
        <v>1146014650.6554704</v>
      </c>
      <c r="G173" s="10">
        <f t="shared" si="14"/>
        <v>0.2393018636957284</v>
      </c>
    </row>
    <row r="174" spans="1:7" x14ac:dyDescent="0.25">
      <c r="A174" s="2">
        <v>38078</v>
      </c>
      <c r="B174" s="1">
        <v>115479</v>
      </c>
      <c r="C174">
        <f t="shared" si="10"/>
        <v>134694.43237045675</v>
      </c>
      <c r="D174" s="4">
        <f t="shared" si="11"/>
        <v>-19215.432370456751</v>
      </c>
      <c r="E174" s="6">
        <f t="shared" si="12"/>
        <v>19215.432370456751</v>
      </c>
      <c r="F174" s="10">
        <f t="shared" si="13"/>
        <v>369232841.18359715</v>
      </c>
      <c r="G174" s="10">
        <f t="shared" si="14"/>
        <v>0.16639763394605731</v>
      </c>
    </row>
    <row r="175" spans="1:7" x14ac:dyDescent="0.25">
      <c r="A175" s="2">
        <v>38108</v>
      </c>
      <c r="B175" s="1">
        <v>123311</v>
      </c>
      <c r="C175">
        <f t="shared" si="10"/>
        <v>119322.08647409137</v>
      </c>
      <c r="D175" s="4">
        <f t="shared" si="11"/>
        <v>3988.9135259086324</v>
      </c>
      <c r="E175" s="6">
        <f t="shared" si="12"/>
        <v>3988.9135259086324</v>
      </c>
      <c r="F175" s="10">
        <f t="shared" si="13"/>
        <v>15911431.117176838</v>
      </c>
      <c r="G175" s="10">
        <f t="shared" si="14"/>
        <v>3.2348399785166224E-2</v>
      </c>
    </row>
    <row r="176" spans="1:7" x14ac:dyDescent="0.25">
      <c r="A176" s="2">
        <v>38139</v>
      </c>
      <c r="B176" s="1">
        <v>130753</v>
      </c>
      <c r="C176">
        <f t="shared" si="10"/>
        <v>122513.21729481829</v>
      </c>
      <c r="D176" s="4">
        <f t="shared" si="11"/>
        <v>8239.7827051817148</v>
      </c>
      <c r="E176" s="6">
        <f t="shared" si="12"/>
        <v>8239.7827051817148</v>
      </c>
      <c r="F176" s="10">
        <f t="shared" si="13"/>
        <v>67894019.028611705</v>
      </c>
      <c r="G176" s="10">
        <f t="shared" si="14"/>
        <v>6.3017924676158216E-2</v>
      </c>
    </row>
    <row r="177" spans="1:7" x14ac:dyDescent="0.25">
      <c r="A177" s="2">
        <v>38169</v>
      </c>
      <c r="B177" s="1">
        <v>133848</v>
      </c>
      <c r="C177">
        <f t="shared" si="10"/>
        <v>129105.04345896367</v>
      </c>
      <c r="D177" s="4">
        <f t="shared" si="11"/>
        <v>4742.9565410363284</v>
      </c>
      <c r="E177" s="6">
        <f t="shared" si="12"/>
        <v>4742.9565410363284</v>
      </c>
      <c r="F177" s="10">
        <f t="shared" si="13"/>
        <v>22495636.750159293</v>
      </c>
      <c r="G177" s="10">
        <f t="shared" si="14"/>
        <v>3.5435393439097546E-2</v>
      </c>
    </row>
    <row r="178" spans="1:7" x14ac:dyDescent="0.25">
      <c r="A178" s="2">
        <v>38200</v>
      </c>
      <c r="B178" s="1">
        <v>130234</v>
      </c>
      <c r="C178">
        <f t="shared" si="10"/>
        <v>132899.40869179275</v>
      </c>
      <c r="D178" s="4">
        <f t="shared" si="11"/>
        <v>-2665.4086917927489</v>
      </c>
      <c r="E178" s="6">
        <f t="shared" si="12"/>
        <v>2665.4086917927489</v>
      </c>
      <c r="F178" s="10">
        <f t="shared" si="13"/>
        <v>7104403.4942843327</v>
      </c>
      <c r="G178" s="10">
        <f t="shared" si="14"/>
        <v>2.0466304435038076E-2</v>
      </c>
    </row>
    <row r="179" spans="1:7" x14ac:dyDescent="0.25">
      <c r="A179" s="2">
        <v>38231</v>
      </c>
      <c r="B179" s="1">
        <v>137402</v>
      </c>
      <c r="C179">
        <f t="shared" si="10"/>
        <v>130767.08173835857</v>
      </c>
      <c r="D179" s="4">
        <f t="shared" si="11"/>
        <v>6634.9182616414328</v>
      </c>
      <c r="E179" s="6">
        <f t="shared" si="12"/>
        <v>6634.9182616414328</v>
      </c>
      <c r="F179" s="10">
        <f t="shared" si="13"/>
        <v>44022140.338662975</v>
      </c>
      <c r="G179" s="10">
        <f t="shared" si="14"/>
        <v>4.8288367430178836E-2</v>
      </c>
    </row>
    <row r="180" spans="1:7" x14ac:dyDescent="0.25">
      <c r="A180" s="2">
        <v>38261</v>
      </c>
      <c r="B180" s="1">
        <v>137196</v>
      </c>
      <c r="C180">
        <f t="shared" si="10"/>
        <v>136075.01634767171</v>
      </c>
      <c r="D180" s="4">
        <f t="shared" si="11"/>
        <v>1120.9836523282866</v>
      </c>
      <c r="E180" s="6">
        <f t="shared" si="12"/>
        <v>1120.9836523282866</v>
      </c>
      <c r="F180" s="10">
        <f t="shared" si="13"/>
        <v>1256604.3487872649</v>
      </c>
      <c r="G180" s="10">
        <f t="shared" si="14"/>
        <v>8.1706729957745604E-3</v>
      </c>
    </row>
    <row r="181" spans="1:7" x14ac:dyDescent="0.25">
      <c r="A181" s="2">
        <v>38292</v>
      </c>
      <c r="B181" s="1">
        <v>138814</v>
      </c>
      <c r="C181">
        <f t="shared" si="10"/>
        <v>136971.80326953434</v>
      </c>
      <c r="D181" s="4">
        <f t="shared" si="11"/>
        <v>1842.1967304656573</v>
      </c>
      <c r="E181" s="6">
        <f t="shared" si="12"/>
        <v>1842.1967304656573</v>
      </c>
      <c r="F181" s="10">
        <f t="shared" si="13"/>
        <v>3393688.7937383577</v>
      </c>
      <c r="G181" s="10">
        <f t="shared" si="14"/>
        <v>1.3270972167545473E-2</v>
      </c>
    </row>
    <row r="182" spans="1:7" x14ac:dyDescent="0.25">
      <c r="A182" s="2">
        <v>38322</v>
      </c>
      <c r="B182" s="1">
        <v>177881</v>
      </c>
      <c r="C182">
        <f t="shared" si="10"/>
        <v>138445.5606539069</v>
      </c>
      <c r="D182" s="4">
        <f t="shared" si="11"/>
        <v>39435.439346093102</v>
      </c>
      <c r="E182" s="6">
        <f t="shared" si="12"/>
        <v>39435.439346093102</v>
      </c>
      <c r="F182" s="10">
        <f t="shared" si="13"/>
        <v>1555153876.4193881</v>
      </c>
      <c r="G182" s="10">
        <f t="shared" si="14"/>
        <v>0.22169562429991457</v>
      </c>
    </row>
    <row r="183" spans="1:7" x14ac:dyDescent="0.25">
      <c r="A183" s="2">
        <v>38353</v>
      </c>
      <c r="B183" s="1">
        <v>106660</v>
      </c>
      <c r="C183">
        <f t="shared" si="10"/>
        <v>169993.91213078139</v>
      </c>
      <c r="D183" s="4">
        <f t="shared" si="11"/>
        <v>-63333.912130781391</v>
      </c>
      <c r="E183" s="6">
        <f t="shared" si="12"/>
        <v>63333.912130781391</v>
      </c>
      <c r="F183" s="10">
        <f t="shared" si="13"/>
        <v>4011184425.7895384</v>
      </c>
      <c r="G183" s="10">
        <f t="shared" si="14"/>
        <v>0.59379253825971678</v>
      </c>
    </row>
    <row r="184" spans="1:7" x14ac:dyDescent="0.25">
      <c r="A184" s="2">
        <v>38384</v>
      </c>
      <c r="B184" s="1">
        <v>114816</v>
      </c>
      <c r="C184">
        <f t="shared" si="10"/>
        <v>119326.78242615628</v>
      </c>
      <c r="D184" s="4">
        <f t="shared" si="11"/>
        <v>-4510.7824261562782</v>
      </c>
      <c r="E184" s="6">
        <f t="shared" si="12"/>
        <v>4510.7824261562782</v>
      </c>
      <c r="F184" s="10">
        <f t="shared" si="13"/>
        <v>20347158.09612032</v>
      </c>
      <c r="G184" s="10">
        <f t="shared" si="14"/>
        <v>3.9287054296929684E-2</v>
      </c>
    </row>
    <row r="185" spans="1:7" x14ac:dyDescent="0.25">
      <c r="A185" s="2">
        <v>38412</v>
      </c>
      <c r="B185" s="1">
        <v>149478</v>
      </c>
      <c r="C185">
        <f t="shared" si="10"/>
        <v>115718.15648523126</v>
      </c>
      <c r="D185" s="4">
        <f t="shared" si="11"/>
        <v>33759.843514768741</v>
      </c>
      <c r="E185" s="6">
        <f t="shared" si="12"/>
        <v>33759.843514768741</v>
      </c>
      <c r="F185" s="10">
        <f t="shared" si="13"/>
        <v>1139727034.1416731</v>
      </c>
      <c r="G185" s="10">
        <f t="shared" si="14"/>
        <v>0.22585158695439289</v>
      </c>
    </row>
    <row r="186" spans="1:7" x14ac:dyDescent="0.25">
      <c r="A186" s="2">
        <v>38443</v>
      </c>
      <c r="B186" s="1">
        <v>137605</v>
      </c>
      <c r="C186">
        <f t="shared" si="10"/>
        <v>142726.03129704625</v>
      </c>
      <c r="D186" s="4">
        <f t="shared" si="11"/>
        <v>-5121.0312970462546</v>
      </c>
      <c r="E186" s="6">
        <f t="shared" si="12"/>
        <v>5121.0312970462546</v>
      </c>
      <c r="F186" s="10">
        <f t="shared" si="13"/>
        <v>26224961.545327246</v>
      </c>
      <c r="G186" s="10">
        <f t="shared" si="14"/>
        <v>3.7215444911494894E-2</v>
      </c>
    </row>
    <row r="187" spans="1:7" x14ac:dyDescent="0.25">
      <c r="A187" s="2">
        <v>38473</v>
      </c>
      <c r="B187" s="1">
        <v>143000</v>
      </c>
      <c r="C187">
        <f t="shared" si="10"/>
        <v>138629.20625940926</v>
      </c>
      <c r="D187" s="4">
        <f t="shared" si="11"/>
        <v>4370.7937405907433</v>
      </c>
      <c r="E187" s="6">
        <f t="shared" si="12"/>
        <v>4370.7937405907433</v>
      </c>
      <c r="F187" s="10">
        <f t="shared" si="13"/>
        <v>19103837.922787223</v>
      </c>
      <c r="G187" s="10">
        <f t="shared" si="14"/>
        <v>3.0564991192942259E-2</v>
      </c>
    </row>
    <row r="188" spans="1:7" x14ac:dyDescent="0.25">
      <c r="A188" s="2">
        <v>38504</v>
      </c>
      <c r="B188" s="1">
        <v>148526</v>
      </c>
      <c r="C188">
        <f t="shared" si="10"/>
        <v>142125.84125188185</v>
      </c>
      <c r="D188" s="4">
        <f t="shared" si="11"/>
        <v>6400.1587481181487</v>
      </c>
      <c r="E188" s="6">
        <f t="shared" si="12"/>
        <v>6400.1587481181487</v>
      </c>
      <c r="F188" s="10">
        <f t="shared" si="13"/>
        <v>40962032.001113266</v>
      </c>
      <c r="G188" s="10">
        <f t="shared" si="14"/>
        <v>4.3091167527019837E-2</v>
      </c>
    </row>
    <row r="189" spans="1:7" x14ac:dyDescent="0.25">
      <c r="A189" s="2">
        <v>38534</v>
      </c>
      <c r="B189" s="1">
        <v>138779</v>
      </c>
      <c r="C189">
        <f t="shared" si="10"/>
        <v>147245.96825037638</v>
      </c>
      <c r="D189" s="4">
        <f t="shared" si="11"/>
        <v>-8466.9682503763761</v>
      </c>
      <c r="E189" s="6">
        <f t="shared" si="12"/>
        <v>8466.9682503763761</v>
      </c>
      <c r="F189" s="10">
        <f t="shared" si="13"/>
        <v>71689551.352881595</v>
      </c>
      <c r="G189" s="10">
        <f t="shared" si="14"/>
        <v>6.1010442865104778E-2</v>
      </c>
    </row>
    <row r="190" spans="1:7" x14ac:dyDescent="0.25">
      <c r="A190" s="2">
        <v>38565</v>
      </c>
      <c r="B190" s="1">
        <v>151723</v>
      </c>
      <c r="C190">
        <f t="shared" si="10"/>
        <v>140472.3936500753</v>
      </c>
      <c r="D190" s="4">
        <f t="shared" si="11"/>
        <v>11250.606349924696</v>
      </c>
      <c r="E190" s="6">
        <f t="shared" si="12"/>
        <v>11250.606349924696</v>
      </c>
      <c r="F190" s="10">
        <f t="shared" si="13"/>
        <v>126576143.24096589</v>
      </c>
      <c r="G190" s="10">
        <f t="shared" si="14"/>
        <v>7.4152279812056812E-2</v>
      </c>
    </row>
    <row r="191" spans="1:7" x14ac:dyDescent="0.25">
      <c r="A191" s="2">
        <v>38596</v>
      </c>
      <c r="B191" s="1">
        <v>144472</v>
      </c>
      <c r="C191">
        <f t="shared" si="10"/>
        <v>149472.87873001507</v>
      </c>
      <c r="D191" s="4">
        <f t="shared" si="11"/>
        <v>-5000.8787300150725</v>
      </c>
      <c r="E191" s="6">
        <f t="shared" si="12"/>
        <v>5000.8787300150725</v>
      </c>
      <c r="F191" s="10">
        <f t="shared" si="13"/>
        <v>25008788.072317164</v>
      </c>
      <c r="G191" s="10">
        <f t="shared" si="14"/>
        <v>3.4614864679765441E-2</v>
      </c>
    </row>
    <row r="192" spans="1:7" x14ac:dyDescent="0.25">
      <c r="A192" s="2">
        <v>38626</v>
      </c>
      <c r="B192" s="1">
        <v>137644</v>
      </c>
      <c r="C192">
        <f t="shared" si="10"/>
        <v>145472.17574600302</v>
      </c>
      <c r="D192" s="4">
        <f t="shared" si="11"/>
        <v>-7828.1757460030203</v>
      </c>
      <c r="E192" s="6">
        <f t="shared" si="12"/>
        <v>7828.1757460030203</v>
      </c>
      <c r="F192" s="10">
        <f t="shared" si="13"/>
        <v>61280335.510309942</v>
      </c>
      <c r="G192" s="10">
        <f t="shared" si="14"/>
        <v>5.6872626093422307E-2</v>
      </c>
    </row>
    <row r="193" spans="1:7" x14ac:dyDescent="0.25">
      <c r="A193" s="2">
        <v>38657</v>
      </c>
      <c r="B193" s="1">
        <v>158334</v>
      </c>
      <c r="C193">
        <f t="shared" si="10"/>
        <v>139209.63514920062</v>
      </c>
      <c r="D193" s="4">
        <f t="shared" si="11"/>
        <v>19124.364850799378</v>
      </c>
      <c r="E193" s="6">
        <f t="shared" si="12"/>
        <v>19124.364850799378</v>
      </c>
      <c r="F193" s="10">
        <f t="shared" si="13"/>
        <v>365741330.94649071</v>
      </c>
      <c r="G193" s="10">
        <f t="shared" si="14"/>
        <v>0.12078495364734913</v>
      </c>
    </row>
    <row r="194" spans="1:7" x14ac:dyDescent="0.25">
      <c r="A194" s="2">
        <v>38687</v>
      </c>
      <c r="B194" s="1">
        <v>183687</v>
      </c>
      <c r="C194">
        <f t="shared" si="10"/>
        <v>154509.12702984014</v>
      </c>
      <c r="D194" s="4">
        <f t="shared" si="11"/>
        <v>29177.872970159864</v>
      </c>
      <c r="E194" s="6">
        <f t="shared" si="12"/>
        <v>29177.872970159864</v>
      </c>
      <c r="F194" s="10">
        <f t="shared" si="13"/>
        <v>851348271.06278563</v>
      </c>
      <c r="G194" s="10">
        <f t="shared" si="14"/>
        <v>0.15884560676672743</v>
      </c>
    </row>
    <row r="195" spans="1:7" x14ac:dyDescent="0.25">
      <c r="A195" s="2">
        <v>38718</v>
      </c>
      <c r="B195" s="1">
        <v>132900</v>
      </c>
      <c r="C195">
        <f t="shared" si="10"/>
        <v>177851.42540596804</v>
      </c>
      <c r="D195" s="4">
        <f t="shared" si="11"/>
        <v>-44951.425405968039</v>
      </c>
      <c r="E195" s="6">
        <f t="shared" si="12"/>
        <v>44951.425405968039</v>
      </c>
      <c r="F195" s="10">
        <f t="shared" si="13"/>
        <v>2020630646.0283089</v>
      </c>
      <c r="G195" s="10">
        <f t="shared" si="14"/>
        <v>0.3382349541457339</v>
      </c>
    </row>
    <row r="196" spans="1:7" x14ac:dyDescent="0.25">
      <c r="A196" s="2">
        <v>38749</v>
      </c>
      <c r="B196" s="1">
        <v>127821</v>
      </c>
      <c r="C196">
        <f t="shared" si="10"/>
        <v>141890.28508119361</v>
      </c>
      <c r="D196" s="4">
        <f t="shared" si="11"/>
        <v>-14069.285081193608</v>
      </c>
      <c r="E196" s="6">
        <f t="shared" si="12"/>
        <v>14069.285081193608</v>
      </c>
      <c r="F196" s="10">
        <f t="shared" si="13"/>
        <v>197944782.69589701</v>
      </c>
      <c r="G196" s="10">
        <f t="shared" si="14"/>
        <v>0.11007021601453289</v>
      </c>
    </row>
    <row r="197" spans="1:7" x14ac:dyDescent="0.25">
      <c r="A197" s="2">
        <v>38777</v>
      </c>
      <c r="B197" s="1">
        <v>156775</v>
      </c>
      <c r="C197">
        <f t="shared" ref="C197:C260" si="15">0.8*B196+0.2*C196</f>
        <v>130634.85701623873</v>
      </c>
      <c r="D197" s="4">
        <f t="shared" ref="D197:D260" si="16">B197-C197</f>
        <v>26140.142983761267</v>
      </c>
      <c r="E197" s="6">
        <f t="shared" ref="E197:E260" si="17">ABS(D197)</f>
        <v>26140.142983761267</v>
      </c>
      <c r="F197" s="10">
        <f t="shared" ref="F197:F260" si="18">E197^2</f>
        <v>683307075.21148336</v>
      </c>
      <c r="G197" s="10">
        <f t="shared" ref="G197:G260" si="19">E197/B197</f>
        <v>0.16673667985177015</v>
      </c>
    </row>
    <row r="198" spans="1:7" x14ac:dyDescent="0.25">
      <c r="A198" s="2">
        <v>38808</v>
      </c>
      <c r="B198" s="1">
        <v>131139</v>
      </c>
      <c r="C198">
        <f t="shared" si="15"/>
        <v>151546.97140324773</v>
      </c>
      <c r="D198" s="4">
        <f t="shared" si="16"/>
        <v>-20407.971403247735</v>
      </c>
      <c r="E198" s="6">
        <f t="shared" si="17"/>
        <v>20407.971403247735</v>
      </c>
      <c r="F198" s="10">
        <f t="shared" si="18"/>
        <v>416485296.79577732</v>
      </c>
      <c r="G198" s="10">
        <f t="shared" si="19"/>
        <v>0.1556209167619681</v>
      </c>
    </row>
    <row r="199" spans="1:7" x14ac:dyDescent="0.25">
      <c r="A199" s="2">
        <v>38838</v>
      </c>
      <c r="B199" s="1">
        <v>164066</v>
      </c>
      <c r="C199">
        <f t="shared" si="15"/>
        <v>135220.59428064956</v>
      </c>
      <c r="D199" s="4">
        <f t="shared" si="16"/>
        <v>28845.405719350441</v>
      </c>
      <c r="E199" s="6">
        <f t="shared" si="17"/>
        <v>28845.405719350441</v>
      </c>
      <c r="F199" s="10">
        <f t="shared" si="18"/>
        <v>832057431.11393511</v>
      </c>
      <c r="G199" s="10">
        <f t="shared" si="19"/>
        <v>0.17581586507472871</v>
      </c>
    </row>
    <row r="200" spans="1:7" x14ac:dyDescent="0.25">
      <c r="A200" s="2">
        <v>38869</v>
      </c>
      <c r="B200" s="1">
        <v>146954</v>
      </c>
      <c r="C200">
        <f t="shared" si="15"/>
        <v>158296.91885612992</v>
      </c>
      <c r="D200" s="4">
        <f t="shared" si="16"/>
        <v>-11342.918856129923</v>
      </c>
      <c r="E200" s="6">
        <f t="shared" si="17"/>
        <v>11342.918856129923</v>
      </c>
      <c r="F200" s="10">
        <f t="shared" si="18"/>
        <v>128661808.17674777</v>
      </c>
      <c r="G200" s="10">
        <f t="shared" si="19"/>
        <v>7.7186867020495695E-2</v>
      </c>
    </row>
    <row r="201" spans="1:7" x14ac:dyDescent="0.25">
      <c r="A201" s="2">
        <v>38899</v>
      </c>
      <c r="B201" s="1">
        <v>165746</v>
      </c>
      <c r="C201">
        <f t="shared" si="15"/>
        <v>149222.583771226</v>
      </c>
      <c r="D201" s="4">
        <f t="shared" si="16"/>
        <v>16523.416228774004</v>
      </c>
      <c r="E201" s="6">
        <f t="shared" si="17"/>
        <v>16523.416228774004</v>
      </c>
      <c r="F201" s="10">
        <f t="shared" si="18"/>
        <v>273023283.86931211</v>
      </c>
      <c r="G201" s="10">
        <f t="shared" si="19"/>
        <v>9.969119151457051E-2</v>
      </c>
    </row>
    <row r="202" spans="1:7" x14ac:dyDescent="0.25">
      <c r="A202" s="2">
        <v>38930</v>
      </c>
      <c r="B202" s="1">
        <v>178513</v>
      </c>
      <c r="C202">
        <f t="shared" si="15"/>
        <v>162441.31675424523</v>
      </c>
      <c r="D202" s="4">
        <f t="shared" si="16"/>
        <v>16071.683245754772</v>
      </c>
      <c r="E202" s="6">
        <f t="shared" si="17"/>
        <v>16071.683245754772</v>
      </c>
      <c r="F202" s="10">
        <f t="shared" si="18"/>
        <v>258299002.35187462</v>
      </c>
      <c r="G202" s="10">
        <f t="shared" si="19"/>
        <v>9.0030884281563653E-2</v>
      </c>
    </row>
    <row r="203" spans="1:7" x14ac:dyDescent="0.25">
      <c r="A203" s="2">
        <v>38961</v>
      </c>
      <c r="B203" s="1">
        <v>159288</v>
      </c>
      <c r="C203">
        <f t="shared" si="15"/>
        <v>175298.66335084903</v>
      </c>
      <c r="D203" s="4">
        <f t="shared" si="16"/>
        <v>-16010.663350849034</v>
      </c>
      <c r="E203" s="6">
        <f t="shared" si="17"/>
        <v>16010.663350849034</v>
      </c>
      <c r="F203" s="10">
        <f t="shared" si="18"/>
        <v>256341340.93422043</v>
      </c>
      <c r="G203" s="10">
        <f t="shared" si="19"/>
        <v>0.10051393294440908</v>
      </c>
    </row>
    <row r="204" spans="1:7" x14ac:dyDescent="0.25">
      <c r="A204" s="2">
        <v>38991</v>
      </c>
      <c r="B204" s="1">
        <v>175186</v>
      </c>
      <c r="C204">
        <f t="shared" si="15"/>
        <v>162490.13267016981</v>
      </c>
      <c r="D204" s="4">
        <f t="shared" si="16"/>
        <v>12695.867329830187</v>
      </c>
      <c r="E204" s="6">
        <f t="shared" si="17"/>
        <v>12695.867329830187</v>
      </c>
      <c r="F204" s="10">
        <f t="shared" si="18"/>
        <v>161185047.25664949</v>
      </c>
      <c r="G204" s="10">
        <f t="shared" si="19"/>
        <v>7.2470787219470659E-2</v>
      </c>
    </row>
    <row r="205" spans="1:7" x14ac:dyDescent="0.25">
      <c r="A205" s="2">
        <v>39022</v>
      </c>
      <c r="B205" s="1">
        <v>182709</v>
      </c>
      <c r="C205">
        <f t="shared" si="15"/>
        <v>172646.82653403399</v>
      </c>
      <c r="D205" s="4">
        <f t="shared" si="16"/>
        <v>10062.173465966014</v>
      </c>
      <c r="E205" s="6">
        <f t="shared" si="17"/>
        <v>10062.173465966014</v>
      </c>
      <c r="F205" s="10">
        <f t="shared" si="18"/>
        <v>101247334.85919051</v>
      </c>
      <c r="G205" s="10">
        <f t="shared" si="19"/>
        <v>5.5072128170840048E-2</v>
      </c>
    </row>
    <row r="206" spans="1:7" x14ac:dyDescent="0.25">
      <c r="A206" s="2">
        <v>39052</v>
      </c>
      <c r="B206" s="1">
        <v>204801</v>
      </c>
      <c r="C206">
        <f t="shared" si="15"/>
        <v>180696.56530680682</v>
      </c>
      <c r="D206" s="4">
        <f t="shared" si="16"/>
        <v>24104.43469319318</v>
      </c>
      <c r="E206" s="6">
        <f t="shared" si="17"/>
        <v>24104.43469319318</v>
      </c>
      <c r="F206" s="10">
        <f t="shared" si="18"/>
        <v>581023771.87841499</v>
      </c>
      <c r="G206" s="10">
        <f t="shared" si="19"/>
        <v>0.11769686033365648</v>
      </c>
    </row>
    <row r="207" spans="1:7" x14ac:dyDescent="0.25">
      <c r="A207" s="2">
        <v>39083</v>
      </c>
      <c r="B207" s="1">
        <v>152953</v>
      </c>
      <c r="C207">
        <f t="shared" si="15"/>
        <v>199980.11306136139</v>
      </c>
      <c r="D207" s="4">
        <f t="shared" si="16"/>
        <v>-47027.113061361393</v>
      </c>
      <c r="E207" s="6">
        <f t="shared" si="17"/>
        <v>47027.113061361393</v>
      </c>
      <c r="F207" s="10">
        <f t="shared" si="18"/>
        <v>2211549362.8860674</v>
      </c>
      <c r="G207" s="10">
        <f t="shared" si="19"/>
        <v>0.30746120090067797</v>
      </c>
    </row>
    <row r="208" spans="1:7" x14ac:dyDescent="0.25">
      <c r="A208" s="2">
        <v>39114</v>
      </c>
      <c r="B208" s="1">
        <v>146473</v>
      </c>
      <c r="C208">
        <f t="shared" si="15"/>
        <v>162358.42261227229</v>
      </c>
      <c r="D208" s="4">
        <f t="shared" si="16"/>
        <v>-15885.42261227229</v>
      </c>
      <c r="E208" s="6">
        <f t="shared" si="17"/>
        <v>15885.42261227229</v>
      </c>
      <c r="F208" s="10">
        <f t="shared" si="18"/>
        <v>252346651.57049179</v>
      </c>
      <c r="G208" s="10">
        <f t="shared" si="19"/>
        <v>0.10845290676283199</v>
      </c>
    </row>
    <row r="209" spans="1:7" x14ac:dyDescent="0.25">
      <c r="A209" s="2">
        <v>39142</v>
      </c>
      <c r="B209" s="1">
        <v>193464</v>
      </c>
      <c r="C209">
        <f t="shared" si="15"/>
        <v>149650.08452245448</v>
      </c>
      <c r="D209" s="4">
        <f t="shared" si="16"/>
        <v>43813.915477545524</v>
      </c>
      <c r="E209" s="6">
        <f t="shared" si="17"/>
        <v>43813.915477545524</v>
      </c>
      <c r="F209" s="10">
        <f t="shared" si="18"/>
        <v>1919659189.4735034</v>
      </c>
      <c r="G209" s="10">
        <f t="shared" si="19"/>
        <v>0.22647063783207999</v>
      </c>
    </row>
    <row r="210" spans="1:7" x14ac:dyDescent="0.25">
      <c r="A210" s="2">
        <v>39173</v>
      </c>
      <c r="B210" s="1">
        <v>179334</v>
      </c>
      <c r="C210">
        <f t="shared" si="15"/>
        <v>184701.2169044909</v>
      </c>
      <c r="D210" s="4">
        <f t="shared" si="16"/>
        <v>-5367.2169044908951</v>
      </c>
      <c r="E210" s="6">
        <f t="shared" si="17"/>
        <v>5367.2169044908951</v>
      </c>
      <c r="F210" s="10">
        <f t="shared" si="18"/>
        <v>28807017.299852826</v>
      </c>
      <c r="G210" s="10">
        <f t="shared" si="19"/>
        <v>2.9928607539512278E-2</v>
      </c>
    </row>
    <row r="211" spans="1:7" x14ac:dyDescent="0.25">
      <c r="A211" s="2">
        <v>39203</v>
      </c>
      <c r="B211" s="1">
        <v>211155</v>
      </c>
      <c r="C211">
        <f t="shared" si="15"/>
        <v>180407.44338089818</v>
      </c>
      <c r="D211" s="4">
        <f t="shared" si="16"/>
        <v>30747.556619101815</v>
      </c>
      <c r="E211" s="6">
        <f t="shared" si="17"/>
        <v>30747.556619101815</v>
      </c>
      <c r="F211" s="10">
        <f t="shared" si="18"/>
        <v>945412238.04487181</v>
      </c>
      <c r="G211" s="10">
        <f t="shared" si="19"/>
        <v>0.14561604801734185</v>
      </c>
    </row>
    <row r="212" spans="1:7" x14ac:dyDescent="0.25">
      <c r="A212" s="2">
        <v>39234</v>
      </c>
      <c r="B212" s="1">
        <v>198767</v>
      </c>
      <c r="C212">
        <f t="shared" si="15"/>
        <v>205005.48867617964</v>
      </c>
      <c r="D212" s="4">
        <f t="shared" si="16"/>
        <v>-6238.488676179637</v>
      </c>
      <c r="E212" s="6">
        <f t="shared" si="17"/>
        <v>6238.488676179637</v>
      </c>
      <c r="F212" s="10">
        <f t="shared" si="18"/>
        <v>38918740.962821558</v>
      </c>
      <c r="G212" s="10">
        <f t="shared" si="19"/>
        <v>3.138593768673692E-2</v>
      </c>
    </row>
    <row r="213" spans="1:7" x14ac:dyDescent="0.25">
      <c r="A213" s="2">
        <v>39264</v>
      </c>
      <c r="B213" s="1">
        <v>217374</v>
      </c>
      <c r="C213">
        <f t="shared" si="15"/>
        <v>200014.69773523594</v>
      </c>
      <c r="D213" s="4">
        <f t="shared" si="16"/>
        <v>17359.302264764061</v>
      </c>
      <c r="E213" s="6">
        <f t="shared" si="17"/>
        <v>17359.302264764061</v>
      </c>
      <c r="F213" s="10">
        <f t="shared" si="18"/>
        <v>301345375.11944264</v>
      </c>
      <c r="G213" s="10">
        <f t="shared" si="19"/>
        <v>7.985914720603228E-2</v>
      </c>
    </row>
    <row r="214" spans="1:7" x14ac:dyDescent="0.25">
      <c r="A214" s="2">
        <v>39295</v>
      </c>
      <c r="B214" s="1">
        <v>235270</v>
      </c>
      <c r="C214">
        <f t="shared" si="15"/>
        <v>213902.13954704721</v>
      </c>
      <c r="D214" s="4">
        <f t="shared" si="16"/>
        <v>21367.860452952795</v>
      </c>
      <c r="E214" s="6">
        <f t="shared" si="17"/>
        <v>21367.860452952795</v>
      </c>
      <c r="F214" s="10">
        <f t="shared" si="18"/>
        <v>456585460.33686399</v>
      </c>
      <c r="G214" s="10">
        <f t="shared" si="19"/>
        <v>9.0822716253465358E-2</v>
      </c>
    </row>
    <row r="215" spans="1:7" x14ac:dyDescent="0.25">
      <c r="A215" s="2">
        <v>39326</v>
      </c>
      <c r="B215" s="1">
        <v>204034</v>
      </c>
      <c r="C215">
        <f t="shared" si="15"/>
        <v>230996.42790940945</v>
      </c>
      <c r="D215" s="4">
        <f t="shared" si="16"/>
        <v>-26962.427909409453</v>
      </c>
      <c r="E215" s="6">
        <f t="shared" si="17"/>
        <v>26962.427909409453</v>
      </c>
      <c r="F215" s="10">
        <f t="shared" si="18"/>
        <v>726972518.77010179</v>
      </c>
      <c r="G215" s="10">
        <f t="shared" si="19"/>
        <v>0.13214673980517685</v>
      </c>
    </row>
    <row r="216" spans="1:7" x14ac:dyDescent="0.25">
      <c r="A216" s="2">
        <v>39356</v>
      </c>
      <c r="B216" s="1">
        <v>244463</v>
      </c>
      <c r="C216">
        <f t="shared" si="15"/>
        <v>209426.48558188189</v>
      </c>
      <c r="D216" s="4">
        <f t="shared" si="16"/>
        <v>35036.514418118109</v>
      </c>
      <c r="E216" s="6">
        <f t="shared" si="17"/>
        <v>35036.514418118109</v>
      </c>
      <c r="F216" s="10">
        <f t="shared" si="18"/>
        <v>1227557342.5709982</v>
      </c>
      <c r="G216" s="10">
        <f t="shared" si="19"/>
        <v>0.14332031603194803</v>
      </c>
    </row>
    <row r="217" spans="1:7" x14ac:dyDescent="0.25">
      <c r="A217" s="2">
        <v>39387</v>
      </c>
      <c r="B217" s="1">
        <v>237060</v>
      </c>
      <c r="C217">
        <f t="shared" si="15"/>
        <v>237455.6971163764</v>
      </c>
      <c r="D217" s="4">
        <f t="shared" si="16"/>
        <v>-395.69711637639557</v>
      </c>
      <c r="E217" s="6">
        <f t="shared" si="17"/>
        <v>395.69711637639557</v>
      </c>
      <c r="F217" s="10">
        <f t="shared" si="18"/>
        <v>156576.20790859475</v>
      </c>
      <c r="G217" s="10">
        <f t="shared" si="19"/>
        <v>1.6691855073668925E-3</v>
      </c>
    </row>
    <row r="218" spans="1:7" x14ac:dyDescent="0.25">
      <c r="A218" s="2">
        <v>39417</v>
      </c>
      <c r="B218" s="1">
        <v>242258</v>
      </c>
      <c r="C218">
        <f t="shared" si="15"/>
        <v>237139.13942327528</v>
      </c>
      <c r="D218" s="4">
        <f t="shared" si="16"/>
        <v>5118.8605767247209</v>
      </c>
      <c r="E218" s="6">
        <f t="shared" si="17"/>
        <v>5118.8605767247209</v>
      </c>
      <c r="F218" s="10">
        <f t="shared" si="18"/>
        <v>26202733.603946541</v>
      </c>
      <c r="G218" s="10">
        <f t="shared" si="19"/>
        <v>2.1129789632229775E-2</v>
      </c>
    </row>
    <row r="219" spans="1:7" x14ac:dyDescent="0.25">
      <c r="A219" s="2">
        <v>39448</v>
      </c>
      <c r="B219" s="1">
        <v>215041</v>
      </c>
      <c r="C219">
        <f t="shared" si="15"/>
        <v>241234.22788465509</v>
      </c>
      <c r="D219" s="4">
        <f t="shared" si="16"/>
        <v>-26193.227884655091</v>
      </c>
      <c r="E219" s="6">
        <f t="shared" si="17"/>
        <v>26193.227884655091</v>
      </c>
      <c r="F219" s="10">
        <f t="shared" si="18"/>
        <v>686085187.01747298</v>
      </c>
      <c r="G219" s="10">
        <f t="shared" si="19"/>
        <v>0.12180573883424599</v>
      </c>
    </row>
    <row r="220" spans="1:7" x14ac:dyDescent="0.25">
      <c r="A220" s="2">
        <v>39479</v>
      </c>
      <c r="B220" s="1">
        <v>200841</v>
      </c>
      <c r="C220">
        <f t="shared" si="15"/>
        <v>220279.64557693104</v>
      </c>
      <c r="D220" s="4">
        <f t="shared" si="16"/>
        <v>-19438.645576931041</v>
      </c>
      <c r="E220" s="6">
        <f t="shared" si="17"/>
        <v>19438.645576931041</v>
      </c>
      <c r="F220" s="10">
        <f t="shared" si="18"/>
        <v>377860941.86554074</v>
      </c>
      <c r="G220" s="10">
        <f t="shared" si="19"/>
        <v>9.6786241738146303E-2</v>
      </c>
    </row>
    <row r="221" spans="1:7" x14ac:dyDescent="0.25">
      <c r="A221" s="2">
        <v>39508</v>
      </c>
      <c r="B221" s="1">
        <v>232177</v>
      </c>
      <c r="C221">
        <f t="shared" si="15"/>
        <v>204728.72911538623</v>
      </c>
      <c r="D221" s="4">
        <f t="shared" si="16"/>
        <v>27448.270884613768</v>
      </c>
      <c r="E221" s="6">
        <f t="shared" si="17"/>
        <v>27448.270884613768</v>
      </c>
      <c r="F221" s="10">
        <f t="shared" si="18"/>
        <v>753407574.55513597</v>
      </c>
      <c r="G221" s="10">
        <f t="shared" si="19"/>
        <v>0.11822131772145289</v>
      </c>
    </row>
    <row r="222" spans="1:7" x14ac:dyDescent="0.25">
      <c r="A222" s="2">
        <v>39539</v>
      </c>
      <c r="B222" s="1">
        <v>261292</v>
      </c>
      <c r="C222">
        <f t="shared" si="15"/>
        <v>226687.34582307725</v>
      </c>
      <c r="D222" s="4">
        <f t="shared" si="16"/>
        <v>34604.654176922748</v>
      </c>
      <c r="E222" s="6">
        <f t="shared" si="17"/>
        <v>34604.654176922748</v>
      </c>
      <c r="F222" s="10">
        <f t="shared" si="18"/>
        <v>1197482090.704417</v>
      </c>
      <c r="G222" s="10">
        <f t="shared" si="19"/>
        <v>0.13243671515745889</v>
      </c>
    </row>
    <row r="223" spans="1:7" x14ac:dyDescent="0.25">
      <c r="A223" s="2">
        <v>39569</v>
      </c>
      <c r="B223" s="1">
        <v>242047</v>
      </c>
      <c r="C223">
        <f t="shared" si="15"/>
        <v>254371.06916461547</v>
      </c>
      <c r="D223" s="4">
        <f t="shared" si="16"/>
        <v>-12324.069164615474</v>
      </c>
      <c r="E223" s="6">
        <f t="shared" si="17"/>
        <v>12324.069164615474</v>
      </c>
      <c r="F223" s="10">
        <f t="shared" si="18"/>
        <v>151882680.77422595</v>
      </c>
      <c r="G223" s="10">
        <f t="shared" si="19"/>
        <v>5.0916016990978918E-2</v>
      </c>
    </row>
    <row r="224" spans="1:7" x14ac:dyDescent="0.25">
      <c r="A224" s="2">
        <v>39600</v>
      </c>
      <c r="B224" s="1">
        <v>256070</v>
      </c>
      <c r="C224">
        <f t="shared" si="15"/>
        <v>244511.8138329231</v>
      </c>
      <c r="D224" s="4">
        <f t="shared" si="16"/>
        <v>11558.186167076899</v>
      </c>
      <c r="E224" s="6">
        <f t="shared" si="17"/>
        <v>11558.186167076899</v>
      </c>
      <c r="F224" s="10">
        <f t="shared" si="18"/>
        <v>133591667.47280779</v>
      </c>
      <c r="G224" s="10">
        <f t="shared" si="19"/>
        <v>4.5136822615210292E-2</v>
      </c>
    </row>
    <row r="225" spans="1:7" x14ac:dyDescent="0.25">
      <c r="A225" s="2">
        <v>39630</v>
      </c>
      <c r="B225" s="1">
        <v>288177</v>
      </c>
      <c r="C225">
        <f t="shared" si="15"/>
        <v>253758.36276658461</v>
      </c>
      <c r="D225" s="4">
        <f t="shared" si="16"/>
        <v>34418.637233415386</v>
      </c>
      <c r="E225" s="6">
        <f t="shared" si="17"/>
        <v>34418.637233415386</v>
      </c>
      <c r="F225" s="10">
        <f t="shared" si="18"/>
        <v>1184642589.0054479</v>
      </c>
      <c r="G225" s="10">
        <f t="shared" si="19"/>
        <v>0.11943575383675792</v>
      </c>
    </row>
    <row r="226" spans="1:7" x14ac:dyDescent="0.25">
      <c r="A226" s="2">
        <v>39661</v>
      </c>
      <c r="B226" s="1">
        <v>244799</v>
      </c>
      <c r="C226">
        <f t="shared" si="15"/>
        <v>281293.2725533169</v>
      </c>
      <c r="D226" s="4">
        <f t="shared" si="16"/>
        <v>-36494.2725533169</v>
      </c>
      <c r="E226" s="6">
        <f t="shared" si="17"/>
        <v>36494.2725533169</v>
      </c>
      <c r="F226" s="10">
        <f t="shared" si="18"/>
        <v>1331831929.1957791</v>
      </c>
      <c r="G226" s="10">
        <f t="shared" si="19"/>
        <v>0.14907851973789477</v>
      </c>
    </row>
    <row r="227" spans="1:7" x14ac:dyDescent="0.25">
      <c r="A227" s="2">
        <v>39692</v>
      </c>
      <c r="B227" s="1">
        <v>268734</v>
      </c>
      <c r="C227">
        <f t="shared" si="15"/>
        <v>252097.8545106634</v>
      </c>
      <c r="D227" s="4">
        <f t="shared" si="16"/>
        <v>16636.145489336603</v>
      </c>
      <c r="E227" s="6">
        <f t="shared" si="17"/>
        <v>16636.145489336603</v>
      </c>
      <c r="F227" s="10">
        <f t="shared" si="18"/>
        <v>276761336.7423746</v>
      </c>
      <c r="G227" s="10">
        <f t="shared" si="19"/>
        <v>6.190562224853053E-2</v>
      </c>
    </row>
    <row r="228" spans="1:7" x14ac:dyDescent="0.25">
      <c r="A228" s="2">
        <v>39722</v>
      </c>
      <c r="B228" s="1">
        <v>239329</v>
      </c>
      <c r="C228">
        <f t="shared" si="15"/>
        <v>265406.77090213267</v>
      </c>
      <c r="D228" s="4">
        <f t="shared" si="16"/>
        <v>-26077.770902132674</v>
      </c>
      <c r="E228" s="6">
        <f t="shared" si="17"/>
        <v>26077.770902132674</v>
      </c>
      <c r="F228" s="10">
        <f t="shared" si="18"/>
        <v>680050135.22411752</v>
      </c>
      <c r="G228" s="10">
        <f t="shared" si="19"/>
        <v>0.10896201840200173</v>
      </c>
    </row>
    <row r="229" spans="1:7" x14ac:dyDescent="0.25">
      <c r="A229" s="2">
        <v>39753</v>
      </c>
      <c r="B229" s="1">
        <v>177906</v>
      </c>
      <c r="C229">
        <f t="shared" si="15"/>
        <v>244544.55418042655</v>
      </c>
      <c r="D229" s="4">
        <f t="shared" si="16"/>
        <v>-66638.554180426552</v>
      </c>
      <c r="E229" s="6">
        <f t="shared" si="17"/>
        <v>66638.554180426552</v>
      </c>
      <c r="F229" s="10">
        <f t="shared" si="18"/>
        <v>4440696903.2576447</v>
      </c>
      <c r="G229" s="10">
        <f t="shared" si="19"/>
        <v>0.374571707420922</v>
      </c>
    </row>
    <row r="230" spans="1:7" x14ac:dyDescent="0.25">
      <c r="A230" s="2">
        <v>39783</v>
      </c>
      <c r="B230" s="1">
        <v>194550</v>
      </c>
      <c r="C230">
        <f t="shared" si="15"/>
        <v>191233.71083608532</v>
      </c>
      <c r="D230" s="4">
        <f t="shared" si="16"/>
        <v>3316.2891639146837</v>
      </c>
      <c r="E230" s="6">
        <f t="shared" si="17"/>
        <v>3316.2891639146837</v>
      </c>
      <c r="F230" s="10">
        <f t="shared" si="18"/>
        <v>10997773.818697952</v>
      </c>
      <c r="G230" s="10">
        <f t="shared" si="19"/>
        <v>1.7045947899844174E-2</v>
      </c>
    </row>
    <row r="231" spans="1:7" x14ac:dyDescent="0.25">
      <c r="A231" s="2">
        <v>39814</v>
      </c>
      <c r="B231" s="1">
        <v>197433</v>
      </c>
      <c r="C231">
        <f t="shared" si="15"/>
        <v>193886.74216721707</v>
      </c>
      <c r="D231" s="4">
        <f t="shared" si="16"/>
        <v>3546.2578327829251</v>
      </c>
      <c r="E231" s="6">
        <f t="shared" si="17"/>
        <v>3546.2578327829251</v>
      </c>
      <c r="F231" s="10">
        <f t="shared" si="18"/>
        <v>12575944.616574248</v>
      </c>
      <c r="G231" s="10">
        <f t="shared" si="19"/>
        <v>1.7961829242238759E-2</v>
      </c>
    </row>
    <row r="232" spans="1:7" x14ac:dyDescent="0.25">
      <c r="A232" s="2">
        <v>39845</v>
      </c>
      <c r="B232" s="1">
        <v>199356</v>
      </c>
      <c r="C232">
        <f t="shared" si="15"/>
        <v>196723.74843344343</v>
      </c>
      <c r="D232" s="4">
        <f t="shared" si="16"/>
        <v>2632.2515665565734</v>
      </c>
      <c r="E232" s="6">
        <f t="shared" si="17"/>
        <v>2632.2515665565734</v>
      </c>
      <c r="F232" s="10">
        <f t="shared" si="18"/>
        <v>6928748.3096395349</v>
      </c>
      <c r="G232" s="10">
        <f t="shared" si="19"/>
        <v>1.3203773985014614E-2</v>
      </c>
    </row>
    <row r="233" spans="1:7" x14ac:dyDescent="0.25">
      <c r="A233" s="2">
        <v>39873</v>
      </c>
      <c r="B233" s="1">
        <v>271417</v>
      </c>
      <c r="C233">
        <f t="shared" si="15"/>
        <v>198829.5496866887</v>
      </c>
      <c r="D233" s="4">
        <f t="shared" si="16"/>
        <v>72587.450313311303</v>
      </c>
      <c r="E233" s="6">
        <f t="shared" si="17"/>
        <v>72587.450313311303</v>
      </c>
      <c r="F233" s="10">
        <f t="shared" si="18"/>
        <v>5268937942.9874372</v>
      </c>
      <c r="G233" s="10">
        <f t="shared" si="19"/>
        <v>0.2674388498631674</v>
      </c>
    </row>
    <row r="234" spans="1:7" x14ac:dyDescent="0.25">
      <c r="A234" s="2">
        <v>39904</v>
      </c>
      <c r="B234" s="1">
        <v>234359</v>
      </c>
      <c r="C234">
        <f t="shared" si="15"/>
        <v>256899.50993733775</v>
      </c>
      <c r="D234" s="4">
        <f t="shared" si="16"/>
        <v>-22540.509937337745</v>
      </c>
      <c r="E234" s="6">
        <f t="shared" si="17"/>
        <v>22540.509937337745</v>
      </c>
      <c r="F234" s="10">
        <f t="shared" si="18"/>
        <v>508074588.23522162</v>
      </c>
      <c r="G234" s="10">
        <f t="shared" si="19"/>
        <v>9.6179408246910708E-2</v>
      </c>
    </row>
    <row r="235" spans="1:7" x14ac:dyDescent="0.25">
      <c r="A235" s="2">
        <v>39934</v>
      </c>
      <c r="B235" s="1">
        <v>246944</v>
      </c>
      <c r="C235">
        <f t="shared" si="15"/>
        <v>238867.10198746755</v>
      </c>
      <c r="D235" s="4">
        <f t="shared" si="16"/>
        <v>8076.8980125324451</v>
      </c>
      <c r="E235" s="6">
        <f t="shared" si="17"/>
        <v>8076.8980125324451</v>
      </c>
      <c r="F235" s="10">
        <f t="shared" si="18"/>
        <v>65236281.504850559</v>
      </c>
      <c r="G235" s="10">
        <f t="shared" si="19"/>
        <v>3.2707407398164946E-2</v>
      </c>
    </row>
    <row r="236" spans="1:7" x14ac:dyDescent="0.25">
      <c r="A236" s="2">
        <v>39965</v>
      </c>
      <c r="B236" s="1">
        <v>300129</v>
      </c>
      <c r="C236">
        <f t="shared" si="15"/>
        <v>245328.62039749353</v>
      </c>
      <c r="D236" s="4">
        <f t="shared" si="16"/>
        <v>54800.379602506466</v>
      </c>
      <c r="E236" s="6">
        <f t="shared" si="17"/>
        <v>54800.379602506466</v>
      </c>
      <c r="F236" s="10">
        <f t="shared" si="18"/>
        <v>3003081604.5788069</v>
      </c>
      <c r="G236" s="10">
        <f t="shared" si="19"/>
        <v>0.18258941855837479</v>
      </c>
    </row>
    <row r="237" spans="1:7" x14ac:dyDescent="0.25">
      <c r="A237" s="2">
        <v>39995</v>
      </c>
      <c r="B237" s="1">
        <v>285370</v>
      </c>
      <c r="C237">
        <f t="shared" si="15"/>
        <v>289168.92407949874</v>
      </c>
      <c r="D237" s="4">
        <f t="shared" si="16"/>
        <v>-3798.9240794987418</v>
      </c>
      <c r="E237" s="6">
        <f t="shared" si="17"/>
        <v>3798.9240794987418</v>
      </c>
      <c r="F237" s="10">
        <f t="shared" si="18"/>
        <v>14431824.161795363</v>
      </c>
      <c r="G237" s="10">
        <f t="shared" si="19"/>
        <v>1.3312275570307817E-2</v>
      </c>
    </row>
    <row r="238" spans="1:7" x14ac:dyDescent="0.25">
      <c r="A238" s="2">
        <v>40026</v>
      </c>
      <c r="B238" s="1">
        <v>258104</v>
      </c>
      <c r="C238">
        <f t="shared" si="15"/>
        <v>286129.78481589974</v>
      </c>
      <c r="D238" s="4">
        <f t="shared" si="16"/>
        <v>-28025.784815899737</v>
      </c>
      <c r="E238" s="6">
        <f t="shared" si="17"/>
        <v>28025.784815899737</v>
      </c>
      <c r="F238" s="10">
        <f t="shared" si="18"/>
        <v>785444614.54711628</v>
      </c>
      <c r="G238" s="10">
        <f t="shared" si="19"/>
        <v>0.10858330291626529</v>
      </c>
    </row>
    <row r="239" spans="1:7" x14ac:dyDescent="0.25">
      <c r="A239" s="2">
        <v>40057</v>
      </c>
      <c r="B239" s="1">
        <v>308690</v>
      </c>
      <c r="C239">
        <f t="shared" si="15"/>
        <v>263709.15696317994</v>
      </c>
      <c r="D239" s="4">
        <f t="shared" si="16"/>
        <v>44980.843036820064</v>
      </c>
      <c r="E239" s="6">
        <f t="shared" si="17"/>
        <v>44980.843036820064</v>
      </c>
      <c r="F239" s="10">
        <f t="shared" si="18"/>
        <v>2023276240.3030441</v>
      </c>
      <c r="G239" s="10">
        <f t="shared" si="19"/>
        <v>0.14571525814512962</v>
      </c>
    </row>
    <row r="240" spans="1:7" x14ac:dyDescent="0.25">
      <c r="A240" s="2">
        <v>40087</v>
      </c>
      <c r="B240" s="1">
        <v>294465</v>
      </c>
      <c r="C240">
        <f t="shared" si="15"/>
        <v>299693.831392636</v>
      </c>
      <c r="D240" s="4">
        <f t="shared" si="16"/>
        <v>-5228.8313926359988</v>
      </c>
      <c r="E240" s="6">
        <f t="shared" si="17"/>
        <v>5228.8313926359988</v>
      </c>
      <c r="F240" s="10">
        <f t="shared" si="18"/>
        <v>27340677.732615717</v>
      </c>
      <c r="G240" s="10">
        <f t="shared" si="19"/>
        <v>1.7757055652237105E-2</v>
      </c>
    </row>
    <row r="241" spans="1:7" x14ac:dyDescent="0.25">
      <c r="A241" s="2">
        <v>40118</v>
      </c>
      <c r="B241" s="1">
        <v>251723</v>
      </c>
      <c r="C241">
        <f t="shared" si="15"/>
        <v>295510.76627852721</v>
      </c>
      <c r="D241" s="4">
        <f t="shared" si="16"/>
        <v>-43787.766278527211</v>
      </c>
      <c r="E241" s="6">
        <f t="shared" si="17"/>
        <v>43787.766278527211</v>
      </c>
      <c r="F241" s="10">
        <f t="shared" si="18"/>
        <v>1917368475.6629248</v>
      </c>
      <c r="G241" s="10">
        <f t="shared" si="19"/>
        <v>0.17395218664376005</v>
      </c>
    </row>
    <row r="242" spans="1:7" x14ac:dyDescent="0.25">
      <c r="A242" s="2">
        <v>40148</v>
      </c>
      <c r="B242" s="1">
        <v>293019</v>
      </c>
      <c r="C242">
        <f t="shared" si="15"/>
        <v>260480.55325570545</v>
      </c>
      <c r="D242" s="4">
        <f t="shared" si="16"/>
        <v>32538.446744294546</v>
      </c>
      <c r="E242" s="6">
        <f t="shared" si="17"/>
        <v>32538.446744294546</v>
      </c>
      <c r="F242" s="10">
        <f t="shared" si="18"/>
        <v>1058750516.5312923</v>
      </c>
      <c r="G242" s="10">
        <f t="shared" si="19"/>
        <v>0.11104551835988297</v>
      </c>
    </row>
    <row r="243" spans="1:7" x14ac:dyDescent="0.25">
      <c r="A243" s="2">
        <v>40179</v>
      </c>
      <c r="B243" s="1">
        <v>213313</v>
      </c>
      <c r="C243">
        <f t="shared" si="15"/>
        <v>286511.3106511411</v>
      </c>
      <c r="D243" s="4">
        <f t="shared" si="16"/>
        <v>-73198.310651141102</v>
      </c>
      <c r="E243" s="6">
        <f t="shared" si="17"/>
        <v>73198.310651141102</v>
      </c>
      <c r="F243" s="10">
        <f t="shared" si="18"/>
        <v>5357992682.1809568</v>
      </c>
      <c r="G243" s="10">
        <f t="shared" si="19"/>
        <v>0.34314978764135851</v>
      </c>
    </row>
    <row r="244" spans="1:7" x14ac:dyDescent="0.25">
      <c r="A244" s="2">
        <v>40210</v>
      </c>
      <c r="B244" s="1">
        <v>220957</v>
      </c>
      <c r="C244">
        <f t="shared" si="15"/>
        <v>227952.66213022824</v>
      </c>
      <c r="D244" s="4">
        <f t="shared" si="16"/>
        <v>-6995.6621302282438</v>
      </c>
      <c r="E244" s="6">
        <f t="shared" si="17"/>
        <v>6995.6621302282438</v>
      </c>
      <c r="F244" s="10">
        <f t="shared" si="18"/>
        <v>48939288.640309572</v>
      </c>
      <c r="G244" s="10">
        <f t="shared" si="19"/>
        <v>3.1660740009269876E-2</v>
      </c>
    </row>
    <row r="245" spans="1:7" x14ac:dyDescent="0.25">
      <c r="A245" s="2">
        <v>40238</v>
      </c>
      <c r="B245" s="1">
        <v>353741</v>
      </c>
      <c r="C245">
        <f t="shared" si="15"/>
        <v>222356.13242604566</v>
      </c>
      <c r="D245" s="4">
        <f t="shared" si="16"/>
        <v>131384.86757395434</v>
      </c>
      <c r="E245" s="6">
        <f t="shared" si="17"/>
        <v>131384.86757395434</v>
      </c>
      <c r="F245" s="10">
        <f t="shared" si="18"/>
        <v>17261983427.425518</v>
      </c>
      <c r="G245" s="10">
        <f t="shared" si="19"/>
        <v>0.3714154355134246</v>
      </c>
    </row>
    <row r="246" spans="1:7" x14ac:dyDescent="0.25">
      <c r="A246" s="2">
        <v>40269</v>
      </c>
      <c r="B246" s="1">
        <v>277835</v>
      </c>
      <c r="C246">
        <f t="shared" si="15"/>
        <v>327464.02648520912</v>
      </c>
      <c r="D246" s="4">
        <f t="shared" si="16"/>
        <v>-49629.02648520912</v>
      </c>
      <c r="E246" s="6">
        <f t="shared" si="17"/>
        <v>49629.02648520912</v>
      </c>
      <c r="F246" s="10">
        <f t="shared" si="18"/>
        <v>2463040269.8695884</v>
      </c>
      <c r="G246" s="10">
        <f t="shared" si="19"/>
        <v>0.17862769804095641</v>
      </c>
    </row>
    <row r="247" spans="1:7" x14ac:dyDescent="0.25">
      <c r="A247" s="2">
        <v>40299</v>
      </c>
      <c r="B247" s="1">
        <v>251094</v>
      </c>
      <c r="C247">
        <f t="shared" si="15"/>
        <v>287760.80529704184</v>
      </c>
      <c r="D247" s="4">
        <f t="shared" si="16"/>
        <v>-36666.805297041836</v>
      </c>
      <c r="E247" s="6">
        <f t="shared" si="17"/>
        <v>36666.805297041836</v>
      </c>
      <c r="F247" s="10">
        <f t="shared" si="18"/>
        <v>1344454610.6911752</v>
      </c>
      <c r="G247" s="10">
        <f t="shared" si="19"/>
        <v>0.14602820177719036</v>
      </c>
    </row>
    <row r="248" spans="1:7" x14ac:dyDescent="0.25">
      <c r="A248" s="2">
        <v>40330</v>
      </c>
      <c r="B248" s="1">
        <v>262773</v>
      </c>
      <c r="C248">
        <f t="shared" si="15"/>
        <v>258427.36105940837</v>
      </c>
      <c r="D248" s="4">
        <f t="shared" si="16"/>
        <v>4345.638940591627</v>
      </c>
      <c r="E248" s="6">
        <f t="shared" si="17"/>
        <v>4345.638940591627</v>
      </c>
      <c r="F248" s="10">
        <f t="shared" si="18"/>
        <v>18884577.801986318</v>
      </c>
      <c r="G248" s="10">
        <f t="shared" si="19"/>
        <v>1.6537615891250725E-2</v>
      </c>
    </row>
    <row r="249" spans="1:7" x14ac:dyDescent="0.25">
      <c r="A249" s="2">
        <v>40360</v>
      </c>
      <c r="B249" s="1">
        <v>302349</v>
      </c>
      <c r="C249">
        <f t="shared" si="15"/>
        <v>261903.87221188171</v>
      </c>
      <c r="D249" s="4">
        <f t="shared" si="16"/>
        <v>40445.12778811829</v>
      </c>
      <c r="E249" s="6">
        <f t="shared" si="17"/>
        <v>40445.12778811829</v>
      </c>
      <c r="F249" s="10">
        <f t="shared" si="18"/>
        <v>1635808361.7972183</v>
      </c>
      <c r="G249" s="10">
        <f t="shared" si="19"/>
        <v>0.13376967606348389</v>
      </c>
    </row>
    <row r="250" spans="1:7" x14ac:dyDescent="0.25">
      <c r="A250" s="2">
        <v>40391</v>
      </c>
      <c r="B250" s="1">
        <v>312774</v>
      </c>
      <c r="C250">
        <f t="shared" si="15"/>
        <v>294259.97444237635</v>
      </c>
      <c r="D250" s="4">
        <f t="shared" si="16"/>
        <v>18514.025557623652</v>
      </c>
      <c r="E250" s="6">
        <f t="shared" si="17"/>
        <v>18514.025557623652</v>
      </c>
      <c r="F250" s="10">
        <f t="shared" si="18"/>
        <v>342769142.34834176</v>
      </c>
      <c r="G250" s="10">
        <f t="shared" si="19"/>
        <v>5.919298137832317E-2</v>
      </c>
    </row>
    <row r="251" spans="1:7" x14ac:dyDescent="0.25">
      <c r="A251" s="2">
        <v>40422</v>
      </c>
      <c r="B251" s="1">
        <v>307034</v>
      </c>
      <c r="C251">
        <f t="shared" si="15"/>
        <v>309071.19488847529</v>
      </c>
      <c r="D251" s="4">
        <f t="shared" si="16"/>
        <v>-2037.1948884752928</v>
      </c>
      <c r="E251" s="6">
        <f t="shared" si="17"/>
        <v>2037.1948884752928</v>
      </c>
      <c r="F251" s="10">
        <f t="shared" si="18"/>
        <v>4150163.0136298607</v>
      </c>
      <c r="G251" s="10">
        <f t="shared" si="19"/>
        <v>6.6350791393633693E-3</v>
      </c>
    </row>
    <row r="252" spans="1:7" x14ac:dyDescent="0.25">
      <c r="A252" s="2">
        <v>40452</v>
      </c>
      <c r="B252" s="1">
        <v>303159</v>
      </c>
      <c r="C252">
        <f t="shared" si="15"/>
        <v>307441.43897769507</v>
      </c>
      <c r="D252" s="4">
        <f t="shared" si="16"/>
        <v>-4282.4389776950702</v>
      </c>
      <c r="E252" s="6">
        <f t="shared" si="17"/>
        <v>4282.4389776950702</v>
      </c>
      <c r="F252" s="10">
        <f t="shared" si="18"/>
        <v>18339283.597681999</v>
      </c>
      <c r="G252" s="10">
        <f t="shared" si="19"/>
        <v>1.4126049293258884E-2</v>
      </c>
    </row>
    <row r="253" spans="1:7" x14ac:dyDescent="0.25">
      <c r="A253" s="2">
        <v>40483</v>
      </c>
      <c r="B253" s="1">
        <v>328468</v>
      </c>
      <c r="C253">
        <f t="shared" si="15"/>
        <v>304015.48779553903</v>
      </c>
      <c r="D253" s="4">
        <f t="shared" si="16"/>
        <v>24452.512204460974</v>
      </c>
      <c r="E253" s="6">
        <f t="shared" si="17"/>
        <v>24452.512204460974</v>
      </c>
      <c r="F253" s="10">
        <f t="shared" si="18"/>
        <v>597925353.10931289</v>
      </c>
      <c r="G253" s="10">
        <f t="shared" si="19"/>
        <v>7.4444123033175144E-2</v>
      </c>
    </row>
    <row r="254" spans="1:7" x14ac:dyDescent="0.25">
      <c r="A254" s="2">
        <v>40513</v>
      </c>
      <c r="B254" s="1">
        <v>381542</v>
      </c>
      <c r="C254">
        <f t="shared" si="15"/>
        <v>323577.49755910784</v>
      </c>
      <c r="D254" s="4">
        <f t="shared" si="16"/>
        <v>57964.50244089216</v>
      </c>
      <c r="E254" s="6">
        <f t="shared" si="17"/>
        <v>57964.50244089216</v>
      </c>
      <c r="F254" s="10">
        <f t="shared" si="18"/>
        <v>3359883543.2201934</v>
      </c>
      <c r="G254" s="10">
        <f t="shared" si="19"/>
        <v>0.15192168212383475</v>
      </c>
    </row>
    <row r="255" spans="1:7" x14ac:dyDescent="0.25">
      <c r="A255" s="2">
        <v>40544</v>
      </c>
      <c r="B255" s="1">
        <v>244863</v>
      </c>
      <c r="C255">
        <f t="shared" si="15"/>
        <v>369949.09951182164</v>
      </c>
      <c r="D255" s="4">
        <f t="shared" si="16"/>
        <v>-125086.09951182164</v>
      </c>
      <c r="E255" s="6">
        <f t="shared" si="17"/>
        <v>125086.09951182164</v>
      </c>
      <c r="F255" s="10">
        <f t="shared" si="18"/>
        <v>15646532291.081345</v>
      </c>
      <c r="G255" s="10">
        <f t="shared" si="19"/>
        <v>0.51084116224918275</v>
      </c>
    </row>
    <row r="256" spans="1:7" x14ac:dyDescent="0.25">
      <c r="A256" s="2">
        <v>40575</v>
      </c>
      <c r="B256" s="1">
        <v>274128</v>
      </c>
      <c r="C256">
        <f t="shared" si="15"/>
        <v>269880.21990236436</v>
      </c>
      <c r="D256" s="4">
        <f t="shared" si="16"/>
        <v>4247.7800976356375</v>
      </c>
      <c r="E256" s="6">
        <f t="shared" si="17"/>
        <v>4247.7800976356375</v>
      </c>
      <c r="F256" s="10">
        <f t="shared" si="18"/>
        <v>18043635.757869426</v>
      </c>
      <c r="G256" s="10">
        <f t="shared" si="19"/>
        <v>1.5495608247372167E-2</v>
      </c>
    </row>
    <row r="257" spans="1:7" x14ac:dyDescent="0.25">
      <c r="A257" s="2">
        <v>40603</v>
      </c>
      <c r="B257" s="1">
        <v>306135</v>
      </c>
      <c r="C257">
        <f t="shared" si="15"/>
        <v>273278.44398047292</v>
      </c>
      <c r="D257" s="4">
        <f t="shared" si="16"/>
        <v>32856.556019527081</v>
      </c>
      <c r="E257" s="6">
        <f t="shared" si="17"/>
        <v>32856.556019527081</v>
      </c>
      <c r="F257" s="10">
        <f t="shared" si="18"/>
        <v>1079553273.4643214</v>
      </c>
      <c r="G257" s="10">
        <f t="shared" si="19"/>
        <v>0.10732701592280229</v>
      </c>
    </row>
    <row r="258" spans="1:7" x14ac:dyDescent="0.25">
      <c r="A258" s="2">
        <v>40634</v>
      </c>
      <c r="B258" s="1">
        <v>289172</v>
      </c>
      <c r="C258">
        <f t="shared" si="15"/>
        <v>299563.68879609462</v>
      </c>
      <c r="D258" s="4">
        <f t="shared" si="16"/>
        <v>-10391.688796094619</v>
      </c>
      <c r="E258" s="6">
        <f t="shared" si="17"/>
        <v>10391.688796094619</v>
      </c>
      <c r="F258" s="10">
        <f t="shared" si="18"/>
        <v>107987196.03487843</v>
      </c>
      <c r="G258" s="10">
        <f t="shared" si="19"/>
        <v>3.5936013155127809E-2</v>
      </c>
    </row>
    <row r="259" spans="1:7" x14ac:dyDescent="0.25">
      <c r="A259" s="2">
        <v>40664</v>
      </c>
      <c r="B259" s="1">
        <v>318510</v>
      </c>
      <c r="C259">
        <f t="shared" si="15"/>
        <v>291250.33775921894</v>
      </c>
      <c r="D259" s="4">
        <f t="shared" si="16"/>
        <v>27259.662240781065</v>
      </c>
      <c r="E259" s="6">
        <f t="shared" si="17"/>
        <v>27259.662240781065</v>
      </c>
      <c r="F259" s="10">
        <f t="shared" si="18"/>
        <v>743089185.48146498</v>
      </c>
      <c r="G259" s="10">
        <f t="shared" si="19"/>
        <v>8.5584949423192572E-2</v>
      </c>
    </row>
    <row r="260" spans="1:7" x14ac:dyDescent="0.25">
      <c r="A260" s="2">
        <v>40695</v>
      </c>
      <c r="B260" s="1">
        <v>304319</v>
      </c>
      <c r="C260">
        <f t="shared" si="15"/>
        <v>313058.06755184382</v>
      </c>
      <c r="D260" s="4">
        <f t="shared" si="16"/>
        <v>-8739.067551843822</v>
      </c>
      <c r="E260" s="6">
        <f t="shared" si="17"/>
        <v>8739.067551843822</v>
      </c>
      <c r="F260" s="10">
        <f t="shared" si="18"/>
        <v>76371301.675689578</v>
      </c>
      <c r="G260" s="10">
        <f t="shared" si="19"/>
        <v>2.8716798990019755E-2</v>
      </c>
    </row>
    <row r="261" spans="1:7" x14ac:dyDescent="0.25">
      <c r="A261" s="2">
        <v>40725</v>
      </c>
      <c r="B261" s="1">
        <v>306221</v>
      </c>
      <c r="C261">
        <f t="shared" ref="C261:C324" si="20">0.8*B260+0.2*C260</f>
        <v>306066.81351036881</v>
      </c>
      <c r="D261" s="4">
        <f t="shared" ref="D261:D324" si="21">B261-C261</f>
        <v>154.18648963118903</v>
      </c>
      <c r="E261" s="6">
        <f t="shared" ref="E261:E324" si="22">ABS(D261)</f>
        <v>154.18648963118903</v>
      </c>
      <c r="F261" s="10">
        <f t="shared" ref="F261:F324" si="23">E261^2</f>
        <v>23773.473584788764</v>
      </c>
      <c r="G261" s="10">
        <f t="shared" ref="G261:G324" si="24">E261/B261</f>
        <v>5.0351376826275477E-4</v>
      </c>
    </row>
    <row r="262" spans="1:7" x14ac:dyDescent="0.25">
      <c r="A262" s="2">
        <v>40756</v>
      </c>
      <c r="B262" s="1">
        <v>327360</v>
      </c>
      <c r="C262">
        <f t="shared" si="20"/>
        <v>306190.16270207381</v>
      </c>
      <c r="D262" s="4">
        <f t="shared" si="21"/>
        <v>21169.837297926191</v>
      </c>
      <c r="E262" s="6">
        <f t="shared" si="22"/>
        <v>21169.837297926191</v>
      </c>
      <c r="F262" s="10">
        <f t="shared" si="23"/>
        <v>448162011.22066689</v>
      </c>
      <c r="G262" s="10">
        <f t="shared" si="24"/>
        <v>6.466836906746759E-2</v>
      </c>
    </row>
    <row r="263" spans="1:7" x14ac:dyDescent="0.25">
      <c r="A263" s="2">
        <v>40787</v>
      </c>
      <c r="B263" s="1">
        <v>311648</v>
      </c>
      <c r="C263">
        <f t="shared" si="20"/>
        <v>323126.03254041477</v>
      </c>
      <c r="D263" s="4">
        <f t="shared" si="21"/>
        <v>-11478.032540414773</v>
      </c>
      <c r="E263" s="6">
        <f t="shared" si="22"/>
        <v>11478.032540414773</v>
      </c>
      <c r="F263" s="10">
        <f t="shared" si="23"/>
        <v>131745230.99882041</v>
      </c>
      <c r="G263" s="10">
        <f t="shared" si="24"/>
        <v>3.6830117762394671E-2</v>
      </c>
    </row>
    <row r="264" spans="1:7" x14ac:dyDescent="0.25">
      <c r="A264" s="2">
        <v>40817</v>
      </c>
      <c r="B264" s="1">
        <v>280582</v>
      </c>
      <c r="C264">
        <f t="shared" si="20"/>
        <v>313943.606508083</v>
      </c>
      <c r="D264" s="4">
        <f t="shared" si="21"/>
        <v>-33361.606508083001</v>
      </c>
      <c r="E264" s="6">
        <f t="shared" si="22"/>
        <v>33361.606508083001</v>
      </c>
      <c r="F264" s="10">
        <f t="shared" si="23"/>
        <v>1112996788.8001661</v>
      </c>
      <c r="G264" s="10">
        <f t="shared" si="24"/>
        <v>0.11890144951594543</v>
      </c>
    </row>
    <row r="265" spans="1:7" x14ac:dyDescent="0.25">
      <c r="A265" s="2">
        <v>40848</v>
      </c>
      <c r="B265" s="1">
        <v>321622</v>
      </c>
      <c r="C265">
        <f t="shared" si="20"/>
        <v>287254.32130161661</v>
      </c>
      <c r="D265" s="4">
        <f t="shared" si="21"/>
        <v>34367.678698383388</v>
      </c>
      <c r="E265" s="6">
        <f t="shared" si="22"/>
        <v>34367.678698383388</v>
      </c>
      <c r="F265" s="10">
        <f t="shared" si="23"/>
        <v>1181137339.1153152</v>
      </c>
      <c r="G265" s="10">
        <f t="shared" si="24"/>
        <v>0.10685736267538722</v>
      </c>
    </row>
    <row r="266" spans="1:7" x14ac:dyDescent="0.25">
      <c r="A266" s="2">
        <v>40878</v>
      </c>
      <c r="B266" s="1">
        <v>348414</v>
      </c>
      <c r="C266">
        <f t="shared" si="20"/>
        <v>314748.46426032332</v>
      </c>
      <c r="D266" s="4">
        <f t="shared" si="21"/>
        <v>33665.535739676678</v>
      </c>
      <c r="E266" s="6">
        <f t="shared" si="22"/>
        <v>33665.535739676678</v>
      </c>
      <c r="F266" s="10">
        <f t="shared" si="23"/>
        <v>1133368296.6394477</v>
      </c>
      <c r="G266" s="10">
        <f t="shared" si="24"/>
        <v>9.6625094685278662E-2</v>
      </c>
    </row>
    <row r="267" spans="1:7" x14ac:dyDescent="0.25">
      <c r="A267" s="2">
        <v>40909</v>
      </c>
      <c r="B267" s="1">
        <v>268237</v>
      </c>
      <c r="C267">
        <f t="shared" si="20"/>
        <v>341680.89285206469</v>
      </c>
      <c r="D267" s="4">
        <f t="shared" si="21"/>
        <v>-73443.892852064688</v>
      </c>
      <c r="E267" s="6">
        <f t="shared" si="22"/>
        <v>73443.892852064688</v>
      </c>
      <c r="F267" s="10">
        <f t="shared" si="23"/>
        <v>5394005397.2655582</v>
      </c>
      <c r="G267" s="10">
        <f t="shared" si="24"/>
        <v>0.27380224522368163</v>
      </c>
    </row>
    <row r="268" spans="1:7" x14ac:dyDescent="0.25">
      <c r="A268" s="2">
        <v>40940</v>
      </c>
      <c r="B268" s="1">
        <v>249473</v>
      </c>
      <c r="C268">
        <f t="shared" si="20"/>
        <v>282925.77857041295</v>
      </c>
      <c r="D268" s="4">
        <f t="shared" si="21"/>
        <v>-33452.778570412949</v>
      </c>
      <c r="E268" s="6">
        <f t="shared" si="22"/>
        <v>33452.778570412949</v>
      </c>
      <c r="F268" s="10">
        <f t="shared" si="23"/>
        <v>1119088394.08108</v>
      </c>
      <c r="G268" s="10">
        <f t="shared" si="24"/>
        <v>0.13409378397827801</v>
      </c>
    </row>
    <row r="269" spans="1:7" x14ac:dyDescent="0.25">
      <c r="A269" s="2">
        <v>40969</v>
      </c>
      <c r="B269" s="1">
        <v>300512</v>
      </c>
      <c r="C269">
        <f t="shared" si="20"/>
        <v>256163.55571408261</v>
      </c>
      <c r="D269" s="4">
        <f t="shared" si="21"/>
        <v>44348.444285917387</v>
      </c>
      <c r="E269" s="6">
        <f t="shared" si="22"/>
        <v>44348.444285917387</v>
      </c>
      <c r="F269" s="10">
        <f t="shared" si="23"/>
        <v>1966784510.5811186</v>
      </c>
      <c r="G269" s="10">
        <f t="shared" si="24"/>
        <v>0.14757628409486939</v>
      </c>
    </row>
    <row r="270" spans="1:7" x14ac:dyDescent="0.25">
      <c r="A270" s="2">
        <v>41000</v>
      </c>
      <c r="B270" s="1">
        <v>257849</v>
      </c>
      <c r="C270">
        <f t="shared" si="20"/>
        <v>291642.31114281656</v>
      </c>
      <c r="D270" s="4">
        <f t="shared" si="21"/>
        <v>-33793.311142816558</v>
      </c>
      <c r="E270" s="6">
        <f t="shared" si="22"/>
        <v>33793.311142816558</v>
      </c>
      <c r="F270" s="10">
        <f t="shared" si="23"/>
        <v>1141987877.9952097</v>
      </c>
      <c r="G270" s="10">
        <f t="shared" si="24"/>
        <v>0.13105853093406047</v>
      </c>
    </row>
    <row r="271" spans="1:7" x14ac:dyDescent="0.25">
      <c r="A271" s="2">
        <v>41030</v>
      </c>
      <c r="B271" s="1">
        <v>287481</v>
      </c>
      <c r="C271">
        <f t="shared" si="20"/>
        <v>264607.66222856333</v>
      </c>
      <c r="D271" s="4">
        <f t="shared" si="21"/>
        <v>22873.337771436665</v>
      </c>
      <c r="E271" s="6">
        <f t="shared" si="22"/>
        <v>22873.337771436665</v>
      </c>
      <c r="F271" s="10">
        <f t="shared" si="23"/>
        <v>523189580.8062312</v>
      </c>
      <c r="G271" s="10">
        <f t="shared" si="24"/>
        <v>7.9564693915203669E-2</v>
      </c>
    </row>
    <row r="272" spans="1:7" x14ac:dyDescent="0.25">
      <c r="A272" s="2">
        <v>41061</v>
      </c>
      <c r="B272" s="1">
        <v>353169</v>
      </c>
      <c r="C272">
        <f t="shared" si="20"/>
        <v>282906.3324457127</v>
      </c>
      <c r="D272" s="4">
        <f t="shared" si="21"/>
        <v>70262.667554287298</v>
      </c>
      <c r="E272" s="6">
        <f t="shared" si="22"/>
        <v>70262.667554287298</v>
      </c>
      <c r="F272" s="10">
        <f t="shared" si="23"/>
        <v>4936842451.8442974</v>
      </c>
      <c r="G272" s="10">
        <f t="shared" si="24"/>
        <v>0.19894913640293257</v>
      </c>
    </row>
    <row r="273" spans="1:7" x14ac:dyDescent="0.25">
      <c r="A273" s="2">
        <v>41091</v>
      </c>
      <c r="B273" s="1">
        <v>364174</v>
      </c>
      <c r="C273">
        <f t="shared" si="20"/>
        <v>339116.46648914256</v>
      </c>
      <c r="D273" s="4">
        <f t="shared" si="21"/>
        <v>25057.533510857436</v>
      </c>
      <c r="E273" s="6">
        <f t="shared" si="22"/>
        <v>25057.533510857436</v>
      </c>
      <c r="F273" s="10">
        <f t="shared" si="23"/>
        <v>627879985.64774334</v>
      </c>
      <c r="G273" s="10">
        <f t="shared" si="24"/>
        <v>6.8806486764177111E-2</v>
      </c>
    </row>
    <row r="274" spans="1:7" x14ac:dyDescent="0.25">
      <c r="A274" s="2">
        <v>41122</v>
      </c>
      <c r="B274" s="1">
        <v>420048</v>
      </c>
      <c r="C274">
        <f t="shared" si="20"/>
        <v>359162.49329782854</v>
      </c>
      <c r="D274" s="4">
        <f t="shared" si="21"/>
        <v>60885.506702171464</v>
      </c>
      <c r="E274" s="6">
        <f t="shared" si="22"/>
        <v>60885.506702171464</v>
      </c>
      <c r="F274" s="10">
        <f t="shared" si="23"/>
        <v>3707044926.3801661</v>
      </c>
      <c r="G274" s="10">
        <f t="shared" si="24"/>
        <v>0.14494892655642086</v>
      </c>
    </row>
    <row r="275" spans="1:7" x14ac:dyDescent="0.25">
      <c r="A275" s="2">
        <v>41153</v>
      </c>
      <c r="B275" s="1">
        <v>288079</v>
      </c>
      <c r="C275">
        <f t="shared" si="20"/>
        <v>407870.89865956572</v>
      </c>
      <c r="D275" s="4">
        <f t="shared" si="21"/>
        <v>-119791.89865956572</v>
      </c>
      <c r="E275" s="6">
        <f t="shared" si="22"/>
        <v>119791.89865956572</v>
      </c>
      <c r="F275" s="10">
        <f t="shared" si="23"/>
        <v>14350098984.463663</v>
      </c>
      <c r="G275" s="10">
        <f t="shared" si="24"/>
        <v>0.41583002808106706</v>
      </c>
    </row>
    <row r="276" spans="1:7" x14ac:dyDescent="0.25">
      <c r="A276" s="2">
        <v>41183</v>
      </c>
      <c r="B276" s="1">
        <v>341633</v>
      </c>
      <c r="C276">
        <f t="shared" si="20"/>
        <v>312037.37973191316</v>
      </c>
      <c r="D276" s="4">
        <f t="shared" si="21"/>
        <v>29595.620268086845</v>
      </c>
      <c r="E276" s="6">
        <f t="shared" si="22"/>
        <v>29595.620268086845</v>
      </c>
      <c r="F276" s="10">
        <f t="shared" si="23"/>
        <v>875900739.05279279</v>
      </c>
      <c r="G276" s="10">
        <f t="shared" si="24"/>
        <v>8.6629863824884731E-2</v>
      </c>
    </row>
    <row r="277" spans="1:7" x14ac:dyDescent="0.25">
      <c r="A277" s="2">
        <v>41214</v>
      </c>
      <c r="B277" s="1">
        <v>311742</v>
      </c>
      <c r="C277">
        <f t="shared" si="20"/>
        <v>335713.87594638264</v>
      </c>
      <c r="D277" s="4">
        <f t="shared" si="21"/>
        <v>-23971.875946382643</v>
      </c>
      <c r="E277" s="6">
        <f t="shared" si="22"/>
        <v>23971.875946382643</v>
      </c>
      <c r="F277" s="10">
        <f t="shared" si="23"/>
        <v>574650836.38875878</v>
      </c>
      <c r="G277" s="10">
        <f t="shared" si="24"/>
        <v>7.6896523235183714E-2</v>
      </c>
    </row>
    <row r="278" spans="1:7" x14ac:dyDescent="0.25">
      <c r="A278" s="2">
        <v>41244</v>
      </c>
      <c r="B278" s="1">
        <v>359306</v>
      </c>
      <c r="C278">
        <f t="shared" si="20"/>
        <v>316536.37518927653</v>
      </c>
      <c r="D278" s="4">
        <f t="shared" si="21"/>
        <v>42769.624810723471</v>
      </c>
      <c r="E278" s="6">
        <f t="shared" si="22"/>
        <v>42769.624810723471</v>
      </c>
      <c r="F278" s="10">
        <f t="shared" si="23"/>
        <v>1829240806.4500527</v>
      </c>
      <c r="G278" s="10">
        <f t="shared" si="24"/>
        <v>0.11903398443311125</v>
      </c>
    </row>
    <row r="279" spans="1:7" x14ac:dyDescent="0.25">
      <c r="A279" s="2">
        <v>41275</v>
      </c>
      <c r="B279" s="1">
        <v>311458</v>
      </c>
      <c r="C279">
        <f t="shared" si="20"/>
        <v>350752.07503785531</v>
      </c>
      <c r="D279" s="4">
        <f t="shared" si="21"/>
        <v>-39294.075037855306</v>
      </c>
      <c r="E279" s="6">
        <f t="shared" si="22"/>
        <v>39294.075037855306</v>
      </c>
      <c r="F279" s="10">
        <f t="shared" si="23"/>
        <v>1544024333.0806034</v>
      </c>
      <c r="G279" s="10">
        <f t="shared" si="24"/>
        <v>0.12616171373942972</v>
      </c>
    </row>
    <row r="280" spans="1:7" x14ac:dyDescent="0.25">
      <c r="A280" s="2">
        <v>41306</v>
      </c>
      <c r="B280" s="1">
        <v>235087</v>
      </c>
      <c r="C280">
        <f t="shared" si="20"/>
        <v>319316.81500757107</v>
      </c>
      <c r="D280" s="4">
        <f t="shared" si="21"/>
        <v>-84229.815007571073</v>
      </c>
      <c r="E280" s="6">
        <f t="shared" si="22"/>
        <v>84229.815007571073</v>
      </c>
      <c r="F280" s="10">
        <f t="shared" si="23"/>
        <v>7094661736.2096453</v>
      </c>
      <c r="G280" s="10">
        <f t="shared" si="24"/>
        <v>0.3582921004035573</v>
      </c>
    </row>
    <row r="281" spans="1:7" x14ac:dyDescent="0.25">
      <c r="A281" s="2">
        <v>41334</v>
      </c>
      <c r="B281" s="1">
        <v>283889</v>
      </c>
      <c r="C281">
        <f t="shared" si="20"/>
        <v>251932.96300151423</v>
      </c>
      <c r="D281" s="4">
        <f t="shared" si="21"/>
        <v>31956.036998485768</v>
      </c>
      <c r="E281" s="6">
        <f t="shared" si="22"/>
        <v>31956.036998485768</v>
      </c>
      <c r="F281" s="10">
        <f t="shared" si="23"/>
        <v>1021188300.6485913</v>
      </c>
      <c r="G281" s="10">
        <f t="shared" si="24"/>
        <v>0.1125652526110056</v>
      </c>
    </row>
    <row r="282" spans="1:7" x14ac:dyDescent="0.25">
      <c r="A282" s="2">
        <v>41365</v>
      </c>
      <c r="B282" s="1">
        <v>333716</v>
      </c>
      <c r="C282">
        <f t="shared" si="20"/>
        <v>277497.79260030284</v>
      </c>
      <c r="D282" s="4">
        <f t="shared" si="21"/>
        <v>56218.207399697159</v>
      </c>
      <c r="E282" s="6">
        <f t="shared" si="22"/>
        <v>56218.207399697159</v>
      </c>
      <c r="F282" s="10">
        <f t="shared" si="23"/>
        <v>3160486843.2353644</v>
      </c>
      <c r="G282" s="10">
        <f t="shared" si="24"/>
        <v>0.16846122870853408</v>
      </c>
    </row>
    <row r="283" spans="1:7" x14ac:dyDescent="0.25">
      <c r="A283" s="2">
        <v>41395</v>
      </c>
      <c r="B283" s="1">
        <v>316191</v>
      </c>
      <c r="C283">
        <f t="shared" si="20"/>
        <v>322472.35852006054</v>
      </c>
      <c r="D283" s="4">
        <f t="shared" si="21"/>
        <v>-6281.3585200605448</v>
      </c>
      <c r="E283" s="6">
        <f t="shared" si="22"/>
        <v>6281.3585200605448</v>
      </c>
      <c r="F283" s="10">
        <f t="shared" si="23"/>
        <v>39455464.857537195</v>
      </c>
      <c r="G283" s="10">
        <f t="shared" si="24"/>
        <v>1.9865709397359651E-2</v>
      </c>
    </row>
    <row r="284" spans="1:7" x14ac:dyDescent="0.25">
      <c r="A284" s="2">
        <v>41426</v>
      </c>
      <c r="B284" s="1">
        <v>318602</v>
      </c>
      <c r="C284">
        <f t="shared" si="20"/>
        <v>317447.27170401212</v>
      </c>
      <c r="D284" s="4">
        <f t="shared" si="21"/>
        <v>1154.7282959878794</v>
      </c>
      <c r="E284" s="6">
        <f t="shared" si="22"/>
        <v>1154.7282959878794</v>
      </c>
      <c r="F284" s="10">
        <f t="shared" si="23"/>
        <v>1333397.4375550717</v>
      </c>
      <c r="G284" s="10">
        <f t="shared" si="24"/>
        <v>3.6243598470438961E-3</v>
      </c>
    </row>
    <row r="285" spans="1:7" x14ac:dyDescent="0.25">
      <c r="A285" s="2">
        <v>41456</v>
      </c>
      <c r="B285" s="1">
        <v>342291</v>
      </c>
      <c r="C285">
        <f t="shared" si="20"/>
        <v>318371.05434080242</v>
      </c>
      <c r="D285" s="4">
        <f t="shared" si="21"/>
        <v>23919.945659197576</v>
      </c>
      <c r="E285" s="6">
        <f t="shared" si="22"/>
        <v>23919.945659197576</v>
      </c>
      <c r="F285" s="10">
        <f t="shared" si="23"/>
        <v>572163800.33896494</v>
      </c>
      <c r="G285" s="10">
        <f t="shared" si="24"/>
        <v>6.9881900661126276E-2</v>
      </c>
    </row>
    <row r="286" spans="1:7" x14ac:dyDescent="0.25">
      <c r="A286" s="2">
        <v>41487</v>
      </c>
      <c r="B286" s="1">
        <v>329175</v>
      </c>
      <c r="C286">
        <f t="shared" si="20"/>
        <v>337507.01086816046</v>
      </c>
      <c r="D286" s="4">
        <f t="shared" si="21"/>
        <v>-8332.0108681604615</v>
      </c>
      <c r="E286" s="6">
        <f t="shared" si="22"/>
        <v>8332.0108681604615</v>
      </c>
      <c r="F286" s="10">
        <f t="shared" si="23"/>
        <v>69422405.107144043</v>
      </c>
      <c r="G286" s="10">
        <f t="shared" si="24"/>
        <v>2.5311797275493163E-2</v>
      </c>
    </row>
    <row r="287" spans="1:7" x14ac:dyDescent="0.25">
      <c r="A287" s="2">
        <v>41518</v>
      </c>
      <c r="B287" s="1">
        <v>309837</v>
      </c>
      <c r="C287">
        <f t="shared" si="20"/>
        <v>330841.40217363212</v>
      </c>
      <c r="D287" s="4">
        <f t="shared" si="21"/>
        <v>-21004.402173632116</v>
      </c>
      <c r="E287" s="6">
        <f t="shared" si="22"/>
        <v>21004.402173632116</v>
      </c>
      <c r="F287" s="10">
        <f t="shared" si="23"/>
        <v>441184910.67168152</v>
      </c>
      <c r="G287" s="10">
        <f t="shared" si="24"/>
        <v>6.7791781400001014E-2</v>
      </c>
    </row>
    <row r="288" spans="1:7" x14ac:dyDescent="0.25">
      <c r="A288" s="2">
        <v>41548</v>
      </c>
      <c r="B288" s="1">
        <v>330187</v>
      </c>
      <c r="C288">
        <f t="shared" si="20"/>
        <v>314037.88043472642</v>
      </c>
      <c r="D288" s="4">
        <f t="shared" si="21"/>
        <v>16149.119565273577</v>
      </c>
      <c r="E288" s="6">
        <f t="shared" si="22"/>
        <v>16149.119565273577</v>
      </c>
      <c r="F288" s="10">
        <f t="shared" si="23"/>
        <v>260794062.73350185</v>
      </c>
      <c r="G288" s="10">
        <f t="shared" si="24"/>
        <v>4.8909010849226581E-2</v>
      </c>
    </row>
    <row r="289" spans="1:7" x14ac:dyDescent="0.25">
      <c r="A289" s="2">
        <v>41579</v>
      </c>
      <c r="B289" s="1">
        <v>302919</v>
      </c>
      <c r="C289">
        <f t="shared" si="20"/>
        <v>326957.17608694534</v>
      </c>
      <c r="D289" s="4">
        <f t="shared" si="21"/>
        <v>-24038.176086945343</v>
      </c>
      <c r="E289" s="6">
        <f t="shared" si="22"/>
        <v>24038.176086945343</v>
      </c>
      <c r="F289" s="10">
        <f t="shared" si="23"/>
        <v>577833909.58699095</v>
      </c>
      <c r="G289" s="10">
        <f t="shared" si="24"/>
        <v>7.9355128225516866E-2</v>
      </c>
    </row>
    <row r="290" spans="1:7" x14ac:dyDescent="0.25">
      <c r="A290" s="2">
        <v>41609</v>
      </c>
      <c r="B290" s="1">
        <v>353813</v>
      </c>
      <c r="C290">
        <f t="shared" si="20"/>
        <v>307726.63521738909</v>
      </c>
      <c r="D290" s="4">
        <f t="shared" si="21"/>
        <v>46086.364782610908</v>
      </c>
      <c r="E290" s="6">
        <f t="shared" si="22"/>
        <v>46086.364782610908</v>
      </c>
      <c r="F290" s="10">
        <f t="shared" si="23"/>
        <v>2123953018.875879</v>
      </c>
      <c r="G290" s="10">
        <f t="shared" si="24"/>
        <v>0.13025627883263449</v>
      </c>
    </row>
    <row r="291" spans="1:7" x14ac:dyDescent="0.25">
      <c r="A291" s="2">
        <v>41640</v>
      </c>
      <c r="B291" s="1">
        <v>312593</v>
      </c>
      <c r="C291">
        <f t="shared" si="20"/>
        <v>344595.72704347782</v>
      </c>
      <c r="D291" s="4">
        <f t="shared" si="21"/>
        <v>-32002.727043477818</v>
      </c>
      <c r="E291" s="6">
        <f t="shared" si="22"/>
        <v>32002.727043477818</v>
      </c>
      <c r="F291" s="10">
        <f t="shared" si="23"/>
        <v>1024174538.2193465</v>
      </c>
      <c r="G291" s="10">
        <f t="shared" si="24"/>
        <v>0.10237825876931927</v>
      </c>
    </row>
    <row r="292" spans="1:7" x14ac:dyDescent="0.25">
      <c r="A292" s="2">
        <v>41671</v>
      </c>
      <c r="B292" s="1">
        <v>259325</v>
      </c>
      <c r="C292">
        <f t="shared" si="20"/>
        <v>318993.54540869559</v>
      </c>
      <c r="D292" s="4">
        <f t="shared" si="21"/>
        <v>-59668.545408695587</v>
      </c>
      <c r="E292" s="6">
        <f t="shared" si="22"/>
        <v>59668.545408695587</v>
      </c>
      <c r="F292" s="10">
        <f t="shared" si="23"/>
        <v>3560335311.1895671</v>
      </c>
      <c r="G292" s="10">
        <f t="shared" si="24"/>
        <v>0.23009175902321638</v>
      </c>
    </row>
    <row r="293" spans="1:7" x14ac:dyDescent="0.25">
      <c r="A293" s="2">
        <v>41699</v>
      </c>
      <c r="B293" s="1">
        <v>240793</v>
      </c>
      <c r="C293">
        <f t="shared" si="20"/>
        <v>271258.70908173913</v>
      </c>
      <c r="D293" s="4">
        <f t="shared" si="21"/>
        <v>-30465.709081739129</v>
      </c>
      <c r="E293" s="6">
        <f t="shared" si="22"/>
        <v>30465.709081739129</v>
      </c>
      <c r="F293" s="10">
        <f t="shared" si="23"/>
        <v>928159429.85316205</v>
      </c>
      <c r="G293" s="10">
        <f t="shared" si="24"/>
        <v>0.1265224033993477</v>
      </c>
    </row>
    <row r="294" spans="1:7" x14ac:dyDescent="0.25">
      <c r="A294" s="2">
        <v>41730</v>
      </c>
      <c r="B294" s="1">
        <v>293229</v>
      </c>
      <c r="C294">
        <f t="shared" si="20"/>
        <v>246886.14181634784</v>
      </c>
      <c r="D294" s="4">
        <f t="shared" si="21"/>
        <v>46342.858183652163</v>
      </c>
      <c r="E294" s="6">
        <f t="shared" si="22"/>
        <v>46342.858183652163</v>
      </c>
      <c r="F294" s="10">
        <f t="shared" si="23"/>
        <v>2147660504.6300964</v>
      </c>
      <c r="G294" s="10">
        <f t="shared" si="24"/>
        <v>0.15804322963844697</v>
      </c>
    </row>
    <row r="295" spans="1:7" x14ac:dyDescent="0.25">
      <c r="A295" s="2">
        <v>41760</v>
      </c>
      <c r="B295" s="1">
        <v>293344</v>
      </c>
      <c r="C295">
        <f t="shared" si="20"/>
        <v>283960.4283632696</v>
      </c>
      <c r="D295" s="4">
        <f t="shared" si="21"/>
        <v>9383.5716367303976</v>
      </c>
      <c r="E295" s="6">
        <f t="shared" si="22"/>
        <v>9383.5716367303976</v>
      </c>
      <c r="F295" s="10">
        <f t="shared" si="23"/>
        <v>88051416.661651194</v>
      </c>
      <c r="G295" s="10">
        <f t="shared" si="24"/>
        <v>3.1988285551197218E-2</v>
      </c>
    </row>
    <row r="296" spans="1:7" x14ac:dyDescent="0.25">
      <c r="A296" s="2">
        <v>41791</v>
      </c>
      <c r="B296" s="1">
        <v>263557</v>
      </c>
      <c r="C296">
        <f t="shared" si="20"/>
        <v>291467.28567265393</v>
      </c>
      <c r="D296" s="4">
        <f t="shared" si="21"/>
        <v>-27910.285672653932</v>
      </c>
      <c r="E296" s="6">
        <f t="shared" si="22"/>
        <v>27910.285672653932</v>
      </c>
      <c r="F296" s="10">
        <f t="shared" si="23"/>
        <v>778984046.32915139</v>
      </c>
      <c r="G296" s="10">
        <f t="shared" si="24"/>
        <v>0.1058984799214361</v>
      </c>
    </row>
    <row r="297" spans="1:7" x14ac:dyDescent="0.25">
      <c r="A297" s="2">
        <v>41821</v>
      </c>
      <c r="B297" s="1">
        <v>294757</v>
      </c>
      <c r="C297">
        <f t="shared" si="20"/>
        <v>269139.0571345308</v>
      </c>
      <c r="D297" s="4">
        <f t="shared" si="21"/>
        <v>25617.942865469202</v>
      </c>
      <c r="E297" s="6">
        <f t="shared" si="22"/>
        <v>25617.942865469202</v>
      </c>
      <c r="F297" s="10">
        <f t="shared" si="23"/>
        <v>656278996.6584444</v>
      </c>
      <c r="G297" s="10">
        <f t="shared" si="24"/>
        <v>8.6912076271196959E-2</v>
      </c>
    </row>
    <row r="298" spans="1:7" x14ac:dyDescent="0.25">
      <c r="A298" s="2">
        <v>41852</v>
      </c>
      <c r="B298" s="1">
        <v>272448</v>
      </c>
      <c r="C298">
        <f t="shared" si="20"/>
        <v>289633.41142690618</v>
      </c>
      <c r="D298" s="4">
        <f t="shared" si="21"/>
        <v>-17185.411426906183</v>
      </c>
      <c r="E298" s="6">
        <f t="shared" si="22"/>
        <v>17185.411426906183</v>
      </c>
      <c r="F298" s="10">
        <f t="shared" si="23"/>
        <v>295338365.91203761</v>
      </c>
      <c r="G298" s="10">
        <f t="shared" si="24"/>
        <v>6.3077766865259358E-2</v>
      </c>
    </row>
    <row r="299" spans="1:7" x14ac:dyDescent="0.25">
      <c r="A299" s="2">
        <v>41883</v>
      </c>
      <c r="B299" s="1">
        <v>296286</v>
      </c>
      <c r="C299">
        <f t="shared" si="20"/>
        <v>275885.08228538127</v>
      </c>
      <c r="D299" s="4">
        <f t="shared" si="21"/>
        <v>20400.917714618728</v>
      </c>
      <c r="E299" s="6">
        <f t="shared" si="22"/>
        <v>20400.917714618728</v>
      </c>
      <c r="F299" s="10">
        <f t="shared" si="23"/>
        <v>416197443.59864426</v>
      </c>
      <c r="G299" s="10">
        <f t="shared" si="24"/>
        <v>6.8855490015116233E-2</v>
      </c>
    </row>
    <row r="300" spans="1:7" x14ac:dyDescent="0.25">
      <c r="A300" s="2">
        <v>41913</v>
      </c>
      <c r="B300" s="1">
        <v>306849</v>
      </c>
      <c r="C300">
        <f t="shared" si="20"/>
        <v>292205.81645707629</v>
      </c>
      <c r="D300" s="4">
        <f t="shared" si="21"/>
        <v>14643.183542923711</v>
      </c>
      <c r="E300" s="6">
        <f t="shared" si="22"/>
        <v>14643.183542923711</v>
      </c>
      <c r="F300" s="10">
        <f t="shared" si="23"/>
        <v>214422824.27175179</v>
      </c>
      <c r="G300" s="10">
        <f t="shared" si="24"/>
        <v>4.7721138224089736E-2</v>
      </c>
    </row>
    <row r="301" spans="1:7" x14ac:dyDescent="0.25">
      <c r="A301" s="2">
        <v>41944</v>
      </c>
      <c r="B301" s="1">
        <v>294636</v>
      </c>
      <c r="C301">
        <f t="shared" si="20"/>
        <v>303920.36329141527</v>
      </c>
      <c r="D301" s="4">
        <f t="shared" si="21"/>
        <v>-9284.3632914152695</v>
      </c>
      <c r="E301" s="6">
        <f t="shared" si="22"/>
        <v>9284.3632914152695</v>
      </c>
      <c r="F301" s="10">
        <f t="shared" si="23"/>
        <v>86199401.726979375</v>
      </c>
      <c r="G301" s="10">
        <f t="shared" si="24"/>
        <v>3.1511299676262469E-2</v>
      </c>
    </row>
    <row r="302" spans="1:7" x14ac:dyDescent="0.25">
      <c r="A302" s="2">
        <v>41974</v>
      </c>
      <c r="B302" s="1">
        <v>370001</v>
      </c>
      <c r="C302">
        <f t="shared" si="20"/>
        <v>296492.8726582831</v>
      </c>
      <c r="D302" s="4">
        <f t="shared" si="21"/>
        <v>73508.1273417169</v>
      </c>
      <c r="E302" s="6">
        <f t="shared" si="22"/>
        <v>73508.1273417169</v>
      </c>
      <c r="F302" s="10">
        <f t="shared" si="23"/>
        <v>5403444785.286068</v>
      </c>
      <c r="G302" s="10">
        <f t="shared" si="24"/>
        <v>0.19867007749091731</v>
      </c>
    </row>
    <row r="303" spans="1:7" x14ac:dyDescent="0.25">
      <c r="A303" s="2">
        <v>42005</v>
      </c>
      <c r="B303" s="1">
        <v>253788</v>
      </c>
      <c r="C303">
        <f t="shared" si="20"/>
        <v>355299.37453165662</v>
      </c>
      <c r="D303" s="4">
        <f t="shared" si="21"/>
        <v>-101511.37453165662</v>
      </c>
      <c r="E303" s="6">
        <f t="shared" si="22"/>
        <v>101511.37453165662</v>
      </c>
      <c r="F303" s="10">
        <f t="shared" si="23"/>
        <v>10304559159.306265</v>
      </c>
      <c r="G303" s="10">
        <f t="shared" si="24"/>
        <v>0.39998492651999551</v>
      </c>
    </row>
    <row r="304" spans="1:7" x14ac:dyDescent="0.25">
      <c r="A304" s="2">
        <v>42036</v>
      </c>
      <c r="B304" s="1">
        <v>185938</v>
      </c>
      <c r="C304">
        <f t="shared" si="20"/>
        <v>274090.27490633132</v>
      </c>
      <c r="D304" s="4">
        <f t="shared" si="21"/>
        <v>-88152.274906331324</v>
      </c>
      <c r="E304" s="6">
        <f t="shared" si="22"/>
        <v>88152.274906331324</v>
      </c>
      <c r="F304" s="10">
        <f t="shared" si="23"/>
        <v>7770823571.1614113</v>
      </c>
      <c r="G304" s="10">
        <f t="shared" si="24"/>
        <v>0.47409499352650519</v>
      </c>
    </row>
    <row r="305" spans="1:7" x14ac:dyDescent="0.25">
      <c r="A305" s="2">
        <v>42064</v>
      </c>
      <c r="B305" s="1">
        <v>234658</v>
      </c>
      <c r="C305">
        <f t="shared" si="20"/>
        <v>203568.45498126626</v>
      </c>
      <c r="D305" s="4">
        <f t="shared" si="21"/>
        <v>31089.545018733741</v>
      </c>
      <c r="E305" s="6">
        <f t="shared" si="22"/>
        <v>31089.545018733741</v>
      </c>
      <c r="F305" s="10">
        <f t="shared" si="23"/>
        <v>966559809.47187197</v>
      </c>
      <c r="G305" s="10">
        <f t="shared" si="24"/>
        <v>0.13248874966433594</v>
      </c>
    </row>
    <row r="306" spans="1:7" x14ac:dyDescent="0.25">
      <c r="A306" s="2">
        <v>42095</v>
      </c>
      <c r="B306" s="1">
        <v>219371</v>
      </c>
      <c r="C306">
        <f t="shared" si="20"/>
        <v>228440.09099625328</v>
      </c>
      <c r="D306" s="4">
        <f t="shared" si="21"/>
        <v>-9069.0909962532751</v>
      </c>
      <c r="E306" s="6">
        <f t="shared" si="22"/>
        <v>9069.0909962532751</v>
      </c>
      <c r="F306" s="10">
        <f t="shared" si="23"/>
        <v>82248411.498322219</v>
      </c>
      <c r="G306" s="10">
        <f t="shared" si="24"/>
        <v>4.1341339540109108E-2</v>
      </c>
    </row>
    <row r="307" spans="1:7" x14ac:dyDescent="0.25">
      <c r="A307" s="2">
        <v>42125</v>
      </c>
      <c r="B307" s="1">
        <v>212693</v>
      </c>
      <c r="C307">
        <f t="shared" si="20"/>
        <v>221184.81819925067</v>
      </c>
      <c r="D307" s="4">
        <f t="shared" si="21"/>
        <v>-8491.8181992506725</v>
      </c>
      <c r="E307" s="6">
        <f t="shared" si="22"/>
        <v>8491.8181992506725</v>
      </c>
      <c r="F307" s="10">
        <f t="shared" si="23"/>
        <v>72110976.329124928</v>
      </c>
      <c r="G307" s="10">
        <f t="shared" si="24"/>
        <v>3.9925235899868225E-2</v>
      </c>
    </row>
    <row r="308" spans="1:7" x14ac:dyDescent="0.25">
      <c r="A308" s="2">
        <v>42156</v>
      </c>
      <c r="B308" s="1">
        <v>212522</v>
      </c>
      <c r="C308">
        <f t="shared" si="20"/>
        <v>214391.36363985017</v>
      </c>
      <c r="D308" s="4">
        <f t="shared" si="21"/>
        <v>-1869.3636398501694</v>
      </c>
      <c r="E308" s="6">
        <f t="shared" si="22"/>
        <v>1869.3636398501694</v>
      </c>
      <c r="F308" s="10">
        <f t="shared" si="23"/>
        <v>3494520.4179938738</v>
      </c>
      <c r="G308" s="10">
        <f t="shared" si="24"/>
        <v>8.796094709489697E-3</v>
      </c>
    </row>
    <row r="309" spans="1:7" x14ac:dyDescent="0.25">
      <c r="A309" s="2">
        <v>42186</v>
      </c>
      <c r="B309" s="1">
        <v>227606</v>
      </c>
      <c r="C309">
        <f t="shared" si="20"/>
        <v>212895.87272797004</v>
      </c>
      <c r="D309" s="4">
        <f t="shared" si="21"/>
        <v>14710.12727202996</v>
      </c>
      <c r="E309" s="6">
        <f t="shared" si="22"/>
        <v>14710.12727202996</v>
      </c>
      <c r="F309" s="10">
        <f t="shared" si="23"/>
        <v>216387844.3593196</v>
      </c>
      <c r="G309" s="10">
        <f t="shared" si="24"/>
        <v>6.4629786877454728E-2</v>
      </c>
    </row>
    <row r="310" spans="1:7" x14ac:dyDescent="0.25">
      <c r="A310" s="2">
        <v>42217</v>
      </c>
      <c r="B310" s="1">
        <v>207261</v>
      </c>
      <c r="C310">
        <f t="shared" si="20"/>
        <v>224663.97454559401</v>
      </c>
      <c r="D310" s="4">
        <f t="shared" si="21"/>
        <v>-17402.974545594014</v>
      </c>
      <c r="E310" s="6">
        <f t="shared" si="22"/>
        <v>17402.974545594014</v>
      </c>
      <c r="F310" s="10">
        <f t="shared" si="23"/>
        <v>302863523.03459316</v>
      </c>
      <c r="G310" s="10">
        <f t="shared" si="24"/>
        <v>8.3966470033407223E-2</v>
      </c>
    </row>
    <row r="311" spans="1:7" x14ac:dyDescent="0.25">
      <c r="A311" s="2">
        <v>42248</v>
      </c>
      <c r="B311" s="1">
        <v>200075</v>
      </c>
      <c r="C311">
        <f t="shared" si="20"/>
        <v>210741.59490911884</v>
      </c>
      <c r="D311" s="4">
        <f t="shared" si="21"/>
        <v>-10666.594909118838</v>
      </c>
      <c r="E311" s="6">
        <f t="shared" si="22"/>
        <v>10666.594909118838</v>
      </c>
      <c r="F311" s="10">
        <f t="shared" si="23"/>
        <v>113776246.95523991</v>
      </c>
      <c r="G311" s="10">
        <f t="shared" si="24"/>
        <v>5.3312982177277708E-2</v>
      </c>
    </row>
    <row r="312" spans="1:7" x14ac:dyDescent="0.25">
      <c r="A312" s="2">
        <v>42278</v>
      </c>
      <c r="B312" s="1">
        <v>192151</v>
      </c>
      <c r="C312">
        <f t="shared" si="20"/>
        <v>202208.31898182377</v>
      </c>
      <c r="D312" s="4">
        <f t="shared" si="21"/>
        <v>-10057.318981823773</v>
      </c>
      <c r="E312" s="6">
        <f t="shared" si="22"/>
        <v>10057.318981823773</v>
      </c>
      <c r="F312" s="10">
        <f t="shared" si="23"/>
        <v>101149665.10215278</v>
      </c>
      <c r="G312" s="10">
        <f t="shared" si="24"/>
        <v>5.234070591266126E-2</v>
      </c>
    </row>
    <row r="313" spans="1:7" x14ac:dyDescent="0.25">
      <c r="A313" s="2">
        <v>42309</v>
      </c>
      <c r="B313" s="1">
        <v>195193</v>
      </c>
      <c r="C313">
        <f t="shared" si="20"/>
        <v>194162.46379636478</v>
      </c>
      <c r="D313" s="4">
        <f t="shared" si="21"/>
        <v>1030.5362036352162</v>
      </c>
      <c r="E313" s="6">
        <f t="shared" si="22"/>
        <v>1030.5362036352162</v>
      </c>
      <c r="F313" s="10">
        <f t="shared" si="23"/>
        <v>1062004.8670028839</v>
      </c>
      <c r="G313" s="10">
        <f t="shared" si="24"/>
        <v>5.2795756181585208E-3</v>
      </c>
    </row>
    <row r="314" spans="1:7" x14ac:dyDescent="0.25">
      <c r="A314" s="2">
        <v>42339</v>
      </c>
      <c r="B314" s="1">
        <v>227724</v>
      </c>
      <c r="C314">
        <f t="shared" si="20"/>
        <v>194986.89275927295</v>
      </c>
      <c r="D314" s="4">
        <f t="shared" si="21"/>
        <v>32737.107240727055</v>
      </c>
      <c r="E314" s="6">
        <f t="shared" si="22"/>
        <v>32737.107240727055</v>
      </c>
      <c r="F314" s="10">
        <f t="shared" si="23"/>
        <v>1071718190.4908638</v>
      </c>
      <c r="G314" s="10">
        <f t="shared" si="24"/>
        <v>0.14375782631925951</v>
      </c>
    </row>
    <row r="315" spans="1:7" x14ac:dyDescent="0.25">
      <c r="A315" s="2">
        <v>42370</v>
      </c>
      <c r="B315" s="1">
        <v>155277</v>
      </c>
      <c r="C315">
        <f t="shared" si="20"/>
        <v>221176.57855185459</v>
      </c>
      <c r="D315" s="4">
        <f t="shared" si="21"/>
        <v>-65899.578551854589</v>
      </c>
      <c r="E315" s="6">
        <f t="shared" si="22"/>
        <v>65899.578551854589</v>
      </c>
      <c r="F315" s="10">
        <f t="shared" si="23"/>
        <v>4342754453.3120537</v>
      </c>
      <c r="G315" s="10">
        <f t="shared" si="24"/>
        <v>0.42440012720399406</v>
      </c>
    </row>
    <row r="316" spans="1:7" x14ac:dyDescent="0.25">
      <c r="A316" s="2">
        <v>42401</v>
      </c>
      <c r="B316" s="1">
        <v>146816</v>
      </c>
      <c r="C316">
        <f t="shared" si="20"/>
        <v>168456.91571037093</v>
      </c>
      <c r="D316" s="4">
        <f t="shared" si="21"/>
        <v>-21640.915710370929</v>
      </c>
      <c r="E316" s="6">
        <f t="shared" si="22"/>
        <v>21640.915710370929</v>
      </c>
      <c r="F316" s="10">
        <f t="shared" si="23"/>
        <v>468329232.78337932</v>
      </c>
      <c r="G316" s="10">
        <f t="shared" si="24"/>
        <v>0.14740161637948812</v>
      </c>
    </row>
    <row r="317" spans="1:7" x14ac:dyDescent="0.25">
      <c r="A317" s="2">
        <v>42430</v>
      </c>
      <c r="B317" s="1">
        <v>179279</v>
      </c>
      <c r="C317">
        <f t="shared" si="20"/>
        <v>151144.18314207418</v>
      </c>
      <c r="D317" s="4">
        <f t="shared" si="21"/>
        <v>28134.81685792582</v>
      </c>
      <c r="E317" s="6">
        <f t="shared" si="22"/>
        <v>28134.81685792582</v>
      </c>
      <c r="F317" s="10">
        <f t="shared" si="23"/>
        <v>791567919.62902689</v>
      </c>
      <c r="G317" s="10">
        <f t="shared" si="24"/>
        <v>0.1569331425204615</v>
      </c>
    </row>
    <row r="318" spans="1:7" x14ac:dyDescent="0.25">
      <c r="A318" s="2">
        <v>42461</v>
      </c>
      <c r="B318" s="1">
        <v>162946</v>
      </c>
      <c r="C318">
        <f t="shared" si="20"/>
        <v>173652.03662841485</v>
      </c>
      <c r="D318" s="4">
        <f t="shared" si="21"/>
        <v>-10706.036628414848</v>
      </c>
      <c r="E318" s="6">
        <f t="shared" si="22"/>
        <v>10706.036628414848</v>
      </c>
      <c r="F318" s="10">
        <f t="shared" si="23"/>
        <v>114619220.28896035</v>
      </c>
      <c r="G318" s="10">
        <f t="shared" si="24"/>
        <v>6.5702972938365148E-2</v>
      </c>
    </row>
    <row r="319" spans="1:7" x14ac:dyDescent="0.25">
      <c r="A319" s="2">
        <v>42491</v>
      </c>
      <c r="B319" s="1">
        <v>167487</v>
      </c>
      <c r="C319">
        <f t="shared" si="20"/>
        <v>165087.20732568298</v>
      </c>
      <c r="D319" s="4">
        <f t="shared" si="21"/>
        <v>2399.7926743170246</v>
      </c>
      <c r="E319" s="6">
        <f t="shared" si="22"/>
        <v>2399.7926743170246</v>
      </c>
      <c r="F319" s="10">
        <f t="shared" si="23"/>
        <v>5759004.8797056573</v>
      </c>
      <c r="G319" s="10">
        <f t="shared" si="24"/>
        <v>1.4328232485607986E-2</v>
      </c>
    </row>
    <row r="320" spans="1:7" x14ac:dyDescent="0.25">
      <c r="A320" s="2">
        <v>42522</v>
      </c>
      <c r="B320" s="1">
        <v>171802</v>
      </c>
      <c r="C320">
        <f t="shared" si="20"/>
        <v>167007.0414651366</v>
      </c>
      <c r="D320" s="4">
        <f t="shared" si="21"/>
        <v>4794.9585348633991</v>
      </c>
      <c r="E320" s="6">
        <f t="shared" si="22"/>
        <v>4794.9585348633991</v>
      </c>
      <c r="F320" s="10">
        <f t="shared" si="23"/>
        <v>22991627.351059355</v>
      </c>
      <c r="G320" s="10">
        <f t="shared" si="24"/>
        <v>2.7909794617428197E-2</v>
      </c>
    </row>
    <row r="321" spans="1:7" x14ac:dyDescent="0.25">
      <c r="A321" s="2">
        <v>42552</v>
      </c>
      <c r="B321" s="1">
        <v>181399</v>
      </c>
      <c r="C321">
        <f t="shared" si="20"/>
        <v>170843.00829302732</v>
      </c>
      <c r="D321" s="4">
        <f t="shared" si="21"/>
        <v>10555.99170697268</v>
      </c>
      <c r="E321" s="6">
        <f t="shared" si="22"/>
        <v>10555.99170697268</v>
      </c>
      <c r="F321" s="10">
        <f t="shared" si="23"/>
        <v>111428960.91767599</v>
      </c>
      <c r="G321" s="10">
        <f t="shared" si="24"/>
        <v>5.819211631250823E-2</v>
      </c>
    </row>
    <row r="322" spans="1:7" x14ac:dyDescent="0.25">
      <c r="A322" s="2">
        <v>42583</v>
      </c>
      <c r="B322" s="1">
        <v>183887</v>
      </c>
      <c r="C322">
        <f t="shared" si="20"/>
        <v>179287.80165860549</v>
      </c>
      <c r="D322" s="4">
        <f t="shared" si="21"/>
        <v>4599.1983413945127</v>
      </c>
      <c r="E322" s="6">
        <f t="shared" si="22"/>
        <v>4599.1983413945127</v>
      </c>
      <c r="F322" s="10">
        <f t="shared" si="23"/>
        <v>21152625.383486036</v>
      </c>
      <c r="G322" s="10">
        <f t="shared" si="24"/>
        <v>2.5011003178008848E-2</v>
      </c>
    </row>
    <row r="323" spans="1:7" x14ac:dyDescent="0.25">
      <c r="A323" s="2">
        <v>42614</v>
      </c>
      <c r="B323" s="1">
        <v>159953</v>
      </c>
      <c r="C323">
        <f t="shared" si="20"/>
        <v>182967.1603317211</v>
      </c>
      <c r="D323" s="4">
        <f t="shared" si="21"/>
        <v>-23014.160331721097</v>
      </c>
      <c r="E323" s="6">
        <f t="shared" si="22"/>
        <v>23014.160331721097</v>
      </c>
      <c r="F323" s="10">
        <f t="shared" si="23"/>
        <v>529651575.77416492</v>
      </c>
      <c r="G323" s="10">
        <f t="shared" si="24"/>
        <v>0.14388076704857738</v>
      </c>
    </row>
    <row r="324" spans="1:7" x14ac:dyDescent="0.25">
      <c r="A324" s="2">
        <v>42644</v>
      </c>
      <c r="B324" s="1">
        <v>159032</v>
      </c>
      <c r="C324">
        <f t="shared" si="20"/>
        <v>164555.83206634421</v>
      </c>
      <c r="D324" s="4">
        <f t="shared" si="21"/>
        <v>-5523.8320663442137</v>
      </c>
      <c r="E324" s="6">
        <f t="shared" si="22"/>
        <v>5523.8320663442137</v>
      </c>
      <c r="F324" s="10">
        <f t="shared" si="23"/>
        <v>30512720.697172586</v>
      </c>
      <c r="G324" s="10">
        <f t="shared" si="24"/>
        <v>3.4734091669250303E-2</v>
      </c>
    </row>
    <row r="325" spans="1:7" x14ac:dyDescent="0.25">
      <c r="A325" s="2">
        <v>42675</v>
      </c>
      <c r="B325" s="1">
        <v>178138</v>
      </c>
      <c r="C325">
        <f t="shared" ref="C325:C388" si="25">0.8*B324+0.2*C324</f>
        <v>160136.76641326887</v>
      </c>
      <c r="D325" s="4">
        <f t="shared" ref="D325:D388" si="26">B325-C325</f>
        <v>18001.233586731134</v>
      </c>
      <c r="E325" s="6">
        <f t="shared" ref="E325:E388" si="27">ABS(D325)</f>
        <v>18001.233586731134</v>
      </c>
      <c r="F325" s="10">
        <f t="shared" ref="F325:F388" si="28">E325^2</f>
        <v>324044410.64405704</v>
      </c>
      <c r="G325" s="10">
        <f t="shared" ref="G325:G388" si="29">E325/B325</f>
        <v>0.10105218194170325</v>
      </c>
    </row>
    <row r="326" spans="1:7" x14ac:dyDescent="0.25">
      <c r="A326" s="2">
        <v>42705</v>
      </c>
      <c r="B326" s="1">
        <v>204346</v>
      </c>
      <c r="C326">
        <f t="shared" si="25"/>
        <v>174537.75328265378</v>
      </c>
      <c r="D326" s="4">
        <f t="shared" si="26"/>
        <v>29808.246717346221</v>
      </c>
      <c r="E326" s="6">
        <f t="shared" si="27"/>
        <v>29808.246717346221</v>
      </c>
      <c r="F326" s="10">
        <f t="shared" si="28"/>
        <v>888531572.36218178</v>
      </c>
      <c r="G326" s="10">
        <f t="shared" si="29"/>
        <v>0.14587144704249763</v>
      </c>
    </row>
    <row r="327" spans="1:7" x14ac:dyDescent="0.25">
      <c r="A327" s="2">
        <v>42736</v>
      </c>
      <c r="B327" s="1">
        <v>147200</v>
      </c>
      <c r="C327">
        <f t="shared" si="25"/>
        <v>198384.35065653076</v>
      </c>
      <c r="D327" s="4">
        <f t="shared" si="26"/>
        <v>-51184.350656530762</v>
      </c>
      <c r="E327" s="6">
        <f t="shared" si="27"/>
        <v>51184.350656530762</v>
      </c>
      <c r="F327" s="10">
        <f t="shared" si="28"/>
        <v>2619837752.1307011</v>
      </c>
      <c r="G327" s="10">
        <f t="shared" si="29"/>
        <v>0.34771977348186661</v>
      </c>
    </row>
    <row r="328" spans="1:7" x14ac:dyDescent="0.25">
      <c r="A328" s="2">
        <v>42767</v>
      </c>
      <c r="B328" s="1">
        <v>135649</v>
      </c>
      <c r="C328">
        <f t="shared" si="25"/>
        <v>157436.87013130615</v>
      </c>
      <c r="D328" s="4">
        <f t="shared" si="26"/>
        <v>-21787.870131306147</v>
      </c>
      <c r="E328" s="6">
        <f t="shared" si="27"/>
        <v>21787.870131306147</v>
      </c>
      <c r="F328" s="10">
        <f t="shared" si="28"/>
        <v>474711284.85866255</v>
      </c>
      <c r="G328" s="10">
        <f t="shared" si="29"/>
        <v>0.16061946738498734</v>
      </c>
    </row>
    <row r="329" spans="1:7" x14ac:dyDescent="0.25">
      <c r="A329" s="2">
        <v>42795</v>
      </c>
      <c r="B329" s="1">
        <v>189105</v>
      </c>
      <c r="C329">
        <f t="shared" si="25"/>
        <v>140006.57402626125</v>
      </c>
      <c r="D329" s="4">
        <f t="shared" si="26"/>
        <v>49098.425973738747</v>
      </c>
      <c r="E329" s="6">
        <f t="shared" si="27"/>
        <v>49098.425973738747</v>
      </c>
      <c r="F329" s="10">
        <f t="shared" si="28"/>
        <v>2410655433.0987039</v>
      </c>
      <c r="G329" s="10">
        <f t="shared" si="29"/>
        <v>0.25963578950180455</v>
      </c>
    </row>
    <row r="330" spans="1:7" x14ac:dyDescent="0.25">
      <c r="A330" s="2">
        <v>42826</v>
      </c>
      <c r="B330" s="1">
        <v>156907</v>
      </c>
      <c r="C330">
        <f t="shared" si="25"/>
        <v>179285.31480525224</v>
      </c>
      <c r="D330" s="4">
        <f t="shared" si="26"/>
        <v>-22378.314805252245</v>
      </c>
      <c r="E330" s="6">
        <f t="shared" si="27"/>
        <v>22378.314805252245</v>
      </c>
      <c r="F330" s="10">
        <f t="shared" si="28"/>
        <v>500788973.52297181</v>
      </c>
      <c r="G330" s="10">
        <f t="shared" si="29"/>
        <v>0.1426215197872131</v>
      </c>
    </row>
    <row r="331" spans="1:7" x14ac:dyDescent="0.25">
      <c r="A331" s="2">
        <v>42856</v>
      </c>
      <c r="B331" s="1">
        <v>195551</v>
      </c>
      <c r="C331">
        <f t="shared" si="25"/>
        <v>161382.66296105046</v>
      </c>
      <c r="D331" s="4">
        <f t="shared" si="26"/>
        <v>34168.337038949539</v>
      </c>
      <c r="E331" s="6">
        <f t="shared" si="27"/>
        <v>34168.337038949539</v>
      </c>
      <c r="F331" s="10">
        <f t="shared" si="28"/>
        <v>1167475256.007251</v>
      </c>
      <c r="G331" s="10">
        <f t="shared" si="29"/>
        <v>0.17472852114767778</v>
      </c>
    </row>
    <row r="332" spans="1:7" x14ac:dyDescent="0.25">
      <c r="A332" s="2">
        <v>42887</v>
      </c>
      <c r="B332" s="1">
        <v>194796</v>
      </c>
      <c r="C332">
        <f t="shared" si="25"/>
        <v>188717.33259221012</v>
      </c>
      <c r="D332" s="4">
        <f t="shared" si="26"/>
        <v>6078.6674077898788</v>
      </c>
      <c r="E332" s="6">
        <f t="shared" si="27"/>
        <v>6078.6674077898788</v>
      </c>
      <c r="F332" s="10">
        <f t="shared" si="28"/>
        <v>36950197.454526924</v>
      </c>
      <c r="G332" s="10">
        <f t="shared" si="29"/>
        <v>3.1205298916763581E-2</v>
      </c>
    </row>
    <row r="333" spans="1:7" x14ac:dyDescent="0.25">
      <c r="A333" s="2">
        <v>42917</v>
      </c>
      <c r="B333" s="1">
        <v>184800</v>
      </c>
      <c r="C333">
        <f t="shared" si="25"/>
        <v>193580.26651844205</v>
      </c>
      <c r="D333" s="4">
        <f t="shared" si="26"/>
        <v>-8780.2665184420475</v>
      </c>
      <c r="E333" s="6">
        <f t="shared" si="27"/>
        <v>8780.2665184420475</v>
      </c>
      <c r="F333" s="10">
        <f t="shared" si="28"/>
        <v>77093080.134874433</v>
      </c>
      <c r="G333" s="10">
        <f t="shared" si="29"/>
        <v>4.7512264710184243E-2</v>
      </c>
    </row>
    <row r="334" spans="1:7" x14ac:dyDescent="0.25">
      <c r="A334" s="2">
        <v>42948</v>
      </c>
      <c r="B334" s="1">
        <v>216520</v>
      </c>
      <c r="C334">
        <f t="shared" si="25"/>
        <v>186556.05330368842</v>
      </c>
      <c r="D334" s="4">
        <f t="shared" si="26"/>
        <v>29963.946696311585</v>
      </c>
      <c r="E334" s="6">
        <f t="shared" si="27"/>
        <v>29963.946696311585</v>
      </c>
      <c r="F334" s="10">
        <f t="shared" si="28"/>
        <v>897838101.61940193</v>
      </c>
      <c r="G334" s="10">
        <f t="shared" si="29"/>
        <v>0.13838881718229995</v>
      </c>
    </row>
    <row r="335" spans="1:7" x14ac:dyDescent="0.25">
      <c r="A335" s="2">
        <v>42979</v>
      </c>
      <c r="B335" s="1">
        <v>199217</v>
      </c>
      <c r="C335">
        <f t="shared" si="25"/>
        <v>210527.21066073768</v>
      </c>
      <c r="D335" s="4">
        <f t="shared" si="26"/>
        <v>-11310.210660737677</v>
      </c>
      <c r="E335" s="6">
        <f t="shared" si="27"/>
        <v>11310.210660737677</v>
      </c>
      <c r="F335" s="10">
        <f t="shared" si="28"/>
        <v>127920865.19026421</v>
      </c>
      <c r="G335" s="10">
        <f t="shared" si="29"/>
        <v>5.6773320854835066E-2</v>
      </c>
    </row>
    <row r="336" spans="1:7" x14ac:dyDescent="0.25">
      <c r="A336" s="2">
        <v>43009</v>
      </c>
      <c r="B336" s="1">
        <v>202844</v>
      </c>
      <c r="C336">
        <f t="shared" si="25"/>
        <v>201479.04213214753</v>
      </c>
      <c r="D336" s="4">
        <f t="shared" si="26"/>
        <v>1364.9578678524704</v>
      </c>
      <c r="E336" s="6">
        <f t="shared" si="27"/>
        <v>1364.9578678524704</v>
      </c>
      <c r="F336" s="10">
        <f t="shared" si="28"/>
        <v>1863109.9810123621</v>
      </c>
      <c r="G336" s="10">
        <f t="shared" si="29"/>
        <v>6.7291015157089707E-3</v>
      </c>
    </row>
    <row r="337" spans="1:7" x14ac:dyDescent="0.25">
      <c r="A337" s="2">
        <v>43040</v>
      </c>
      <c r="B337" s="1">
        <v>204196</v>
      </c>
      <c r="C337">
        <f t="shared" si="25"/>
        <v>202571.00842642953</v>
      </c>
      <c r="D337" s="4">
        <f t="shared" si="26"/>
        <v>1624.9915735704708</v>
      </c>
      <c r="E337" s="6">
        <f t="shared" si="27"/>
        <v>1624.9915735704708</v>
      </c>
      <c r="F337" s="10">
        <f t="shared" si="28"/>
        <v>2640597.6141750347</v>
      </c>
      <c r="G337" s="10">
        <f t="shared" si="29"/>
        <v>7.9579990478289044E-3</v>
      </c>
    </row>
    <row r="338" spans="1:7" x14ac:dyDescent="0.25">
      <c r="A338" s="2">
        <v>43070</v>
      </c>
      <c r="B338" s="1">
        <v>212620</v>
      </c>
      <c r="C338">
        <f t="shared" si="25"/>
        <v>203871.00168528594</v>
      </c>
      <c r="D338" s="4">
        <f t="shared" si="26"/>
        <v>8748.9983147140592</v>
      </c>
      <c r="E338" s="6">
        <f t="shared" si="27"/>
        <v>8748.9983147140592</v>
      </c>
      <c r="F338" s="10">
        <f t="shared" si="28"/>
        <v>76544971.510869443</v>
      </c>
      <c r="G338" s="10">
        <f t="shared" si="29"/>
        <v>4.1148519963851278E-2</v>
      </c>
    </row>
    <row r="339" spans="1:7" x14ac:dyDescent="0.25">
      <c r="A339" s="2">
        <v>43101</v>
      </c>
      <c r="B339" s="1">
        <v>181245</v>
      </c>
      <c r="C339">
        <f t="shared" si="25"/>
        <v>210870.20033705718</v>
      </c>
      <c r="D339" s="4">
        <f t="shared" si="26"/>
        <v>-29625.200337057177</v>
      </c>
      <c r="E339" s="6">
        <f t="shared" si="27"/>
        <v>29625.200337057177</v>
      </c>
      <c r="F339" s="10">
        <f t="shared" si="28"/>
        <v>877652495.01077259</v>
      </c>
      <c r="G339" s="10">
        <f t="shared" si="29"/>
        <v>0.16345389024280491</v>
      </c>
    </row>
    <row r="340" spans="1:7" x14ac:dyDescent="0.25">
      <c r="A340" s="2">
        <v>43132</v>
      </c>
      <c r="B340" s="1">
        <v>156880</v>
      </c>
      <c r="C340">
        <f t="shared" si="25"/>
        <v>187170.04006741144</v>
      </c>
      <c r="D340" s="4">
        <f t="shared" si="26"/>
        <v>-30290.040067411435</v>
      </c>
      <c r="E340" s="6">
        <f t="shared" si="27"/>
        <v>30290.040067411435</v>
      </c>
      <c r="F340" s="10">
        <f t="shared" si="28"/>
        <v>917486527.28539014</v>
      </c>
      <c r="G340" s="10">
        <f t="shared" si="29"/>
        <v>0.1930777668753916</v>
      </c>
    </row>
    <row r="341" spans="1:7" x14ac:dyDescent="0.25">
      <c r="A341" s="2">
        <v>43160</v>
      </c>
      <c r="B341" s="1">
        <v>207353</v>
      </c>
      <c r="C341">
        <f t="shared" si="25"/>
        <v>162938.00801348229</v>
      </c>
      <c r="D341" s="4">
        <f t="shared" si="26"/>
        <v>44414.991986517707</v>
      </c>
      <c r="E341" s="6">
        <f t="shared" si="27"/>
        <v>44414.991986517707</v>
      </c>
      <c r="F341" s="10">
        <f t="shared" si="28"/>
        <v>1972691513.1624322</v>
      </c>
      <c r="G341" s="10">
        <f t="shared" si="29"/>
        <v>0.21419990058748947</v>
      </c>
    </row>
    <row r="342" spans="1:7" x14ac:dyDescent="0.25">
      <c r="A342" s="2">
        <v>43191</v>
      </c>
      <c r="B342" s="1">
        <v>217322</v>
      </c>
      <c r="C342">
        <f t="shared" si="25"/>
        <v>198470.00160269649</v>
      </c>
      <c r="D342" s="4">
        <f t="shared" si="26"/>
        <v>18851.998397303512</v>
      </c>
      <c r="E342" s="6">
        <f t="shared" si="27"/>
        <v>18851.998397303512</v>
      </c>
      <c r="F342" s="10">
        <f t="shared" si="28"/>
        <v>355397843.57193422</v>
      </c>
      <c r="G342" s="10">
        <f t="shared" si="29"/>
        <v>8.6746847522586351E-2</v>
      </c>
    </row>
    <row r="343" spans="1:7" x14ac:dyDescent="0.25">
      <c r="A343" s="2">
        <v>43221</v>
      </c>
      <c r="B343" s="1">
        <v>201870</v>
      </c>
      <c r="C343">
        <f t="shared" si="25"/>
        <v>213551.60032053932</v>
      </c>
      <c r="D343" s="4">
        <f t="shared" si="26"/>
        <v>-11681.600320539321</v>
      </c>
      <c r="E343" s="6">
        <f t="shared" si="27"/>
        <v>11681.600320539321</v>
      </c>
      <c r="F343" s="10">
        <f t="shared" si="28"/>
        <v>136459786.04882437</v>
      </c>
      <c r="G343" s="10">
        <f t="shared" si="29"/>
        <v>5.7866945660768422E-2</v>
      </c>
    </row>
    <row r="344" spans="1:7" x14ac:dyDescent="0.25">
      <c r="A344" s="2">
        <v>43252</v>
      </c>
      <c r="B344" s="1">
        <v>201963</v>
      </c>
      <c r="C344">
        <f t="shared" si="25"/>
        <v>204206.32006410786</v>
      </c>
      <c r="D344" s="4">
        <f t="shared" si="26"/>
        <v>-2243.3200641078583</v>
      </c>
      <c r="E344" s="6">
        <f t="shared" si="27"/>
        <v>2243.3200641078583</v>
      </c>
      <c r="F344" s="10">
        <f t="shared" si="28"/>
        <v>5032484.910028886</v>
      </c>
      <c r="G344" s="10">
        <f t="shared" si="29"/>
        <v>1.1107579428449064E-2</v>
      </c>
    </row>
    <row r="345" spans="1:7" x14ac:dyDescent="0.25">
      <c r="A345" s="2">
        <v>43282</v>
      </c>
      <c r="B345" s="1">
        <v>217476</v>
      </c>
      <c r="C345">
        <f t="shared" si="25"/>
        <v>202411.66401282159</v>
      </c>
      <c r="D345" s="4">
        <f t="shared" si="26"/>
        <v>15064.335987178405</v>
      </c>
      <c r="E345" s="6">
        <f t="shared" si="27"/>
        <v>15064.335987178405</v>
      </c>
      <c r="F345" s="10">
        <f t="shared" si="28"/>
        <v>226934218.73459837</v>
      </c>
      <c r="G345" s="10">
        <f t="shared" si="29"/>
        <v>6.9268958354845617E-2</v>
      </c>
    </row>
    <row r="346" spans="1:7" x14ac:dyDescent="0.25">
      <c r="A346" s="2">
        <v>43313</v>
      </c>
      <c r="B346" s="1">
        <v>248598</v>
      </c>
      <c r="C346">
        <f t="shared" si="25"/>
        <v>214463.13280256433</v>
      </c>
      <c r="D346" s="4">
        <f t="shared" si="26"/>
        <v>34134.867197435669</v>
      </c>
      <c r="E346" s="6">
        <f t="shared" si="27"/>
        <v>34134.867197435669</v>
      </c>
      <c r="F346" s="10">
        <f t="shared" si="28"/>
        <v>1165189158.5865698</v>
      </c>
      <c r="G346" s="10">
        <f t="shared" si="29"/>
        <v>0.13730950046836929</v>
      </c>
    </row>
    <row r="347" spans="1:7" x14ac:dyDescent="0.25">
      <c r="A347" s="2">
        <v>43344</v>
      </c>
      <c r="B347" s="1">
        <v>213323</v>
      </c>
      <c r="C347">
        <f t="shared" si="25"/>
        <v>241771.0265605129</v>
      </c>
      <c r="D347" s="4">
        <f t="shared" si="26"/>
        <v>-28448.026560512895</v>
      </c>
      <c r="E347" s="6">
        <f t="shared" si="27"/>
        <v>28448.026560512895</v>
      </c>
      <c r="F347" s="10">
        <f t="shared" si="28"/>
        <v>809290215.1876471</v>
      </c>
      <c r="G347" s="10">
        <f t="shared" si="29"/>
        <v>0.13335658396193986</v>
      </c>
    </row>
    <row r="348" spans="1:7" x14ac:dyDescent="0.25">
      <c r="A348" s="2">
        <v>43374</v>
      </c>
      <c r="B348" s="1">
        <v>254565</v>
      </c>
      <c r="C348">
        <f t="shared" si="25"/>
        <v>219012.60531210259</v>
      </c>
      <c r="D348" s="4">
        <f t="shared" si="26"/>
        <v>35552.394687897409</v>
      </c>
      <c r="E348" s="6">
        <f t="shared" si="27"/>
        <v>35552.394687897409</v>
      </c>
      <c r="F348" s="10">
        <f t="shared" si="28"/>
        <v>1263972768.0440359</v>
      </c>
      <c r="G348" s="10">
        <f t="shared" si="29"/>
        <v>0.13965939814152539</v>
      </c>
    </row>
    <row r="349" spans="1:7" x14ac:dyDescent="0.25">
      <c r="A349" s="2">
        <v>43405</v>
      </c>
      <c r="B349" s="1">
        <v>230909</v>
      </c>
      <c r="C349">
        <f t="shared" si="25"/>
        <v>247454.52106242051</v>
      </c>
      <c r="D349" s="4">
        <f t="shared" si="26"/>
        <v>-16545.521062420506</v>
      </c>
      <c r="E349" s="6">
        <f t="shared" si="27"/>
        <v>16545.521062420506</v>
      </c>
      <c r="F349" s="10">
        <f t="shared" si="28"/>
        <v>273754267.22700059</v>
      </c>
      <c r="G349" s="10">
        <f t="shared" si="29"/>
        <v>7.1653859582868171E-2</v>
      </c>
    </row>
    <row r="350" spans="1:7" x14ac:dyDescent="0.25">
      <c r="A350" s="2">
        <v>43435</v>
      </c>
      <c r="B350" s="1">
        <v>234505</v>
      </c>
      <c r="C350">
        <f t="shared" si="25"/>
        <v>234218.10421248412</v>
      </c>
      <c r="D350" s="4">
        <f t="shared" si="26"/>
        <v>286.89578751588124</v>
      </c>
      <c r="E350" s="6">
        <f t="shared" si="27"/>
        <v>286.89578751588124</v>
      </c>
      <c r="F350" s="10">
        <f t="shared" si="28"/>
        <v>82309.192894357679</v>
      </c>
      <c r="G350" s="10">
        <f t="shared" si="29"/>
        <v>1.223410108594193E-3</v>
      </c>
    </row>
    <row r="351" spans="1:7" x14ac:dyDescent="0.25">
      <c r="A351" s="2">
        <v>43466</v>
      </c>
      <c r="B351" s="1">
        <v>199775</v>
      </c>
      <c r="C351">
        <f t="shared" si="25"/>
        <v>234447.62084249684</v>
      </c>
      <c r="D351" s="4">
        <f t="shared" si="26"/>
        <v>-34672.620842496835</v>
      </c>
      <c r="E351" s="6">
        <f t="shared" si="27"/>
        <v>34672.620842496835</v>
      </c>
      <c r="F351" s="10">
        <f t="shared" si="28"/>
        <v>1202190636.0875459</v>
      </c>
      <c r="G351" s="10">
        <f t="shared" si="29"/>
        <v>0.17355835736451927</v>
      </c>
    </row>
    <row r="352" spans="1:7" x14ac:dyDescent="0.25">
      <c r="A352" s="2">
        <v>43497</v>
      </c>
      <c r="B352" s="1">
        <v>198634</v>
      </c>
      <c r="C352">
        <f t="shared" si="25"/>
        <v>206709.52416849937</v>
      </c>
      <c r="D352" s="4">
        <f t="shared" si="26"/>
        <v>-8075.5241684993671</v>
      </c>
      <c r="E352" s="6">
        <f t="shared" si="27"/>
        <v>8075.5241684993671</v>
      </c>
      <c r="F352" s="10">
        <f t="shared" si="28"/>
        <v>65214090.59601739</v>
      </c>
      <c r="G352" s="10">
        <f t="shared" si="29"/>
        <v>4.0655296517712811E-2</v>
      </c>
    </row>
    <row r="353" spans="1:7" x14ac:dyDescent="0.25">
      <c r="A353" s="2">
        <v>43525</v>
      </c>
      <c r="B353" s="1">
        <v>209148</v>
      </c>
      <c r="C353">
        <f t="shared" si="25"/>
        <v>200249.10483369988</v>
      </c>
      <c r="D353" s="4">
        <f t="shared" si="26"/>
        <v>8898.8951663001208</v>
      </c>
      <c r="E353" s="6">
        <f t="shared" si="27"/>
        <v>8898.8951663001208</v>
      </c>
      <c r="F353" s="10">
        <f t="shared" si="28"/>
        <v>79190335.180799648</v>
      </c>
      <c r="G353" s="10">
        <f t="shared" si="29"/>
        <v>4.2548315863886438E-2</v>
      </c>
    </row>
    <row r="354" spans="1:7" x14ac:dyDescent="0.25">
      <c r="A354" s="2">
        <v>43556</v>
      </c>
      <c r="B354" s="1">
        <v>231922</v>
      </c>
      <c r="C354">
        <f t="shared" si="25"/>
        <v>207368.22096673999</v>
      </c>
      <c r="D354" s="4">
        <f t="shared" si="26"/>
        <v>24553.779033260013</v>
      </c>
      <c r="E354" s="6">
        <f t="shared" si="27"/>
        <v>24553.779033260013</v>
      </c>
      <c r="F354" s="10">
        <f t="shared" si="28"/>
        <v>602888064.81415904</v>
      </c>
      <c r="G354" s="10">
        <f t="shared" si="29"/>
        <v>0.10587084896327219</v>
      </c>
    </row>
    <row r="355" spans="1:7" x14ac:dyDescent="0.25">
      <c r="A355" s="2">
        <v>43586</v>
      </c>
      <c r="B355" s="1">
        <v>245440</v>
      </c>
      <c r="C355">
        <f t="shared" si="25"/>
        <v>227011.24419334801</v>
      </c>
      <c r="D355" s="4">
        <f t="shared" si="26"/>
        <v>18428.755806651985</v>
      </c>
      <c r="E355" s="6">
        <f t="shared" si="27"/>
        <v>18428.755806651985</v>
      </c>
      <c r="F355" s="10">
        <f t="shared" si="28"/>
        <v>339619040.58120924</v>
      </c>
      <c r="G355" s="10">
        <f t="shared" si="29"/>
        <v>7.5084565705068385E-2</v>
      </c>
    </row>
    <row r="356" spans="1:7" x14ac:dyDescent="0.25">
      <c r="A356" s="2">
        <v>43617</v>
      </c>
      <c r="B356" s="1">
        <v>223191</v>
      </c>
      <c r="C356">
        <f t="shared" si="25"/>
        <v>241754.24883866962</v>
      </c>
      <c r="D356" s="4">
        <f t="shared" si="26"/>
        <v>-18563.24883866962</v>
      </c>
      <c r="E356" s="6">
        <f t="shared" si="27"/>
        <v>18563.24883866962</v>
      </c>
      <c r="F356" s="10">
        <f t="shared" si="28"/>
        <v>344594207.44636899</v>
      </c>
      <c r="G356" s="10">
        <f t="shared" si="29"/>
        <v>8.3172031303545488E-2</v>
      </c>
    </row>
    <row r="357" spans="1:7" x14ac:dyDescent="0.25">
      <c r="A357" s="2">
        <v>43647</v>
      </c>
      <c r="B357" s="1">
        <v>243599</v>
      </c>
      <c r="C357">
        <f t="shared" si="25"/>
        <v>226903.64976773394</v>
      </c>
      <c r="D357" s="4">
        <f t="shared" si="26"/>
        <v>16695.350232266064</v>
      </c>
      <c r="E357" s="6">
        <f t="shared" si="27"/>
        <v>16695.350232266064</v>
      </c>
      <c r="F357" s="10">
        <f t="shared" si="28"/>
        <v>278734719.37802655</v>
      </c>
      <c r="G357" s="10">
        <f t="shared" si="29"/>
        <v>6.853620184100126E-2</v>
      </c>
    </row>
    <row r="358" spans="1:7" x14ac:dyDescent="0.25">
      <c r="A358" s="2">
        <v>43678</v>
      </c>
      <c r="B358" s="1">
        <v>242981</v>
      </c>
      <c r="C358">
        <f t="shared" si="25"/>
        <v>240259.92995354679</v>
      </c>
      <c r="D358" s="4">
        <f t="shared" si="26"/>
        <v>2721.0700464532129</v>
      </c>
      <c r="E358" s="6">
        <f t="shared" si="27"/>
        <v>2721.0700464532129</v>
      </c>
      <c r="F358" s="10">
        <f t="shared" si="28"/>
        <v>7404222.1977048898</v>
      </c>
      <c r="G358" s="10">
        <f t="shared" si="29"/>
        <v>1.1198694739313826E-2</v>
      </c>
    </row>
    <row r="359" spans="1:7" x14ac:dyDescent="0.25">
      <c r="A359" s="2">
        <v>43709</v>
      </c>
      <c r="B359" s="1">
        <v>234774</v>
      </c>
      <c r="C359">
        <f t="shared" si="25"/>
        <v>242436.78599070938</v>
      </c>
      <c r="D359" s="4">
        <f t="shared" si="26"/>
        <v>-7662.7859907093807</v>
      </c>
      <c r="E359" s="6">
        <f t="shared" si="27"/>
        <v>7662.7859907093807</v>
      </c>
      <c r="F359" s="10">
        <f t="shared" si="28"/>
        <v>58718289.139411949</v>
      </c>
      <c r="G359" s="10">
        <f t="shared" si="29"/>
        <v>3.2638988945579067E-2</v>
      </c>
    </row>
    <row r="360" spans="1:7" x14ac:dyDescent="0.25">
      <c r="A360" s="2">
        <v>43739</v>
      </c>
      <c r="B360" s="1">
        <v>253340</v>
      </c>
      <c r="C360">
        <f t="shared" si="25"/>
        <v>236306.55719814188</v>
      </c>
      <c r="D360" s="4">
        <f t="shared" si="26"/>
        <v>17033.442801858124</v>
      </c>
      <c r="E360" s="6">
        <f t="shared" si="27"/>
        <v>17033.442801858124</v>
      </c>
      <c r="F360" s="10">
        <f t="shared" si="28"/>
        <v>290138173.68417233</v>
      </c>
      <c r="G360" s="10">
        <f t="shared" si="29"/>
        <v>6.7235504862469903E-2</v>
      </c>
    </row>
    <row r="361" spans="1:7" x14ac:dyDescent="0.25">
      <c r="A361" s="2">
        <v>43770</v>
      </c>
      <c r="B361" s="1">
        <v>242277</v>
      </c>
      <c r="C361">
        <f t="shared" si="25"/>
        <v>249933.31143962836</v>
      </c>
      <c r="D361" s="4">
        <f t="shared" si="26"/>
        <v>-7656.3114396283636</v>
      </c>
      <c r="E361" s="6">
        <f t="shared" si="27"/>
        <v>7656.3114396283636</v>
      </c>
      <c r="F361" s="10">
        <f t="shared" si="28"/>
        <v>58619104.860584147</v>
      </c>
      <c r="G361" s="10">
        <f t="shared" si="29"/>
        <v>3.1601478636553874E-2</v>
      </c>
    </row>
    <row r="362" spans="1:7" x14ac:dyDescent="0.25">
      <c r="A362" s="2">
        <v>43800</v>
      </c>
      <c r="B362" s="1">
        <v>262537</v>
      </c>
      <c r="C362">
        <f t="shared" si="25"/>
        <v>243808.2622879257</v>
      </c>
      <c r="D362" s="4">
        <f t="shared" si="26"/>
        <v>18728.737712074304</v>
      </c>
      <c r="E362" s="6">
        <f t="shared" si="27"/>
        <v>18728.737712074304</v>
      </c>
      <c r="F362" s="10">
        <f t="shared" si="28"/>
        <v>350765616.28767425</v>
      </c>
      <c r="G362" s="10">
        <f t="shared" si="29"/>
        <v>7.133751704359502E-2</v>
      </c>
    </row>
    <row r="363" spans="1:7" x14ac:dyDescent="0.25">
      <c r="A363" s="2">
        <v>43831</v>
      </c>
      <c r="B363" s="1">
        <v>193451</v>
      </c>
      <c r="C363">
        <f t="shared" si="25"/>
        <v>258791.25245758516</v>
      </c>
      <c r="D363" s="4">
        <f t="shared" si="26"/>
        <v>-65340.252457585157</v>
      </c>
      <c r="E363" s="6">
        <f t="shared" si="27"/>
        <v>65340.252457585157</v>
      </c>
      <c r="F363" s="10">
        <f t="shared" si="28"/>
        <v>4269348591.220963</v>
      </c>
      <c r="G363" s="10">
        <f t="shared" si="29"/>
        <v>0.33776125456878048</v>
      </c>
    </row>
    <row r="364" spans="1:7" x14ac:dyDescent="0.25">
      <c r="A364" s="2">
        <v>43862</v>
      </c>
      <c r="B364" s="1">
        <v>200967</v>
      </c>
      <c r="C364">
        <f t="shared" si="25"/>
        <v>206519.05049151706</v>
      </c>
      <c r="D364" s="4">
        <f t="shared" si="26"/>
        <v>-5552.0504915170604</v>
      </c>
      <c r="E364" s="6">
        <f t="shared" si="27"/>
        <v>5552.0504915170604</v>
      </c>
      <c r="F364" s="10">
        <f t="shared" si="28"/>
        <v>30825264.660354834</v>
      </c>
      <c r="G364" s="10">
        <f t="shared" si="29"/>
        <v>2.7626677472008143E-2</v>
      </c>
    </row>
    <row r="365" spans="1:7" x14ac:dyDescent="0.25">
      <c r="A365" s="2">
        <v>43891</v>
      </c>
      <c r="B365" s="1">
        <v>163591</v>
      </c>
      <c r="C365">
        <f t="shared" si="25"/>
        <v>202077.41009830343</v>
      </c>
      <c r="D365" s="4">
        <f t="shared" si="26"/>
        <v>-38486.41009830343</v>
      </c>
      <c r="E365" s="6">
        <f t="shared" si="27"/>
        <v>38486.41009830343</v>
      </c>
      <c r="F365" s="10">
        <f t="shared" si="28"/>
        <v>1481203762.2547922</v>
      </c>
      <c r="G365" s="10">
        <f t="shared" si="29"/>
        <v>0.23525994766401226</v>
      </c>
    </row>
    <row r="366" spans="1:7" x14ac:dyDescent="0.25">
      <c r="A366" s="2">
        <v>43922</v>
      </c>
      <c r="B366" s="1">
        <v>55706</v>
      </c>
      <c r="C366">
        <f t="shared" si="25"/>
        <v>171288.28201966069</v>
      </c>
      <c r="D366" s="4">
        <f t="shared" si="26"/>
        <v>-115582.28201966069</v>
      </c>
      <c r="E366" s="6">
        <f t="shared" si="27"/>
        <v>115582.28201966069</v>
      </c>
      <c r="F366" s="10">
        <f t="shared" si="28"/>
        <v>13359263916.872379</v>
      </c>
      <c r="G366" s="10">
        <f t="shared" si="29"/>
        <v>2.0748623491124958</v>
      </c>
    </row>
    <row r="367" spans="1:7" x14ac:dyDescent="0.25">
      <c r="A367" s="2">
        <v>43952</v>
      </c>
      <c r="B367" s="1">
        <v>62173</v>
      </c>
      <c r="C367">
        <f t="shared" si="25"/>
        <v>78822.456403932141</v>
      </c>
      <c r="D367" s="4">
        <f t="shared" si="26"/>
        <v>-16649.456403932141</v>
      </c>
      <c r="E367" s="6">
        <f t="shared" si="27"/>
        <v>16649.456403932141</v>
      </c>
      <c r="F367" s="10">
        <f t="shared" si="28"/>
        <v>277204398.54643697</v>
      </c>
      <c r="G367" s="10">
        <f t="shared" si="29"/>
        <v>0.26779239225921447</v>
      </c>
    </row>
    <row r="368" spans="1:7" x14ac:dyDescent="0.25">
      <c r="A368" s="2">
        <v>43983</v>
      </c>
      <c r="B368" s="1">
        <v>132794</v>
      </c>
      <c r="C368">
        <f t="shared" si="25"/>
        <v>65502.891280786433</v>
      </c>
      <c r="D368" s="4">
        <f t="shared" si="26"/>
        <v>67291.108719213575</v>
      </c>
      <c r="E368" s="6">
        <f t="shared" si="27"/>
        <v>67291.108719213575</v>
      </c>
      <c r="F368" s="10">
        <f t="shared" si="28"/>
        <v>4528093312.6610212</v>
      </c>
      <c r="G368" s="10">
        <f t="shared" si="29"/>
        <v>0.50673305058371287</v>
      </c>
    </row>
    <row r="369" spans="1:7" x14ac:dyDescent="0.25">
      <c r="A369" s="2">
        <v>44013</v>
      </c>
      <c r="B369" s="1">
        <v>174454</v>
      </c>
      <c r="C369">
        <f t="shared" si="25"/>
        <v>119335.7782561573</v>
      </c>
      <c r="D369" s="4">
        <f t="shared" si="26"/>
        <v>55118.221743842703</v>
      </c>
      <c r="E369" s="6">
        <f t="shared" si="27"/>
        <v>55118.221743842703</v>
      </c>
      <c r="F369" s="10">
        <f t="shared" si="28"/>
        <v>3038018368.2034144</v>
      </c>
      <c r="G369" s="10">
        <f t="shared" si="29"/>
        <v>0.31594702181573769</v>
      </c>
    </row>
    <row r="370" spans="1:7" x14ac:dyDescent="0.25">
      <c r="A370" s="2">
        <v>44044</v>
      </c>
      <c r="B370" s="1">
        <v>183365</v>
      </c>
      <c r="C370">
        <f t="shared" si="25"/>
        <v>163430.35565123148</v>
      </c>
      <c r="D370" s="4">
        <f t="shared" si="26"/>
        <v>19934.644348768517</v>
      </c>
      <c r="E370" s="6">
        <f t="shared" si="27"/>
        <v>19934.644348768517</v>
      </c>
      <c r="F370" s="10">
        <f t="shared" si="28"/>
        <v>397390045.31188858</v>
      </c>
      <c r="G370" s="10">
        <f t="shared" si="29"/>
        <v>0.10871564556359456</v>
      </c>
    </row>
    <row r="371" spans="1:7" x14ac:dyDescent="0.25">
      <c r="A371" s="2">
        <v>44075</v>
      </c>
      <c r="B371" s="1">
        <v>207688</v>
      </c>
      <c r="C371">
        <f t="shared" si="25"/>
        <v>179378.0711302463</v>
      </c>
      <c r="D371" s="4">
        <f t="shared" si="26"/>
        <v>28309.928869753698</v>
      </c>
      <c r="E371" s="6">
        <f t="shared" si="27"/>
        <v>28309.928869753698</v>
      </c>
      <c r="F371" s="10">
        <f t="shared" si="28"/>
        <v>801452072.61051393</v>
      </c>
      <c r="G371" s="10">
        <f t="shared" si="29"/>
        <v>0.1363098920965761</v>
      </c>
    </row>
    <row r="372" spans="1:7" x14ac:dyDescent="0.25">
      <c r="A372" s="2">
        <v>44105</v>
      </c>
      <c r="B372" s="1">
        <v>215024</v>
      </c>
      <c r="C372">
        <f t="shared" si="25"/>
        <v>202026.0142260493</v>
      </c>
      <c r="D372" s="4">
        <f t="shared" si="26"/>
        <v>12997.985773950699</v>
      </c>
      <c r="E372" s="6">
        <f t="shared" si="27"/>
        <v>12997.985773950699</v>
      </c>
      <c r="F372" s="10">
        <f t="shared" si="28"/>
        <v>168947634.17982474</v>
      </c>
      <c r="G372" s="10">
        <f t="shared" si="29"/>
        <v>6.0448999990469432E-2</v>
      </c>
    </row>
    <row r="373" spans="1:7" x14ac:dyDescent="0.25">
      <c r="A373" s="2">
        <v>44136</v>
      </c>
      <c r="B373" s="1">
        <v>225000</v>
      </c>
      <c r="C373">
        <f t="shared" si="25"/>
        <v>212424.40284520987</v>
      </c>
      <c r="D373" s="4">
        <f t="shared" si="26"/>
        <v>12575.597154790128</v>
      </c>
      <c r="E373" s="6">
        <f t="shared" si="27"/>
        <v>12575.597154790128</v>
      </c>
      <c r="F373" s="10">
        <f t="shared" si="28"/>
        <v>158145643.79956555</v>
      </c>
      <c r="G373" s="10">
        <f t="shared" si="29"/>
        <v>5.5891542910178345E-2</v>
      </c>
    </row>
    <row r="374" spans="1:7" x14ac:dyDescent="0.25">
      <c r="A374" s="2">
        <v>44166</v>
      </c>
      <c r="B374" s="1">
        <v>243933</v>
      </c>
      <c r="C374">
        <f t="shared" si="25"/>
        <v>222484.88056904197</v>
      </c>
      <c r="D374" s="4">
        <f t="shared" si="26"/>
        <v>21448.119430958031</v>
      </c>
      <c r="E374" s="6">
        <f t="shared" si="27"/>
        <v>21448.119430958031</v>
      </c>
      <c r="F374" s="10">
        <f t="shared" si="28"/>
        <v>460021827.12463945</v>
      </c>
      <c r="G374" s="10">
        <f t="shared" si="29"/>
        <v>8.7926272504983055E-2</v>
      </c>
    </row>
    <row r="375" spans="1:7" x14ac:dyDescent="0.25">
      <c r="A375" s="2">
        <v>44197</v>
      </c>
      <c r="B375" s="1">
        <v>171114</v>
      </c>
      <c r="C375">
        <f t="shared" si="25"/>
        <v>239643.37611380842</v>
      </c>
      <c r="D375" s="4">
        <f t="shared" si="26"/>
        <v>-68529.376113808423</v>
      </c>
      <c r="E375" s="6">
        <f t="shared" si="27"/>
        <v>68529.376113808423</v>
      </c>
      <c r="F375" s="10">
        <f t="shared" si="28"/>
        <v>4696275390.5478163</v>
      </c>
      <c r="G375" s="10">
        <f t="shared" si="29"/>
        <v>0.40048959239926846</v>
      </c>
    </row>
    <row r="376" spans="1:7" x14ac:dyDescent="0.25">
      <c r="A376" s="2">
        <v>44228</v>
      </c>
      <c r="B376" s="1">
        <v>167341</v>
      </c>
      <c r="C376">
        <f t="shared" si="25"/>
        <v>184819.87522276171</v>
      </c>
      <c r="D376" s="4">
        <f t="shared" si="26"/>
        <v>-17478.875222761708</v>
      </c>
      <c r="E376" s="6">
        <f t="shared" si="27"/>
        <v>17478.875222761708</v>
      </c>
      <c r="F376" s="10">
        <f t="shared" si="28"/>
        <v>305511079.05287313</v>
      </c>
      <c r="G376" s="10">
        <f t="shared" si="29"/>
        <v>0.10445064403082155</v>
      </c>
    </row>
    <row r="377" spans="1:7" x14ac:dyDescent="0.25">
      <c r="A377" s="2">
        <v>44256</v>
      </c>
      <c r="B377" s="1">
        <v>189372</v>
      </c>
      <c r="C377">
        <f t="shared" si="25"/>
        <v>170836.77504455237</v>
      </c>
      <c r="D377" s="4">
        <f t="shared" si="26"/>
        <v>18535.224955447629</v>
      </c>
      <c r="E377" s="6">
        <f t="shared" si="27"/>
        <v>18535.224955447629</v>
      </c>
      <c r="F377" s="10">
        <f t="shared" si="28"/>
        <v>343554564.14904857</v>
      </c>
      <c r="G377" s="10">
        <f t="shared" si="29"/>
        <v>9.7877325874192747E-2</v>
      </c>
    </row>
    <row r="378" spans="1:7" x14ac:dyDescent="0.25">
      <c r="A378" s="2">
        <v>44287</v>
      </c>
      <c r="B378" s="1">
        <v>175074</v>
      </c>
      <c r="C378">
        <f t="shared" si="25"/>
        <v>185664.95500891047</v>
      </c>
      <c r="D378" s="4">
        <f t="shared" si="26"/>
        <v>-10590.955008910474</v>
      </c>
      <c r="E378" s="6">
        <f t="shared" si="27"/>
        <v>10590.955008910474</v>
      </c>
      <c r="F378" s="10">
        <f t="shared" si="28"/>
        <v>112168328.00076586</v>
      </c>
      <c r="G378" s="10">
        <f t="shared" si="29"/>
        <v>6.049416251933739E-2</v>
      </c>
    </row>
    <row r="379" spans="1:7" x14ac:dyDescent="0.25">
      <c r="A379" s="2">
        <v>44317</v>
      </c>
      <c r="B379" s="1">
        <v>188612</v>
      </c>
      <c r="C379">
        <f t="shared" si="25"/>
        <v>177192.19100178211</v>
      </c>
      <c r="D379" s="4">
        <f t="shared" si="26"/>
        <v>11419.808998217894</v>
      </c>
      <c r="E379" s="6">
        <f t="shared" si="27"/>
        <v>11419.808998217894</v>
      </c>
      <c r="F379" s="10">
        <f t="shared" si="28"/>
        <v>130412037.55577837</v>
      </c>
      <c r="G379" s="10">
        <f t="shared" si="29"/>
        <v>6.054656648685075E-2</v>
      </c>
    </row>
    <row r="380" spans="1:7" x14ac:dyDescent="0.25">
      <c r="A380" s="2">
        <v>44348</v>
      </c>
      <c r="B380" s="1">
        <v>182408</v>
      </c>
      <c r="C380">
        <f t="shared" si="25"/>
        <v>186328.03820035642</v>
      </c>
      <c r="D380" s="4">
        <f t="shared" si="26"/>
        <v>-3920.0382003564155</v>
      </c>
      <c r="E380" s="6">
        <f t="shared" si="27"/>
        <v>3920.0382003564155</v>
      </c>
      <c r="F380" s="10">
        <f t="shared" si="28"/>
        <v>15366699.492253564</v>
      </c>
      <c r="G380" s="10">
        <f t="shared" si="29"/>
        <v>2.1490494936386648E-2</v>
      </c>
    </row>
    <row r="381" spans="1:7" x14ac:dyDescent="0.25">
      <c r="A381" s="2">
        <v>44378</v>
      </c>
      <c r="B381" s="1">
        <v>175426</v>
      </c>
      <c r="C381">
        <f t="shared" si="25"/>
        <v>183192.00764007127</v>
      </c>
      <c r="D381" s="4">
        <f t="shared" si="26"/>
        <v>-7766.0076400712715</v>
      </c>
      <c r="E381" s="6">
        <f t="shared" si="27"/>
        <v>7766.0076400712715</v>
      </c>
      <c r="F381" s="10">
        <f t="shared" si="28"/>
        <v>60310874.665645361</v>
      </c>
      <c r="G381" s="10">
        <f t="shared" si="29"/>
        <v>4.4269422092912521E-2</v>
      </c>
    </row>
    <row r="382" spans="1:7" x14ac:dyDescent="0.25">
      <c r="A382" s="2">
        <v>44409</v>
      </c>
      <c r="B382" s="1">
        <v>172763</v>
      </c>
      <c r="C382">
        <f t="shared" si="25"/>
        <v>176979.20152801427</v>
      </c>
      <c r="D382" s="4">
        <f t="shared" si="26"/>
        <v>-4216.2015280142659</v>
      </c>
      <c r="E382" s="6">
        <f t="shared" si="27"/>
        <v>4216.2015280142659</v>
      </c>
      <c r="F382" s="10">
        <f t="shared" si="28"/>
        <v>17776355.324829832</v>
      </c>
      <c r="G382" s="10">
        <f t="shared" si="29"/>
        <v>2.4404539907354385E-2</v>
      </c>
    </row>
    <row r="383" spans="1:7" x14ac:dyDescent="0.25">
      <c r="A383" s="2">
        <v>44440</v>
      </c>
      <c r="B383" s="1">
        <v>155067</v>
      </c>
      <c r="C383">
        <f t="shared" si="25"/>
        <v>173606.24030560284</v>
      </c>
      <c r="D383" s="4">
        <f t="shared" si="26"/>
        <v>-18539.240305602842</v>
      </c>
      <c r="E383" s="6">
        <f t="shared" si="27"/>
        <v>18539.240305602842</v>
      </c>
      <c r="F383" s="10">
        <f t="shared" si="28"/>
        <v>343703431.10888892</v>
      </c>
      <c r="G383" s="10">
        <f t="shared" si="29"/>
        <v>0.11955632278694268</v>
      </c>
    </row>
    <row r="384" spans="1:7" x14ac:dyDescent="0.25">
      <c r="A384" s="2">
        <v>44470</v>
      </c>
      <c r="B384" s="1">
        <v>162353</v>
      </c>
      <c r="C384">
        <f t="shared" si="25"/>
        <v>158774.84806112057</v>
      </c>
      <c r="D384" s="4">
        <f t="shared" si="26"/>
        <v>3578.1519388794259</v>
      </c>
      <c r="E384" s="6">
        <f t="shared" si="27"/>
        <v>3578.1519388794259</v>
      </c>
      <c r="F384" s="10">
        <f t="shared" si="28"/>
        <v>12803171.297706595</v>
      </c>
      <c r="G384" s="10">
        <f t="shared" si="29"/>
        <v>2.2039333667252383E-2</v>
      </c>
    </row>
    <row r="385" spans="1:7" x14ac:dyDescent="0.25">
      <c r="A385" s="2">
        <v>44501</v>
      </c>
      <c r="B385" s="1">
        <v>172946</v>
      </c>
      <c r="C385">
        <f t="shared" si="25"/>
        <v>161637.36961222411</v>
      </c>
      <c r="D385" s="4">
        <f t="shared" si="26"/>
        <v>11308.630387775891</v>
      </c>
      <c r="E385" s="6">
        <f t="shared" si="27"/>
        <v>11308.630387775891</v>
      </c>
      <c r="F385" s="10">
        <f t="shared" si="28"/>
        <v>127885121.2473283</v>
      </c>
      <c r="G385" s="10">
        <f t="shared" si="29"/>
        <v>6.5388215904246941E-2</v>
      </c>
    </row>
    <row r="386" spans="1:7" x14ac:dyDescent="0.25">
      <c r="A386" s="2">
        <v>44531</v>
      </c>
      <c r="B386" s="1">
        <v>207062</v>
      </c>
      <c r="C386">
        <f t="shared" si="25"/>
        <v>170684.27392244485</v>
      </c>
      <c r="D386" s="4">
        <f t="shared" si="26"/>
        <v>36377.726077555155</v>
      </c>
      <c r="E386" s="6">
        <f t="shared" si="27"/>
        <v>36377.726077555155</v>
      </c>
      <c r="F386" s="10">
        <f t="shared" si="28"/>
        <v>1323338954.5736363</v>
      </c>
      <c r="G386" s="10">
        <f t="shared" si="29"/>
        <v>0.17568518645408213</v>
      </c>
    </row>
    <row r="387" spans="1:7" x14ac:dyDescent="0.25">
      <c r="A387" s="2">
        <v>44562</v>
      </c>
      <c r="B387" s="1">
        <v>126480</v>
      </c>
      <c r="C387">
        <f t="shared" si="25"/>
        <v>199786.45478448897</v>
      </c>
      <c r="D387" s="4">
        <f t="shared" si="26"/>
        <v>-73306.454784488975</v>
      </c>
      <c r="E387" s="6">
        <f t="shared" si="27"/>
        <v>73306.454784488975</v>
      </c>
      <c r="F387" s="10">
        <f t="shared" si="28"/>
        <v>5373836313.0703268</v>
      </c>
      <c r="G387" s="10">
        <f t="shared" si="29"/>
        <v>0.57958930095263261</v>
      </c>
    </row>
    <row r="388" spans="1:7" x14ac:dyDescent="0.25">
      <c r="A388" s="2">
        <v>44593</v>
      </c>
      <c r="B388" s="1">
        <v>132323</v>
      </c>
      <c r="C388">
        <f t="shared" si="25"/>
        <v>141141.29095689781</v>
      </c>
      <c r="D388" s="4">
        <f t="shared" si="26"/>
        <v>-8818.2909568978066</v>
      </c>
      <c r="E388" s="6">
        <f t="shared" si="27"/>
        <v>8818.2909568978066</v>
      </c>
      <c r="F388" s="10">
        <f t="shared" si="28"/>
        <v>77762255.400505632</v>
      </c>
      <c r="G388" s="10">
        <f t="shared" si="29"/>
        <v>6.6642163168140131E-2</v>
      </c>
    </row>
    <row r="389" spans="1:7" x14ac:dyDescent="0.25">
      <c r="A389" s="2">
        <v>44621</v>
      </c>
      <c r="B389" s="1">
        <v>146800</v>
      </c>
      <c r="C389">
        <f t="shared" ref="C389:C394" si="30">0.8*B388+0.2*C388</f>
        <v>134086.65819137957</v>
      </c>
      <c r="D389" s="4">
        <f t="shared" ref="D389:D394" si="31">B389-C389</f>
        <v>12713.341808620433</v>
      </c>
      <c r="E389" s="6">
        <f t="shared" ref="E389:E394" si="32">ABS(D389)</f>
        <v>12713.341808620433</v>
      </c>
      <c r="F389" s="10">
        <f t="shared" ref="F389:F394" si="33">E389^2</f>
        <v>161629059.94281626</v>
      </c>
      <c r="G389" s="10">
        <f t="shared" ref="G389:G394" si="34">E389/B389</f>
        <v>8.6603145835289053E-2</v>
      </c>
    </row>
    <row r="390" spans="1:7" x14ac:dyDescent="0.25">
      <c r="A390" s="2">
        <v>44652</v>
      </c>
      <c r="B390" s="1">
        <v>147236</v>
      </c>
      <c r="C390">
        <f t="shared" si="30"/>
        <v>144257.33163827591</v>
      </c>
      <c r="D390" s="4">
        <f t="shared" si="31"/>
        <v>2978.6683617240924</v>
      </c>
      <c r="E390" s="6">
        <f t="shared" si="32"/>
        <v>2978.6683617240924</v>
      </c>
      <c r="F390" s="10">
        <f t="shared" si="33"/>
        <v>8872465.2091360893</v>
      </c>
      <c r="G390" s="10">
        <f t="shared" si="34"/>
        <v>2.0230571067701462E-2</v>
      </c>
    </row>
    <row r="391" spans="1:7" x14ac:dyDescent="0.25">
      <c r="A391" s="2">
        <v>44682</v>
      </c>
      <c r="B391" s="1">
        <v>187062</v>
      </c>
      <c r="C391">
        <f t="shared" si="30"/>
        <v>146640.26632765518</v>
      </c>
      <c r="D391" s="4">
        <f t="shared" si="31"/>
        <v>40421.733672344824</v>
      </c>
      <c r="E391" s="6">
        <f t="shared" si="32"/>
        <v>40421.733672344824</v>
      </c>
      <c r="F391" s="10">
        <f t="shared" si="33"/>
        <v>1633916553.0779755</v>
      </c>
      <c r="G391" s="10">
        <f t="shared" si="34"/>
        <v>0.21608735965800016</v>
      </c>
    </row>
    <row r="392" spans="1:7" x14ac:dyDescent="0.25">
      <c r="A392" s="2">
        <v>44713</v>
      </c>
      <c r="B392" s="1">
        <v>178047</v>
      </c>
      <c r="C392">
        <f t="shared" si="30"/>
        <v>178977.65326553106</v>
      </c>
      <c r="D392" s="4">
        <f t="shared" si="31"/>
        <v>-930.65326553105842</v>
      </c>
      <c r="E392" s="6">
        <f t="shared" si="32"/>
        <v>930.65326553105842</v>
      </c>
      <c r="F392" s="10">
        <f t="shared" si="33"/>
        <v>866115.50064362271</v>
      </c>
      <c r="G392" s="10">
        <f t="shared" si="34"/>
        <v>5.2270089669079426E-3</v>
      </c>
    </row>
    <row r="393" spans="1:7" x14ac:dyDescent="0.25">
      <c r="A393" s="2">
        <v>44743</v>
      </c>
      <c r="B393" s="1">
        <v>181975</v>
      </c>
      <c r="C393">
        <f t="shared" si="30"/>
        <v>178233.13065310623</v>
      </c>
      <c r="D393" s="4">
        <f t="shared" si="31"/>
        <v>3741.8693468937709</v>
      </c>
      <c r="E393" s="6">
        <f t="shared" si="32"/>
        <v>3741.8693468937709</v>
      </c>
      <c r="F393" s="10">
        <f t="shared" si="33"/>
        <v>14001586.209223215</v>
      </c>
      <c r="G393" s="10">
        <f t="shared" si="34"/>
        <v>2.0562546211808055E-2</v>
      </c>
    </row>
    <row r="394" spans="1:7" x14ac:dyDescent="0.25">
      <c r="A394" s="2">
        <v>44774</v>
      </c>
      <c r="B394" s="1">
        <v>208493</v>
      </c>
      <c r="C394">
        <f t="shared" si="30"/>
        <v>181226.62613062124</v>
      </c>
      <c r="D394" s="4">
        <f t="shared" si="31"/>
        <v>27266.37386937876</v>
      </c>
      <c r="E394" s="6">
        <f t="shared" si="32"/>
        <v>27266.37386937876</v>
      </c>
      <c r="F394" s="10">
        <f t="shared" si="33"/>
        <v>743455143.98474085</v>
      </c>
      <c r="G394" s="10">
        <f t="shared" si="34"/>
        <v>0.13077836603329013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4"/>
  <sheetViews>
    <sheetView workbookViewId="0">
      <selection activeCell="I2" sqref="I2:I7"/>
    </sheetView>
  </sheetViews>
  <sheetFormatPr defaultRowHeight="15" x14ac:dyDescent="0.25"/>
  <cols>
    <col min="2" max="2" width="10.7109375" bestFit="1" customWidth="1"/>
    <col min="4" max="4" width="20.28515625" style="4" bestFit="1" customWidth="1"/>
    <col min="5" max="5" width="19.7109375" bestFit="1" customWidth="1"/>
    <col min="6" max="6" width="30.140625" bestFit="1" customWidth="1"/>
    <col min="7" max="7" width="29.28515625" bestFit="1" customWidth="1"/>
    <col min="8" max="8" width="35.28515625" bestFit="1" customWidth="1"/>
    <col min="9" max="9" width="26" bestFit="1" customWidth="1"/>
    <col min="10" max="10" width="17" customWidth="1"/>
  </cols>
  <sheetData>
    <row r="1" spans="1:10" ht="21" x14ac:dyDescent="0.35">
      <c r="E1" s="4"/>
      <c r="H1" s="3" t="s">
        <v>12</v>
      </c>
    </row>
    <row r="2" spans="1:10" ht="21" x14ac:dyDescent="0.35">
      <c r="A2" t="s">
        <v>13</v>
      </c>
      <c r="B2" t="s">
        <v>0</v>
      </c>
      <c r="C2" s="1" t="s">
        <v>1</v>
      </c>
      <c r="D2" s="4" t="s">
        <v>24</v>
      </c>
      <c r="E2" s="5" t="s">
        <v>3</v>
      </c>
      <c r="F2" s="5" t="s">
        <v>4</v>
      </c>
      <c r="G2" s="5" t="s">
        <v>5</v>
      </c>
      <c r="H2" s="3" t="s">
        <v>6</v>
      </c>
      <c r="I2" s="7" t="s">
        <v>7</v>
      </c>
      <c r="J2" s="4">
        <f>AVERAGE(F3:F394)</f>
        <v>45609.58450239896</v>
      </c>
    </row>
    <row r="3" spans="1:10" x14ac:dyDescent="0.25">
      <c r="A3">
        <v>1</v>
      </c>
      <c r="B3" s="2">
        <v>32874</v>
      </c>
      <c r="C3" s="1">
        <v>69792</v>
      </c>
      <c r="D3" s="4">
        <f>_xlfn.FORECAST.LINEAR(A3,$C$3:$C$394,$A$3:$A$394)</f>
        <v>87558.190567066529</v>
      </c>
      <c r="E3" s="4">
        <f>C3-D3</f>
        <v>-17766.190567066529</v>
      </c>
      <c r="F3" s="4">
        <f>ABS(E3)</f>
        <v>17766.190567066529</v>
      </c>
      <c r="G3" s="13">
        <f>F3^2</f>
        <v>315637527.2653237</v>
      </c>
      <c r="H3" s="10">
        <f>F3/C3</f>
        <v>0.25455912664870656</v>
      </c>
      <c r="I3" s="7" t="s">
        <v>8</v>
      </c>
      <c r="J3" s="13">
        <f>AVERAGE(G3:G394)</f>
        <v>3467340091.1848593</v>
      </c>
    </row>
    <row r="4" spans="1:10" x14ac:dyDescent="0.25">
      <c r="A4">
        <v>2</v>
      </c>
      <c r="B4" s="2">
        <v>32905</v>
      </c>
      <c r="C4" s="1">
        <v>57258</v>
      </c>
      <c r="D4" s="4">
        <f t="shared" ref="D4:D67" si="0">_xlfn.FORECAST.LINEAR(A4,$C$3:$C$394,$A$3:$A$394)</f>
        <v>88001.838451842734</v>
      </c>
      <c r="E4" s="4">
        <f t="shared" ref="E4:E67" si="1">C4-D4</f>
        <v>-30743.838451842734</v>
      </c>
      <c r="F4" s="4">
        <f t="shared" ref="F4:F67" si="2">ABS(E4)</f>
        <v>30743.838451842734</v>
      </c>
      <c r="G4" s="13">
        <f t="shared" ref="G4:G67" si="3">F4^2</f>
        <v>945183602.75300384</v>
      </c>
      <c r="H4" s="10">
        <f t="shared" ref="H4:H67" si="4">F4/C4</f>
        <v>0.53693524838175855</v>
      </c>
      <c r="I4" s="8" t="s">
        <v>9</v>
      </c>
      <c r="J4" s="13">
        <f>AVERAGE(H3:H394)</f>
        <v>0.29661248867643653</v>
      </c>
    </row>
    <row r="5" spans="1:10" x14ac:dyDescent="0.25">
      <c r="A5">
        <v>3</v>
      </c>
      <c r="B5" s="2">
        <v>32933</v>
      </c>
      <c r="C5" s="1">
        <v>32740</v>
      </c>
      <c r="D5" s="4">
        <f t="shared" si="0"/>
        <v>88445.486336618953</v>
      </c>
      <c r="E5" s="4">
        <f t="shared" si="1"/>
        <v>-55705.486336618953</v>
      </c>
      <c r="F5" s="4">
        <f t="shared" si="2"/>
        <v>55705.486336618953</v>
      </c>
      <c r="G5" s="13">
        <f t="shared" si="3"/>
        <v>3103101207.9992409</v>
      </c>
      <c r="H5" s="10">
        <f t="shared" si="4"/>
        <v>1.7014504073493877</v>
      </c>
      <c r="I5" s="8"/>
    </row>
    <row r="6" spans="1:10" x14ac:dyDescent="0.25">
      <c r="A6">
        <v>4</v>
      </c>
      <c r="B6" s="2">
        <v>32964</v>
      </c>
      <c r="C6" s="1">
        <v>32812</v>
      </c>
      <c r="D6" s="4">
        <f t="shared" si="0"/>
        <v>88889.134221395172</v>
      </c>
      <c r="E6" s="4">
        <f t="shared" si="1"/>
        <v>-56077.134221395172</v>
      </c>
      <c r="F6" s="4">
        <f t="shared" si="2"/>
        <v>56077.134221395172</v>
      </c>
      <c r="G6" s="13">
        <f t="shared" si="3"/>
        <v>3144644982.4843693</v>
      </c>
      <c r="H6" s="10">
        <f t="shared" si="4"/>
        <v>1.7090434664572465</v>
      </c>
      <c r="I6" s="8" t="s">
        <v>10</v>
      </c>
    </row>
    <row r="7" spans="1:10" x14ac:dyDescent="0.25">
      <c r="A7">
        <v>5</v>
      </c>
      <c r="B7" s="2">
        <v>32994</v>
      </c>
      <c r="C7" s="1">
        <v>58464</v>
      </c>
      <c r="D7" s="4">
        <f t="shared" si="0"/>
        <v>89332.782106171377</v>
      </c>
      <c r="E7" s="4">
        <f t="shared" si="1"/>
        <v>-30868.782106171377</v>
      </c>
      <c r="F7" s="4">
        <f t="shared" si="2"/>
        <v>30868.782106171377</v>
      </c>
      <c r="G7" s="13">
        <f t="shared" si="3"/>
        <v>952881708.71828616</v>
      </c>
      <c r="H7" s="10">
        <f t="shared" si="4"/>
        <v>0.52799640986198992</v>
      </c>
      <c r="I7" s="9" t="s">
        <v>25</v>
      </c>
      <c r="J7" s="11">
        <f>100%-J4</f>
        <v>0.70338751132356347</v>
      </c>
    </row>
    <row r="8" spans="1:10" x14ac:dyDescent="0.25">
      <c r="A8">
        <v>6</v>
      </c>
      <c r="B8" s="2">
        <v>33025</v>
      </c>
      <c r="C8" s="1">
        <v>37632</v>
      </c>
      <c r="D8" s="4">
        <f t="shared" si="0"/>
        <v>89776.429990947596</v>
      </c>
      <c r="E8" s="4">
        <f t="shared" si="1"/>
        <v>-52144.429990947596</v>
      </c>
      <c r="F8" s="4">
        <f t="shared" si="2"/>
        <v>52144.429990947596</v>
      </c>
      <c r="G8" s="13">
        <f t="shared" si="3"/>
        <v>2719041579.0808349</v>
      </c>
      <c r="H8" s="10">
        <f t="shared" si="4"/>
        <v>1.3856406779057078</v>
      </c>
    </row>
    <row r="9" spans="1:10" x14ac:dyDescent="0.25">
      <c r="A9">
        <v>7</v>
      </c>
      <c r="B9" s="2">
        <v>33055</v>
      </c>
      <c r="C9" s="1">
        <v>43697</v>
      </c>
      <c r="D9" s="4">
        <f t="shared" si="0"/>
        <v>90220.0778757238</v>
      </c>
      <c r="E9" s="4">
        <f t="shared" si="1"/>
        <v>-46523.0778757238</v>
      </c>
      <c r="F9" s="4">
        <f t="shared" si="2"/>
        <v>46523.0778757238</v>
      </c>
      <c r="G9" s="13">
        <f t="shared" si="3"/>
        <v>2164396775.0306616</v>
      </c>
      <c r="H9" s="10">
        <f t="shared" si="4"/>
        <v>1.0646744141639883</v>
      </c>
    </row>
    <row r="10" spans="1:10" x14ac:dyDescent="0.25">
      <c r="A10">
        <v>8</v>
      </c>
      <c r="B10" s="2">
        <v>33086</v>
      </c>
      <c r="C10" s="1">
        <v>84707</v>
      </c>
      <c r="D10" s="4">
        <f t="shared" si="0"/>
        <v>90663.72576050002</v>
      </c>
      <c r="E10" s="4">
        <f t="shared" si="1"/>
        <v>-5956.7257605000195</v>
      </c>
      <c r="F10" s="4">
        <f t="shared" si="2"/>
        <v>5956.7257605000195</v>
      </c>
      <c r="G10" s="13">
        <f t="shared" si="3"/>
        <v>35482581.785804532</v>
      </c>
      <c r="H10" s="10">
        <f t="shared" si="4"/>
        <v>7.032152904128372E-2</v>
      </c>
    </row>
    <row r="11" spans="1:10" x14ac:dyDescent="0.25">
      <c r="A11">
        <v>9</v>
      </c>
      <c r="B11" s="2">
        <v>33117</v>
      </c>
      <c r="C11" s="1">
        <v>75195</v>
      </c>
      <c r="D11" s="4">
        <f t="shared" si="0"/>
        <v>91107.373645276239</v>
      </c>
      <c r="E11" s="4">
        <f t="shared" si="1"/>
        <v>-15912.373645276239</v>
      </c>
      <c r="F11" s="4">
        <f t="shared" si="2"/>
        <v>15912.373645276239</v>
      </c>
      <c r="G11" s="13">
        <f t="shared" si="3"/>
        <v>253203635.02688181</v>
      </c>
      <c r="H11" s="10">
        <f t="shared" si="4"/>
        <v>0.21161478349991672</v>
      </c>
    </row>
    <row r="12" spans="1:10" x14ac:dyDescent="0.25">
      <c r="A12">
        <v>10</v>
      </c>
      <c r="B12" s="2">
        <v>33147</v>
      </c>
      <c r="C12" s="1">
        <v>80938</v>
      </c>
      <c r="D12" s="4">
        <f t="shared" si="0"/>
        <v>91551.021530052443</v>
      </c>
      <c r="E12" s="4">
        <f t="shared" si="1"/>
        <v>-10613.021530052443</v>
      </c>
      <c r="F12" s="4">
        <f t="shared" si="2"/>
        <v>10613.021530052443</v>
      </c>
      <c r="G12" s="13">
        <f t="shared" si="3"/>
        <v>112636225.9973567</v>
      </c>
      <c r="H12" s="10">
        <f t="shared" si="4"/>
        <v>0.13112532469362281</v>
      </c>
    </row>
    <row r="13" spans="1:10" x14ac:dyDescent="0.25">
      <c r="A13">
        <v>11</v>
      </c>
      <c r="B13" s="2">
        <v>33178</v>
      </c>
      <c r="C13" s="1">
        <v>73082</v>
      </c>
      <c r="D13" s="4">
        <f t="shared" si="0"/>
        <v>91994.669414828662</v>
      </c>
      <c r="E13" s="4">
        <f t="shared" si="1"/>
        <v>-18912.669414828662</v>
      </c>
      <c r="F13" s="4">
        <f t="shared" si="2"/>
        <v>18912.669414828662</v>
      </c>
      <c r="G13" s="13">
        <f t="shared" si="3"/>
        <v>357689064.39459556</v>
      </c>
      <c r="H13" s="10">
        <f t="shared" si="4"/>
        <v>0.25878697100282783</v>
      </c>
    </row>
    <row r="14" spans="1:10" x14ac:dyDescent="0.25">
      <c r="A14">
        <v>12</v>
      </c>
      <c r="B14" s="2">
        <v>33208</v>
      </c>
      <c r="C14" s="1">
        <v>66391</v>
      </c>
      <c r="D14" s="4">
        <f t="shared" si="0"/>
        <v>92438.317299604882</v>
      </c>
      <c r="E14" s="4">
        <f t="shared" si="1"/>
        <v>-26047.317299604882</v>
      </c>
      <c r="F14" s="4">
        <f t="shared" si="2"/>
        <v>26047.317299604882</v>
      </c>
      <c r="G14" s="13">
        <f t="shared" si="3"/>
        <v>678462738.50629568</v>
      </c>
      <c r="H14" s="10">
        <f t="shared" si="4"/>
        <v>0.39233205253129011</v>
      </c>
    </row>
    <row r="15" spans="1:10" x14ac:dyDescent="0.25">
      <c r="A15">
        <v>13</v>
      </c>
      <c r="B15" s="2">
        <v>33239</v>
      </c>
      <c r="C15" s="1">
        <v>60486</v>
      </c>
      <c r="D15" s="4">
        <f t="shared" si="0"/>
        <v>92881.965184381086</v>
      </c>
      <c r="E15" s="4">
        <f t="shared" si="1"/>
        <v>-32395.965184381086</v>
      </c>
      <c r="F15" s="4">
        <f t="shared" si="2"/>
        <v>32395.965184381086</v>
      </c>
      <c r="G15" s="13">
        <f t="shared" si="3"/>
        <v>1049498560.2276314</v>
      </c>
      <c r="H15" s="10">
        <f t="shared" si="4"/>
        <v>0.53559443812421204</v>
      </c>
    </row>
    <row r="16" spans="1:10" x14ac:dyDescent="0.25">
      <c r="A16">
        <v>14</v>
      </c>
      <c r="B16" s="2">
        <v>33270</v>
      </c>
      <c r="C16" s="1">
        <v>58540</v>
      </c>
      <c r="D16" s="4">
        <f t="shared" si="0"/>
        <v>93325.613069157305</v>
      </c>
      <c r="E16" s="4">
        <f t="shared" si="1"/>
        <v>-34785.613069157305</v>
      </c>
      <c r="F16" s="4">
        <f t="shared" si="2"/>
        <v>34785.613069157305</v>
      </c>
      <c r="G16" s="13">
        <f t="shared" si="3"/>
        <v>1210038876.5971274</v>
      </c>
      <c r="H16" s="10">
        <f t="shared" si="4"/>
        <v>0.59421956045707736</v>
      </c>
    </row>
    <row r="17" spans="1:8" x14ac:dyDescent="0.25">
      <c r="A17">
        <v>15</v>
      </c>
      <c r="B17" s="2">
        <v>33298</v>
      </c>
      <c r="C17" s="1">
        <v>66155</v>
      </c>
      <c r="D17" s="4">
        <f t="shared" si="0"/>
        <v>93769.260953933524</v>
      </c>
      <c r="E17" s="4">
        <f t="shared" si="1"/>
        <v>-27614.260953933524</v>
      </c>
      <c r="F17" s="4">
        <f t="shared" si="2"/>
        <v>27614.260953933524</v>
      </c>
      <c r="G17" s="13">
        <f t="shared" si="3"/>
        <v>762547408.0319376</v>
      </c>
      <c r="H17" s="10">
        <f t="shared" si="4"/>
        <v>0.41741759434560538</v>
      </c>
    </row>
    <row r="18" spans="1:8" x14ac:dyDescent="0.25">
      <c r="A18">
        <v>16</v>
      </c>
      <c r="B18" s="2">
        <v>33329</v>
      </c>
      <c r="C18" s="1">
        <v>39851</v>
      </c>
      <c r="D18" s="4">
        <f t="shared" si="0"/>
        <v>94212.908838709729</v>
      </c>
      <c r="E18" s="4">
        <f t="shared" si="1"/>
        <v>-54361.908838709729</v>
      </c>
      <c r="F18" s="4">
        <f t="shared" si="2"/>
        <v>54361.908838709729</v>
      </c>
      <c r="G18" s="13">
        <f t="shared" si="3"/>
        <v>2955217132.5881867</v>
      </c>
      <c r="H18" s="10">
        <f t="shared" si="4"/>
        <v>1.3641291018722173</v>
      </c>
    </row>
    <row r="19" spans="1:8" x14ac:dyDescent="0.25">
      <c r="A19">
        <v>17</v>
      </c>
      <c r="B19" s="2">
        <v>33359</v>
      </c>
      <c r="C19" s="1">
        <v>55941</v>
      </c>
      <c r="D19" s="4">
        <f t="shared" si="0"/>
        <v>94656.556723485948</v>
      </c>
      <c r="E19" s="4">
        <f t="shared" si="1"/>
        <v>-38715.556723485948</v>
      </c>
      <c r="F19" s="4">
        <f t="shared" si="2"/>
        <v>38715.556723485948</v>
      </c>
      <c r="G19" s="13">
        <f t="shared" si="3"/>
        <v>1498894332.4094579</v>
      </c>
      <c r="H19" s="10">
        <f t="shared" si="4"/>
        <v>0.6920783812138851</v>
      </c>
    </row>
    <row r="20" spans="1:8" x14ac:dyDescent="0.25">
      <c r="A20">
        <v>18</v>
      </c>
      <c r="B20" s="2">
        <v>33390</v>
      </c>
      <c r="C20" s="1">
        <v>68826</v>
      </c>
      <c r="D20" s="4">
        <f t="shared" si="0"/>
        <v>95100.204608262153</v>
      </c>
      <c r="E20" s="4">
        <f t="shared" si="1"/>
        <v>-26274.204608262153</v>
      </c>
      <c r="F20" s="4">
        <f t="shared" si="2"/>
        <v>26274.204608262153</v>
      </c>
      <c r="G20" s="13">
        <f t="shared" si="3"/>
        <v>690333827.7968241</v>
      </c>
      <c r="H20" s="10">
        <f t="shared" si="4"/>
        <v>0.38174824351643494</v>
      </c>
    </row>
    <row r="21" spans="1:8" x14ac:dyDescent="0.25">
      <c r="A21">
        <v>19</v>
      </c>
      <c r="B21" s="2">
        <v>33420</v>
      </c>
      <c r="C21" s="1">
        <v>85112</v>
      </c>
      <c r="D21" s="4">
        <f t="shared" si="0"/>
        <v>95543.852493038372</v>
      </c>
      <c r="E21" s="4">
        <f t="shared" si="1"/>
        <v>-10431.852493038372</v>
      </c>
      <c r="F21" s="4">
        <f t="shared" si="2"/>
        <v>10431.852493038372</v>
      </c>
      <c r="G21" s="13">
        <f t="shared" si="3"/>
        <v>108823546.43651089</v>
      </c>
      <c r="H21" s="10">
        <f t="shared" si="4"/>
        <v>0.12256617742549079</v>
      </c>
    </row>
    <row r="22" spans="1:8" x14ac:dyDescent="0.25">
      <c r="A22">
        <v>20</v>
      </c>
      <c r="B22" s="2">
        <v>33451</v>
      </c>
      <c r="C22" s="1">
        <v>78648</v>
      </c>
      <c r="D22" s="4">
        <f t="shared" si="0"/>
        <v>95987.500377814591</v>
      </c>
      <c r="E22" s="4">
        <f t="shared" si="1"/>
        <v>-17339.500377814591</v>
      </c>
      <c r="F22" s="4">
        <f t="shared" si="2"/>
        <v>17339.500377814591</v>
      </c>
      <c r="G22" s="13">
        <f t="shared" si="3"/>
        <v>300658273.35223234</v>
      </c>
      <c r="H22" s="10">
        <f t="shared" si="4"/>
        <v>0.22046969252637819</v>
      </c>
    </row>
    <row r="23" spans="1:8" x14ac:dyDescent="0.25">
      <c r="A23">
        <v>21</v>
      </c>
      <c r="B23" s="2">
        <v>33482</v>
      </c>
      <c r="C23" s="1">
        <v>73080</v>
      </c>
      <c r="D23" s="4">
        <f t="shared" si="0"/>
        <v>96431.148262590796</v>
      </c>
      <c r="E23" s="4">
        <f t="shared" si="1"/>
        <v>-23351.148262590796</v>
      </c>
      <c r="F23" s="4">
        <f t="shared" si="2"/>
        <v>23351.148262590796</v>
      </c>
      <c r="G23" s="13">
        <f t="shared" si="3"/>
        <v>545276125.1814971</v>
      </c>
      <c r="H23" s="10">
        <f t="shared" si="4"/>
        <v>0.31952857502176785</v>
      </c>
    </row>
    <row r="24" spans="1:8" x14ac:dyDescent="0.25">
      <c r="A24">
        <v>22</v>
      </c>
      <c r="B24" s="2">
        <v>33512</v>
      </c>
      <c r="C24" s="1">
        <v>80372</v>
      </c>
      <c r="D24" s="4">
        <f t="shared" si="0"/>
        <v>96874.796147367015</v>
      </c>
      <c r="E24" s="4">
        <f t="shared" si="1"/>
        <v>-16502.796147367015</v>
      </c>
      <c r="F24" s="4">
        <f t="shared" si="2"/>
        <v>16502.796147367015</v>
      </c>
      <c r="G24" s="13">
        <f t="shared" si="3"/>
        <v>272342280.68155158</v>
      </c>
      <c r="H24" s="10">
        <f t="shared" si="4"/>
        <v>0.20533016656754857</v>
      </c>
    </row>
    <row r="25" spans="1:8" x14ac:dyDescent="0.25">
      <c r="A25">
        <v>23</v>
      </c>
      <c r="B25" s="2">
        <v>33543</v>
      </c>
      <c r="C25" s="1">
        <v>69039</v>
      </c>
      <c r="D25" s="4">
        <f t="shared" si="0"/>
        <v>97318.444032143234</v>
      </c>
      <c r="E25" s="4">
        <f t="shared" si="1"/>
        <v>-28279.444032143234</v>
      </c>
      <c r="F25" s="4">
        <f t="shared" si="2"/>
        <v>28279.444032143234</v>
      </c>
      <c r="G25" s="13">
        <f t="shared" si="3"/>
        <v>799726954.76712155</v>
      </c>
      <c r="H25" s="10">
        <f t="shared" si="4"/>
        <v>0.40961549315811691</v>
      </c>
    </row>
    <row r="26" spans="1:8" x14ac:dyDescent="0.25">
      <c r="A26">
        <v>24</v>
      </c>
      <c r="B26" s="2">
        <v>33573</v>
      </c>
      <c r="C26" s="1">
        <v>55458</v>
      </c>
      <c r="D26" s="4">
        <f t="shared" si="0"/>
        <v>97762.091916919439</v>
      </c>
      <c r="E26" s="4">
        <f t="shared" si="1"/>
        <v>-42304.091916919439</v>
      </c>
      <c r="F26" s="4">
        <f t="shared" si="2"/>
        <v>42304.091916919439</v>
      </c>
      <c r="G26" s="13">
        <f t="shared" si="3"/>
        <v>1789636192.9151685</v>
      </c>
      <c r="H26" s="10">
        <f t="shared" si="4"/>
        <v>0.7628131544036828</v>
      </c>
    </row>
    <row r="27" spans="1:8" x14ac:dyDescent="0.25">
      <c r="A27">
        <v>25</v>
      </c>
      <c r="B27" s="2">
        <v>33604</v>
      </c>
      <c r="C27" s="1">
        <v>55747</v>
      </c>
      <c r="D27" s="4">
        <f t="shared" si="0"/>
        <v>98205.739801695658</v>
      </c>
      <c r="E27" s="4">
        <f t="shared" si="1"/>
        <v>-42458.739801695658</v>
      </c>
      <c r="F27" s="4">
        <f t="shared" si="2"/>
        <v>42458.739801695658</v>
      </c>
      <c r="G27" s="13">
        <f t="shared" si="3"/>
        <v>1802744585.548095</v>
      </c>
      <c r="H27" s="10">
        <f t="shared" si="4"/>
        <v>0.76163273004279441</v>
      </c>
    </row>
    <row r="28" spans="1:8" x14ac:dyDescent="0.25">
      <c r="A28">
        <v>26</v>
      </c>
      <c r="B28" s="2">
        <v>33635</v>
      </c>
      <c r="C28" s="1">
        <v>45472</v>
      </c>
      <c r="D28" s="4">
        <f t="shared" si="0"/>
        <v>98649.387686471862</v>
      </c>
      <c r="E28" s="4">
        <f t="shared" si="1"/>
        <v>-53177.387686471862</v>
      </c>
      <c r="F28" s="4">
        <f t="shared" si="2"/>
        <v>53177.387686471862</v>
      </c>
      <c r="G28" s="13">
        <f t="shared" si="3"/>
        <v>2827834561.1573291</v>
      </c>
      <c r="H28" s="10">
        <f t="shared" si="4"/>
        <v>1.169453458974135</v>
      </c>
    </row>
    <row r="29" spans="1:8" x14ac:dyDescent="0.25">
      <c r="A29">
        <v>27</v>
      </c>
      <c r="B29" s="2">
        <v>33664</v>
      </c>
      <c r="C29" s="1">
        <v>39612</v>
      </c>
      <c r="D29" s="4">
        <f t="shared" si="0"/>
        <v>99093.035571248081</v>
      </c>
      <c r="E29" s="4">
        <f t="shared" si="1"/>
        <v>-59481.035571248081</v>
      </c>
      <c r="F29" s="4">
        <f t="shared" si="2"/>
        <v>59481.035571248081</v>
      </c>
      <c r="G29" s="13">
        <f t="shared" si="3"/>
        <v>3537993592.6280794</v>
      </c>
      <c r="H29" s="10">
        <f t="shared" si="4"/>
        <v>1.5015913251350117</v>
      </c>
    </row>
    <row r="30" spans="1:8" x14ac:dyDescent="0.25">
      <c r="A30">
        <v>28</v>
      </c>
      <c r="B30" s="2">
        <v>33695</v>
      </c>
      <c r="C30" s="1">
        <v>76270</v>
      </c>
      <c r="D30" s="4">
        <f t="shared" si="0"/>
        <v>99536.683456024301</v>
      </c>
      <c r="E30" s="4">
        <f t="shared" si="1"/>
        <v>-23266.683456024301</v>
      </c>
      <c r="F30" s="4">
        <f t="shared" si="2"/>
        <v>23266.683456024301</v>
      </c>
      <c r="G30" s="13">
        <f t="shared" si="3"/>
        <v>541338559.04283488</v>
      </c>
      <c r="H30" s="10">
        <f t="shared" si="4"/>
        <v>0.30505681730725448</v>
      </c>
    </row>
    <row r="31" spans="1:8" x14ac:dyDescent="0.25">
      <c r="A31">
        <v>29</v>
      </c>
      <c r="B31" s="2">
        <v>33725</v>
      </c>
      <c r="C31" s="1">
        <v>62091</v>
      </c>
      <c r="D31" s="4">
        <f t="shared" si="0"/>
        <v>99980.331340800505</v>
      </c>
      <c r="E31" s="4">
        <f t="shared" si="1"/>
        <v>-37889.331340800505</v>
      </c>
      <c r="F31" s="4">
        <f t="shared" si="2"/>
        <v>37889.331340800505</v>
      </c>
      <c r="G31" s="13">
        <f t="shared" si="3"/>
        <v>1435601429.4529674</v>
      </c>
      <c r="H31" s="10">
        <f t="shared" si="4"/>
        <v>0.61022259813500357</v>
      </c>
    </row>
    <row r="32" spans="1:8" x14ac:dyDescent="0.25">
      <c r="A32">
        <v>30</v>
      </c>
      <c r="B32" s="2">
        <v>33756</v>
      </c>
      <c r="C32" s="1">
        <v>67800</v>
      </c>
      <c r="D32" s="4">
        <f t="shared" si="0"/>
        <v>100423.97922557672</v>
      </c>
      <c r="E32" s="4">
        <f t="shared" si="1"/>
        <v>-32623.979225576724</v>
      </c>
      <c r="F32" s="4">
        <f t="shared" si="2"/>
        <v>32623.979225576724</v>
      </c>
      <c r="G32" s="13">
        <f t="shared" si="3"/>
        <v>1064324020.5108616</v>
      </c>
      <c r="H32" s="10">
        <f t="shared" si="4"/>
        <v>0.48117963459552693</v>
      </c>
    </row>
    <row r="33" spans="1:8" x14ac:dyDescent="0.25">
      <c r="A33">
        <v>31</v>
      </c>
      <c r="B33" s="2">
        <v>33786</v>
      </c>
      <c r="C33" s="1">
        <v>71403</v>
      </c>
      <c r="D33" s="4">
        <f t="shared" si="0"/>
        <v>100867.62711035294</v>
      </c>
      <c r="E33" s="4">
        <f t="shared" si="1"/>
        <v>-29464.627110352943</v>
      </c>
      <c r="F33" s="4">
        <f t="shared" si="2"/>
        <v>29464.627110352943</v>
      </c>
      <c r="G33" s="13">
        <f t="shared" si="3"/>
        <v>868164250.75214565</v>
      </c>
      <c r="H33" s="10">
        <f t="shared" si="4"/>
        <v>0.4126525091432145</v>
      </c>
    </row>
    <row r="34" spans="1:8" x14ac:dyDescent="0.25">
      <c r="A34">
        <v>32</v>
      </c>
      <c r="B34" s="2">
        <v>33817</v>
      </c>
      <c r="C34" s="1">
        <v>67980</v>
      </c>
      <c r="D34" s="4">
        <f t="shared" si="0"/>
        <v>101311.27499512915</v>
      </c>
      <c r="E34" s="4">
        <f t="shared" si="1"/>
        <v>-33331.274995129148</v>
      </c>
      <c r="F34" s="4">
        <f t="shared" si="2"/>
        <v>33331.274995129148</v>
      </c>
      <c r="G34" s="13">
        <f t="shared" si="3"/>
        <v>1110973892.8009217</v>
      </c>
      <c r="H34" s="10">
        <f t="shared" si="4"/>
        <v>0.49031001758059939</v>
      </c>
    </row>
    <row r="35" spans="1:8" x14ac:dyDescent="0.25">
      <c r="A35">
        <v>33</v>
      </c>
      <c r="B35" s="2">
        <v>33848</v>
      </c>
      <c r="C35" s="1">
        <v>69585</v>
      </c>
      <c r="D35" s="4">
        <f t="shared" si="0"/>
        <v>101754.92287990537</v>
      </c>
      <c r="E35" s="4">
        <f t="shared" si="1"/>
        <v>-32169.922879905367</v>
      </c>
      <c r="F35" s="4">
        <f t="shared" si="2"/>
        <v>32169.922879905367</v>
      </c>
      <c r="G35" s="13">
        <f t="shared" si="3"/>
        <v>1034903938.0990589</v>
      </c>
      <c r="H35" s="10">
        <f t="shared" si="4"/>
        <v>0.46231117165919905</v>
      </c>
    </row>
    <row r="36" spans="1:8" x14ac:dyDescent="0.25">
      <c r="A36">
        <v>34</v>
      </c>
      <c r="B36" s="2">
        <v>33878</v>
      </c>
      <c r="C36" s="1">
        <v>72163</v>
      </c>
      <c r="D36" s="4">
        <f t="shared" si="0"/>
        <v>102198.57076468159</v>
      </c>
      <c r="E36" s="4">
        <f t="shared" si="1"/>
        <v>-30035.570764681586</v>
      </c>
      <c r="F36" s="4">
        <f t="shared" si="2"/>
        <v>30035.570764681586</v>
      </c>
      <c r="G36" s="13">
        <f t="shared" si="3"/>
        <v>902135511.16019523</v>
      </c>
      <c r="H36" s="10">
        <f t="shared" si="4"/>
        <v>0.41621843277970133</v>
      </c>
    </row>
    <row r="37" spans="1:8" x14ac:dyDescent="0.25">
      <c r="A37">
        <v>35</v>
      </c>
      <c r="B37" s="2">
        <v>33909</v>
      </c>
      <c r="C37" s="1">
        <v>75357</v>
      </c>
      <c r="D37" s="4">
        <f t="shared" si="0"/>
        <v>102642.21864945779</v>
      </c>
      <c r="E37" s="4">
        <f t="shared" si="1"/>
        <v>-27285.218649457791</v>
      </c>
      <c r="F37" s="4">
        <f t="shared" si="2"/>
        <v>27285.218649457791</v>
      </c>
      <c r="G37" s="13">
        <f t="shared" si="3"/>
        <v>744483156.74871922</v>
      </c>
      <c r="H37" s="10">
        <f t="shared" si="4"/>
        <v>0.36207941729975701</v>
      </c>
    </row>
    <row r="38" spans="1:8" x14ac:dyDescent="0.25">
      <c r="A38">
        <v>36</v>
      </c>
      <c r="B38" s="2">
        <v>33939</v>
      </c>
      <c r="C38" s="1">
        <v>67997</v>
      </c>
      <c r="D38" s="4">
        <f t="shared" si="0"/>
        <v>103085.86653423401</v>
      </c>
      <c r="E38" s="4">
        <f t="shared" si="1"/>
        <v>-35088.86653423401</v>
      </c>
      <c r="F38" s="4">
        <f t="shared" si="2"/>
        <v>35088.86653423401</v>
      </c>
      <c r="G38" s="13">
        <f t="shared" si="3"/>
        <v>1231228554.6572874</v>
      </c>
      <c r="H38" s="10">
        <f t="shared" si="4"/>
        <v>0.51603550942297471</v>
      </c>
    </row>
    <row r="39" spans="1:8" x14ac:dyDescent="0.25">
      <c r="A39">
        <v>37</v>
      </c>
      <c r="B39" s="2">
        <v>33970</v>
      </c>
      <c r="C39" s="1">
        <v>61071</v>
      </c>
      <c r="D39" s="4">
        <f t="shared" si="0"/>
        <v>103529.51441901023</v>
      </c>
      <c r="E39" s="4">
        <f t="shared" si="1"/>
        <v>-42458.514419010229</v>
      </c>
      <c r="F39" s="4">
        <f t="shared" si="2"/>
        <v>42458.514419010229</v>
      </c>
      <c r="G39" s="13">
        <f t="shared" si="3"/>
        <v>1802725446.6692996</v>
      </c>
      <c r="H39" s="10">
        <f t="shared" si="4"/>
        <v>0.6952320155067091</v>
      </c>
    </row>
    <row r="40" spans="1:8" x14ac:dyDescent="0.25">
      <c r="A40">
        <v>38</v>
      </c>
      <c r="B40" s="2">
        <v>34001</v>
      </c>
      <c r="C40" s="1">
        <v>66606</v>
      </c>
      <c r="D40" s="4">
        <f t="shared" si="0"/>
        <v>103973.16230378643</v>
      </c>
      <c r="E40" s="4">
        <f t="shared" si="1"/>
        <v>-37367.162303786434</v>
      </c>
      <c r="F40" s="4">
        <f t="shared" si="2"/>
        <v>37367.162303786434</v>
      </c>
      <c r="G40" s="13">
        <f t="shared" si="3"/>
        <v>1396304818.6375179</v>
      </c>
      <c r="H40" s="10">
        <f t="shared" si="4"/>
        <v>0.56101796090121658</v>
      </c>
    </row>
    <row r="41" spans="1:8" x14ac:dyDescent="0.25">
      <c r="A41">
        <v>39</v>
      </c>
      <c r="B41" s="2">
        <v>34029</v>
      </c>
      <c r="C41" s="1">
        <v>90636</v>
      </c>
      <c r="D41" s="4">
        <f t="shared" si="0"/>
        <v>104416.81018856265</v>
      </c>
      <c r="E41" s="4">
        <f t="shared" si="1"/>
        <v>-13780.810188562653</v>
      </c>
      <c r="F41" s="4">
        <f t="shared" si="2"/>
        <v>13780.810188562653</v>
      </c>
      <c r="G41" s="13">
        <f t="shared" si="3"/>
        <v>189910729.45319223</v>
      </c>
      <c r="H41" s="10">
        <f t="shared" si="4"/>
        <v>0.15204565722850361</v>
      </c>
    </row>
    <row r="42" spans="1:8" x14ac:dyDescent="0.25">
      <c r="A42">
        <v>40</v>
      </c>
      <c r="B42" s="2">
        <v>34060</v>
      </c>
      <c r="C42" s="1">
        <v>82832</v>
      </c>
      <c r="D42" s="4">
        <f t="shared" si="0"/>
        <v>104860.45807333887</v>
      </c>
      <c r="E42" s="4">
        <f t="shared" si="1"/>
        <v>-22028.458073338872</v>
      </c>
      <c r="F42" s="4">
        <f t="shared" si="2"/>
        <v>22028.458073338872</v>
      </c>
      <c r="G42" s="13">
        <f t="shared" si="3"/>
        <v>485252965.08884853</v>
      </c>
      <c r="H42" s="10">
        <f t="shared" si="4"/>
        <v>0.26594140034453922</v>
      </c>
    </row>
    <row r="43" spans="1:8" x14ac:dyDescent="0.25">
      <c r="A43">
        <v>41</v>
      </c>
      <c r="B43" s="2">
        <v>34090</v>
      </c>
      <c r="C43" s="1">
        <v>90675</v>
      </c>
      <c r="D43" s="4">
        <f t="shared" si="0"/>
        <v>105304.10595811508</v>
      </c>
      <c r="E43" s="4">
        <f t="shared" si="1"/>
        <v>-14629.105958115077</v>
      </c>
      <c r="F43" s="4">
        <f t="shared" si="2"/>
        <v>14629.105958115077</v>
      </c>
      <c r="G43" s="13">
        <f t="shared" si="3"/>
        <v>214010741.13375804</v>
      </c>
      <c r="H43" s="10">
        <f t="shared" si="4"/>
        <v>0.1613356047214235</v>
      </c>
    </row>
    <row r="44" spans="1:8" x14ac:dyDescent="0.25">
      <c r="A44">
        <v>42</v>
      </c>
      <c r="B44" s="2">
        <v>34121</v>
      </c>
      <c r="C44" s="1">
        <v>92286</v>
      </c>
      <c r="D44" s="4">
        <f t="shared" si="0"/>
        <v>105747.7538428913</v>
      </c>
      <c r="E44" s="4">
        <f t="shared" si="1"/>
        <v>-13461.753842891296</v>
      </c>
      <c r="F44" s="4">
        <f t="shared" si="2"/>
        <v>13461.753842891296</v>
      </c>
      <c r="G44" s="13">
        <f t="shared" si="3"/>
        <v>181218816.52659857</v>
      </c>
      <c r="H44" s="10">
        <f t="shared" si="4"/>
        <v>0.1458699460686485</v>
      </c>
    </row>
    <row r="45" spans="1:8" x14ac:dyDescent="0.25">
      <c r="A45">
        <v>43</v>
      </c>
      <c r="B45" s="2">
        <v>34151</v>
      </c>
      <c r="C45" s="1">
        <v>94397</v>
      </c>
      <c r="D45" s="4">
        <f t="shared" si="0"/>
        <v>106191.40172766751</v>
      </c>
      <c r="E45" s="4">
        <f t="shared" si="1"/>
        <v>-11794.401727667515</v>
      </c>
      <c r="F45" s="4">
        <f t="shared" si="2"/>
        <v>11794.401727667515</v>
      </c>
      <c r="G45" s="13">
        <f t="shared" si="3"/>
        <v>139107912.11360645</v>
      </c>
      <c r="H45" s="10">
        <f t="shared" si="4"/>
        <v>0.12494466696682643</v>
      </c>
    </row>
    <row r="46" spans="1:8" x14ac:dyDescent="0.25">
      <c r="A46">
        <v>44</v>
      </c>
      <c r="B46" s="2">
        <v>34182</v>
      </c>
      <c r="C46" s="1">
        <v>109283</v>
      </c>
      <c r="D46" s="4">
        <f t="shared" si="0"/>
        <v>106635.04961244372</v>
      </c>
      <c r="E46" s="4">
        <f t="shared" si="1"/>
        <v>2647.9503875562805</v>
      </c>
      <c r="F46" s="4">
        <f t="shared" si="2"/>
        <v>2647.9503875562805</v>
      </c>
      <c r="G46" s="13">
        <f t="shared" si="3"/>
        <v>7011641.2549594557</v>
      </c>
      <c r="H46" s="10">
        <f t="shared" si="4"/>
        <v>2.4230213185548351E-2</v>
      </c>
    </row>
    <row r="47" spans="1:8" x14ac:dyDescent="0.25">
      <c r="A47">
        <v>45</v>
      </c>
      <c r="B47" s="2">
        <v>34213</v>
      </c>
      <c r="C47" s="1">
        <v>101182</v>
      </c>
      <c r="D47" s="4">
        <f t="shared" si="0"/>
        <v>107078.69749721994</v>
      </c>
      <c r="E47" s="4">
        <f t="shared" si="1"/>
        <v>-5896.6974972199387</v>
      </c>
      <c r="F47" s="4">
        <f t="shared" si="2"/>
        <v>5896.6974972199387</v>
      </c>
      <c r="G47" s="13">
        <f t="shared" si="3"/>
        <v>34771041.373719886</v>
      </c>
      <c r="H47" s="10">
        <f t="shared" si="4"/>
        <v>5.8278127505089233E-2</v>
      </c>
    </row>
    <row r="48" spans="1:8" x14ac:dyDescent="0.25">
      <c r="A48">
        <v>46</v>
      </c>
      <c r="B48" s="2">
        <v>34243</v>
      </c>
      <c r="C48" s="1">
        <v>97551</v>
      </c>
      <c r="D48" s="4">
        <f t="shared" si="0"/>
        <v>107522.34538199614</v>
      </c>
      <c r="E48" s="4">
        <f t="shared" si="1"/>
        <v>-9971.3453819961433</v>
      </c>
      <c r="F48" s="4">
        <f t="shared" si="2"/>
        <v>9971.3453819961433</v>
      </c>
      <c r="G48" s="13">
        <f t="shared" si="3"/>
        <v>99427728.727055818</v>
      </c>
      <c r="H48" s="10">
        <f t="shared" si="4"/>
        <v>0.10221674182731232</v>
      </c>
    </row>
    <row r="49" spans="1:8" x14ac:dyDescent="0.25">
      <c r="A49">
        <v>47</v>
      </c>
      <c r="B49" s="2">
        <v>34274</v>
      </c>
      <c r="C49" s="1">
        <v>105926</v>
      </c>
      <c r="D49" s="4">
        <f t="shared" si="0"/>
        <v>107965.99326677236</v>
      </c>
      <c r="E49" s="4">
        <f t="shared" si="1"/>
        <v>-2039.9932667723624</v>
      </c>
      <c r="F49" s="4">
        <f t="shared" si="2"/>
        <v>2039.9932667723624</v>
      </c>
      <c r="G49" s="13">
        <f t="shared" si="3"/>
        <v>4161572.5284765749</v>
      </c>
      <c r="H49" s="10">
        <f t="shared" si="4"/>
        <v>1.9258664225708159E-2</v>
      </c>
    </row>
    <row r="50" spans="1:8" x14ac:dyDescent="0.25">
      <c r="A50">
        <v>48</v>
      </c>
      <c r="B50" s="2">
        <v>34304</v>
      </c>
      <c r="C50" s="1">
        <v>105746</v>
      </c>
      <c r="D50" s="4">
        <f t="shared" si="0"/>
        <v>108409.64115154857</v>
      </c>
      <c r="E50" s="4">
        <f t="shared" si="1"/>
        <v>-2663.641151548567</v>
      </c>
      <c r="F50" s="4">
        <f t="shared" si="2"/>
        <v>2663.641151548567</v>
      </c>
      <c r="G50" s="13">
        <f t="shared" si="3"/>
        <v>7094984.1842229757</v>
      </c>
      <c r="H50" s="10">
        <f t="shared" si="4"/>
        <v>2.5189048772989681E-2</v>
      </c>
    </row>
    <row r="51" spans="1:8" x14ac:dyDescent="0.25">
      <c r="A51">
        <v>49</v>
      </c>
      <c r="B51" s="2">
        <v>34335</v>
      </c>
      <c r="C51" s="1">
        <v>93915</v>
      </c>
      <c r="D51" s="4">
        <f t="shared" si="0"/>
        <v>108853.28903632479</v>
      </c>
      <c r="E51" s="4">
        <f t="shared" si="1"/>
        <v>-14938.289036324786</v>
      </c>
      <c r="F51" s="4">
        <f t="shared" si="2"/>
        <v>14938.289036324786</v>
      </c>
      <c r="G51" s="13">
        <f t="shared" si="3"/>
        <v>223152479.33278131</v>
      </c>
      <c r="H51" s="10">
        <f t="shared" si="4"/>
        <v>0.15906180095112374</v>
      </c>
    </row>
    <row r="52" spans="1:8" x14ac:dyDescent="0.25">
      <c r="A52">
        <v>50</v>
      </c>
      <c r="B52" s="2">
        <v>34366</v>
      </c>
      <c r="C52" s="1">
        <v>91542</v>
      </c>
      <c r="D52" s="4">
        <f t="shared" si="0"/>
        <v>109296.93692110101</v>
      </c>
      <c r="E52" s="4">
        <f t="shared" si="1"/>
        <v>-17754.936921101005</v>
      </c>
      <c r="F52" s="4">
        <f t="shared" si="2"/>
        <v>17754.936921101005</v>
      </c>
      <c r="G52" s="13">
        <f t="shared" si="3"/>
        <v>315237785.07227564</v>
      </c>
      <c r="H52" s="10">
        <f t="shared" si="4"/>
        <v>0.1939539983952831</v>
      </c>
    </row>
    <row r="53" spans="1:8" x14ac:dyDescent="0.25">
      <c r="A53">
        <v>51</v>
      </c>
      <c r="B53" s="2">
        <v>34394</v>
      </c>
      <c r="C53" s="1">
        <v>114805</v>
      </c>
      <c r="D53" s="4">
        <f t="shared" si="0"/>
        <v>109740.58480587721</v>
      </c>
      <c r="E53" s="4">
        <f t="shared" si="1"/>
        <v>5064.4151941227901</v>
      </c>
      <c r="F53" s="4">
        <f t="shared" si="2"/>
        <v>5064.4151941227901</v>
      </c>
      <c r="G53" s="13">
        <f t="shared" si="3"/>
        <v>25648301.258461777</v>
      </c>
      <c r="H53" s="10">
        <f t="shared" si="4"/>
        <v>4.4113193625040632E-2</v>
      </c>
    </row>
    <row r="54" spans="1:8" x14ac:dyDescent="0.25">
      <c r="A54">
        <v>52</v>
      </c>
      <c r="B54" s="2">
        <v>34425</v>
      </c>
      <c r="C54" s="1">
        <v>96698</v>
      </c>
      <c r="D54" s="4">
        <f t="shared" si="0"/>
        <v>110184.23269065343</v>
      </c>
      <c r="E54" s="4">
        <f t="shared" si="1"/>
        <v>-13486.232690653429</v>
      </c>
      <c r="F54" s="4">
        <f t="shared" si="2"/>
        <v>13486.232690653429</v>
      </c>
      <c r="G54" s="13">
        <f t="shared" si="3"/>
        <v>181878472.18644923</v>
      </c>
      <c r="H54" s="10">
        <f t="shared" si="4"/>
        <v>0.13946754525071284</v>
      </c>
    </row>
    <row r="55" spans="1:8" x14ac:dyDescent="0.25">
      <c r="A55">
        <v>53</v>
      </c>
      <c r="B55" s="2">
        <v>34455</v>
      </c>
      <c r="C55" s="1">
        <v>118772</v>
      </c>
      <c r="D55" s="4">
        <f t="shared" si="0"/>
        <v>110627.88057542965</v>
      </c>
      <c r="E55" s="4">
        <f t="shared" si="1"/>
        <v>8144.1194245703518</v>
      </c>
      <c r="F55" s="4">
        <f t="shared" si="2"/>
        <v>8144.1194245703518</v>
      </c>
      <c r="G55" s="13">
        <f t="shared" si="3"/>
        <v>66326681.20166412</v>
      </c>
      <c r="H55" s="10">
        <f t="shared" si="4"/>
        <v>6.8569354936940954E-2</v>
      </c>
    </row>
    <row r="56" spans="1:8" x14ac:dyDescent="0.25">
      <c r="A56">
        <v>54</v>
      </c>
      <c r="B56" s="2">
        <v>34486</v>
      </c>
      <c r="C56" s="1">
        <v>120281</v>
      </c>
      <c r="D56" s="4">
        <f t="shared" si="0"/>
        <v>111071.52846020585</v>
      </c>
      <c r="E56" s="4">
        <f t="shared" si="1"/>
        <v>9209.4715397941472</v>
      </c>
      <c r="F56" s="4">
        <f t="shared" si="2"/>
        <v>9209.4715397941472</v>
      </c>
      <c r="G56" s="13">
        <f t="shared" si="3"/>
        <v>84814366.042278379</v>
      </c>
      <c r="H56" s="10">
        <f t="shared" si="4"/>
        <v>7.6566303404479077E-2</v>
      </c>
    </row>
    <row r="57" spans="1:8" x14ac:dyDescent="0.25">
      <c r="A57">
        <v>55</v>
      </c>
      <c r="B57" s="2">
        <v>34516</v>
      </c>
      <c r="C57" s="1">
        <v>109044</v>
      </c>
      <c r="D57" s="4">
        <f t="shared" si="0"/>
        <v>111515.17634498207</v>
      </c>
      <c r="E57" s="4">
        <f t="shared" si="1"/>
        <v>-2471.1763449820719</v>
      </c>
      <c r="F57" s="4">
        <f t="shared" si="2"/>
        <v>2471.1763449820719</v>
      </c>
      <c r="G57" s="13">
        <f t="shared" si="3"/>
        <v>6106712.5279989522</v>
      </c>
      <c r="H57" s="10">
        <f t="shared" si="4"/>
        <v>2.2662194572668572E-2</v>
      </c>
    </row>
    <row r="58" spans="1:8" x14ac:dyDescent="0.25">
      <c r="A58">
        <v>56</v>
      </c>
      <c r="B58" s="2">
        <v>34547</v>
      </c>
      <c r="C58" s="1">
        <v>159083</v>
      </c>
      <c r="D58" s="4">
        <f t="shared" si="0"/>
        <v>111958.82422975829</v>
      </c>
      <c r="E58" s="4">
        <f t="shared" si="1"/>
        <v>47124.175770241709</v>
      </c>
      <c r="F58" s="4">
        <f t="shared" si="2"/>
        <v>47124.175770241709</v>
      </c>
      <c r="G58" s="13">
        <f t="shared" si="3"/>
        <v>2220687942.0246358</v>
      </c>
      <c r="H58" s="10">
        <f t="shared" si="4"/>
        <v>0.2962238313977088</v>
      </c>
    </row>
    <row r="59" spans="1:8" x14ac:dyDescent="0.25">
      <c r="A59">
        <v>57</v>
      </c>
      <c r="B59" s="2">
        <v>34578</v>
      </c>
      <c r="C59" s="1">
        <v>114803</v>
      </c>
      <c r="D59" s="4">
        <f t="shared" si="0"/>
        <v>112402.4721145345</v>
      </c>
      <c r="E59" s="4">
        <f t="shared" si="1"/>
        <v>2400.5278854655044</v>
      </c>
      <c r="F59" s="4">
        <f t="shared" si="2"/>
        <v>2400.5278854655044</v>
      </c>
      <c r="G59" s="13">
        <f t="shared" si="3"/>
        <v>5762534.1288974853</v>
      </c>
      <c r="H59" s="10">
        <f t="shared" si="4"/>
        <v>2.0909975222472447E-2</v>
      </c>
    </row>
    <row r="60" spans="1:8" x14ac:dyDescent="0.25">
      <c r="A60">
        <v>58</v>
      </c>
      <c r="B60" s="2">
        <v>34608</v>
      </c>
      <c r="C60" s="1">
        <v>127987</v>
      </c>
      <c r="D60" s="4">
        <f t="shared" si="0"/>
        <v>112846.11999931071</v>
      </c>
      <c r="E60" s="4">
        <f t="shared" si="1"/>
        <v>15140.880000689285</v>
      </c>
      <c r="F60" s="4">
        <f t="shared" si="2"/>
        <v>15140.880000689285</v>
      </c>
      <c r="G60" s="13">
        <f t="shared" si="3"/>
        <v>229246247.19527277</v>
      </c>
      <c r="H60" s="10">
        <f t="shared" si="4"/>
        <v>0.11830013986333991</v>
      </c>
    </row>
    <row r="61" spans="1:8" x14ac:dyDescent="0.25">
      <c r="A61">
        <v>59</v>
      </c>
      <c r="B61" s="2">
        <v>34639</v>
      </c>
      <c r="C61" s="1">
        <v>139273</v>
      </c>
      <c r="D61" s="4">
        <f t="shared" si="0"/>
        <v>113289.76788408693</v>
      </c>
      <c r="E61" s="4">
        <f t="shared" si="1"/>
        <v>25983.232115913066</v>
      </c>
      <c r="F61" s="4">
        <f t="shared" si="2"/>
        <v>25983.232115913066</v>
      </c>
      <c r="G61" s="13">
        <f t="shared" si="3"/>
        <v>675128351.18941617</v>
      </c>
      <c r="H61" s="10">
        <f t="shared" si="4"/>
        <v>0.18656331173962695</v>
      </c>
    </row>
    <row r="62" spans="1:8" x14ac:dyDescent="0.25">
      <c r="A62">
        <v>60</v>
      </c>
      <c r="B62" s="2">
        <v>34669</v>
      </c>
      <c r="C62" s="1">
        <v>140448</v>
      </c>
      <c r="D62" s="4">
        <f t="shared" si="0"/>
        <v>113733.41576886314</v>
      </c>
      <c r="E62" s="4">
        <f t="shared" si="1"/>
        <v>26714.584231136861</v>
      </c>
      <c r="F62" s="4">
        <f t="shared" si="2"/>
        <v>26714.584231136861</v>
      </c>
      <c r="G62" s="13">
        <f t="shared" si="3"/>
        <v>713669010.64250624</v>
      </c>
      <c r="H62" s="10">
        <f t="shared" si="4"/>
        <v>0.19020978747391817</v>
      </c>
    </row>
    <row r="63" spans="1:8" x14ac:dyDescent="0.25">
      <c r="A63">
        <v>61</v>
      </c>
      <c r="B63" s="2">
        <v>34700</v>
      </c>
      <c r="C63" s="1">
        <v>110921</v>
      </c>
      <c r="D63" s="4">
        <f t="shared" si="0"/>
        <v>114177.06365363936</v>
      </c>
      <c r="E63" s="4">
        <f t="shared" si="1"/>
        <v>-3256.0636536393577</v>
      </c>
      <c r="F63" s="4">
        <f t="shared" si="2"/>
        <v>3256.0636536393577</v>
      </c>
      <c r="G63" s="13">
        <f t="shared" si="3"/>
        <v>10601950.516551282</v>
      </c>
      <c r="H63" s="10">
        <f t="shared" si="4"/>
        <v>2.9354798943746971E-2</v>
      </c>
    </row>
    <row r="64" spans="1:8" x14ac:dyDescent="0.25">
      <c r="A64">
        <v>62</v>
      </c>
      <c r="B64" s="2">
        <v>34731</v>
      </c>
      <c r="C64" s="1">
        <v>132244</v>
      </c>
      <c r="D64" s="4">
        <f t="shared" si="0"/>
        <v>114620.71153841558</v>
      </c>
      <c r="E64" s="4">
        <f t="shared" si="1"/>
        <v>17623.288461584423</v>
      </c>
      <c r="F64" s="4">
        <f t="shared" si="2"/>
        <v>17623.288461584423</v>
      </c>
      <c r="G64" s="13">
        <f t="shared" si="3"/>
        <v>310580296.20021468</v>
      </c>
      <c r="H64" s="10">
        <f t="shared" si="4"/>
        <v>0.1332634256494391</v>
      </c>
    </row>
    <row r="65" spans="1:8" x14ac:dyDescent="0.25">
      <c r="A65">
        <v>63</v>
      </c>
      <c r="B65" s="2">
        <v>34759</v>
      </c>
      <c r="C65" s="1">
        <v>178474</v>
      </c>
      <c r="D65" s="4">
        <f t="shared" si="0"/>
        <v>115064.35942319178</v>
      </c>
      <c r="E65" s="4">
        <f t="shared" si="1"/>
        <v>63409.640576808219</v>
      </c>
      <c r="F65" s="4">
        <f t="shared" si="2"/>
        <v>63409.640576808219</v>
      </c>
      <c r="G65" s="13">
        <f t="shared" si="3"/>
        <v>4020782518.0800033</v>
      </c>
      <c r="H65" s="10">
        <f t="shared" si="4"/>
        <v>0.35528783227141331</v>
      </c>
    </row>
    <row r="66" spans="1:8" x14ac:dyDescent="0.25">
      <c r="A66">
        <v>64</v>
      </c>
      <c r="B66" s="2">
        <v>34790</v>
      </c>
      <c r="C66" s="1">
        <v>135202</v>
      </c>
      <c r="D66" s="4">
        <f t="shared" si="0"/>
        <v>115508.007307968</v>
      </c>
      <c r="E66" s="4">
        <f t="shared" si="1"/>
        <v>19693.992692031999</v>
      </c>
      <c r="F66" s="4">
        <f t="shared" si="2"/>
        <v>19693.992692031999</v>
      </c>
      <c r="G66" s="13">
        <f t="shared" si="3"/>
        <v>387853348.15380979</v>
      </c>
      <c r="H66" s="10">
        <f t="shared" si="4"/>
        <v>0.14566347163527166</v>
      </c>
    </row>
    <row r="67" spans="1:8" x14ac:dyDescent="0.25">
      <c r="A67">
        <v>65</v>
      </c>
      <c r="B67" s="2">
        <v>34820</v>
      </c>
      <c r="C67" s="1">
        <v>135837</v>
      </c>
      <c r="D67" s="4">
        <f t="shared" si="0"/>
        <v>115951.65519274422</v>
      </c>
      <c r="E67" s="4">
        <f t="shared" si="1"/>
        <v>19885.34480725578</v>
      </c>
      <c r="F67" s="4">
        <f t="shared" si="2"/>
        <v>19885.34480725578</v>
      </c>
      <c r="G67" s="13">
        <f t="shared" si="3"/>
        <v>395426938.10345441</v>
      </c>
      <c r="H67" s="10">
        <f t="shared" si="4"/>
        <v>0.14639122483016984</v>
      </c>
    </row>
    <row r="68" spans="1:8" x14ac:dyDescent="0.25">
      <c r="A68">
        <v>66</v>
      </c>
      <c r="B68" s="2">
        <v>34851</v>
      </c>
      <c r="C68" s="1">
        <v>137598</v>
      </c>
      <c r="D68" s="4">
        <f t="shared" ref="D68:D131" si="5">_xlfn.FORECAST.LINEAR(A68,$C$3:$C$394,$A$3:$A$394)</f>
        <v>116395.30307752042</v>
      </c>
      <c r="E68" s="4">
        <f t="shared" ref="E68:E131" si="6">C68-D68</f>
        <v>21202.696922479576</v>
      </c>
      <c r="F68" s="4">
        <f t="shared" ref="F68:F131" si="7">ABS(E68)</f>
        <v>21202.696922479576</v>
      </c>
      <c r="G68" s="13">
        <f t="shared" ref="G68:G131" si="8">F68^2</f>
        <v>449554356.78652489</v>
      </c>
      <c r="H68" s="10">
        <f t="shared" ref="H68:H131" si="9">F68/C68</f>
        <v>0.15409160687277124</v>
      </c>
    </row>
    <row r="69" spans="1:8" x14ac:dyDescent="0.25">
      <c r="A69">
        <v>67</v>
      </c>
      <c r="B69" s="2">
        <v>34881</v>
      </c>
      <c r="C69" s="1">
        <v>133326</v>
      </c>
      <c r="D69" s="4">
        <f t="shared" si="5"/>
        <v>116838.95096229664</v>
      </c>
      <c r="E69" s="4">
        <f t="shared" si="6"/>
        <v>16487.049037703357</v>
      </c>
      <c r="F69" s="4">
        <f t="shared" si="7"/>
        <v>16487.049037703357</v>
      </c>
      <c r="G69" s="13">
        <f t="shared" si="8"/>
        <v>271822785.97163516</v>
      </c>
      <c r="H69" s="10">
        <f t="shared" si="9"/>
        <v>0.12365966906457372</v>
      </c>
    </row>
    <row r="70" spans="1:8" x14ac:dyDescent="0.25">
      <c r="A70">
        <v>68</v>
      </c>
      <c r="B70" s="2">
        <v>34912</v>
      </c>
      <c r="C70" s="1">
        <v>155183</v>
      </c>
      <c r="D70" s="4">
        <f t="shared" si="5"/>
        <v>117282.59884707285</v>
      </c>
      <c r="E70" s="4">
        <f t="shared" si="6"/>
        <v>37900.401152927152</v>
      </c>
      <c r="F70" s="4">
        <f t="shared" si="7"/>
        <v>37900.401152927152</v>
      </c>
      <c r="G70" s="13">
        <f t="shared" si="8"/>
        <v>1436440407.5528018</v>
      </c>
      <c r="H70" s="10">
        <f t="shared" si="9"/>
        <v>0.24423036771377762</v>
      </c>
    </row>
    <row r="71" spans="1:8" x14ac:dyDescent="0.25">
      <c r="A71">
        <v>69</v>
      </c>
      <c r="B71" s="2">
        <v>34943</v>
      </c>
      <c r="C71" s="1">
        <v>137920</v>
      </c>
      <c r="D71" s="4">
        <f t="shared" si="5"/>
        <v>117726.24673184907</v>
      </c>
      <c r="E71" s="4">
        <f t="shared" si="6"/>
        <v>20193.753268150933</v>
      </c>
      <c r="F71" s="4">
        <f t="shared" si="7"/>
        <v>20193.753268150933</v>
      </c>
      <c r="G71" s="13">
        <f t="shared" si="8"/>
        <v>407787671.0549565</v>
      </c>
      <c r="H71" s="10">
        <f t="shared" si="9"/>
        <v>0.14641642450805492</v>
      </c>
    </row>
    <row r="72" spans="1:8" x14ac:dyDescent="0.25">
      <c r="A72">
        <v>70</v>
      </c>
      <c r="B72" s="2">
        <v>34973</v>
      </c>
      <c r="C72" s="1">
        <v>146628</v>
      </c>
      <c r="D72" s="4">
        <f t="shared" si="5"/>
        <v>118169.89461662527</v>
      </c>
      <c r="E72" s="4">
        <f t="shared" si="6"/>
        <v>28458.105383374728</v>
      </c>
      <c r="F72" s="4">
        <f t="shared" si="7"/>
        <v>28458.105383374728</v>
      </c>
      <c r="G72" s="13">
        <f t="shared" si="8"/>
        <v>809863762.0112617</v>
      </c>
      <c r="H72" s="10">
        <f t="shared" si="9"/>
        <v>0.19408370422685114</v>
      </c>
    </row>
    <row r="73" spans="1:8" x14ac:dyDescent="0.25">
      <c r="A73">
        <v>71</v>
      </c>
      <c r="B73" s="2">
        <v>35004</v>
      </c>
      <c r="C73" s="1">
        <v>146066</v>
      </c>
      <c r="D73" s="4">
        <f t="shared" si="5"/>
        <v>118613.54250140149</v>
      </c>
      <c r="E73" s="4">
        <f t="shared" si="6"/>
        <v>27452.457498598509</v>
      </c>
      <c r="F73" s="4">
        <f t="shared" si="7"/>
        <v>27452.457498598509</v>
      </c>
      <c r="G73" s="13">
        <f t="shared" si="8"/>
        <v>753637422.71235752</v>
      </c>
      <c r="H73" s="10">
        <f t="shared" si="9"/>
        <v>0.18794556911669047</v>
      </c>
    </row>
    <row r="74" spans="1:8" x14ac:dyDescent="0.25">
      <c r="A74">
        <v>72</v>
      </c>
      <c r="B74" s="2">
        <v>35034</v>
      </c>
      <c r="C74" s="1">
        <v>135447</v>
      </c>
      <c r="D74" s="4">
        <f t="shared" si="5"/>
        <v>119057.19038617771</v>
      </c>
      <c r="E74" s="4">
        <f t="shared" si="6"/>
        <v>16389.80961382229</v>
      </c>
      <c r="F74" s="4">
        <f t="shared" si="7"/>
        <v>16389.80961382229</v>
      </c>
      <c r="G74" s="13">
        <f t="shared" si="8"/>
        <v>268625859.17734158</v>
      </c>
      <c r="H74" s="10">
        <f t="shared" si="9"/>
        <v>0.12100533503010248</v>
      </c>
    </row>
    <row r="75" spans="1:8" x14ac:dyDescent="0.25">
      <c r="A75">
        <v>73</v>
      </c>
      <c r="B75" s="2">
        <v>35065</v>
      </c>
      <c r="C75" s="1">
        <v>113611</v>
      </c>
      <c r="D75" s="4">
        <f t="shared" si="5"/>
        <v>119500.83827095391</v>
      </c>
      <c r="E75" s="4">
        <f t="shared" si="6"/>
        <v>-5889.8382709539146</v>
      </c>
      <c r="F75" s="4">
        <f t="shared" si="7"/>
        <v>5889.8382709539146</v>
      </c>
      <c r="G75" s="13">
        <f t="shared" si="8"/>
        <v>34690194.857993402</v>
      </c>
      <c r="H75" s="10">
        <f t="shared" si="9"/>
        <v>5.1842147951817297E-2</v>
      </c>
    </row>
    <row r="76" spans="1:8" x14ac:dyDescent="0.25">
      <c r="A76">
        <v>74</v>
      </c>
      <c r="B76" s="2">
        <v>35096</v>
      </c>
      <c r="C76" s="1">
        <v>129557</v>
      </c>
      <c r="D76" s="4">
        <f t="shared" si="5"/>
        <v>119944.48615573013</v>
      </c>
      <c r="E76" s="4">
        <f t="shared" si="6"/>
        <v>9612.5138442698662</v>
      </c>
      <c r="F76" s="4">
        <f t="shared" si="7"/>
        <v>9612.5138442698662</v>
      </c>
      <c r="G76" s="13">
        <f t="shared" si="8"/>
        <v>92400422.406279847</v>
      </c>
      <c r="H76" s="10">
        <f t="shared" si="9"/>
        <v>7.4195248765175692E-2</v>
      </c>
    </row>
    <row r="77" spans="1:8" x14ac:dyDescent="0.25">
      <c r="A77">
        <v>75</v>
      </c>
      <c r="B77" s="2">
        <v>35125</v>
      </c>
      <c r="C77" s="1">
        <v>135244</v>
      </c>
      <c r="D77" s="4">
        <f t="shared" si="5"/>
        <v>120388.13404050635</v>
      </c>
      <c r="E77" s="4">
        <f t="shared" si="6"/>
        <v>14855.865959493647</v>
      </c>
      <c r="F77" s="4">
        <f t="shared" si="7"/>
        <v>14855.865959493647</v>
      </c>
      <c r="G77" s="13">
        <f t="shared" si="8"/>
        <v>220696753.40644211</v>
      </c>
      <c r="H77" s="10">
        <f t="shared" si="9"/>
        <v>0.10984491703508951</v>
      </c>
    </row>
    <row r="78" spans="1:8" x14ac:dyDescent="0.25">
      <c r="A78">
        <v>76</v>
      </c>
      <c r="B78" s="2">
        <v>35156</v>
      </c>
      <c r="C78" s="1">
        <v>128993</v>
      </c>
      <c r="D78" s="4">
        <f t="shared" si="5"/>
        <v>120831.78192528256</v>
      </c>
      <c r="E78" s="4">
        <f t="shared" si="6"/>
        <v>8161.2180747174425</v>
      </c>
      <c r="F78" s="4">
        <f t="shared" si="7"/>
        <v>8161.2180747174425</v>
      </c>
      <c r="G78" s="13">
        <f t="shared" si="8"/>
        <v>66605480.463094682</v>
      </c>
      <c r="H78" s="10">
        <f t="shared" si="9"/>
        <v>6.3268689577864246E-2</v>
      </c>
    </row>
    <row r="79" spans="1:8" x14ac:dyDescent="0.25">
      <c r="A79">
        <v>77</v>
      </c>
      <c r="B79" s="2">
        <v>35186</v>
      </c>
      <c r="C79" s="1">
        <v>147166</v>
      </c>
      <c r="D79" s="4">
        <f t="shared" si="5"/>
        <v>121275.42981005878</v>
      </c>
      <c r="E79" s="4">
        <f t="shared" si="6"/>
        <v>25890.570189941223</v>
      </c>
      <c r="F79" s="4">
        <f t="shared" si="7"/>
        <v>25890.570189941223</v>
      </c>
      <c r="G79" s="13">
        <f t="shared" si="8"/>
        <v>670321624.7602731</v>
      </c>
      <c r="H79" s="10">
        <f t="shared" si="9"/>
        <v>0.17592766121210893</v>
      </c>
    </row>
    <row r="80" spans="1:8" x14ac:dyDescent="0.25">
      <c r="A80">
        <v>78</v>
      </c>
      <c r="B80" s="2">
        <v>35217</v>
      </c>
      <c r="C80" s="1">
        <v>129070</v>
      </c>
      <c r="D80" s="4">
        <f t="shared" si="5"/>
        <v>121719.077694835</v>
      </c>
      <c r="E80" s="4">
        <f t="shared" si="6"/>
        <v>7350.9223051650042</v>
      </c>
      <c r="F80" s="4">
        <f t="shared" si="7"/>
        <v>7350.9223051650042</v>
      </c>
      <c r="G80" s="13">
        <f t="shared" si="8"/>
        <v>54036058.736572377</v>
      </c>
      <c r="H80" s="10">
        <f t="shared" si="9"/>
        <v>5.6952989115712435E-2</v>
      </c>
    </row>
    <row r="81" spans="1:8" x14ac:dyDescent="0.25">
      <c r="A81">
        <v>79</v>
      </c>
      <c r="B81" s="2">
        <v>35247</v>
      </c>
      <c r="C81" s="1">
        <v>153716</v>
      </c>
      <c r="D81" s="4">
        <f t="shared" si="5"/>
        <v>122162.7255796112</v>
      </c>
      <c r="E81" s="4">
        <f t="shared" si="6"/>
        <v>31553.2744203888</v>
      </c>
      <c r="F81" s="4">
        <f t="shared" si="7"/>
        <v>31553.2744203888</v>
      </c>
      <c r="G81" s="13">
        <f t="shared" si="8"/>
        <v>995609126.64836216</v>
      </c>
      <c r="H81" s="10">
        <f t="shared" si="9"/>
        <v>0.20526994210354679</v>
      </c>
    </row>
    <row r="82" spans="1:8" x14ac:dyDescent="0.25">
      <c r="A82">
        <v>80</v>
      </c>
      <c r="B82" s="2">
        <v>35278</v>
      </c>
      <c r="C82" s="1">
        <v>151652</v>
      </c>
      <c r="D82" s="4">
        <f t="shared" si="5"/>
        <v>122606.37346438742</v>
      </c>
      <c r="E82" s="4">
        <f t="shared" si="6"/>
        <v>29045.62653561258</v>
      </c>
      <c r="F82" s="4">
        <f t="shared" si="7"/>
        <v>29045.62653561258</v>
      </c>
      <c r="G82" s="13">
        <f t="shared" si="8"/>
        <v>843648420.84628165</v>
      </c>
      <c r="H82" s="10">
        <f t="shared" si="9"/>
        <v>0.19152814691275144</v>
      </c>
    </row>
    <row r="83" spans="1:8" x14ac:dyDescent="0.25">
      <c r="A83">
        <v>81</v>
      </c>
      <c r="B83" s="2">
        <v>35309</v>
      </c>
      <c r="C83" s="1">
        <v>165120</v>
      </c>
      <c r="D83" s="4">
        <f t="shared" si="5"/>
        <v>123050.02134916364</v>
      </c>
      <c r="E83" s="4">
        <f t="shared" si="6"/>
        <v>42069.978650836361</v>
      </c>
      <c r="F83" s="4">
        <f t="shared" si="7"/>
        <v>42069.978650836361</v>
      </c>
      <c r="G83" s="13">
        <f t="shared" si="8"/>
        <v>1769883103.6818273</v>
      </c>
      <c r="H83" s="10">
        <f t="shared" si="9"/>
        <v>0.25478426992996828</v>
      </c>
    </row>
    <row r="84" spans="1:8" x14ac:dyDescent="0.25">
      <c r="A84">
        <v>82</v>
      </c>
      <c r="B84" s="2">
        <v>35339</v>
      </c>
      <c r="C84" s="1">
        <v>163423</v>
      </c>
      <c r="D84" s="4">
        <f t="shared" si="5"/>
        <v>123493.66923393984</v>
      </c>
      <c r="E84" s="4">
        <f t="shared" si="6"/>
        <v>39929.330766060157</v>
      </c>
      <c r="F84" s="4">
        <f t="shared" si="7"/>
        <v>39929.330766060157</v>
      </c>
      <c r="G84" s="13">
        <f t="shared" si="8"/>
        <v>1594351455.4254382</v>
      </c>
      <c r="H84" s="10">
        <f t="shared" si="9"/>
        <v>0.24433115758528579</v>
      </c>
    </row>
    <row r="85" spans="1:8" x14ac:dyDescent="0.25">
      <c r="A85">
        <v>83</v>
      </c>
      <c r="B85" s="2">
        <v>35370</v>
      </c>
      <c r="C85" s="1">
        <v>158599</v>
      </c>
      <c r="D85" s="4">
        <f t="shared" si="5"/>
        <v>123937.31711871606</v>
      </c>
      <c r="E85" s="4">
        <f t="shared" si="6"/>
        <v>34661.682881283938</v>
      </c>
      <c r="F85" s="4">
        <f t="shared" si="7"/>
        <v>34661.682881283938</v>
      </c>
      <c r="G85" s="13">
        <f t="shared" si="8"/>
        <v>1201432260.1626921</v>
      </c>
      <c r="H85" s="10">
        <f t="shared" si="9"/>
        <v>0.21854918934724643</v>
      </c>
    </row>
    <row r="86" spans="1:8" x14ac:dyDescent="0.25">
      <c r="A86">
        <v>84</v>
      </c>
      <c r="B86" s="2">
        <v>35400</v>
      </c>
      <c r="C86" s="1">
        <v>152407</v>
      </c>
      <c r="D86" s="4">
        <f t="shared" si="5"/>
        <v>124380.96500349228</v>
      </c>
      <c r="E86" s="4">
        <f t="shared" si="6"/>
        <v>28026.034996507718</v>
      </c>
      <c r="F86" s="4">
        <f t="shared" si="7"/>
        <v>28026.034996507718</v>
      </c>
      <c r="G86" s="13">
        <f t="shared" si="8"/>
        <v>785458637.62547541</v>
      </c>
      <c r="H86" s="10">
        <f t="shared" si="9"/>
        <v>0.18388942106666831</v>
      </c>
    </row>
    <row r="87" spans="1:8" x14ac:dyDescent="0.25">
      <c r="A87">
        <v>85</v>
      </c>
      <c r="B87" s="2">
        <v>35431</v>
      </c>
      <c r="C87" s="1">
        <v>150152</v>
      </c>
      <c r="D87" s="4">
        <f t="shared" si="5"/>
        <v>124824.61288826849</v>
      </c>
      <c r="E87" s="4">
        <f t="shared" si="6"/>
        <v>25327.387111731514</v>
      </c>
      <c r="F87" s="4">
        <f t="shared" si="7"/>
        <v>25327.387111731514</v>
      </c>
      <c r="G87" s="13">
        <f t="shared" si="8"/>
        <v>641476537.9075036</v>
      </c>
      <c r="H87" s="10">
        <f t="shared" si="9"/>
        <v>0.16867832004722891</v>
      </c>
    </row>
    <row r="88" spans="1:8" x14ac:dyDescent="0.25">
      <c r="A88">
        <v>86</v>
      </c>
      <c r="B88" s="2">
        <v>35462</v>
      </c>
      <c r="C88" s="1">
        <v>137523</v>
      </c>
      <c r="D88" s="4">
        <f t="shared" si="5"/>
        <v>125268.26077304471</v>
      </c>
      <c r="E88" s="4">
        <f t="shared" si="6"/>
        <v>12254.739226955295</v>
      </c>
      <c r="F88" s="4">
        <f t="shared" si="7"/>
        <v>12254.739226955295</v>
      </c>
      <c r="G88" s="13">
        <f t="shared" si="8"/>
        <v>150178633.52067685</v>
      </c>
      <c r="H88" s="10">
        <f t="shared" si="9"/>
        <v>8.9110470444618686E-2</v>
      </c>
    </row>
    <row r="89" spans="1:8" x14ac:dyDescent="0.25">
      <c r="A89">
        <v>87</v>
      </c>
      <c r="B89" s="2">
        <v>35490</v>
      </c>
      <c r="C89" s="1">
        <v>159027</v>
      </c>
      <c r="D89" s="4">
        <f t="shared" si="5"/>
        <v>125711.90865782092</v>
      </c>
      <c r="E89" s="4">
        <f t="shared" si="6"/>
        <v>33315.091342179076</v>
      </c>
      <c r="F89" s="4">
        <f t="shared" si="7"/>
        <v>33315.091342179076</v>
      </c>
      <c r="G89" s="13">
        <f t="shared" si="8"/>
        <v>1109895311.1377351</v>
      </c>
      <c r="H89" s="10">
        <f t="shared" si="9"/>
        <v>0.20949330203159888</v>
      </c>
    </row>
    <row r="90" spans="1:8" x14ac:dyDescent="0.25">
      <c r="A90">
        <v>88</v>
      </c>
      <c r="B90" s="2">
        <v>35521</v>
      </c>
      <c r="C90" s="1">
        <v>176706</v>
      </c>
      <c r="D90" s="4">
        <f t="shared" si="5"/>
        <v>126155.55654259713</v>
      </c>
      <c r="E90" s="4">
        <f t="shared" si="6"/>
        <v>50550.443457402871</v>
      </c>
      <c r="F90" s="4">
        <f t="shared" si="7"/>
        <v>50550.443457402871</v>
      </c>
      <c r="G90" s="13">
        <f t="shared" si="8"/>
        <v>2555347333.7400846</v>
      </c>
      <c r="H90" s="10">
        <f t="shared" si="9"/>
        <v>0.28607089435221705</v>
      </c>
    </row>
    <row r="91" spans="1:8" x14ac:dyDescent="0.25">
      <c r="A91">
        <v>89</v>
      </c>
      <c r="B91" s="2">
        <v>35551</v>
      </c>
      <c r="C91" s="1">
        <v>167344</v>
      </c>
      <c r="D91" s="4">
        <f t="shared" si="5"/>
        <v>126599.20442737333</v>
      </c>
      <c r="E91" s="4">
        <f t="shared" si="6"/>
        <v>40744.795572626666</v>
      </c>
      <c r="F91" s="4">
        <f t="shared" si="7"/>
        <v>40744.795572626666</v>
      </c>
      <c r="G91" s="13">
        <f t="shared" si="8"/>
        <v>1660138366.2551377</v>
      </c>
      <c r="H91" s="10">
        <f t="shared" si="9"/>
        <v>0.24347927366757496</v>
      </c>
    </row>
    <row r="92" spans="1:8" x14ac:dyDescent="0.25">
      <c r="A92">
        <v>90</v>
      </c>
      <c r="B92" s="2">
        <v>35582</v>
      </c>
      <c r="C92" s="1">
        <v>167959</v>
      </c>
      <c r="D92" s="4">
        <f t="shared" si="5"/>
        <v>127042.85231214957</v>
      </c>
      <c r="E92" s="4">
        <f t="shared" si="6"/>
        <v>40916.147687850433</v>
      </c>
      <c r="F92" s="4">
        <f t="shared" si="7"/>
        <v>40916.147687850433</v>
      </c>
      <c r="G92" s="13">
        <f t="shared" si="8"/>
        <v>1674131141.6139884</v>
      </c>
      <c r="H92" s="10">
        <f t="shared" si="9"/>
        <v>0.24360795008216549</v>
      </c>
    </row>
    <row r="93" spans="1:8" x14ac:dyDescent="0.25">
      <c r="A93">
        <v>91</v>
      </c>
      <c r="B93" s="2">
        <v>35612</v>
      </c>
      <c r="C93" s="1">
        <v>175383</v>
      </c>
      <c r="D93" s="4">
        <f t="shared" si="5"/>
        <v>127486.50019692577</v>
      </c>
      <c r="E93" s="4">
        <f t="shared" si="6"/>
        <v>47896.499803074228</v>
      </c>
      <c r="F93" s="4">
        <f t="shared" si="7"/>
        <v>47896.499803074228</v>
      </c>
      <c r="G93" s="13">
        <f t="shared" si="8"/>
        <v>2294074693.3858895</v>
      </c>
      <c r="H93" s="10">
        <f t="shared" si="9"/>
        <v>0.27309659318790436</v>
      </c>
    </row>
    <row r="94" spans="1:8" x14ac:dyDescent="0.25">
      <c r="A94">
        <v>92</v>
      </c>
      <c r="B94" s="2">
        <v>35643</v>
      </c>
      <c r="C94" s="1">
        <v>173822</v>
      </c>
      <c r="D94" s="4">
        <f t="shared" si="5"/>
        <v>127930.14808170198</v>
      </c>
      <c r="E94" s="4">
        <f t="shared" si="6"/>
        <v>45891.851918298024</v>
      </c>
      <c r="F94" s="4">
        <f t="shared" si="7"/>
        <v>45891.851918298024</v>
      </c>
      <c r="G94" s="13">
        <f t="shared" si="8"/>
        <v>2106062072.490994</v>
      </c>
      <c r="H94" s="10">
        <f t="shared" si="9"/>
        <v>0.26401636109524701</v>
      </c>
    </row>
    <row r="95" spans="1:8" x14ac:dyDescent="0.25">
      <c r="A95">
        <v>93</v>
      </c>
      <c r="B95" s="2">
        <v>35674</v>
      </c>
      <c r="C95" s="1">
        <v>180865</v>
      </c>
      <c r="D95" s="4">
        <f t="shared" si="5"/>
        <v>128373.7959664782</v>
      </c>
      <c r="E95" s="4">
        <f t="shared" si="6"/>
        <v>52491.204033521804</v>
      </c>
      <c r="F95" s="4">
        <f t="shared" si="7"/>
        <v>52491.204033521804</v>
      </c>
      <c r="G95" s="13">
        <f t="shared" si="8"/>
        <v>2755326500.8888159</v>
      </c>
      <c r="H95" s="10">
        <f t="shared" si="9"/>
        <v>0.29022311687458496</v>
      </c>
    </row>
    <row r="96" spans="1:8" x14ac:dyDescent="0.25">
      <c r="A96">
        <v>94</v>
      </c>
      <c r="B96" s="2">
        <v>35704</v>
      </c>
      <c r="C96" s="1">
        <v>185697</v>
      </c>
      <c r="D96" s="4">
        <f t="shared" si="5"/>
        <v>128817.44385125441</v>
      </c>
      <c r="E96" s="4">
        <f t="shared" si="6"/>
        <v>56879.556148745585</v>
      </c>
      <c r="F96" s="4">
        <f t="shared" si="7"/>
        <v>56879.556148745585</v>
      </c>
      <c r="G96" s="13">
        <f t="shared" si="8"/>
        <v>3235283907.6783018</v>
      </c>
      <c r="H96" s="10">
        <f t="shared" si="9"/>
        <v>0.30630304285338794</v>
      </c>
    </row>
    <row r="97" spans="1:8" x14ac:dyDescent="0.25">
      <c r="A97">
        <v>95</v>
      </c>
      <c r="B97" s="2">
        <v>35735</v>
      </c>
      <c r="C97" s="1">
        <v>140970</v>
      </c>
      <c r="D97" s="4">
        <f t="shared" si="5"/>
        <v>129261.09173603062</v>
      </c>
      <c r="E97" s="4">
        <f t="shared" si="6"/>
        <v>11708.908263969381</v>
      </c>
      <c r="F97" s="4">
        <f t="shared" si="7"/>
        <v>11708.908263969381</v>
      </c>
      <c r="G97" s="13">
        <f t="shared" si="8"/>
        <v>137098532.73405045</v>
      </c>
      <c r="H97" s="10">
        <f t="shared" si="9"/>
        <v>8.3059574831307229E-2</v>
      </c>
    </row>
    <row r="98" spans="1:8" x14ac:dyDescent="0.25">
      <c r="A98">
        <v>96</v>
      </c>
      <c r="B98" s="2">
        <v>35765</v>
      </c>
      <c r="C98" s="1">
        <v>115568</v>
      </c>
      <c r="D98" s="4">
        <f t="shared" si="5"/>
        <v>129704.73962080684</v>
      </c>
      <c r="E98" s="4">
        <f t="shared" si="6"/>
        <v>-14136.739620806839</v>
      </c>
      <c r="F98" s="4">
        <f t="shared" si="7"/>
        <v>14136.739620806839</v>
      </c>
      <c r="G98" s="13">
        <f t="shared" si="8"/>
        <v>199847407.10648987</v>
      </c>
      <c r="H98" s="10">
        <f t="shared" si="9"/>
        <v>0.12232399644198082</v>
      </c>
    </row>
    <row r="99" spans="1:8" x14ac:dyDescent="0.25">
      <c r="A99">
        <v>97</v>
      </c>
      <c r="B99" s="2">
        <v>35796</v>
      </c>
      <c r="C99" s="1">
        <v>125788</v>
      </c>
      <c r="D99" s="4">
        <f t="shared" si="5"/>
        <v>130148.38750558306</v>
      </c>
      <c r="E99" s="4">
        <f t="shared" si="6"/>
        <v>-4360.3875055830576</v>
      </c>
      <c r="F99" s="4">
        <f t="shared" si="7"/>
        <v>4360.3875055830576</v>
      </c>
      <c r="G99" s="13">
        <f t="shared" si="8"/>
        <v>19012979.198844839</v>
      </c>
      <c r="H99" s="10">
        <f t="shared" si="9"/>
        <v>3.4664574566596634E-2</v>
      </c>
    </row>
    <row r="100" spans="1:8" x14ac:dyDescent="0.25">
      <c r="A100">
        <v>98</v>
      </c>
      <c r="B100" s="2">
        <v>35827</v>
      </c>
      <c r="C100" s="1">
        <v>115902</v>
      </c>
      <c r="D100" s="4">
        <f t="shared" si="5"/>
        <v>130592.03539035926</v>
      </c>
      <c r="E100" s="4">
        <f t="shared" si="6"/>
        <v>-14690.035390359262</v>
      </c>
      <c r="F100" s="4">
        <f t="shared" si="7"/>
        <v>14690.035390359262</v>
      </c>
      <c r="G100" s="13">
        <f t="shared" si="8"/>
        <v>215797139.77000761</v>
      </c>
      <c r="H100" s="10">
        <f t="shared" si="9"/>
        <v>0.12674531406152839</v>
      </c>
    </row>
    <row r="101" spans="1:8" x14ac:dyDescent="0.25">
      <c r="A101">
        <v>99</v>
      </c>
      <c r="B101" s="2">
        <v>35855</v>
      </c>
      <c r="C101" s="1">
        <v>128629</v>
      </c>
      <c r="D101" s="4">
        <f t="shared" si="5"/>
        <v>131035.68327513548</v>
      </c>
      <c r="E101" s="4">
        <f t="shared" si="6"/>
        <v>-2406.6832751354814</v>
      </c>
      <c r="F101" s="4">
        <f t="shared" si="7"/>
        <v>2406.6832751354814</v>
      </c>
      <c r="G101" s="13">
        <f t="shared" si="8"/>
        <v>5792124.3868168471</v>
      </c>
      <c r="H101" s="10">
        <f t="shared" si="9"/>
        <v>1.8710269652531555E-2</v>
      </c>
    </row>
    <row r="102" spans="1:8" x14ac:dyDescent="0.25">
      <c r="A102">
        <v>100</v>
      </c>
      <c r="B102" s="2">
        <v>35886</v>
      </c>
      <c r="C102" s="1">
        <v>138591</v>
      </c>
      <c r="D102" s="4">
        <f t="shared" si="5"/>
        <v>131479.3311599117</v>
      </c>
      <c r="E102" s="4">
        <f t="shared" si="6"/>
        <v>7111.6688400882995</v>
      </c>
      <c r="F102" s="4">
        <f t="shared" si="7"/>
        <v>7111.6688400882995</v>
      </c>
      <c r="G102" s="13">
        <f t="shared" si="8"/>
        <v>50575833.691082858</v>
      </c>
      <c r="H102" s="10">
        <f t="shared" si="9"/>
        <v>5.1314074074711197E-2</v>
      </c>
    </row>
    <row r="103" spans="1:8" x14ac:dyDescent="0.25">
      <c r="A103">
        <v>101</v>
      </c>
      <c r="B103" s="2">
        <v>35916</v>
      </c>
      <c r="C103" s="1">
        <v>154580</v>
      </c>
      <c r="D103" s="4">
        <f t="shared" si="5"/>
        <v>131922.97904468791</v>
      </c>
      <c r="E103" s="4">
        <f t="shared" si="6"/>
        <v>22657.020955312095</v>
      </c>
      <c r="F103" s="4">
        <f t="shared" si="7"/>
        <v>22657.020955312095</v>
      </c>
      <c r="G103" s="13">
        <f t="shared" si="8"/>
        <v>513340598.56945139</v>
      </c>
      <c r="H103" s="10">
        <f t="shared" si="9"/>
        <v>0.14657149020126856</v>
      </c>
    </row>
    <row r="104" spans="1:8" x14ac:dyDescent="0.25">
      <c r="A104">
        <v>102</v>
      </c>
      <c r="B104" s="2">
        <v>35947</v>
      </c>
      <c r="C104" s="1">
        <v>129611</v>
      </c>
      <c r="D104" s="4">
        <f t="shared" si="5"/>
        <v>132366.62692946411</v>
      </c>
      <c r="E104" s="4">
        <f t="shared" si="6"/>
        <v>-2755.6269294641097</v>
      </c>
      <c r="F104" s="4">
        <f t="shared" si="7"/>
        <v>2755.6269294641097</v>
      </c>
      <c r="G104" s="13">
        <f t="shared" si="8"/>
        <v>7593479.7743877973</v>
      </c>
      <c r="H104" s="10">
        <f t="shared" si="9"/>
        <v>2.1260748929212103E-2</v>
      </c>
    </row>
    <row r="105" spans="1:8" x14ac:dyDescent="0.25">
      <c r="A105">
        <v>103</v>
      </c>
      <c r="B105" s="2">
        <v>35977</v>
      </c>
      <c r="C105" s="1">
        <v>135337</v>
      </c>
      <c r="D105" s="4">
        <f t="shared" si="5"/>
        <v>132810.27481424034</v>
      </c>
      <c r="E105" s="4">
        <f t="shared" si="6"/>
        <v>2526.7251857596566</v>
      </c>
      <c r="F105" s="4">
        <f t="shared" si="7"/>
        <v>2526.7251857596566</v>
      </c>
      <c r="G105" s="13">
        <f t="shared" si="8"/>
        <v>6384340.1643521711</v>
      </c>
      <c r="H105" s="10">
        <f t="shared" si="9"/>
        <v>1.8669877311892954E-2</v>
      </c>
    </row>
    <row r="106" spans="1:8" x14ac:dyDescent="0.25">
      <c r="A106">
        <v>104</v>
      </c>
      <c r="B106" s="2">
        <v>36008</v>
      </c>
      <c r="C106" s="1">
        <v>146373</v>
      </c>
      <c r="D106" s="4">
        <f t="shared" si="5"/>
        <v>133253.92269901655</v>
      </c>
      <c r="E106" s="4">
        <f t="shared" si="6"/>
        <v>13119.077300983452</v>
      </c>
      <c r="F106" s="4">
        <f t="shared" si="7"/>
        <v>13119.077300983452</v>
      </c>
      <c r="G106" s="13">
        <f t="shared" si="8"/>
        <v>172110189.22917926</v>
      </c>
      <c r="H106" s="10">
        <f t="shared" si="9"/>
        <v>8.9627713451138208E-2</v>
      </c>
    </row>
    <row r="107" spans="1:8" x14ac:dyDescent="0.25">
      <c r="A107">
        <v>105</v>
      </c>
      <c r="B107" s="2">
        <v>36039</v>
      </c>
      <c r="C107" s="1">
        <v>124538</v>
      </c>
      <c r="D107" s="4">
        <f t="shared" si="5"/>
        <v>133697.57058379275</v>
      </c>
      <c r="E107" s="4">
        <f t="shared" si="6"/>
        <v>-9159.5705837927526</v>
      </c>
      <c r="F107" s="4">
        <f t="shared" si="7"/>
        <v>9159.5705837927526</v>
      </c>
      <c r="G107" s="13">
        <f t="shared" si="8"/>
        <v>83897733.2794815</v>
      </c>
      <c r="H107" s="10">
        <f t="shared" si="9"/>
        <v>7.3548399555097663E-2</v>
      </c>
    </row>
    <row r="108" spans="1:8" x14ac:dyDescent="0.25">
      <c r="A108">
        <v>106</v>
      </c>
      <c r="B108" s="2">
        <v>36069</v>
      </c>
      <c r="C108" s="1">
        <v>108528</v>
      </c>
      <c r="D108" s="4">
        <f t="shared" si="5"/>
        <v>134141.21846856899</v>
      </c>
      <c r="E108" s="4">
        <f t="shared" si="6"/>
        <v>-25613.218468568986</v>
      </c>
      <c r="F108" s="4">
        <f t="shared" si="7"/>
        <v>25613.218468568986</v>
      </c>
      <c r="G108" s="13">
        <f t="shared" si="8"/>
        <v>656036960.31864345</v>
      </c>
      <c r="H108" s="10">
        <f t="shared" si="9"/>
        <v>0.23600562498681435</v>
      </c>
    </row>
    <row r="109" spans="1:8" x14ac:dyDescent="0.25">
      <c r="A109">
        <v>107</v>
      </c>
      <c r="B109" s="2">
        <v>36100</v>
      </c>
      <c r="C109" s="1">
        <v>111375</v>
      </c>
      <c r="D109" s="4">
        <f t="shared" si="5"/>
        <v>134584.86635334519</v>
      </c>
      <c r="E109" s="4">
        <f t="shared" si="6"/>
        <v>-23209.866353345191</v>
      </c>
      <c r="F109" s="4">
        <f t="shared" si="7"/>
        <v>23209.866353345191</v>
      </c>
      <c r="G109" s="13">
        <f t="shared" si="8"/>
        <v>538697896.14014518</v>
      </c>
      <c r="H109" s="10">
        <f t="shared" si="9"/>
        <v>0.20839386175843044</v>
      </c>
    </row>
    <row r="110" spans="1:8" x14ac:dyDescent="0.25">
      <c r="A110">
        <v>108</v>
      </c>
      <c r="B110" s="2">
        <v>36130</v>
      </c>
      <c r="C110" s="1">
        <v>127366</v>
      </c>
      <c r="D110" s="4">
        <f t="shared" si="5"/>
        <v>135028.5142381214</v>
      </c>
      <c r="E110" s="4">
        <f t="shared" si="6"/>
        <v>-7662.5142381213955</v>
      </c>
      <c r="F110" s="4">
        <f t="shared" si="7"/>
        <v>7662.5142381213955</v>
      </c>
      <c r="G110" s="13">
        <f t="shared" si="8"/>
        <v>58714124.449413113</v>
      </c>
      <c r="H110" s="10">
        <f t="shared" si="9"/>
        <v>6.0161379317254175E-2</v>
      </c>
    </row>
    <row r="111" spans="1:8" x14ac:dyDescent="0.25">
      <c r="A111">
        <v>109</v>
      </c>
      <c r="B111" s="2">
        <v>36161</v>
      </c>
      <c r="C111" s="1">
        <v>93861</v>
      </c>
      <c r="D111" s="4">
        <f t="shared" si="5"/>
        <v>135472.16212289763</v>
      </c>
      <c r="E111" s="4">
        <f t="shared" si="6"/>
        <v>-41611.162122897629</v>
      </c>
      <c r="F111" s="4">
        <f t="shared" si="7"/>
        <v>41611.162122897629</v>
      </c>
      <c r="G111" s="13">
        <f t="shared" si="8"/>
        <v>1731488813.2180703</v>
      </c>
      <c r="H111" s="10">
        <f t="shared" si="9"/>
        <v>0.44332749622204781</v>
      </c>
    </row>
    <row r="112" spans="1:8" x14ac:dyDescent="0.25">
      <c r="A112">
        <v>110</v>
      </c>
      <c r="B112" s="2">
        <v>36192</v>
      </c>
      <c r="C112" s="1">
        <v>57175</v>
      </c>
      <c r="D112" s="4">
        <f t="shared" si="5"/>
        <v>135915.81000767383</v>
      </c>
      <c r="E112" s="4">
        <f t="shared" si="6"/>
        <v>-78740.810007673834</v>
      </c>
      <c r="F112" s="4">
        <f t="shared" si="7"/>
        <v>78740.810007673834</v>
      </c>
      <c r="G112" s="13">
        <f t="shared" si="8"/>
        <v>6200115160.664588</v>
      </c>
      <c r="H112" s="10">
        <f t="shared" si="9"/>
        <v>1.3771895060371462</v>
      </c>
    </row>
    <row r="113" spans="1:8" x14ac:dyDescent="0.25">
      <c r="A113">
        <v>111</v>
      </c>
      <c r="B113" s="2">
        <v>36220</v>
      </c>
      <c r="C113" s="1">
        <v>105723</v>
      </c>
      <c r="D113" s="4">
        <f t="shared" si="5"/>
        <v>136359.45789245004</v>
      </c>
      <c r="E113" s="4">
        <f t="shared" si="6"/>
        <v>-30636.457892450038</v>
      </c>
      <c r="F113" s="4">
        <f t="shared" si="7"/>
        <v>30636.457892450038</v>
      </c>
      <c r="G113" s="13">
        <f t="shared" si="8"/>
        <v>938592552.1958642</v>
      </c>
      <c r="H113" s="10">
        <f t="shared" si="9"/>
        <v>0.28978044410818876</v>
      </c>
    </row>
    <row r="114" spans="1:8" x14ac:dyDescent="0.25">
      <c r="A114">
        <v>112</v>
      </c>
      <c r="B114" s="2">
        <v>36251</v>
      </c>
      <c r="C114" s="1">
        <v>129560</v>
      </c>
      <c r="D114" s="4">
        <f t="shared" si="5"/>
        <v>136803.10577722627</v>
      </c>
      <c r="E114" s="4">
        <f t="shared" si="6"/>
        <v>-7243.105777226272</v>
      </c>
      <c r="F114" s="4">
        <f t="shared" si="7"/>
        <v>7243.105777226272</v>
      </c>
      <c r="G114" s="13">
        <f t="shared" si="8"/>
        <v>52462581.300088599</v>
      </c>
      <c r="H114" s="10">
        <f t="shared" si="9"/>
        <v>5.5905416619529733E-2</v>
      </c>
    </row>
    <row r="115" spans="1:8" x14ac:dyDescent="0.25">
      <c r="A115">
        <v>113</v>
      </c>
      <c r="B115" s="2">
        <v>36281</v>
      </c>
      <c r="C115" s="1">
        <v>101648</v>
      </c>
      <c r="D115" s="4">
        <f t="shared" si="5"/>
        <v>137246.75366200248</v>
      </c>
      <c r="E115" s="4">
        <f t="shared" si="6"/>
        <v>-35598.753662002477</v>
      </c>
      <c r="F115" s="4">
        <f t="shared" si="7"/>
        <v>35598.753662002477</v>
      </c>
      <c r="G115" s="13">
        <f t="shared" si="8"/>
        <v>1267271262.2879348</v>
      </c>
      <c r="H115" s="10">
        <f t="shared" si="9"/>
        <v>0.35021597731389181</v>
      </c>
    </row>
    <row r="116" spans="1:8" x14ac:dyDescent="0.25">
      <c r="A116">
        <v>114</v>
      </c>
      <c r="B116" s="2">
        <v>36312</v>
      </c>
      <c r="C116" s="1">
        <v>103799</v>
      </c>
      <c r="D116" s="4">
        <f t="shared" si="5"/>
        <v>137690.40154677868</v>
      </c>
      <c r="E116" s="4">
        <f t="shared" si="6"/>
        <v>-33891.401546778681</v>
      </c>
      <c r="F116" s="4">
        <f t="shared" si="7"/>
        <v>33891.401546778681</v>
      </c>
      <c r="G116" s="13">
        <f t="shared" si="8"/>
        <v>1148627098.8049924</v>
      </c>
      <c r="H116" s="10">
        <f t="shared" si="9"/>
        <v>0.32650990420696424</v>
      </c>
    </row>
    <row r="117" spans="1:8" x14ac:dyDescent="0.25">
      <c r="A117">
        <v>115</v>
      </c>
      <c r="B117" s="2">
        <v>36342</v>
      </c>
      <c r="C117" s="1">
        <v>115943</v>
      </c>
      <c r="D117" s="4">
        <f t="shared" si="5"/>
        <v>138134.04943155491</v>
      </c>
      <c r="E117" s="4">
        <f t="shared" si="6"/>
        <v>-22191.049431554915</v>
      </c>
      <c r="F117" s="4">
        <f t="shared" si="7"/>
        <v>22191.049431554915</v>
      </c>
      <c r="G117" s="13">
        <f t="shared" si="8"/>
        <v>492442674.87371373</v>
      </c>
      <c r="H117" s="10">
        <f t="shared" si="9"/>
        <v>0.19139619840399952</v>
      </c>
    </row>
    <row r="118" spans="1:8" x14ac:dyDescent="0.25">
      <c r="A118">
        <v>116</v>
      </c>
      <c r="B118" s="2">
        <v>36373</v>
      </c>
      <c r="C118" s="1">
        <v>121715</v>
      </c>
      <c r="D118" s="4">
        <f t="shared" si="5"/>
        <v>138577.69731633112</v>
      </c>
      <c r="E118" s="4">
        <f t="shared" si="6"/>
        <v>-16862.69731633112</v>
      </c>
      <c r="F118" s="4">
        <f t="shared" si="7"/>
        <v>16862.69731633112</v>
      </c>
      <c r="G118" s="13">
        <f t="shared" si="8"/>
        <v>284350560.78220075</v>
      </c>
      <c r="H118" s="10">
        <f t="shared" si="9"/>
        <v>0.13854247476753989</v>
      </c>
    </row>
    <row r="119" spans="1:8" x14ac:dyDescent="0.25">
      <c r="A119">
        <v>117</v>
      </c>
      <c r="B119" s="2">
        <v>36404</v>
      </c>
      <c r="C119" s="1">
        <v>107371</v>
      </c>
      <c r="D119" s="4">
        <f t="shared" si="5"/>
        <v>139021.34520110732</v>
      </c>
      <c r="E119" s="4">
        <f t="shared" si="6"/>
        <v>-31650.345201107324</v>
      </c>
      <c r="F119" s="4">
        <f t="shared" si="7"/>
        <v>31650.345201107324</v>
      </c>
      <c r="G119" s="13">
        <f t="shared" si="8"/>
        <v>1001744351.3492575</v>
      </c>
      <c r="H119" s="10">
        <f t="shared" si="9"/>
        <v>0.29477554648003024</v>
      </c>
    </row>
    <row r="120" spans="1:8" x14ac:dyDescent="0.25">
      <c r="A120">
        <v>118</v>
      </c>
      <c r="B120" s="2">
        <v>36434</v>
      </c>
      <c r="C120" s="1">
        <v>81339</v>
      </c>
      <c r="D120" s="4">
        <f t="shared" si="5"/>
        <v>139464.99308588356</v>
      </c>
      <c r="E120" s="4">
        <f t="shared" si="6"/>
        <v>-58125.993085883558</v>
      </c>
      <c r="F120" s="4">
        <f t="shared" si="7"/>
        <v>58125.993085883558</v>
      </c>
      <c r="G120" s="13">
        <f t="shared" si="8"/>
        <v>3378631072.2201834</v>
      </c>
      <c r="H120" s="10">
        <f t="shared" si="9"/>
        <v>0.71461406073204192</v>
      </c>
    </row>
    <row r="121" spans="1:8" x14ac:dyDescent="0.25">
      <c r="A121">
        <v>119</v>
      </c>
      <c r="B121" s="2">
        <v>36465</v>
      </c>
      <c r="C121" s="1">
        <v>80401</v>
      </c>
      <c r="D121" s="4">
        <f t="shared" si="5"/>
        <v>139908.64097065976</v>
      </c>
      <c r="E121" s="4">
        <f t="shared" si="6"/>
        <v>-59507.640970659762</v>
      </c>
      <c r="F121" s="4">
        <f t="shared" si="7"/>
        <v>59507.640970659762</v>
      </c>
      <c r="G121" s="13">
        <f t="shared" si="8"/>
        <v>3541159333.8929443</v>
      </c>
      <c r="H121" s="10">
        <f t="shared" si="9"/>
        <v>0.74013558252583622</v>
      </c>
    </row>
    <row r="122" spans="1:8" x14ac:dyDescent="0.25">
      <c r="A122">
        <v>120</v>
      </c>
      <c r="B122" s="2">
        <v>36495</v>
      </c>
      <c r="C122" s="1">
        <v>78346</v>
      </c>
      <c r="D122" s="4">
        <f t="shared" si="5"/>
        <v>140352.28885543597</v>
      </c>
      <c r="E122" s="4">
        <f t="shared" si="6"/>
        <v>-62006.288855435967</v>
      </c>
      <c r="F122" s="4">
        <f t="shared" si="7"/>
        <v>62006.288855435967</v>
      </c>
      <c r="G122" s="13">
        <f t="shared" si="8"/>
        <v>3844779857.6237626</v>
      </c>
      <c r="H122" s="10">
        <f t="shared" si="9"/>
        <v>0.79144166716151387</v>
      </c>
    </row>
    <row r="123" spans="1:8" x14ac:dyDescent="0.25">
      <c r="A123">
        <v>121</v>
      </c>
      <c r="B123" s="2">
        <v>36526</v>
      </c>
      <c r="C123" s="1">
        <v>83998</v>
      </c>
      <c r="D123" s="4">
        <f t="shared" si="5"/>
        <v>140795.9367402122</v>
      </c>
      <c r="E123" s="4">
        <f t="shared" si="6"/>
        <v>-56797.936740212201</v>
      </c>
      <c r="F123" s="4">
        <f t="shared" si="7"/>
        <v>56797.936740212201</v>
      </c>
      <c r="G123" s="13">
        <f t="shared" si="8"/>
        <v>3226005617.945147</v>
      </c>
      <c r="H123" s="10">
        <f t="shared" si="9"/>
        <v>0.67618201314569637</v>
      </c>
    </row>
    <row r="124" spans="1:8" x14ac:dyDescent="0.25">
      <c r="A124">
        <v>122</v>
      </c>
      <c r="B124" s="2">
        <v>36557</v>
      </c>
      <c r="C124" s="1">
        <v>98936</v>
      </c>
      <c r="D124" s="4">
        <f t="shared" si="5"/>
        <v>141239.58462498841</v>
      </c>
      <c r="E124" s="4">
        <f t="shared" si="6"/>
        <v>-42303.584624988405</v>
      </c>
      <c r="F124" s="4">
        <f t="shared" si="7"/>
        <v>42303.584624988405</v>
      </c>
      <c r="G124" s="13">
        <f t="shared" si="8"/>
        <v>1789593272.1235554</v>
      </c>
      <c r="H124" s="10">
        <f t="shared" si="9"/>
        <v>0.42758535442092266</v>
      </c>
    </row>
    <row r="125" spans="1:8" x14ac:dyDescent="0.25">
      <c r="A125">
        <v>123</v>
      </c>
      <c r="B125" s="2">
        <v>36586</v>
      </c>
      <c r="C125" s="1">
        <v>92716</v>
      </c>
      <c r="D125" s="4">
        <f t="shared" si="5"/>
        <v>141683.23250976461</v>
      </c>
      <c r="E125" s="4">
        <f t="shared" si="6"/>
        <v>-48967.23250976461</v>
      </c>
      <c r="F125" s="4">
        <f t="shared" si="7"/>
        <v>48967.23250976461</v>
      </c>
      <c r="G125" s="13">
        <f t="shared" si="8"/>
        <v>2397789859.6653481</v>
      </c>
      <c r="H125" s="10">
        <f t="shared" si="9"/>
        <v>0.5281422031770634</v>
      </c>
    </row>
    <row r="126" spans="1:8" x14ac:dyDescent="0.25">
      <c r="A126">
        <v>124</v>
      </c>
      <c r="B126" s="2">
        <v>36617</v>
      </c>
      <c r="C126" s="1">
        <v>113309</v>
      </c>
      <c r="D126" s="4">
        <f t="shared" si="5"/>
        <v>142126.88039454084</v>
      </c>
      <c r="E126" s="4">
        <f t="shared" si="6"/>
        <v>-28817.880394540844</v>
      </c>
      <c r="F126" s="4">
        <f t="shared" si="7"/>
        <v>28817.880394540844</v>
      </c>
      <c r="G126" s="13">
        <f t="shared" si="8"/>
        <v>830470230.43406153</v>
      </c>
      <c r="H126" s="10">
        <f t="shared" si="9"/>
        <v>0.25433002139760164</v>
      </c>
    </row>
    <row r="127" spans="1:8" x14ac:dyDescent="0.25">
      <c r="A127">
        <v>125</v>
      </c>
      <c r="B127" s="2">
        <v>36647</v>
      </c>
      <c r="C127" s="1">
        <v>123089</v>
      </c>
      <c r="D127" s="4">
        <f t="shared" si="5"/>
        <v>142570.52827931705</v>
      </c>
      <c r="E127" s="4">
        <f t="shared" si="6"/>
        <v>-19481.528279317048</v>
      </c>
      <c r="F127" s="4">
        <f t="shared" si="7"/>
        <v>19481.528279317048</v>
      </c>
      <c r="G127" s="13">
        <f t="shared" si="8"/>
        <v>379529944.09782988</v>
      </c>
      <c r="H127" s="10">
        <f t="shared" si="9"/>
        <v>0.15827188684055479</v>
      </c>
    </row>
    <row r="128" spans="1:8" x14ac:dyDescent="0.25">
      <c r="A128">
        <v>126</v>
      </c>
      <c r="B128" s="2">
        <v>36678</v>
      </c>
      <c r="C128" s="1">
        <v>115922</v>
      </c>
      <c r="D128" s="4">
        <f t="shared" si="5"/>
        <v>143014.17616409325</v>
      </c>
      <c r="E128" s="4">
        <f t="shared" si="6"/>
        <v>-27092.176164093253</v>
      </c>
      <c r="F128" s="4">
        <f t="shared" si="7"/>
        <v>27092.176164093253</v>
      </c>
      <c r="G128" s="13">
        <f t="shared" si="8"/>
        <v>733986009.30626261</v>
      </c>
      <c r="H128" s="10">
        <f t="shared" si="9"/>
        <v>0.2337103928856753</v>
      </c>
    </row>
    <row r="129" spans="1:8" x14ac:dyDescent="0.25">
      <c r="A129">
        <v>127</v>
      </c>
      <c r="B129" s="2">
        <v>36708</v>
      </c>
      <c r="C129" s="1">
        <v>121700</v>
      </c>
      <c r="D129" s="4">
        <f t="shared" si="5"/>
        <v>143457.82404886949</v>
      </c>
      <c r="E129" s="4">
        <f t="shared" si="6"/>
        <v>-21757.824048869486</v>
      </c>
      <c r="F129" s="4">
        <f t="shared" si="7"/>
        <v>21757.824048869486</v>
      </c>
      <c r="G129" s="13">
        <f t="shared" si="8"/>
        <v>473402907.34156334</v>
      </c>
      <c r="H129" s="10">
        <f t="shared" si="9"/>
        <v>0.17878244904576407</v>
      </c>
    </row>
    <row r="130" spans="1:8" x14ac:dyDescent="0.25">
      <c r="A130">
        <v>128</v>
      </c>
      <c r="B130" s="2">
        <v>36739</v>
      </c>
      <c r="C130" s="1">
        <v>134259</v>
      </c>
      <c r="D130" s="4">
        <f t="shared" si="5"/>
        <v>143901.47193364569</v>
      </c>
      <c r="E130" s="4">
        <f t="shared" si="6"/>
        <v>-9642.471933645691</v>
      </c>
      <c r="F130" s="4">
        <f t="shared" si="7"/>
        <v>9642.471933645691</v>
      </c>
      <c r="G130" s="13">
        <f t="shared" si="8"/>
        <v>92977264.991144866</v>
      </c>
      <c r="H130" s="10">
        <f t="shared" si="9"/>
        <v>7.1819929640811353E-2</v>
      </c>
    </row>
    <row r="131" spans="1:8" x14ac:dyDescent="0.25">
      <c r="A131">
        <v>129</v>
      </c>
      <c r="B131" s="2">
        <v>36770</v>
      </c>
      <c r="C131" s="1">
        <v>120680</v>
      </c>
      <c r="D131" s="4">
        <f t="shared" si="5"/>
        <v>144345.1198184219</v>
      </c>
      <c r="E131" s="4">
        <f t="shared" si="6"/>
        <v>-23665.119818421896</v>
      </c>
      <c r="F131" s="4">
        <f t="shared" si="7"/>
        <v>23665.119818421896</v>
      </c>
      <c r="G131" s="13">
        <f t="shared" si="8"/>
        <v>560037896.02026474</v>
      </c>
      <c r="H131" s="10">
        <f t="shared" si="9"/>
        <v>0.19609810920137469</v>
      </c>
    </row>
    <row r="132" spans="1:8" x14ac:dyDescent="0.25">
      <c r="A132">
        <v>130</v>
      </c>
      <c r="B132" s="2">
        <v>36800</v>
      </c>
      <c r="C132" s="1">
        <v>130493</v>
      </c>
      <c r="D132" s="4">
        <f t="shared" ref="D132:D195" si="10">_xlfn.FORECAST.LINEAR(A132,$C$3:$C$394,$A$3:$A$394)</f>
        <v>144788.76770319813</v>
      </c>
      <c r="E132" s="4">
        <f t="shared" ref="E132:E195" si="11">C132-D132</f>
        <v>-14295.767703198129</v>
      </c>
      <c r="F132" s="4">
        <f t="shared" ref="F132:F195" si="12">ABS(E132)</f>
        <v>14295.767703198129</v>
      </c>
      <c r="G132" s="13">
        <f t="shared" ref="G132:G195" si="13">F132^2</f>
        <v>204368974.22380272</v>
      </c>
      <c r="H132" s="10">
        <f t="shared" ref="H132:H195" si="14">F132/C132</f>
        <v>0.10955198902008637</v>
      </c>
    </row>
    <row r="133" spans="1:8" x14ac:dyDescent="0.25">
      <c r="A133">
        <v>131</v>
      </c>
      <c r="B133" s="2">
        <v>36831</v>
      </c>
      <c r="C133" s="1">
        <v>125055</v>
      </c>
      <c r="D133" s="4">
        <f t="shared" si="10"/>
        <v>145232.41558797433</v>
      </c>
      <c r="E133" s="4">
        <f t="shared" si="11"/>
        <v>-20177.415587974334</v>
      </c>
      <c r="F133" s="4">
        <f t="shared" si="12"/>
        <v>20177.415587974334</v>
      </c>
      <c r="G133" s="13">
        <f t="shared" si="13"/>
        <v>407128099.80982965</v>
      </c>
      <c r="H133" s="10">
        <f t="shared" si="14"/>
        <v>0.16134833143796196</v>
      </c>
    </row>
    <row r="134" spans="1:8" x14ac:dyDescent="0.25">
      <c r="A134">
        <v>132</v>
      </c>
      <c r="B134" s="2">
        <v>36861</v>
      </c>
      <c r="C134" s="1">
        <v>151595</v>
      </c>
      <c r="D134" s="4">
        <f t="shared" si="10"/>
        <v>145676.06347275054</v>
      </c>
      <c r="E134" s="4">
        <f t="shared" si="11"/>
        <v>5918.9365272494615</v>
      </c>
      <c r="F134" s="4">
        <f t="shared" si="12"/>
        <v>5918.9365272494615</v>
      </c>
      <c r="G134" s="13">
        <f t="shared" si="13"/>
        <v>35033809.613607913</v>
      </c>
      <c r="H134" s="10">
        <f t="shared" si="14"/>
        <v>3.9044404678580835E-2</v>
      </c>
    </row>
    <row r="135" spans="1:8" x14ac:dyDescent="0.25">
      <c r="A135">
        <v>133</v>
      </c>
      <c r="B135" s="2">
        <v>36892</v>
      </c>
      <c r="C135" s="1">
        <v>123877</v>
      </c>
      <c r="D135" s="4">
        <f t="shared" si="10"/>
        <v>146119.71135752674</v>
      </c>
      <c r="E135" s="4">
        <f t="shared" si="11"/>
        <v>-22242.711357526743</v>
      </c>
      <c r="F135" s="4">
        <f t="shared" si="12"/>
        <v>22242.711357526743</v>
      </c>
      <c r="G135" s="13">
        <f t="shared" si="13"/>
        <v>494738208.53424919</v>
      </c>
      <c r="H135" s="10">
        <f t="shared" si="14"/>
        <v>0.17955481128479656</v>
      </c>
    </row>
    <row r="136" spans="1:8" x14ac:dyDescent="0.25">
      <c r="A136">
        <v>134</v>
      </c>
      <c r="B136" s="2">
        <v>36923</v>
      </c>
      <c r="C136" s="1">
        <v>118303</v>
      </c>
      <c r="D136" s="4">
        <f t="shared" si="10"/>
        <v>146563.35924230298</v>
      </c>
      <c r="E136" s="4">
        <f t="shared" si="11"/>
        <v>-28260.359242302977</v>
      </c>
      <c r="F136" s="4">
        <f t="shared" si="12"/>
        <v>28260.359242302977</v>
      </c>
      <c r="G136" s="13">
        <f t="shared" si="13"/>
        <v>798647904.50401926</v>
      </c>
      <c r="H136" s="10">
        <f t="shared" si="14"/>
        <v>0.23888117158738981</v>
      </c>
    </row>
    <row r="137" spans="1:8" x14ac:dyDescent="0.25">
      <c r="A137">
        <v>135</v>
      </c>
      <c r="B137" s="2">
        <v>36951</v>
      </c>
      <c r="C137" s="1">
        <v>155105</v>
      </c>
      <c r="D137" s="4">
        <f t="shared" si="10"/>
        <v>147007.00712707918</v>
      </c>
      <c r="E137" s="4">
        <f t="shared" si="11"/>
        <v>8097.9928729208186</v>
      </c>
      <c r="F137" s="4">
        <f t="shared" si="12"/>
        <v>8097.9928729208186</v>
      </c>
      <c r="G137" s="13">
        <f t="shared" si="13"/>
        <v>65577488.569876373</v>
      </c>
      <c r="H137" s="10">
        <f t="shared" si="14"/>
        <v>5.2209747415755896E-2</v>
      </c>
    </row>
    <row r="138" spans="1:8" x14ac:dyDescent="0.25">
      <c r="A138">
        <v>136</v>
      </c>
      <c r="B138" s="2">
        <v>36982</v>
      </c>
      <c r="C138" s="1">
        <v>139920</v>
      </c>
      <c r="D138" s="4">
        <f t="shared" si="10"/>
        <v>147450.65501185539</v>
      </c>
      <c r="E138" s="4">
        <f t="shared" si="11"/>
        <v>-7530.655011855386</v>
      </c>
      <c r="F138" s="4">
        <f t="shared" si="12"/>
        <v>7530.655011855386</v>
      </c>
      <c r="G138" s="13">
        <f t="shared" si="13"/>
        <v>56710764.907582641</v>
      </c>
      <c r="H138" s="10">
        <f t="shared" si="14"/>
        <v>5.3821147883471886E-2</v>
      </c>
    </row>
    <row r="139" spans="1:8" x14ac:dyDescent="0.25">
      <c r="A139">
        <v>137</v>
      </c>
      <c r="B139" s="2">
        <v>37012</v>
      </c>
      <c r="C139" s="1">
        <v>152816</v>
      </c>
      <c r="D139" s="4">
        <f t="shared" si="10"/>
        <v>147894.30289663159</v>
      </c>
      <c r="E139" s="4">
        <f t="shared" si="11"/>
        <v>4921.6971033684094</v>
      </c>
      <c r="F139" s="4">
        <f t="shared" si="12"/>
        <v>4921.6971033684094</v>
      </c>
      <c r="G139" s="13">
        <f t="shared" si="13"/>
        <v>24223102.377304994</v>
      </c>
      <c r="H139" s="10">
        <f t="shared" si="14"/>
        <v>3.2206687149044663E-2</v>
      </c>
    </row>
    <row r="140" spans="1:8" x14ac:dyDescent="0.25">
      <c r="A140">
        <v>138</v>
      </c>
      <c r="B140" s="2">
        <v>37043</v>
      </c>
      <c r="C140" s="1">
        <v>133510</v>
      </c>
      <c r="D140" s="4">
        <f t="shared" si="10"/>
        <v>148337.95078140782</v>
      </c>
      <c r="E140" s="4">
        <f t="shared" si="11"/>
        <v>-14827.950781407824</v>
      </c>
      <c r="F140" s="4">
        <f t="shared" si="12"/>
        <v>14827.950781407824</v>
      </c>
      <c r="G140" s="13">
        <f t="shared" si="13"/>
        <v>219868124.37585291</v>
      </c>
      <c r="H140" s="10">
        <f t="shared" si="14"/>
        <v>0.11106247308372275</v>
      </c>
    </row>
    <row r="141" spans="1:8" x14ac:dyDescent="0.25">
      <c r="A141">
        <v>139</v>
      </c>
      <c r="B141" s="2">
        <v>37073</v>
      </c>
      <c r="C141" s="1">
        <v>138828</v>
      </c>
      <c r="D141" s="4">
        <f t="shared" si="10"/>
        <v>148781.59866618403</v>
      </c>
      <c r="E141" s="4">
        <f t="shared" si="11"/>
        <v>-9953.5986661840288</v>
      </c>
      <c r="F141" s="4">
        <f t="shared" si="12"/>
        <v>9953.5986661840288</v>
      </c>
      <c r="G141" s="13">
        <f t="shared" si="13"/>
        <v>99074126.407460481</v>
      </c>
      <c r="H141" s="10">
        <f t="shared" si="14"/>
        <v>7.1697342511482035E-2</v>
      </c>
    </row>
    <row r="142" spans="1:8" x14ac:dyDescent="0.25">
      <c r="A142">
        <v>140</v>
      </c>
      <c r="B142" s="2">
        <v>37104</v>
      </c>
      <c r="C142" s="1">
        <v>139347</v>
      </c>
      <c r="D142" s="4">
        <f t="shared" si="10"/>
        <v>149225.24655096023</v>
      </c>
      <c r="E142" s="4">
        <f t="shared" si="11"/>
        <v>-9878.2465509602334</v>
      </c>
      <c r="F142" s="4">
        <f t="shared" si="12"/>
        <v>9878.2465509602334</v>
      </c>
      <c r="G142" s="13">
        <f t="shared" si="13"/>
        <v>97579754.921557754</v>
      </c>
      <c r="H142" s="10">
        <f t="shared" si="14"/>
        <v>7.0889553065083807E-2</v>
      </c>
    </row>
    <row r="143" spans="1:8" x14ac:dyDescent="0.25">
      <c r="A143">
        <v>141</v>
      </c>
      <c r="B143" s="2">
        <v>37135</v>
      </c>
      <c r="C143" s="1">
        <v>108303</v>
      </c>
      <c r="D143" s="4">
        <f t="shared" si="10"/>
        <v>149668.89443573647</v>
      </c>
      <c r="E143" s="4">
        <f t="shared" si="11"/>
        <v>-41365.894435736467</v>
      </c>
      <c r="F143" s="4">
        <f t="shared" si="12"/>
        <v>41365.894435736467</v>
      </c>
      <c r="G143" s="13">
        <f t="shared" si="13"/>
        <v>1711137222.4684932</v>
      </c>
      <c r="H143" s="10">
        <f t="shared" si="14"/>
        <v>0.38194597043236539</v>
      </c>
    </row>
    <row r="144" spans="1:8" x14ac:dyDescent="0.25">
      <c r="A144">
        <v>142</v>
      </c>
      <c r="B144" s="2">
        <v>37165</v>
      </c>
      <c r="C144" s="1">
        <v>125664</v>
      </c>
      <c r="D144" s="4">
        <f t="shared" si="10"/>
        <v>150112.54232051267</v>
      </c>
      <c r="E144" s="4">
        <f t="shared" si="11"/>
        <v>-24448.542320512672</v>
      </c>
      <c r="F144" s="4">
        <f t="shared" si="12"/>
        <v>24448.542320512672</v>
      </c>
      <c r="G144" s="13">
        <f t="shared" si="13"/>
        <v>597731221.59789908</v>
      </c>
      <c r="H144" s="10">
        <f t="shared" si="14"/>
        <v>0.19455486313114873</v>
      </c>
    </row>
    <row r="145" spans="1:8" x14ac:dyDescent="0.25">
      <c r="A145">
        <v>143</v>
      </c>
      <c r="B145" s="2">
        <v>37196</v>
      </c>
      <c r="C145" s="1">
        <v>126197</v>
      </c>
      <c r="D145" s="4">
        <f t="shared" si="10"/>
        <v>150556.19020528888</v>
      </c>
      <c r="E145" s="4">
        <f t="shared" si="11"/>
        <v>-24359.190205288876</v>
      </c>
      <c r="F145" s="4">
        <f t="shared" si="12"/>
        <v>24359.190205288876</v>
      </c>
      <c r="G145" s="13">
        <f t="shared" si="13"/>
        <v>593370147.45744157</v>
      </c>
      <c r="H145" s="10">
        <f t="shared" si="14"/>
        <v>0.19302511315870327</v>
      </c>
    </row>
    <row r="146" spans="1:8" x14ac:dyDescent="0.25">
      <c r="A146">
        <v>144</v>
      </c>
      <c r="B146" s="2">
        <v>37226</v>
      </c>
      <c r="C146" s="1">
        <v>125058</v>
      </c>
      <c r="D146" s="4">
        <f t="shared" si="10"/>
        <v>150999.83809006511</v>
      </c>
      <c r="E146" s="4">
        <f t="shared" si="11"/>
        <v>-25941.83809006511</v>
      </c>
      <c r="F146" s="4">
        <f t="shared" si="12"/>
        <v>25941.83809006511</v>
      </c>
      <c r="G146" s="13">
        <f t="shared" si="13"/>
        <v>672978963.491153</v>
      </c>
      <c r="H146" s="10">
        <f t="shared" si="14"/>
        <v>0.20743845327819979</v>
      </c>
    </row>
    <row r="147" spans="1:8" x14ac:dyDescent="0.25">
      <c r="A147">
        <v>145</v>
      </c>
      <c r="B147" s="2">
        <v>37257</v>
      </c>
      <c r="C147" s="1">
        <v>114671</v>
      </c>
      <c r="D147" s="4">
        <f t="shared" si="10"/>
        <v>151443.48597484131</v>
      </c>
      <c r="E147" s="4">
        <f t="shared" si="11"/>
        <v>-36772.485974841315</v>
      </c>
      <c r="F147" s="4">
        <f t="shared" si="12"/>
        <v>36772.485974841315</v>
      </c>
      <c r="G147" s="13">
        <f t="shared" si="13"/>
        <v>1352215724.7699013</v>
      </c>
      <c r="H147" s="10">
        <f t="shared" si="14"/>
        <v>0.32067816601269122</v>
      </c>
    </row>
    <row r="148" spans="1:8" x14ac:dyDescent="0.25">
      <c r="A148">
        <v>146</v>
      </c>
      <c r="B148" s="2">
        <v>37288</v>
      </c>
      <c r="C148" s="1">
        <v>97388</v>
      </c>
      <c r="D148" s="4">
        <f t="shared" si="10"/>
        <v>151887.13385961752</v>
      </c>
      <c r="E148" s="4">
        <f t="shared" si="11"/>
        <v>-54499.133859617519</v>
      </c>
      <c r="F148" s="4">
        <f t="shared" si="12"/>
        <v>54499.133859617519</v>
      </c>
      <c r="G148" s="13">
        <f t="shared" si="13"/>
        <v>2970155591.4485087</v>
      </c>
      <c r="H148" s="10">
        <f t="shared" si="14"/>
        <v>0.55960830759043745</v>
      </c>
    </row>
    <row r="149" spans="1:8" x14ac:dyDescent="0.25">
      <c r="A149">
        <v>147</v>
      </c>
      <c r="B149" s="2">
        <v>37316</v>
      </c>
      <c r="C149" s="1">
        <v>123553</v>
      </c>
      <c r="D149" s="4">
        <f t="shared" si="10"/>
        <v>152330.78174439375</v>
      </c>
      <c r="E149" s="4">
        <f t="shared" si="11"/>
        <v>-28777.781744393753</v>
      </c>
      <c r="F149" s="4">
        <f t="shared" si="12"/>
        <v>28777.781744393753</v>
      </c>
      <c r="G149" s="13">
        <f t="shared" si="13"/>
        <v>828160722.12796235</v>
      </c>
      <c r="H149" s="10">
        <f t="shared" si="14"/>
        <v>0.23291851872794472</v>
      </c>
    </row>
    <row r="150" spans="1:8" x14ac:dyDescent="0.25">
      <c r="A150">
        <v>148</v>
      </c>
      <c r="B150" s="2">
        <v>37347</v>
      </c>
      <c r="C150" s="1">
        <v>138638</v>
      </c>
      <c r="D150" s="4">
        <f t="shared" si="10"/>
        <v>152774.42962916996</v>
      </c>
      <c r="E150" s="4">
        <f t="shared" si="11"/>
        <v>-14136.429629169957</v>
      </c>
      <c r="F150" s="4">
        <f t="shared" si="12"/>
        <v>14136.429629169957</v>
      </c>
      <c r="G150" s="13">
        <f t="shared" si="13"/>
        <v>199838642.66047427</v>
      </c>
      <c r="H150" s="10">
        <f t="shared" si="14"/>
        <v>0.10196648558959273</v>
      </c>
    </row>
    <row r="151" spans="1:8" x14ac:dyDescent="0.25">
      <c r="A151">
        <v>149</v>
      </c>
      <c r="B151" s="2">
        <v>37377</v>
      </c>
      <c r="C151" s="1">
        <v>122965</v>
      </c>
      <c r="D151" s="4">
        <f t="shared" si="10"/>
        <v>153218.07751394616</v>
      </c>
      <c r="E151" s="4">
        <f t="shared" si="11"/>
        <v>-30253.077513946162</v>
      </c>
      <c r="F151" s="4">
        <f t="shared" si="12"/>
        <v>30253.077513946162</v>
      </c>
      <c r="G151" s="13">
        <f t="shared" si="13"/>
        <v>915248699.06483495</v>
      </c>
      <c r="H151" s="10">
        <f t="shared" si="14"/>
        <v>0.24602998832144238</v>
      </c>
    </row>
    <row r="152" spans="1:8" x14ac:dyDescent="0.25">
      <c r="A152">
        <v>150</v>
      </c>
      <c r="B152" s="2">
        <v>37408</v>
      </c>
      <c r="C152" s="1">
        <v>107277</v>
      </c>
      <c r="D152" s="4">
        <f t="shared" si="10"/>
        <v>153661.7253987224</v>
      </c>
      <c r="E152" s="4">
        <f t="shared" si="11"/>
        <v>-46384.725398722396</v>
      </c>
      <c r="F152" s="4">
        <f t="shared" si="12"/>
        <v>46384.725398722396</v>
      </c>
      <c r="G152" s="13">
        <f t="shared" si="13"/>
        <v>2151542750.3148823</v>
      </c>
      <c r="H152" s="10">
        <f t="shared" si="14"/>
        <v>0.43238276050525642</v>
      </c>
    </row>
    <row r="153" spans="1:8" x14ac:dyDescent="0.25">
      <c r="A153">
        <v>151</v>
      </c>
      <c r="B153" s="2">
        <v>37438</v>
      </c>
      <c r="C153" s="1">
        <v>123485</v>
      </c>
      <c r="D153" s="4">
        <f t="shared" si="10"/>
        <v>154105.3732834986</v>
      </c>
      <c r="E153" s="4">
        <f t="shared" si="11"/>
        <v>-30620.3732834986</v>
      </c>
      <c r="F153" s="4">
        <f t="shared" si="12"/>
        <v>30620.3732834986</v>
      </c>
      <c r="G153" s="13">
        <f t="shared" si="13"/>
        <v>937607260.02079487</v>
      </c>
      <c r="H153" s="10">
        <f t="shared" si="14"/>
        <v>0.24796836282543305</v>
      </c>
    </row>
    <row r="154" spans="1:8" x14ac:dyDescent="0.25">
      <c r="A154">
        <v>152</v>
      </c>
      <c r="B154" s="2">
        <v>37469</v>
      </c>
      <c r="C154" s="1">
        <v>126754</v>
      </c>
      <c r="D154" s="4">
        <f t="shared" si="10"/>
        <v>154549.0211682748</v>
      </c>
      <c r="E154" s="4">
        <f t="shared" si="11"/>
        <v>-27795.021168274805</v>
      </c>
      <c r="F154" s="4">
        <f t="shared" si="12"/>
        <v>27795.021168274805</v>
      </c>
      <c r="G154" s="13">
        <f t="shared" si="13"/>
        <v>772563201.74484456</v>
      </c>
      <c r="H154" s="10">
        <f t="shared" si="14"/>
        <v>0.21928318765699548</v>
      </c>
    </row>
    <row r="155" spans="1:8" x14ac:dyDescent="0.25">
      <c r="A155">
        <v>153</v>
      </c>
      <c r="B155" s="2">
        <v>37500</v>
      </c>
      <c r="C155" s="1">
        <v>129428</v>
      </c>
      <c r="D155" s="4">
        <f t="shared" si="10"/>
        <v>154992.66905305104</v>
      </c>
      <c r="E155" s="4">
        <f t="shared" si="11"/>
        <v>-25564.669053051039</v>
      </c>
      <c r="F155" s="4">
        <f t="shared" si="12"/>
        <v>25564.669053051039</v>
      </c>
      <c r="G155" s="13">
        <f t="shared" si="13"/>
        <v>653552303.79202545</v>
      </c>
      <c r="H155" s="10">
        <f t="shared" si="14"/>
        <v>0.19752039012463329</v>
      </c>
    </row>
    <row r="156" spans="1:8" x14ac:dyDescent="0.25">
      <c r="A156">
        <v>154</v>
      </c>
      <c r="B156" s="2">
        <v>37530</v>
      </c>
      <c r="C156" s="1">
        <v>137811</v>
      </c>
      <c r="D156" s="4">
        <f t="shared" si="10"/>
        <v>155436.31693782724</v>
      </c>
      <c r="E156" s="4">
        <f t="shared" si="11"/>
        <v>-17625.316937827243</v>
      </c>
      <c r="F156" s="4">
        <f t="shared" si="12"/>
        <v>17625.316937827243</v>
      </c>
      <c r="G156" s="13">
        <f t="shared" si="13"/>
        <v>310651797.15885991</v>
      </c>
      <c r="H156" s="10">
        <f t="shared" si="14"/>
        <v>0.12789484829097272</v>
      </c>
    </row>
    <row r="157" spans="1:8" x14ac:dyDescent="0.25">
      <c r="A157">
        <v>155</v>
      </c>
      <c r="B157" s="2">
        <v>37561</v>
      </c>
      <c r="C157" s="1">
        <v>118278</v>
      </c>
      <c r="D157" s="4">
        <f t="shared" si="10"/>
        <v>155879.96482260345</v>
      </c>
      <c r="E157" s="4">
        <f t="shared" si="11"/>
        <v>-37601.964822603448</v>
      </c>
      <c r="F157" s="4">
        <f t="shared" si="12"/>
        <v>37601.964822603448</v>
      </c>
      <c r="G157" s="13">
        <f t="shared" si="13"/>
        <v>1413907758.5203071</v>
      </c>
      <c r="H157" s="10">
        <f t="shared" si="14"/>
        <v>0.31791174032874625</v>
      </c>
    </row>
    <row r="158" spans="1:8" x14ac:dyDescent="0.25">
      <c r="A158">
        <v>156</v>
      </c>
      <c r="B158" s="2">
        <v>37591</v>
      </c>
      <c r="C158" s="1">
        <v>126239</v>
      </c>
      <c r="D158" s="4">
        <f t="shared" si="10"/>
        <v>156323.61270737968</v>
      </c>
      <c r="E158" s="4">
        <f t="shared" si="11"/>
        <v>-30084.612707379682</v>
      </c>
      <c r="F158" s="4">
        <f t="shared" si="12"/>
        <v>30084.612707379682</v>
      </c>
      <c r="G158" s="13">
        <f t="shared" si="13"/>
        <v>905083921.75303102</v>
      </c>
      <c r="H158" s="10">
        <f t="shared" si="14"/>
        <v>0.23831472609399379</v>
      </c>
    </row>
    <row r="159" spans="1:8" x14ac:dyDescent="0.25">
      <c r="A159">
        <v>157</v>
      </c>
      <c r="B159" s="2">
        <v>37622</v>
      </c>
      <c r="C159" s="1">
        <v>117222</v>
      </c>
      <c r="D159" s="4">
        <f t="shared" si="10"/>
        <v>156767.26059215589</v>
      </c>
      <c r="E159" s="4">
        <f t="shared" si="11"/>
        <v>-39545.260592155886</v>
      </c>
      <c r="F159" s="4">
        <f t="shared" si="12"/>
        <v>39545.260592155886</v>
      </c>
      <c r="G159" s="13">
        <f t="shared" si="13"/>
        <v>1563827635.3015172</v>
      </c>
      <c r="H159" s="10">
        <f t="shared" si="14"/>
        <v>0.33735357349436018</v>
      </c>
    </row>
    <row r="160" spans="1:8" x14ac:dyDescent="0.25">
      <c r="A160">
        <v>158</v>
      </c>
      <c r="B160" s="2">
        <v>37653</v>
      </c>
      <c r="C160" s="1">
        <v>117920</v>
      </c>
      <c r="D160" s="4">
        <f t="shared" si="10"/>
        <v>157210.90847693209</v>
      </c>
      <c r="E160" s="4">
        <f t="shared" si="11"/>
        <v>-39290.908476932091</v>
      </c>
      <c r="F160" s="4">
        <f t="shared" si="12"/>
        <v>39290.908476932091</v>
      </c>
      <c r="G160" s="13">
        <f t="shared" si="13"/>
        <v>1543775488.9426541</v>
      </c>
      <c r="H160" s="10">
        <f t="shared" si="14"/>
        <v>0.33319969875281624</v>
      </c>
    </row>
    <row r="161" spans="1:8" x14ac:dyDescent="0.25">
      <c r="A161">
        <v>159</v>
      </c>
      <c r="B161" s="2">
        <v>37681</v>
      </c>
      <c r="C161" s="1">
        <v>102578</v>
      </c>
      <c r="D161" s="4">
        <f t="shared" si="10"/>
        <v>157654.55636170832</v>
      </c>
      <c r="E161" s="4">
        <f t="shared" si="11"/>
        <v>-55076.556361708324</v>
      </c>
      <c r="F161" s="4">
        <f t="shared" si="12"/>
        <v>55076.556361708324</v>
      </c>
      <c r="G161" s="13">
        <f t="shared" si="13"/>
        <v>3033427060.6644335</v>
      </c>
      <c r="H161" s="10">
        <f t="shared" si="14"/>
        <v>0.53692367136918562</v>
      </c>
    </row>
    <row r="162" spans="1:8" x14ac:dyDescent="0.25">
      <c r="A162">
        <v>160</v>
      </c>
      <c r="B162" s="2">
        <v>37712</v>
      </c>
      <c r="C162" s="1">
        <v>108860</v>
      </c>
      <c r="D162" s="4">
        <f t="shared" si="10"/>
        <v>158098.20424648453</v>
      </c>
      <c r="E162" s="4">
        <f t="shared" si="11"/>
        <v>-49238.204246484529</v>
      </c>
      <c r="F162" s="4">
        <f t="shared" si="12"/>
        <v>49238.204246484529</v>
      </c>
      <c r="G162" s="13">
        <f t="shared" si="13"/>
        <v>2424400757.4185271</v>
      </c>
      <c r="H162" s="10">
        <f t="shared" si="14"/>
        <v>0.45230758999159038</v>
      </c>
    </row>
    <row r="163" spans="1:8" x14ac:dyDescent="0.25">
      <c r="A163">
        <v>161</v>
      </c>
      <c r="B163" s="2">
        <v>37742</v>
      </c>
      <c r="C163" s="1">
        <v>106581</v>
      </c>
      <c r="D163" s="4">
        <f t="shared" si="10"/>
        <v>158541.85213126073</v>
      </c>
      <c r="E163" s="4">
        <f t="shared" si="11"/>
        <v>-51960.852131260734</v>
      </c>
      <c r="F163" s="4">
        <f t="shared" si="12"/>
        <v>51960.852131260734</v>
      </c>
      <c r="G163" s="13">
        <f t="shared" si="13"/>
        <v>2699930154.2067432</v>
      </c>
      <c r="H163" s="10">
        <f t="shared" si="14"/>
        <v>0.48752453187022765</v>
      </c>
    </row>
    <row r="164" spans="1:8" x14ac:dyDescent="0.25">
      <c r="A164">
        <v>162</v>
      </c>
      <c r="B164" s="2">
        <v>37773</v>
      </c>
      <c r="C164" s="1">
        <v>99897</v>
      </c>
      <c r="D164" s="4">
        <f t="shared" si="10"/>
        <v>158985.50001603697</v>
      </c>
      <c r="E164" s="4">
        <f t="shared" si="11"/>
        <v>-59088.500016036967</v>
      </c>
      <c r="F164" s="4">
        <f t="shared" si="12"/>
        <v>59088.500016036967</v>
      </c>
      <c r="G164" s="13">
        <f t="shared" si="13"/>
        <v>3491450834.1452007</v>
      </c>
      <c r="H164" s="10">
        <f t="shared" si="14"/>
        <v>0.59149423922677324</v>
      </c>
    </row>
    <row r="165" spans="1:8" x14ac:dyDescent="0.25">
      <c r="A165">
        <v>163</v>
      </c>
      <c r="B165" s="2">
        <v>37803</v>
      </c>
      <c r="C165" s="1">
        <v>113171</v>
      </c>
      <c r="D165" s="4">
        <f t="shared" si="10"/>
        <v>159429.14790081317</v>
      </c>
      <c r="E165" s="4">
        <f t="shared" si="11"/>
        <v>-46258.147900813172</v>
      </c>
      <c r="F165" s="4">
        <f t="shared" si="12"/>
        <v>46258.147900813172</v>
      </c>
      <c r="G165" s="13">
        <f t="shared" si="13"/>
        <v>2139816247.213506</v>
      </c>
      <c r="H165" s="10">
        <f t="shared" si="14"/>
        <v>0.40874559649391778</v>
      </c>
    </row>
    <row r="166" spans="1:8" x14ac:dyDescent="0.25">
      <c r="A166">
        <v>164</v>
      </c>
      <c r="B166" s="2">
        <v>37834</v>
      </c>
      <c r="C166" s="1">
        <v>99252</v>
      </c>
      <c r="D166" s="4">
        <f t="shared" si="10"/>
        <v>159872.79578558938</v>
      </c>
      <c r="E166" s="4">
        <f t="shared" si="11"/>
        <v>-60620.795785589376</v>
      </c>
      <c r="F166" s="4">
        <f t="shared" si="12"/>
        <v>60620.795785589376</v>
      </c>
      <c r="G166" s="13">
        <f t="shared" si="13"/>
        <v>3674880881.6781306</v>
      </c>
      <c r="H166" s="10">
        <f t="shared" si="14"/>
        <v>0.61077656657386625</v>
      </c>
    </row>
    <row r="167" spans="1:8" x14ac:dyDescent="0.25">
      <c r="A167">
        <v>165</v>
      </c>
      <c r="B167" s="2">
        <v>37865</v>
      </c>
      <c r="C167" s="1">
        <v>125557</v>
      </c>
      <c r="D167" s="4">
        <f t="shared" si="10"/>
        <v>160316.44367036561</v>
      </c>
      <c r="E167" s="4">
        <f t="shared" si="11"/>
        <v>-34759.44367036561</v>
      </c>
      <c r="F167" s="4">
        <f t="shared" si="12"/>
        <v>34759.44367036561</v>
      </c>
      <c r="G167" s="13">
        <f t="shared" si="13"/>
        <v>1208218924.27332</v>
      </c>
      <c r="H167" s="10">
        <f t="shared" si="14"/>
        <v>0.27684194167083964</v>
      </c>
    </row>
    <row r="168" spans="1:8" x14ac:dyDescent="0.25">
      <c r="A168">
        <v>166</v>
      </c>
      <c r="B168" s="2">
        <v>37895</v>
      </c>
      <c r="C168" s="1">
        <v>140872</v>
      </c>
      <c r="D168" s="4">
        <f t="shared" si="10"/>
        <v>160760.09155514181</v>
      </c>
      <c r="E168" s="4">
        <f t="shared" si="11"/>
        <v>-19888.091555141815</v>
      </c>
      <c r="F168" s="4">
        <f t="shared" si="12"/>
        <v>19888.091555141815</v>
      </c>
      <c r="G168" s="13">
        <f t="shared" si="13"/>
        <v>395536185.70570314</v>
      </c>
      <c r="H168" s="10">
        <f t="shared" si="14"/>
        <v>0.14117845672058191</v>
      </c>
    </row>
    <row r="169" spans="1:8" x14ac:dyDescent="0.25">
      <c r="A169">
        <v>167</v>
      </c>
      <c r="B169" s="2">
        <v>37926</v>
      </c>
      <c r="C169" s="1">
        <v>130398</v>
      </c>
      <c r="D169" s="4">
        <f t="shared" si="10"/>
        <v>161203.73943991802</v>
      </c>
      <c r="E169" s="4">
        <f t="shared" si="11"/>
        <v>-30805.739439918019</v>
      </c>
      <c r="F169" s="4">
        <f t="shared" si="12"/>
        <v>30805.739439918019</v>
      </c>
      <c r="G169" s="13">
        <f t="shared" si="13"/>
        <v>948993582.44012058</v>
      </c>
      <c r="H169" s="10">
        <f t="shared" si="14"/>
        <v>0.23624395650177166</v>
      </c>
    </row>
    <row r="170" spans="1:8" x14ac:dyDescent="0.25">
      <c r="A170">
        <v>168</v>
      </c>
      <c r="B170" s="2">
        <v>37956</v>
      </c>
      <c r="C170" s="1">
        <v>169073</v>
      </c>
      <c r="D170" s="4">
        <f t="shared" si="10"/>
        <v>161647.38732469425</v>
      </c>
      <c r="E170" s="4">
        <f t="shared" si="11"/>
        <v>7425.612675305747</v>
      </c>
      <c r="F170" s="4">
        <f t="shared" si="12"/>
        <v>7425.612675305747</v>
      </c>
      <c r="G170" s="13">
        <f t="shared" si="13"/>
        <v>55139723.603661373</v>
      </c>
      <c r="H170" s="10">
        <f t="shared" si="14"/>
        <v>4.3919565367064803E-2</v>
      </c>
    </row>
    <row r="171" spans="1:8" x14ac:dyDescent="0.25">
      <c r="A171">
        <v>169</v>
      </c>
      <c r="B171" s="2">
        <v>37987</v>
      </c>
      <c r="C171" s="1">
        <v>107522</v>
      </c>
      <c r="D171" s="4">
        <f t="shared" si="10"/>
        <v>162091.03520947046</v>
      </c>
      <c r="E171" s="4">
        <f t="shared" si="11"/>
        <v>-54569.035209470458</v>
      </c>
      <c r="F171" s="4">
        <f t="shared" si="12"/>
        <v>54569.035209470458</v>
      </c>
      <c r="G171" s="13">
        <f t="shared" si="13"/>
        <v>2977779603.6924267</v>
      </c>
      <c r="H171" s="10">
        <f t="shared" si="14"/>
        <v>0.5075150686321912</v>
      </c>
    </row>
    <row r="172" spans="1:8" x14ac:dyDescent="0.25">
      <c r="A172">
        <v>170</v>
      </c>
      <c r="B172" s="2">
        <v>38018</v>
      </c>
      <c r="C172" s="1">
        <v>104931</v>
      </c>
      <c r="D172" s="4">
        <f t="shared" si="10"/>
        <v>162534.68309424666</v>
      </c>
      <c r="E172" s="4">
        <f t="shared" si="11"/>
        <v>-57603.683094246662</v>
      </c>
      <c r="F172" s="4">
        <f t="shared" si="12"/>
        <v>57603.683094246662</v>
      </c>
      <c r="G172" s="13">
        <f t="shared" si="13"/>
        <v>3318184306.0223989</v>
      </c>
      <c r="H172" s="10">
        <f t="shared" si="14"/>
        <v>0.54896725557029535</v>
      </c>
    </row>
    <row r="173" spans="1:8" x14ac:dyDescent="0.25">
      <c r="A173">
        <v>171</v>
      </c>
      <c r="B173" s="2">
        <v>38047</v>
      </c>
      <c r="C173" s="1">
        <v>141465</v>
      </c>
      <c r="D173" s="4">
        <f t="shared" si="10"/>
        <v>162978.3309790229</v>
      </c>
      <c r="E173" s="4">
        <f t="shared" si="11"/>
        <v>-21513.330979022896</v>
      </c>
      <c r="F173" s="4">
        <f t="shared" si="12"/>
        <v>21513.330979022896</v>
      </c>
      <c r="G173" s="13">
        <f t="shared" si="13"/>
        <v>462823409.81298625</v>
      </c>
      <c r="H173" s="10">
        <f t="shared" si="14"/>
        <v>0.15207529055966421</v>
      </c>
    </row>
    <row r="174" spans="1:8" x14ac:dyDescent="0.25">
      <c r="A174">
        <v>172</v>
      </c>
      <c r="B174" s="2">
        <v>38078</v>
      </c>
      <c r="C174" s="1">
        <v>115479</v>
      </c>
      <c r="D174" s="4">
        <f t="shared" si="10"/>
        <v>163421.9788637991</v>
      </c>
      <c r="E174" s="4">
        <f t="shared" si="11"/>
        <v>-47942.978863799101</v>
      </c>
      <c r="F174" s="4">
        <f t="shared" si="12"/>
        <v>47942.978863799101</v>
      </c>
      <c r="G174" s="13">
        <f t="shared" si="13"/>
        <v>2298529222.3346872</v>
      </c>
      <c r="H174" s="10">
        <f t="shared" si="14"/>
        <v>0.41516621085910943</v>
      </c>
    </row>
    <row r="175" spans="1:8" x14ac:dyDescent="0.25">
      <c r="A175">
        <v>173</v>
      </c>
      <c r="B175" s="2">
        <v>38108</v>
      </c>
      <c r="C175" s="1">
        <v>123311</v>
      </c>
      <c r="D175" s="4">
        <f t="shared" si="10"/>
        <v>163865.62674857531</v>
      </c>
      <c r="E175" s="4">
        <f t="shared" si="11"/>
        <v>-40554.626748575305</v>
      </c>
      <c r="F175" s="4">
        <f t="shared" si="12"/>
        <v>40554.626748575305</v>
      </c>
      <c r="G175" s="13">
        <f t="shared" si="13"/>
        <v>1644677750.7162597</v>
      </c>
      <c r="H175" s="10">
        <f t="shared" si="14"/>
        <v>0.32888085206165957</v>
      </c>
    </row>
    <row r="176" spans="1:8" x14ac:dyDescent="0.25">
      <c r="A176">
        <v>174</v>
      </c>
      <c r="B176" s="2">
        <v>38139</v>
      </c>
      <c r="C176" s="1">
        <v>130753</v>
      </c>
      <c r="D176" s="4">
        <f t="shared" si="10"/>
        <v>164309.27463335154</v>
      </c>
      <c r="E176" s="4">
        <f t="shared" si="11"/>
        <v>-33556.274633351539</v>
      </c>
      <c r="F176" s="4">
        <f t="shared" si="12"/>
        <v>33556.274633351539</v>
      </c>
      <c r="G176" s="13">
        <f t="shared" si="13"/>
        <v>1126023567.2689118</v>
      </c>
      <c r="H176" s="10">
        <f t="shared" si="14"/>
        <v>0.25663865940629688</v>
      </c>
    </row>
    <row r="177" spans="1:8" x14ac:dyDescent="0.25">
      <c r="A177">
        <v>175</v>
      </c>
      <c r="B177" s="2">
        <v>38169</v>
      </c>
      <c r="C177" s="1">
        <v>133848</v>
      </c>
      <c r="D177" s="4">
        <f t="shared" si="10"/>
        <v>164752.92251812771</v>
      </c>
      <c r="E177" s="4">
        <f t="shared" si="11"/>
        <v>-30904.922518127714</v>
      </c>
      <c r="F177" s="4">
        <f t="shared" si="12"/>
        <v>30904.922518127714</v>
      </c>
      <c r="G177" s="13">
        <f t="shared" si="13"/>
        <v>955114235.8514775</v>
      </c>
      <c r="H177" s="10">
        <f t="shared" si="14"/>
        <v>0.2308956616320581</v>
      </c>
    </row>
    <row r="178" spans="1:8" x14ac:dyDescent="0.25">
      <c r="A178">
        <v>176</v>
      </c>
      <c r="B178" s="2">
        <v>38200</v>
      </c>
      <c r="C178" s="1">
        <v>130234</v>
      </c>
      <c r="D178" s="4">
        <f t="shared" si="10"/>
        <v>165196.57040290395</v>
      </c>
      <c r="E178" s="4">
        <f t="shared" si="11"/>
        <v>-34962.570402903948</v>
      </c>
      <c r="F178" s="4">
        <f t="shared" si="12"/>
        <v>34962.570402903948</v>
      </c>
      <c r="G178" s="13">
        <f t="shared" si="13"/>
        <v>1222381329.1780152</v>
      </c>
      <c r="H178" s="10">
        <f t="shared" si="14"/>
        <v>0.26845962193362677</v>
      </c>
    </row>
    <row r="179" spans="1:8" x14ac:dyDescent="0.25">
      <c r="A179">
        <v>177</v>
      </c>
      <c r="B179" s="2">
        <v>38231</v>
      </c>
      <c r="C179" s="1">
        <v>137402</v>
      </c>
      <c r="D179" s="4">
        <f t="shared" si="10"/>
        <v>165640.21828768018</v>
      </c>
      <c r="E179" s="4">
        <f t="shared" si="11"/>
        <v>-28238.218287680182</v>
      </c>
      <c r="F179" s="4">
        <f t="shared" si="12"/>
        <v>28238.218287680182</v>
      </c>
      <c r="G179" s="13">
        <f t="shared" si="13"/>
        <v>797396972.06267548</v>
      </c>
      <c r="H179" s="10">
        <f t="shared" si="14"/>
        <v>0.20551533665943861</v>
      </c>
    </row>
    <row r="180" spans="1:8" x14ac:dyDescent="0.25">
      <c r="A180">
        <v>178</v>
      </c>
      <c r="B180" s="2">
        <v>38261</v>
      </c>
      <c r="C180" s="1">
        <v>137196</v>
      </c>
      <c r="D180" s="4">
        <f t="shared" si="10"/>
        <v>166083.86617245636</v>
      </c>
      <c r="E180" s="4">
        <f t="shared" si="11"/>
        <v>-28887.866172456357</v>
      </c>
      <c r="F180" s="4">
        <f t="shared" si="12"/>
        <v>28887.866172456357</v>
      </c>
      <c r="G180" s="13">
        <f t="shared" si="13"/>
        <v>834508811.99774826</v>
      </c>
      <c r="H180" s="10">
        <f t="shared" si="14"/>
        <v>0.21055909918989152</v>
      </c>
    </row>
    <row r="181" spans="1:8" x14ac:dyDescent="0.25">
      <c r="A181">
        <v>179</v>
      </c>
      <c r="B181" s="2">
        <v>38292</v>
      </c>
      <c r="C181" s="1">
        <v>138814</v>
      </c>
      <c r="D181" s="4">
        <f t="shared" si="10"/>
        <v>166527.51405723259</v>
      </c>
      <c r="E181" s="4">
        <f t="shared" si="11"/>
        <v>-27713.514057232591</v>
      </c>
      <c r="F181" s="4">
        <f t="shared" si="12"/>
        <v>27713.514057232591</v>
      </c>
      <c r="G181" s="13">
        <f t="shared" si="13"/>
        <v>768038861.40042841</v>
      </c>
      <c r="H181" s="10">
        <f t="shared" si="14"/>
        <v>0.19964494976899008</v>
      </c>
    </row>
    <row r="182" spans="1:8" x14ac:dyDescent="0.25">
      <c r="A182">
        <v>180</v>
      </c>
      <c r="B182" s="2">
        <v>38322</v>
      </c>
      <c r="C182" s="1">
        <v>177881</v>
      </c>
      <c r="D182" s="4">
        <f t="shared" si="10"/>
        <v>166971.16194200882</v>
      </c>
      <c r="E182" s="4">
        <f t="shared" si="11"/>
        <v>10909.838057991175</v>
      </c>
      <c r="F182" s="4">
        <f t="shared" si="12"/>
        <v>10909.838057991175</v>
      </c>
      <c r="G182" s="13">
        <f t="shared" si="13"/>
        <v>119024566.45159267</v>
      </c>
      <c r="H182" s="10">
        <f t="shared" si="14"/>
        <v>6.133222805128808E-2</v>
      </c>
    </row>
    <row r="183" spans="1:8" x14ac:dyDescent="0.25">
      <c r="A183">
        <v>181</v>
      </c>
      <c r="B183" s="2">
        <v>38353</v>
      </c>
      <c r="C183" s="1">
        <v>106660</v>
      </c>
      <c r="D183" s="4">
        <f t="shared" si="10"/>
        <v>167414.809826785</v>
      </c>
      <c r="E183" s="4">
        <f t="shared" si="11"/>
        <v>-60754.809826785</v>
      </c>
      <c r="F183" s="4">
        <f t="shared" si="12"/>
        <v>60754.809826785</v>
      </c>
      <c r="G183" s="13">
        <f t="shared" si="13"/>
        <v>3691146917.0888114</v>
      </c>
      <c r="H183" s="10">
        <f t="shared" si="14"/>
        <v>0.56961194287253891</v>
      </c>
    </row>
    <row r="184" spans="1:8" x14ac:dyDescent="0.25">
      <c r="A184">
        <v>182</v>
      </c>
      <c r="B184" s="2">
        <v>38384</v>
      </c>
      <c r="C184" s="1">
        <v>114816</v>
      </c>
      <c r="D184" s="4">
        <f t="shared" si="10"/>
        <v>167858.45771156123</v>
      </c>
      <c r="E184" s="4">
        <f t="shared" si="11"/>
        <v>-53042.457711561234</v>
      </c>
      <c r="F184" s="4">
        <f t="shared" si="12"/>
        <v>53042.457711561234</v>
      </c>
      <c r="G184" s="13">
        <f t="shared" si="13"/>
        <v>2813502320.0827618</v>
      </c>
      <c r="H184" s="10">
        <f t="shared" si="14"/>
        <v>0.46197792739305699</v>
      </c>
    </row>
    <row r="185" spans="1:8" x14ac:dyDescent="0.25">
      <c r="A185">
        <v>183</v>
      </c>
      <c r="B185" s="2">
        <v>38412</v>
      </c>
      <c r="C185" s="1">
        <v>149478</v>
      </c>
      <c r="D185" s="4">
        <f t="shared" si="10"/>
        <v>168302.10559633747</v>
      </c>
      <c r="E185" s="4">
        <f t="shared" si="11"/>
        <v>-18824.105596337467</v>
      </c>
      <c r="F185" s="4">
        <f t="shared" si="12"/>
        <v>18824.105596337467</v>
      </c>
      <c r="G185" s="13">
        <f t="shared" si="13"/>
        <v>354346951.50206357</v>
      </c>
      <c r="H185" s="10">
        <f t="shared" si="14"/>
        <v>0.12593228164905515</v>
      </c>
    </row>
    <row r="186" spans="1:8" x14ac:dyDescent="0.25">
      <c r="A186">
        <v>184</v>
      </c>
      <c r="B186" s="2">
        <v>38443</v>
      </c>
      <c r="C186" s="1">
        <v>137605</v>
      </c>
      <c r="D186" s="4">
        <f t="shared" si="10"/>
        <v>168745.75348111364</v>
      </c>
      <c r="E186" s="4">
        <f t="shared" si="11"/>
        <v>-31140.753481113643</v>
      </c>
      <c r="F186" s="4">
        <f t="shared" si="12"/>
        <v>31140.753481113643</v>
      </c>
      <c r="G186" s="13">
        <f t="shared" si="13"/>
        <v>969746527.37149143</v>
      </c>
      <c r="H186" s="10">
        <f t="shared" si="14"/>
        <v>0.22630539210867079</v>
      </c>
    </row>
    <row r="187" spans="1:8" x14ac:dyDescent="0.25">
      <c r="A187">
        <v>185</v>
      </c>
      <c r="B187" s="2">
        <v>38473</v>
      </c>
      <c r="C187" s="1">
        <v>143000</v>
      </c>
      <c r="D187" s="4">
        <f t="shared" si="10"/>
        <v>169189.40136588988</v>
      </c>
      <c r="E187" s="4">
        <f t="shared" si="11"/>
        <v>-26189.401365889877</v>
      </c>
      <c r="F187" s="4">
        <f t="shared" si="12"/>
        <v>26189.401365889877</v>
      </c>
      <c r="G187" s="13">
        <f t="shared" si="13"/>
        <v>685884743.90367448</v>
      </c>
      <c r="H187" s="10">
        <f t="shared" si="14"/>
        <v>0.18314266689433481</v>
      </c>
    </row>
    <row r="188" spans="1:8" x14ac:dyDescent="0.25">
      <c r="A188">
        <v>186</v>
      </c>
      <c r="B188" s="2">
        <v>38504</v>
      </c>
      <c r="C188" s="1">
        <v>148526</v>
      </c>
      <c r="D188" s="4">
        <f t="shared" si="10"/>
        <v>169633.04925066608</v>
      </c>
      <c r="E188" s="4">
        <f t="shared" si="11"/>
        <v>-21107.049250666081</v>
      </c>
      <c r="F188" s="4">
        <f t="shared" si="12"/>
        <v>21107.049250666081</v>
      </c>
      <c r="G188" s="13">
        <f t="shared" si="13"/>
        <v>445507528.07004356</v>
      </c>
      <c r="H188" s="10">
        <f t="shared" si="14"/>
        <v>0.14211013055401803</v>
      </c>
    </row>
    <row r="189" spans="1:8" x14ac:dyDescent="0.25">
      <c r="A189">
        <v>187</v>
      </c>
      <c r="B189" s="2">
        <v>38534</v>
      </c>
      <c r="C189" s="1">
        <v>138779</v>
      </c>
      <c r="D189" s="4">
        <f t="shared" si="10"/>
        <v>170076.69713544229</v>
      </c>
      <c r="E189" s="4">
        <f t="shared" si="11"/>
        <v>-31297.697135442286</v>
      </c>
      <c r="F189" s="4">
        <f t="shared" si="12"/>
        <v>31297.697135442286</v>
      </c>
      <c r="G189" s="13">
        <f t="shared" si="13"/>
        <v>979545845.98187232</v>
      </c>
      <c r="H189" s="10">
        <f t="shared" si="14"/>
        <v>0.22552185226469629</v>
      </c>
    </row>
    <row r="190" spans="1:8" x14ac:dyDescent="0.25">
      <c r="A190">
        <v>188</v>
      </c>
      <c r="B190" s="2">
        <v>38565</v>
      </c>
      <c r="C190" s="1">
        <v>151723</v>
      </c>
      <c r="D190" s="4">
        <f t="shared" si="10"/>
        <v>170520.34502021852</v>
      </c>
      <c r="E190" s="4">
        <f t="shared" si="11"/>
        <v>-18797.345020218519</v>
      </c>
      <c r="F190" s="4">
        <f t="shared" si="12"/>
        <v>18797.345020218519</v>
      </c>
      <c r="G190" s="13">
        <f t="shared" si="13"/>
        <v>353340179.80913395</v>
      </c>
      <c r="H190" s="10">
        <f t="shared" si="14"/>
        <v>0.12389252137262326</v>
      </c>
    </row>
    <row r="191" spans="1:8" x14ac:dyDescent="0.25">
      <c r="A191">
        <v>189</v>
      </c>
      <c r="B191" s="2">
        <v>38596</v>
      </c>
      <c r="C191" s="1">
        <v>144472</v>
      </c>
      <c r="D191" s="4">
        <f t="shared" si="10"/>
        <v>170963.99290499472</v>
      </c>
      <c r="E191" s="4">
        <f t="shared" si="11"/>
        <v>-26491.992904994724</v>
      </c>
      <c r="F191" s="4">
        <f t="shared" si="12"/>
        <v>26491.992904994724</v>
      </c>
      <c r="G191" s="13">
        <f t="shared" si="13"/>
        <v>701825688.07829082</v>
      </c>
      <c r="H191" s="10">
        <f t="shared" si="14"/>
        <v>0.18337112315877627</v>
      </c>
    </row>
    <row r="192" spans="1:8" x14ac:dyDescent="0.25">
      <c r="A192">
        <v>190</v>
      </c>
      <c r="B192" s="2">
        <v>38626</v>
      </c>
      <c r="C192" s="1">
        <v>137644</v>
      </c>
      <c r="D192" s="4">
        <f t="shared" si="10"/>
        <v>171407.64078977093</v>
      </c>
      <c r="E192" s="4">
        <f t="shared" si="11"/>
        <v>-33763.640789770929</v>
      </c>
      <c r="F192" s="4">
        <f t="shared" si="12"/>
        <v>33763.640789770929</v>
      </c>
      <c r="G192" s="13">
        <f t="shared" si="13"/>
        <v>1139983439.3806832</v>
      </c>
      <c r="H192" s="10">
        <f t="shared" si="14"/>
        <v>0.2452968584883535</v>
      </c>
    </row>
    <row r="193" spans="1:8" x14ac:dyDescent="0.25">
      <c r="A193">
        <v>191</v>
      </c>
      <c r="B193" s="2">
        <v>38657</v>
      </c>
      <c r="C193" s="1">
        <v>158334</v>
      </c>
      <c r="D193" s="4">
        <f t="shared" si="10"/>
        <v>171851.28867454716</v>
      </c>
      <c r="E193" s="4">
        <f t="shared" si="11"/>
        <v>-13517.288674547162</v>
      </c>
      <c r="F193" s="4">
        <f t="shared" si="12"/>
        <v>13517.288674547162</v>
      </c>
      <c r="G193" s="13">
        <f t="shared" si="13"/>
        <v>182717093.11104098</v>
      </c>
      <c r="H193" s="10">
        <f t="shared" si="14"/>
        <v>8.5371990062444975E-2</v>
      </c>
    </row>
    <row r="194" spans="1:8" x14ac:dyDescent="0.25">
      <c r="A194">
        <v>192</v>
      </c>
      <c r="B194" s="2">
        <v>38687</v>
      </c>
      <c r="C194" s="1">
        <v>183687</v>
      </c>
      <c r="D194" s="4">
        <f t="shared" si="10"/>
        <v>172294.93655932337</v>
      </c>
      <c r="E194" s="4">
        <f t="shared" si="11"/>
        <v>11392.063440676633</v>
      </c>
      <c r="F194" s="4">
        <f t="shared" si="12"/>
        <v>11392.063440676633</v>
      </c>
      <c r="G194" s="13">
        <f t="shared" si="13"/>
        <v>129779109.43640113</v>
      </c>
      <c r="H194" s="10">
        <f t="shared" si="14"/>
        <v>6.2018887785617018E-2</v>
      </c>
    </row>
    <row r="195" spans="1:8" x14ac:dyDescent="0.25">
      <c r="A195">
        <v>193</v>
      </c>
      <c r="B195" s="2">
        <v>38718</v>
      </c>
      <c r="C195" s="1">
        <v>132900</v>
      </c>
      <c r="D195" s="4">
        <f t="shared" si="10"/>
        <v>172738.58444409957</v>
      </c>
      <c r="E195" s="4">
        <f t="shared" si="11"/>
        <v>-39838.584444099572</v>
      </c>
      <c r="F195" s="4">
        <f t="shared" si="12"/>
        <v>39838.584444099572</v>
      </c>
      <c r="G195" s="13">
        <f t="shared" si="13"/>
        <v>1587112810.5096524</v>
      </c>
      <c r="H195" s="10">
        <f t="shared" si="14"/>
        <v>0.29976361507975602</v>
      </c>
    </row>
    <row r="196" spans="1:8" x14ac:dyDescent="0.25">
      <c r="A196">
        <v>194</v>
      </c>
      <c r="B196" s="2">
        <v>38749</v>
      </c>
      <c r="C196" s="1">
        <v>127821</v>
      </c>
      <c r="D196" s="4">
        <f t="shared" ref="D196:D259" si="15">_xlfn.FORECAST.LINEAR(A196,$C$3:$C$394,$A$3:$A$394)</f>
        <v>173182.23232887581</v>
      </c>
      <c r="E196" s="4">
        <f t="shared" ref="E196:E259" si="16">C196-D196</f>
        <v>-45361.232328875805</v>
      </c>
      <c r="F196" s="4">
        <f t="shared" ref="F196:F259" si="17">ABS(E196)</f>
        <v>45361.232328875805</v>
      </c>
      <c r="G196" s="13">
        <f t="shared" ref="G196:G259" si="18">F196^2</f>
        <v>2057641398.3942475</v>
      </c>
      <c r="H196" s="10">
        <f t="shared" ref="H196:H259" si="19">F196/C196</f>
        <v>0.35488090633679759</v>
      </c>
    </row>
    <row r="197" spans="1:8" x14ac:dyDescent="0.25">
      <c r="A197">
        <v>195</v>
      </c>
      <c r="B197" s="2">
        <v>38777</v>
      </c>
      <c r="C197" s="1">
        <v>156775</v>
      </c>
      <c r="D197" s="4">
        <f t="shared" si="15"/>
        <v>173625.88021365201</v>
      </c>
      <c r="E197" s="4">
        <f t="shared" si="16"/>
        <v>-16850.88021365201</v>
      </c>
      <c r="F197" s="4">
        <f t="shared" si="17"/>
        <v>16850.88021365201</v>
      </c>
      <c r="G197" s="13">
        <f t="shared" si="18"/>
        <v>283952163.97484881</v>
      </c>
      <c r="H197" s="10">
        <f t="shared" si="19"/>
        <v>0.10748448549610595</v>
      </c>
    </row>
    <row r="198" spans="1:8" x14ac:dyDescent="0.25">
      <c r="A198">
        <v>196</v>
      </c>
      <c r="B198" s="2">
        <v>38808</v>
      </c>
      <c r="C198" s="1">
        <v>131139</v>
      </c>
      <c r="D198" s="4">
        <f t="shared" si="15"/>
        <v>174069.52809842821</v>
      </c>
      <c r="E198" s="4">
        <f t="shared" si="16"/>
        <v>-42930.528098428214</v>
      </c>
      <c r="F198" s="4">
        <f t="shared" si="17"/>
        <v>42930.528098428214</v>
      </c>
      <c r="G198" s="13">
        <f t="shared" si="18"/>
        <v>1843030242.8099344</v>
      </c>
      <c r="H198" s="10">
        <f t="shared" si="19"/>
        <v>0.32736659650011218</v>
      </c>
    </row>
    <row r="199" spans="1:8" x14ac:dyDescent="0.25">
      <c r="A199">
        <v>197</v>
      </c>
      <c r="B199" s="2">
        <v>38838</v>
      </c>
      <c r="C199" s="1">
        <v>164066</v>
      </c>
      <c r="D199" s="4">
        <f t="shared" si="15"/>
        <v>174513.17598320445</v>
      </c>
      <c r="E199" s="4">
        <f t="shared" si="16"/>
        <v>-10447.175983204448</v>
      </c>
      <c r="F199" s="4">
        <f t="shared" si="17"/>
        <v>10447.175983204448</v>
      </c>
      <c r="G199" s="13">
        <f t="shared" si="18"/>
        <v>109143486.02404383</v>
      </c>
      <c r="H199" s="10">
        <f t="shared" si="19"/>
        <v>6.3676666604930016E-2</v>
      </c>
    </row>
    <row r="200" spans="1:8" x14ac:dyDescent="0.25">
      <c r="A200">
        <v>198</v>
      </c>
      <c r="B200" s="2">
        <v>38869</v>
      </c>
      <c r="C200" s="1">
        <v>146954</v>
      </c>
      <c r="D200" s="4">
        <f t="shared" si="15"/>
        <v>174956.82386798065</v>
      </c>
      <c r="E200" s="4">
        <f t="shared" si="16"/>
        <v>-28002.823867980653</v>
      </c>
      <c r="F200" s="4">
        <f t="shared" si="17"/>
        <v>28002.823867980653</v>
      </c>
      <c r="G200" s="13">
        <f t="shared" si="18"/>
        <v>784158144.58114696</v>
      </c>
      <c r="H200" s="10">
        <f t="shared" si="19"/>
        <v>0.19055502992760084</v>
      </c>
    </row>
    <row r="201" spans="1:8" x14ac:dyDescent="0.25">
      <c r="A201">
        <v>199</v>
      </c>
      <c r="B201" s="2">
        <v>38899</v>
      </c>
      <c r="C201" s="1">
        <v>165746</v>
      </c>
      <c r="D201" s="4">
        <f t="shared" si="15"/>
        <v>175400.47175275686</v>
      </c>
      <c r="E201" s="4">
        <f t="shared" si="16"/>
        <v>-9654.4717527568573</v>
      </c>
      <c r="F201" s="4">
        <f t="shared" si="17"/>
        <v>9654.4717527568573</v>
      </c>
      <c r="G201" s="13">
        <f t="shared" si="18"/>
        <v>93208824.824780062</v>
      </c>
      <c r="H201" s="10">
        <f t="shared" si="19"/>
        <v>5.8248595759516714E-2</v>
      </c>
    </row>
    <row r="202" spans="1:8" x14ac:dyDescent="0.25">
      <c r="A202">
        <v>200</v>
      </c>
      <c r="B202" s="2">
        <v>38930</v>
      </c>
      <c r="C202" s="1">
        <v>178513</v>
      </c>
      <c r="D202" s="4">
        <f t="shared" si="15"/>
        <v>175844.11963753309</v>
      </c>
      <c r="E202" s="4">
        <f t="shared" si="16"/>
        <v>2668.880362466909</v>
      </c>
      <c r="F202" s="4">
        <f t="shared" si="17"/>
        <v>2668.880362466909</v>
      </c>
      <c r="G202" s="13">
        <f t="shared" si="18"/>
        <v>7122922.3891614992</v>
      </c>
      <c r="H202" s="10">
        <f t="shared" si="19"/>
        <v>1.4950621873291631E-2</v>
      </c>
    </row>
    <row r="203" spans="1:8" x14ac:dyDescent="0.25">
      <c r="A203">
        <v>201</v>
      </c>
      <c r="B203" s="2">
        <v>38961</v>
      </c>
      <c r="C203" s="1">
        <v>159288</v>
      </c>
      <c r="D203" s="4">
        <f t="shared" si="15"/>
        <v>176287.7675223093</v>
      </c>
      <c r="E203" s="4">
        <f t="shared" si="16"/>
        <v>-16999.767522309296</v>
      </c>
      <c r="F203" s="4">
        <f t="shared" si="17"/>
        <v>16999.767522309296</v>
      </c>
      <c r="G203" s="13">
        <f t="shared" si="18"/>
        <v>288992095.81256193</v>
      </c>
      <c r="H203" s="10">
        <f t="shared" si="19"/>
        <v>0.10672346644009151</v>
      </c>
    </row>
    <row r="204" spans="1:8" x14ac:dyDescent="0.25">
      <c r="A204">
        <v>202</v>
      </c>
      <c r="B204" s="2">
        <v>38991</v>
      </c>
      <c r="C204" s="1">
        <v>175186</v>
      </c>
      <c r="D204" s="4">
        <f t="shared" si="15"/>
        <v>176731.4154070855</v>
      </c>
      <c r="E204" s="4">
        <f t="shared" si="16"/>
        <v>-1545.4154070855002</v>
      </c>
      <c r="F204" s="4">
        <f t="shared" si="17"/>
        <v>1545.4154070855002</v>
      </c>
      <c r="G204" s="13">
        <f t="shared" si="18"/>
        <v>2388308.7804572424</v>
      </c>
      <c r="H204" s="10">
        <f t="shared" si="19"/>
        <v>8.8215691155999927E-3</v>
      </c>
    </row>
    <row r="205" spans="1:8" x14ac:dyDescent="0.25">
      <c r="A205">
        <v>203</v>
      </c>
      <c r="B205" s="2">
        <v>39022</v>
      </c>
      <c r="C205" s="1">
        <v>182709</v>
      </c>
      <c r="D205" s="4">
        <f t="shared" si="15"/>
        <v>177175.06329186173</v>
      </c>
      <c r="E205" s="4">
        <f t="shared" si="16"/>
        <v>5533.9367081382661</v>
      </c>
      <c r="F205" s="4">
        <f t="shared" si="17"/>
        <v>5533.9367081382661</v>
      </c>
      <c r="G205" s="13">
        <f t="shared" si="18"/>
        <v>30624455.48968019</v>
      </c>
      <c r="H205" s="10">
        <f t="shared" si="19"/>
        <v>3.0288254591389948E-2</v>
      </c>
    </row>
    <row r="206" spans="1:8" x14ac:dyDescent="0.25">
      <c r="A206">
        <v>204</v>
      </c>
      <c r="B206" s="2">
        <v>39052</v>
      </c>
      <c r="C206" s="1">
        <v>204801</v>
      </c>
      <c r="D206" s="4">
        <f t="shared" si="15"/>
        <v>177618.71117663794</v>
      </c>
      <c r="E206" s="4">
        <f t="shared" si="16"/>
        <v>27182.288823362062</v>
      </c>
      <c r="F206" s="4">
        <f t="shared" si="17"/>
        <v>27182.288823362062</v>
      </c>
      <c r="G206" s="13">
        <f t="shared" si="18"/>
        <v>738876825.67667401</v>
      </c>
      <c r="H206" s="10">
        <f t="shared" si="19"/>
        <v>0.1327253715722192</v>
      </c>
    </row>
    <row r="207" spans="1:8" x14ac:dyDescent="0.25">
      <c r="A207">
        <v>205</v>
      </c>
      <c r="B207" s="2">
        <v>39083</v>
      </c>
      <c r="C207" s="1">
        <v>152953</v>
      </c>
      <c r="D207" s="4">
        <f t="shared" si="15"/>
        <v>178062.35906141414</v>
      </c>
      <c r="E207" s="4">
        <f t="shared" si="16"/>
        <v>-25109.359061414143</v>
      </c>
      <c r="F207" s="4">
        <f t="shared" si="17"/>
        <v>25109.359061414143</v>
      </c>
      <c r="G207" s="13">
        <f t="shared" si="18"/>
        <v>630479912.47502053</v>
      </c>
      <c r="H207" s="10">
        <f t="shared" si="19"/>
        <v>0.16416388734718601</v>
      </c>
    </row>
    <row r="208" spans="1:8" x14ac:dyDescent="0.25">
      <c r="A208">
        <v>206</v>
      </c>
      <c r="B208" s="2">
        <v>39114</v>
      </c>
      <c r="C208" s="1">
        <v>146473</v>
      </c>
      <c r="D208" s="4">
        <f t="shared" si="15"/>
        <v>178506.00694619038</v>
      </c>
      <c r="E208" s="4">
        <f t="shared" si="16"/>
        <v>-32033.006946190377</v>
      </c>
      <c r="F208" s="4">
        <f t="shared" si="17"/>
        <v>32033.006946190377</v>
      </c>
      <c r="G208" s="13">
        <f t="shared" si="18"/>
        <v>1026113534.014681</v>
      </c>
      <c r="H208" s="10">
        <f t="shared" si="19"/>
        <v>0.21869564319833948</v>
      </c>
    </row>
    <row r="209" spans="1:8" x14ac:dyDescent="0.25">
      <c r="A209">
        <v>207</v>
      </c>
      <c r="B209" s="2">
        <v>39142</v>
      </c>
      <c r="C209" s="1">
        <v>193464</v>
      </c>
      <c r="D209" s="4">
        <f t="shared" si="15"/>
        <v>178949.65483096658</v>
      </c>
      <c r="E209" s="4">
        <f t="shared" si="16"/>
        <v>14514.345169033419</v>
      </c>
      <c r="F209" s="4">
        <f t="shared" si="17"/>
        <v>14514.345169033419</v>
      </c>
      <c r="G209" s="13">
        <f t="shared" si="18"/>
        <v>210666215.68584374</v>
      </c>
      <c r="H209" s="10">
        <f t="shared" si="19"/>
        <v>7.502349361655615E-2</v>
      </c>
    </row>
    <row r="210" spans="1:8" x14ac:dyDescent="0.25">
      <c r="A210">
        <v>208</v>
      </c>
      <c r="B210" s="2">
        <v>39173</v>
      </c>
      <c r="C210" s="1">
        <v>179334</v>
      </c>
      <c r="D210" s="4">
        <f t="shared" si="15"/>
        <v>179393.30271574279</v>
      </c>
      <c r="E210" s="4">
        <f t="shared" si="16"/>
        <v>-59.302715742785949</v>
      </c>
      <c r="F210" s="4">
        <f t="shared" si="17"/>
        <v>59.302715742785949</v>
      </c>
      <c r="G210" s="13">
        <f t="shared" si="18"/>
        <v>3516.8120944696725</v>
      </c>
      <c r="H210" s="10">
        <f t="shared" si="19"/>
        <v>3.3068305922349332E-4</v>
      </c>
    </row>
    <row r="211" spans="1:8" x14ac:dyDescent="0.25">
      <c r="A211">
        <v>209</v>
      </c>
      <c r="B211" s="2">
        <v>39203</v>
      </c>
      <c r="C211" s="1">
        <v>211155</v>
      </c>
      <c r="D211" s="4">
        <f t="shared" si="15"/>
        <v>179836.95060051902</v>
      </c>
      <c r="E211" s="4">
        <f t="shared" si="16"/>
        <v>31318.04939948098</v>
      </c>
      <c r="F211" s="4">
        <f t="shared" si="17"/>
        <v>31318.04939948098</v>
      </c>
      <c r="G211" s="13">
        <f t="shared" si="18"/>
        <v>980820218.18833101</v>
      </c>
      <c r="H211" s="10">
        <f t="shared" si="19"/>
        <v>0.14831782055589959</v>
      </c>
    </row>
    <row r="212" spans="1:8" x14ac:dyDescent="0.25">
      <c r="A212">
        <v>210</v>
      </c>
      <c r="B212" s="2">
        <v>39234</v>
      </c>
      <c r="C212" s="1">
        <v>198767</v>
      </c>
      <c r="D212" s="4">
        <f t="shared" si="15"/>
        <v>180280.59848529522</v>
      </c>
      <c r="E212" s="4">
        <f t="shared" si="16"/>
        <v>18486.401514704776</v>
      </c>
      <c r="F212" s="4">
        <f t="shared" si="17"/>
        <v>18486.401514704776</v>
      </c>
      <c r="G212" s="13">
        <f t="shared" si="18"/>
        <v>341747040.962879</v>
      </c>
      <c r="H212" s="10">
        <f t="shared" si="19"/>
        <v>9.300538577683809E-2</v>
      </c>
    </row>
    <row r="213" spans="1:8" x14ac:dyDescent="0.25">
      <c r="A213">
        <v>211</v>
      </c>
      <c r="B213" s="2">
        <v>39264</v>
      </c>
      <c r="C213" s="1">
        <v>217374</v>
      </c>
      <c r="D213" s="4">
        <f t="shared" si="15"/>
        <v>180724.24637007143</v>
      </c>
      <c r="E213" s="4">
        <f t="shared" si="16"/>
        <v>36649.753629928571</v>
      </c>
      <c r="F213" s="4">
        <f t="shared" si="17"/>
        <v>36649.753629928571</v>
      </c>
      <c r="G213" s="13">
        <f t="shared" si="18"/>
        <v>1343204441.1344626</v>
      </c>
      <c r="H213" s="10">
        <f t="shared" si="19"/>
        <v>0.16860228743975164</v>
      </c>
    </row>
    <row r="214" spans="1:8" x14ac:dyDescent="0.25">
      <c r="A214">
        <v>212</v>
      </c>
      <c r="B214" s="2">
        <v>39295</v>
      </c>
      <c r="C214" s="1">
        <v>235270</v>
      </c>
      <c r="D214" s="4">
        <f t="shared" si="15"/>
        <v>181167.89425484766</v>
      </c>
      <c r="E214" s="4">
        <f t="shared" si="16"/>
        <v>54102.105745152337</v>
      </c>
      <c r="F214" s="4">
        <f t="shared" si="17"/>
        <v>54102.105745152337</v>
      </c>
      <c r="G214" s="13">
        <f t="shared" si="18"/>
        <v>2927037846.0596457</v>
      </c>
      <c r="H214" s="10">
        <f t="shared" si="19"/>
        <v>0.22995752006270387</v>
      </c>
    </row>
    <row r="215" spans="1:8" x14ac:dyDescent="0.25">
      <c r="A215">
        <v>213</v>
      </c>
      <c r="B215" s="2">
        <v>39326</v>
      </c>
      <c r="C215" s="1">
        <v>204034</v>
      </c>
      <c r="D215" s="4">
        <f t="shared" si="15"/>
        <v>181611.54213962387</v>
      </c>
      <c r="E215" s="4">
        <f t="shared" si="16"/>
        <v>22422.457860376133</v>
      </c>
      <c r="F215" s="4">
        <f t="shared" si="17"/>
        <v>22422.457860376133</v>
      </c>
      <c r="G215" s="13">
        <f t="shared" si="18"/>
        <v>502766616.50034344</v>
      </c>
      <c r="H215" s="10">
        <f t="shared" si="19"/>
        <v>0.10989569317062907</v>
      </c>
    </row>
    <row r="216" spans="1:8" x14ac:dyDescent="0.25">
      <c r="A216">
        <v>214</v>
      </c>
      <c r="B216" s="2">
        <v>39356</v>
      </c>
      <c r="C216" s="1">
        <v>244463</v>
      </c>
      <c r="D216" s="4">
        <f t="shared" si="15"/>
        <v>182055.19002440007</v>
      </c>
      <c r="E216" s="4">
        <f t="shared" si="16"/>
        <v>62407.809975599928</v>
      </c>
      <c r="F216" s="4">
        <f t="shared" si="17"/>
        <v>62407.809975599928</v>
      </c>
      <c r="G216" s="13">
        <f t="shared" si="18"/>
        <v>3894734745.9505901</v>
      </c>
      <c r="H216" s="10">
        <f t="shared" si="19"/>
        <v>0.25528529869796218</v>
      </c>
    </row>
    <row r="217" spans="1:8" x14ac:dyDescent="0.25">
      <c r="A217">
        <v>215</v>
      </c>
      <c r="B217" s="2">
        <v>39387</v>
      </c>
      <c r="C217" s="1">
        <v>237060</v>
      </c>
      <c r="D217" s="4">
        <f t="shared" si="15"/>
        <v>182498.83790917631</v>
      </c>
      <c r="E217" s="4">
        <f t="shared" si="16"/>
        <v>54561.162090823695</v>
      </c>
      <c r="F217" s="4">
        <f t="shared" si="17"/>
        <v>54561.162090823695</v>
      </c>
      <c r="G217" s="13">
        <f t="shared" si="18"/>
        <v>2976920408.7011366</v>
      </c>
      <c r="H217" s="10">
        <f t="shared" si="19"/>
        <v>0.23015760605257612</v>
      </c>
    </row>
    <row r="218" spans="1:8" x14ac:dyDescent="0.25">
      <c r="A218">
        <v>216</v>
      </c>
      <c r="B218" s="2">
        <v>39417</v>
      </c>
      <c r="C218" s="1">
        <v>242258</v>
      </c>
      <c r="D218" s="4">
        <f t="shared" si="15"/>
        <v>182942.48579395251</v>
      </c>
      <c r="E218" s="4">
        <f t="shared" si="16"/>
        <v>59315.51420604749</v>
      </c>
      <c r="F218" s="4">
        <f t="shared" si="17"/>
        <v>59315.51420604749</v>
      </c>
      <c r="G218" s="13">
        <f t="shared" si="18"/>
        <v>3518330225.5278215</v>
      </c>
      <c r="H218" s="10">
        <f t="shared" si="19"/>
        <v>0.2448443981459745</v>
      </c>
    </row>
    <row r="219" spans="1:8" x14ac:dyDescent="0.25">
      <c r="A219">
        <v>217</v>
      </c>
      <c r="B219" s="2">
        <v>39448</v>
      </c>
      <c r="C219" s="1">
        <v>215041</v>
      </c>
      <c r="D219" s="4">
        <f t="shared" si="15"/>
        <v>183386.13367872871</v>
      </c>
      <c r="E219" s="4">
        <f t="shared" si="16"/>
        <v>31654.866321271285</v>
      </c>
      <c r="F219" s="4">
        <f t="shared" si="17"/>
        <v>31654.866321271285</v>
      </c>
      <c r="G219" s="13">
        <f t="shared" si="18"/>
        <v>1002030561.8175551</v>
      </c>
      <c r="H219" s="10">
        <f t="shared" si="19"/>
        <v>0.14720386494329585</v>
      </c>
    </row>
    <row r="220" spans="1:8" x14ac:dyDescent="0.25">
      <c r="A220">
        <v>218</v>
      </c>
      <c r="B220" s="2">
        <v>39479</v>
      </c>
      <c r="C220" s="1">
        <v>200841</v>
      </c>
      <c r="D220" s="4">
        <f t="shared" si="15"/>
        <v>183829.78156350495</v>
      </c>
      <c r="E220" s="4">
        <f t="shared" si="16"/>
        <v>17011.218436495052</v>
      </c>
      <c r="F220" s="4">
        <f t="shared" si="17"/>
        <v>17011.218436495052</v>
      </c>
      <c r="G220" s="13">
        <f t="shared" si="18"/>
        <v>289381552.69414914</v>
      </c>
      <c r="H220" s="10">
        <f t="shared" si="19"/>
        <v>8.4699928981109687E-2</v>
      </c>
    </row>
    <row r="221" spans="1:8" x14ac:dyDescent="0.25">
      <c r="A221">
        <v>219</v>
      </c>
      <c r="B221" s="2">
        <v>39508</v>
      </c>
      <c r="C221" s="1">
        <v>232177</v>
      </c>
      <c r="D221" s="4">
        <f t="shared" si="15"/>
        <v>184273.42944828112</v>
      </c>
      <c r="E221" s="4">
        <f t="shared" si="16"/>
        <v>47903.570551718876</v>
      </c>
      <c r="F221" s="4">
        <f t="shared" si="17"/>
        <v>47903.570551718876</v>
      </c>
      <c r="G221" s="13">
        <f t="shared" si="18"/>
        <v>2294752071.603508</v>
      </c>
      <c r="H221" s="10">
        <f t="shared" si="19"/>
        <v>0.20632349695154506</v>
      </c>
    </row>
    <row r="222" spans="1:8" x14ac:dyDescent="0.25">
      <c r="A222">
        <v>220</v>
      </c>
      <c r="B222" s="2">
        <v>39539</v>
      </c>
      <c r="C222" s="1">
        <v>261292</v>
      </c>
      <c r="D222" s="4">
        <f t="shared" si="15"/>
        <v>184717.07733305736</v>
      </c>
      <c r="E222" s="4">
        <f t="shared" si="16"/>
        <v>76574.922666942643</v>
      </c>
      <c r="F222" s="4">
        <f t="shared" si="17"/>
        <v>76574.922666942643</v>
      </c>
      <c r="G222" s="13">
        <f t="shared" si="18"/>
        <v>5863718781.448246</v>
      </c>
      <c r="H222" s="10">
        <f t="shared" si="19"/>
        <v>0.2930626374590215</v>
      </c>
    </row>
    <row r="223" spans="1:8" x14ac:dyDescent="0.25">
      <c r="A223">
        <v>221</v>
      </c>
      <c r="B223" s="2">
        <v>39569</v>
      </c>
      <c r="C223" s="1">
        <v>242047</v>
      </c>
      <c r="D223" s="4">
        <f t="shared" si="15"/>
        <v>185160.72521783359</v>
      </c>
      <c r="E223" s="4">
        <f t="shared" si="16"/>
        <v>56886.274782166409</v>
      </c>
      <c r="F223" s="4">
        <f t="shared" si="17"/>
        <v>56886.274782166409</v>
      </c>
      <c r="G223" s="13">
        <f t="shared" si="18"/>
        <v>3236048258.5921421</v>
      </c>
      <c r="H223" s="10">
        <f t="shared" si="19"/>
        <v>0.23502160647381048</v>
      </c>
    </row>
    <row r="224" spans="1:8" x14ac:dyDescent="0.25">
      <c r="A224">
        <v>222</v>
      </c>
      <c r="B224" s="2">
        <v>39600</v>
      </c>
      <c r="C224" s="1">
        <v>256070</v>
      </c>
      <c r="D224" s="4">
        <f t="shared" si="15"/>
        <v>185604.37310260977</v>
      </c>
      <c r="E224" s="4">
        <f t="shared" si="16"/>
        <v>70465.626897390233</v>
      </c>
      <c r="F224" s="4">
        <f t="shared" si="17"/>
        <v>70465.626897390233</v>
      </c>
      <c r="G224" s="13">
        <f t="shared" si="18"/>
        <v>4965404574.0422058</v>
      </c>
      <c r="H224" s="10">
        <f t="shared" si="19"/>
        <v>0.27518111023310121</v>
      </c>
    </row>
    <row r="225" spans="1:8" x14ac:dyDescent="0.25">
      <c r="A225">
        <v>223</v>
      </c>
      <c r="B225" s="2">
        <v>39630</v>
      </c>
      <c r="C225" s="1">
        <v>288177</v>
      </c>
      <c r="D225" s="4">
        <f t="shared" si="15"/>
        <v>186048.020987386</v>
      </c>
      <c r="E225" s="4">
        <f t="shared" si="16"/>
        <v>102128.979012614</v>
      </c>
      <c r="F225" s="4">
        <f t="shared" si="17"/>
        <v>102128.979012614</v>
      </c>
      <c r="G225" s="13">
        <f t="shared" si="18"/>
        <v>10430328354.158951</v>
      </c>
      <c r="H225" s="10">
        <f t="shared" si="19"/>
        <v>0.35439670415270474</v>
      </c>
    </row>
    <row r="226" spans="1:8" x14ac:dyDescent="0.25">
      <c r="A226">
        <v>224</v>
      </c>
      <c r="B226" s="2">
        <v>39661</v>
      </c>
      <c r="C226" s="1">
        <v>244799</v>
      </c>
      <c r="D226" s="4">
        <f t="shared" si="15"/>
        <v>186491.66887216223</v>
      </c>
      <c r="E226" s="4">
        <f t="shared" si="16"/>
        <v>58307.331127837766</v>
      </c>
      <c r="F226" s="4">
        <f t="shared" si="17"/>
        <v>58307.331127837766</v>
      </c>
      <c r="G226" s="13">
        <f t="shared" si="18"/>
        <v>3399744863.2513189</v>
      </c>
      <c r="H226" s="10">
        <f t="shared" si="19"/>
        <v>0.2381845151648404</v>
      </c>
    </row>
    <row r="227" spans="1:8" x14ac:dyDescent="0.25">
      <c r="A227">
        <v>225</v>
      </c>
      <c r="B227" s="2">
        <v>39692</v>
      </c>
      <c r="C227" s="1">
        <v>268734</v>
      </c>
      <c r="D227" s="4">
        <f t="shared" si="15"/>
        <v>186935.31675693841</v>
      </c>
      <c r="E227" s="4">
        <f t="shared" si="16"/>
        <v>81798.68324306159</v>
      </c>
      <c r="F227" s="4">
        <f t="shared" si="17"/>
        <v>81798.68324306159</v>
      </c>
      <c r="G227" s="13">
        <f t="shared" si="18"/>
        <v>6691024580.2987251</v>
      </c>
      <c r="H227" s="10">
        <f t="shared" si="19"/>
        <v>0.30438531500689003</v>
      </c>
    </row>
    <row r="228" spans="1:8" x14ac:dyDescent="0.25">
      <c r="A228">
        <v>226</v>
      </c>
      <c r="B228" s="2">
        <v>39722</v>
      </c>
      <c r="C228" s="1">
        <v>239329</v>
      </c>
      <c r="D228" s="4">
        <f t="shared" si="15"/>
        <v>187378.96464171464</v>
      </c>
      <c r="E228" s="4">
        <f t="shared" si="16"/>
        <v>51950.035358285357</v>
      </c>
      <c r="F228" s="4">
        <f t="shared" si="17"/>
        <v>51950.035358285357</v>
      </c>
      <c r="G228" s="13">
        <f t="shared" si="18"/>
        <v>2698806173.7270989</v>
      </c>
      <c r="H228" s="10">
        <f t="shared" si="19"/>
        <v>0.21706535922635936</v>
      </c>
    </row>
    <row r="229" spans="1:8" x14ac:dyDescent="0.25">
      <c r="A229">
        <v>227</v>
      </c>
      <c r="B229" s="2">
        <v>39753</v>
      </c>
      <c r="C229" s="1">
        <v>177906</v>
      </c>
      <c r="D229" s="4">
        <f t="shared" si="15"/>
        <v>187822.61252649088</v>
      </c>
      <c r="E229" s="4">
        <f t="shared" si="16"/>
        <v>-9916.6125264908769</v>
      </c>
      <c r="F229" s="4">
        <f t="shared" si="17"/>
        <v>9916.6125264908769</v>
      </c>
      <c r="G229" s="13">
        <f t="shared" si="18"/>
        <v>98339204.000555769</v>
      </c>
      <c r="H229" s="10">
        <f t="shared" si="19"/>
        <v>5.5740742451018385E-2</v>
      </c>
    </row>
    <row r="230" spans="1:8" x14ac:dyDescent="0.25">
      <c r="A230">
        <v>228</v>
      </c>
      <c r="B230" s="2">
        <v>39783</v>
      </c>
      <c r="C230" s="1">
        <v>194550</v>
      </c>
      <c r="D230" s="4">
        <f t="shared" si="15"/>
        <v>188266.26041126705</v>
      </c>
      <c r="E230" s="4">
        <f t="shared" si="16"/>
        <v>6283.7395887329476</v>
      </c>
      <c r="F230" s="4">
        <f t="shared" si="17"/>
        <v>6283.7395887329476</v>
      </c>
      <c r="G230" s="13">
        <f t="shared" si="18"/>
        <v>39485383.219009712</v>
      </c>
      <c r="H230" s="10">
        <f t="shared" si="19"/>
        <v>3.2298841371025171E-2</v>
      </c>
    </row>
    <row r="231" spans="1:8" x14ac:dyDescent="0.25">
      <c r="A231">
        <v>229</v>
      </c>
      <c r="B231" s="2">
        <v>39814</v>
      </c>
      <c r="C231" s="1">
        <v>197433</v>
      </c>
      <c r="D231" s="4">
        <f t="shared" si="15"/>
        <v>188709.90829604329</v>
      </c>
      <c r="E231" s="4">
        <f t="shared" si="16"/>
        <v>8723.0917039567139</v>
      </c>
      <c r="F231" s="4">
        <f t="shared" si="17"/>
        <v>8723.0917039567139</v>
      </c>
      <c r="G231" s="13">
        <f t="shared" si="18"/>
        <v>76092328.87563844</v>
      </c>
      <c r="H231" s="10">
        <f t="shared" si="19"/>
        <v>4.4182541439155128E-2</v>
      </c>
    </row>
    <row r="232" spans="1:8" x14ac:dyDescent="0.25">
      <c r="A232">
        <v>230</v>
      </c>
      <c r="B232" s="2">
        <v>39845</v>
      </c>
      <c r="C232" s="1">
        <v>199356</v>
      </c>
      <c r="D232" s="4">
        <f t="shared" si="15"/>
        <v>189153.55618081949</v>
      </c>
      <c r="E232" s="4">
        <f t="shared" si="16"/>
        <v>10202.443819180509</v>
      </c>
      <c r="F232" s="4">
        <f t="shared" si="17"/>
        <v>10202.443819180509</v>
      </c>
      <c r="G232" s="13">
        <f t="shared" si="18"/>
        <v>104089859.88353458</v>
      </c>
      <c r="H232" s="10">
        <f t="shared" si="19"/>
        <v>5.1177009065092142E-2</v>
      </c>
    </row>
    <row r="233" spans="1:8" x14ac:dyDescent="0.25">
      <c r="A233">
        <v>231</v>
      </c>
      <c r="B233" s="2">
        <v>39873</v>
      </c>
      <c r="C233" s="1">
        <v>271417</v>
      </c>
      <c r="D233" s="4">
        <f t="shared" si="15"/>
        <v>189597.2040655957</v>
      </c>
      <c r="E233" s="4">
        <f t="shared" si="16"/>
        <v>81819.795934404305</v>
      </c>
      <c r="F233" s="4">
        <f t="shared" si="17"/>
        <v>81819.795934404305</v>
      </c>
      <c r="G233" s="13">
        <f t="shared" si="18"/>
        <v>6694479006.7475634</v>
      </c>
      <c r="H233" s="10">
        <f t="shared" si="19"/>
        <v>0.30145420491127789</v>
      </c>
    </row>
    <row r="234" spans="1:8" x14ac:dyDescent="0.25">
      <c r="A234">
        <v>232</v>
      </c>
      <c r="B234" s="2">
        <v>39904</v>
      </c>
      <c r="C234" s="1">
        <v>234359</v>
      </c>
      <c r="D234" s="4">
        <f t="shared" si="15"/>
        <v>190040.85195037193</v>
      </c>
      <c r="E234" s="4">
        <f t="shared" si="16"/>
        <v>44318.148049628071</v>
      </c>
      <c r="F234" s="4">
        <f t="shared" si="17"/>
        <v>44318.148049628071</v>
      </c>
      <c r="G234" s="13">
        <f t="shared" si="18"/>
        <v>1964098246.5487523</v>
      </c>
      <c r="H234" s="10">
        <f t="shared" si="19"/>
        <v>0.18910367448925824</v>
      </c>
    </row>
    <row r="235" spans="1:8" x14ac:dyDescent="0.25">
      <c r="A235">
        <v>233</v>
      </c>
      <c r="B235" s="2">
        <v>39934</v>
      </c>
      <c r="C235" s="1">
        <v>246944</v>
      </c>
      <c r="D235" s="4">
        <f t="shared" si="15"/>
        <v>190484.49983514813</v>
      </c>
      <c r="E235" s="4">
        <f t="shared" si="16"/>
        <v>56459.500164851866</v>
      </c>
      <c r="F235" s="4">
        <f t="shared" si="17"/>
        <v>56459.500164851866</v>
      </c>
      <c r="G235" s="13">
        <f t="shared" si="18"/>
        <v>3187675158.8649077</v>
      </c>
      <c r="H235" s="10">
        <f t="shared" si="19"/>
        <v>0.22863280810569145</v>
      </c>
    </row>
    <row r="236" spans="1:8" x14ac:dyDescent="0.25">
      <c r="A236">
        <v>234</v>
      </c>
      <c r="B236" s="2">
        <v>39965</v>
      </c>
      <c r="C236" s="1">
        <v>300129</v>
      </c>
      <c r="D236" s="4">
        <f t="shared" si="15"/>
        <v>190928.14771992434</v>
      </c>
      <c r="E236" s="4">
        <f t="shared" si="16"/>
        <v>109200.85228007566</v>
      </c>
      <c r="F236" s="4">
        <f t="shared" si="17"/>
        <v>109200.85228007566</v>
      </c>
      <c r="G236" s="13">
        <f t="shared" si="18"/>
        <v>11924826138.694906</v>
      </c>
      <c r="H236" s="10">
        <f t="shared" si="19"/>
        <v>0.36384638698718103</v>
      </c>
    </row>
    <row r="237" spans="1:8" x14ac:dyDescent="0.25">
      <c r="A237">
        <v>235</v>
      </c>
      <c r="B237" s="2">
        <v>39995</v>
      </c>
      <c r="C237" s="1">
        <v>285370</v>
      </c>
      <c r="D237" s="4">
        <f t="shared" si="15"/>
        <v>191371.79560470057</v>
      </c>
      <c r="E237" s="4">
        <f t="shared" si="16"/>
        <v>93998.204395299428</v>
      </c>
      <c r="F237" s="4">
        <f t="shared" si="17"/>
        <v>93998.204395299428</v>
      </c>
      <c r="G237" s="13">
        <f t="shared" si="18"/>
        <v>8835662429.5404892</v>
      </c>
      <c r="H237" s="10">
        <f t="shared" si="19"/>
        <v>0.32939063109401628</v>
      </c>
    </row>
    <row r="238" spans="1:8" x14ac:dyDescent="0.25">
      <c r="A238">
        <v>236</v>
      </c>
      <c r="B238" s="2">
        <v>40026</v>
      </c>
      <c r="C238" s="1">
        <v>258104</v>
      </c>
      <c r="D238" s="4">
        <f t="shared" si="15"/>
        <v>191815.44348947678</v>
      </c>
      <c r="E238" s="4">
        <f t="shared" si="16"/>
        <v>66288.556510523224</v>
      </c>
      <c r="F238" s="4">
        <f t="shared" si="17"/>
        <v>66288.556510523224</v>
      </c>
      <c r="G238" s="13">
        <f t="shared" si="18"/>
        <v>4394172724.2488308</v>
      </c>
      <c r="H238" s="10">
        <f t="shared" si="19"/>
        <v>0.25682886166244312</v>
      </c>
    </row>
    <row r="239" spans="1:8" x14ac:dyDescent="0.25">
      <c r="A239">
        <v>237</v>
      </c>
      <c r="B239" s="2">
        <v>40057</v>
      </c>
      <c r="C239" s="1">
        <v>308690</v>
      </c>
      <c r="D239" s="4">
        <f t="shared" si="15"/>
        <v>192259.09137425298</v>
      </c>
      <c r="E239" s="4">
        <f t="shared" si="16"/>
        <v>116430.90862574702</v>
      </c>
      <c r="F239" s="4">
        <f t="shared" si="17"/>
        <v>116430.90862574702</v>
      </c>
      <c r="G239" s="13">
        <f t="shared" si="18"/>
        <v>13556156483.417051</v>
      </c>
      <c r="H239" s="10">
        <f t="shared" si="19"/>
        <v>0.3771774551354013</v>
      </c>
    </row>
    <row r="240" spans="1:8" x14ac:dyDescent="0.25">
      <c r="A240">
        <v>238</v>
      </c>
      <c r="B240" s="2">
        <v>40087</v>
      </c>
      <c r="C240" s="1">
        <v>294465</v>
      </c>
      <c r="D240" s="4">
        <f t="shared" si="15"/>
        <v>192702.73925902921</v>
      </c>
      <c r="E240" s="4">
        <f t="shared" si="16"/>
        <v>101762.26074097079</v>
      </c>
      <c r="F240" s="4">
        <f t="shared" si="17"/>
        <v>101762.26074097079</v>
      </c>
      <c r="G240" s="13">
        <f t="shared" si="18"/>
        <v>10355557711.113323</v>
      </c>
      <c r="H240" s="10">
        <f t="shared" si="19"/>
        <v>0.34558355234398241</v>
      </c>
    </row>
    <row r="241" spans="1:8" x14ac:dyDescent="0.25">
      <c r="A241">
        <v>239</v>
      </c>
      <c r="B241" s="2">
        <v>40118</v>
      </c>
      <c r="C241" s="1">
        <v>251723</v>
      </c>
      <c r="D241" s="4">
        <f t="shared" si="15"/>
        <v>193146.38714380542</v>
      </c>
      <c r="E241" s="4">
        <f t="shared" si="16"/>
        <v>58576.612856194581</v>
      </c>
      <c r="F241" s="4">
        <f t="shared" si="17"/>
        <v>58576.612856194581</v>
      </c>
      <c r="G241" s="13">
        <f t="shared" si="18"/>
        <v>3431219573.7045002</v>
      </c>
      <c r="H241" s="10">
        <f t="shared" si="19"/>
        <v>0.23270266465994199</v>
      </c>
    </row>
    <row r="242" spans="1:8" x14ac:dyDescent="0.25">
      <c r="A242">
        <v>240</v>
      </c>
      <c r="B242" s="2">
        <v>40148</v>
      </c>
      <c r="C242" s="1">
        <v>293019</v>
      </c>
      <c r="D242" s="4">
        <f t="shared" si="15"/>
        <v>193590.03502858162</v>
      </c>
      <c r="E242" s="4">
        <f t="shared" si="16"/>
        <v>99428.964971418376</v>
      </c>
      <c r="F242" s="4">
        <f t="shared" si="17"/>
        <v>99428.964971418376</v>
      </c>
      <c r="G242" s="13">
        <f t="shared" si="18"/>
        <v>9886119075.2875423</v>
      </c>
      <c r="H242" s="10">
        <f t="shared" si="19"/>
        <v>0.33932599924038503</v>
      </c>
    </row>
    <row r="243" spans="1:8" x14ac:dyDescent="0.25">
      <c r="A243">
        <v>241</v>
      </c>
      <c r="B243" s="2">
        <v>40179</v>
      </c>
      <c r="C243" s="1">
        <v>213313</v>
      </c>
      <c r="D243" s="4">
        <f t="shared" si="15"/>
        <v>194033.68291335786</v>
      </c>
      <c r="E243" s="4">
        <f t="shared" si="16"/>
        <v>19279.317086642142</v>
      </c>
      <c r="F243" s="4">
        <f t="shared" si="17"/>
        <v>19279.317086642142</v>
      </c>
      <c r="G243" s="13">
        <f t="shared" si="18"/>
        <v>371692067.32729167</v>
      </c>
      <c r="H243" s="10">
        <f t="shared" si="19"/>
        <v>9.038041322677072E-2</v>
      </c>
    </row>
    <row r="244" spans="1:8" x14ac:dyDescent="0.25">
      <c r="A244">
        <v>242</v>
      </c>
      <c r="B244" s="2">
        <v>40210</v>
      </c>
      <c r="C244" s="1">
        <v>220957</v>
      </c>
      <c r="D244" s="4">
        <f t="shared" si="15"/>
        <v>194477.33079813406</v>
      </c>
      <c r="E244" s="4">
        <f t="shared" si="16"/>
        <v>26479.669201865938</v>
      </c>
      <c r="F244" s="4">
        <f t="shared" si="17"/>
        <v>26479.669201865938</v>
      </c>
      <c r="G244" s="13">
        <f t="shared" si="18"/>
        <v>701172881.04024744</v>
      </c>
      <c r="H244" s="10">
        <f t="shared" si="19"/>
        <v>0.11984082514636757</v>
      </c>
    </row>
    <row r="245" spans="1:8" x14ac:dyDescent="0.25">
      <c r="A245">
        <v>243</v>
      </c>
      <c r="B245" s="2">
        <v>40238</v>
      </c>
      <c r="C245" s="1">
        <v>353741</v>
      </c>
      <c r="D245" s="4">
        <f t="shared" si="15"/>
        <v>194920.97868291027</v>
      </c>
      <c r="E245" s="4">
        <f t="shared" si="16"/>
        <v>158820.02131708973</v>
      </c>
      <c r="F245" s="4">
        <f t="shared" si="17"/>
        <v>158820.02131708973</v>
      </c>
      <c r="G245" s="13">
        <f t="shared" si="18"/>
        <v>25223799171.160839</v>
      </c>
      <c r="H245" s="10">
        <f t="shared" si="19"/>
        <v>0.44897261362717278</v>
      </c>
    </row>
    <row r="246" spans="1:8" x14ac:dyDescent="0.25">
      <c r="A246">
        <v>244</v>
      </c>
      <c r="B246" s="2">
        <v>40269</v>
      </c>
      <c r="C246" s="1">
        <v>277835</v>
      </c>
      <c r="D246" s="4">
        <f t="shared" si="15"/>
        <v>195364.6265676865</v>
      </c>
      <c r="E246" s="4">
        <f t="shared" si="16"/>
        <v>82470.3734323135</v>
      </c>
      <c r="F246" s="4">
        <f t="shared" si="17"/>
        <v>82470.3734323135</v>
      </c>
      <c r="G246" s="13">
        <f t="shared" si="18"/>
        <v>6801362494.0652399</v>
      </c>
      <c r="H246" s="10">
        <f t="shared" si="19"/>
        <v>0.29683219692376228</v>
      </c>
    </row>
    <row r="247" spans="1:8" x14ac:dyDescent="0.25">
      <c r="A247">
        <v>245</v>
      </c>
      <c r="B247" s="2">
        <v>40299</v>
      </c>
      <c r="C247" s="1">
        <v>251094</v>
      </c>
      <c r="D247" s="4">
        <f t="shared" si="15"/>
        <v>195808.27445246271</v>
      </c>
      <c r="E247" s="4">
        <f t="shared" si="16"/>
        <v>55285.725547537295</v>
      </c>
      <c r="F247" s="4">
        <f t="shared" si="17"/>
        <v>55285.725547537295</v>
      </c>
      <c r="G247" s="13">
        <f t="shared" si="18"/>
        <v>3056511449.3176179</v>
      </c>
      <c r="H247" s="10">
        <f t="shared" si="19"/>
        <v>0.22017939714822854</v>
      </c>
    </row>
    <row r="248" spans="1:8" x14ac:dyDescent="0.25">
      <c r="A248">
        <v>246</v>
      </c>
      <c r="B248" s="2">
        <v>40330</v>
      </c>
      <c r="C248" s="1">
        <v>262773</v>
      </c>
      <c r="D248" s="4">
        <f t="shared" si="15"/>
        <v>196251.92233723891</v>
      </c>
      <c r="E248" s="4">
        <f t="shared" si="16"/>
        <v>66521.07766276109</v>
      </c>
      <c r="F248" s="4">
        <f t="shared" si="17"/>
        <v>66521.07766276109</v>
      </c>
      <c r="G248" s="13">
        <f t="shared" si="18"/>
        <v>4425053773.4150925</v>
      </c>
      <c r="H248" s="10">
        <f t="shared" si="19"/>
        <v>0.2531503528245333</v>
      </c>
    </row>
    <row r="249" spans="1:8" x14ac:dyDescent="0.25">
      <c r="A249">
        <v>247</v>
      </c>
      <c r="B249" s="2">
        <v>40360</v>
      </c>
      <c r="C249" s="1">
        <v>302349</v>
      </c>
      <c r="D249" s="4">
        <f t="shared" si="15"/>
        <v>196695.57022201514</v>
      </c>
      <c r="E249" s="4">
        <f t="shared" si="16"/>
        <v>105653.42977798486</v>
      </c>
      <c r="F249" s="4">
        <f t="shared" si="17"/>
        <v>105653.42977798486</v>
      </c>
      <c r="G249" s="13">
        <f t="shared" si="18"/>
        <v>11162647223.851578</v>
      </c>
      <c r="H249" s="10">
        <f t="shared" si="19"/>
        <v>0.34944196864545563</v>
      </c>
    </row>
    <row r="250" spans="1:8" x14ac:dyDescent="0.25">
      <c r="A250">
        <v>248</v>
      </c>
      <c r="B250" s="2">
        <v>40391</v>
      </c>
      <c r="C250" s="1">
        <v>312774</v>
      </c>
      <c r="D250" s="4">
        <f t="shared" si="15"/>
        <v>197139.21810679135</v>
      </c>
      <c r="E250" s="4">
        <f t="shared" si="16"/>
        <v>115634.78189320865</v>
      </c>
      <c r="F250" s="4">
        <f t="shared" si="17"/>
        <v>115634.78189320865</v>
      </c>
      <c r="G250" s="13">
        <f t="shared" si="18"/>
        <v>13371402783.489935</v>
      </c>
      <c r="H250" s="10">
        <f t="shared" si="19"/>
        <v>0.3697071428354296</v>
      </c>
    </row>
    <row r="251" spans="1:8" x14ac:dyDescent="0.25">
      <c r="A251">
        <v>249</v>
      </c>
      <c r="B251" s="2">
        <v>40422</v>
      </c>
      <c r="C251" s="1">
        <v>307034</v>
      </c>
      <c r="D251" s="4">
        <f t="shared" si="15"/>
        <v>197582.86599156755</v>
      </c>
      <c r="E251" s="4">
        <f t="shared" si="16"/>
        <v>109451.13400843245</v>
      </c>
      <c r="F251" s="4">
        <f t="shared" si="17"/>
        <v>109451.13400843245</v>
      </c>
      <c r="G251" s="13">
        <f t="shared" si="18"/>
        <v>11979550735.731838</v>
      </c>
      <c r="H251" s="10">
        <f t="shared" si="19"/>
        <v>0.3564788720742082</v>
      </c>
    </row>
    <row r="252" spans="1:8" x14ac:dyDescent="0.25">
      <c r="A252">
        <v>250</v>
      </c>
      <c r="B252" s="2">
        <v>40452</v>
      </c>
      <c r="C252" s="1">
        <v>303159</v>
      </c>
      <c r="D252" s="4">
        <f t="shared" si="15"/>
        <v>198026.51387634379</v>
      </c>
      <c r="E252" s="4">
        <f t="shared" si="16"/>
        <v>105132.48612365621</v>
      </c>
      <c r="F252" s="4">
        <f t="shared" si="17"/>
        <v>105132.48612365621</v>
      </c>
      <c r="G252" s="13">
        <f t="shared" si="18"/>
        <v>11052839638.540766</v>
      </c>
      <c r="H252" s="10">
        <f t="shared" si="19"/>
        <v>0.34678992252796786</v>
      </c>
    </row>
    <row r="253" spans="1:8" x14ac:dyDescent="0.25">
      <c r="A253">
        <v>251</v>
      </c>
      <c r="B253" s="2">
        <v>40483</v>
      </c>
      <c r="C253" s="1">
        <v>328468</v>
      </c>
      <c r="D253" s="4">
        <f t="shared" si="15"/>
        <v>198470.16176111999</v>
      </c>
      <c r="E253" s="4">
        <f t="shared" si="16"/>
        <v>129997.83823888001</v>
      </c>
      <c r="F253" s="4">
        <f t="shared" si="17"/>
        <v>129997.83823888001</v>
      </c>
      <c r="G253" s="13">
        <f t="shared" si="18"/>
        <v>16899437946.782013</v>
      </c>
      <c r="H253" s="10">
        <f t="shared" si="19"/>
        <v>0.39577017620858046</v>
      </c>
    </row>
    <row r="254" spans="1:8" x14ac:dyDescent="0.25">
      <c r="A254">
        <v>252</v>
      </c>
      <c r="B254" s="2">
        <v>40513</v>
      </c>
      <c r="C254" s="1">
        <v>381542</v>
      </c>
      <c r="D254" s="4">
        <f t="shared" si="15"/>
        <v>198913.8096458962</v>
      </c>
      <c r="E254" s="4">
        <f t="shared" si="16"/>
        <v>182628.1903541038</v>
      </c>
      <c r="F254" s="4">
        <f t="shared" si="17"/>
        <v>182628.1903541038</v>
      </c>
      <c r="G254" s="13">
        <f t="shared" si="18"/>
        <v>33353055912.014774</v>
      </c>
      <c r="H254" s="10">
        <f t="shared" si="19"/>
        <v>0.4786581565177721</v>
      </c>
    </row>
    <row r="255" spans="1:8" x14ac:dyDescent="0.25">
      <c r="A255">
        <v>253</v>
      </c>
      <c r="B255" s="2">
        <v>40544</v>
      </c>
      <c r="C255" s="1">
        <v>244863</v>
      </c>
      <c r="D255" s="4">
        <f t="shared" si="15"/>
        <v>199357.45753067243</v>
      </c>
      <c r="E255" s="4">
        <f t="shared" si="16"/>
        <v>45505.542469327571</v>
      </c>
      <c r="F255" s="4">
        <f t="shared" si="17"/>
        <v>45505.542469327571</v>
      </c>
      <c r="G255" s="13">
        <f t="shared" si="18"/>
        <v>2070754395.4277751</v>
      </c>
      <c r="H255" s="10">
        <f t="shared" si="19"/>
        <v>0.18584082719450293</v>
      </c>
    </row>
    <row r="256" spans="1:8" x14ac:dyDescent="0.25">
      <c r="A256">
        <v>254</v>
      </c>
      <c r="B256" s="2">
        <v>40575</v>
      </c>
      <c r="C256" s="1">
        <v>274128</v>
      </c>
      <c r="D256" s="4">
        <f t="shared" si="15"/>
        <v>199801.10541544863</v>
      </c>
      <c r="E256" s="4">
        <f t="shared" si="16"/>
        <v>74326.894584551366</v>
      </c>
      <c r="F256" s="4">
        <f t="shared" si="17"/>
        <v>74326.894584551366</v>
      </c>
      <c r="G256" s="13">
        <f t="shared" si="18"/>
        <v>5524487258.5830116</v>
      </c>
      <c r="H256" s="10">
        <f t="shared" si="19"/>
        <v>0.27113937498012375</v>
      </c>
    </row>
    <row r="257" spans="1:8" x14ac:dyDescent="0.25">
      <c r="A257">
        <v>255</v>
      </c>
      <c r="B257" s="2">
        <v>40603</v>
      </c>
      <c r="C257" s="1">
        <v>306135</v>
      </c>
      <c r="D257" s="4">
        <f t="shared" si="15"/>
        <v>200244.75330022484</v>
      </c>
      <c r="E257" s="4">
        <f t="shared" si="16"/>
        <v>105890.24669977516</v>
      </c>
      <c r="F257" s="4">
        <f t="shared" si="17"/>
        <v>105890.24669977516</v>
      </c>
      <c r="G257" s="13">
        <f t="shared" si="18"/>
        <v>11212744346.139244</v>
      </c>
      <c r="H257" s="10">
        <f t="shared" si="19"/>
        <v>0.34589395756700531</v>
      </c>
    </row>
    <row r="258" spans="1:8" x14ac:dyDescent="0.25">
      <c r="A258">
        <v>256</v>
      </c>
      <c r="B258" s="2">
        <v>40634</v>
      </c>
      <c r="C258" s="1">
        <v>289172</v>
      </c>
      <c r="D258" s="4">
        <f t="shared" si="15"/>
        <v>200688.40118500107</v>
      </c>
      <c r="E258" s="4">
        <f t="shared" si="16"/>
        <v>88483.598814998928</v>
      </c>
      <c r="F258" s="4">
        <f t="shared" si="17"/>
        <v>88483.598814998928</v>
      </c>
      <c r="G258" s="13">
        <f t="shared" si="18"/>
        <v>7829347259.2536793</v>
      </c>
      <c r="H258" s="10">
        <f t="shared" si="19"/>
        <v>0.30598951079288078</v>
      </c>
    </row>
    <row r="259" spans="1:8" x14ac:dyDescent="0.25">
      <c r="A259">
        <v>257</v>
      </c>
      <c r="B259" s="2">
        <v>40664</v>
      </c>
      <c r="C259" s="1">
        <v>318510</v>
      </c>
      <c r="D259" s="4">
        <f t="shared" si="15"/>
        <v>201132.04906977728</v>
      </c>
      <c r="E259" s="4">
        <f t="shared" si="16"/>
        <v>117377.95093022272</v>
      </c>
      <c r="F259" s="4">
        <f t="shared" si="17"/>
        <v>117377.95093022272</v>
      </c>
      <c r="G259" s="13">
        <f t="shared" si="18"/>
        <v>13777583364.577774</v>
      </c>
      <c r="H259" s="10">
        <f t="shared" si="19"/>
        <v>0.36852202734677947</v>
      </c>
    </row>
    <row r="260" spans="1:8" x14ac:dyDescent="0.25">
      <c r="A260">
        <v>258</v>
      </c>
      <c r="B260" s="2">
        <v>40695</v>
      </c>
      <c r="C260" s="1">
        <v>304319</v>
      </c>
      <c r="D260" s="4">
        <f t="shared" ref="D260:D323" si="20">_xlfn.FORECAST.LINEAR(A260,$C$3:$C$394,$A$3:$A$394)</f>
        <v>201575.69695455348</v>
      </c>
      <c r="E260" s="4">
        <f t="shared" ref="E260:E323" si="21">C260-D260</f>
        <v>102743.30304544652</v>
      </c>
      <c r="F260" s="4">
        <f t="shared" ref="F260:F323" si="22">ABS(E260)</f>
        <v>102743.30304544652</v>
      </c>
      <c r="G260" s="13">
        <f t="shared" ref="G260:G323" si="23">F260^2</f>
        <v>10556186320.688459</v>
      </c>
      <c r="H260" s="10">
        <f t="shared" ref="H260:H323" si="24">F260/C260</f>
        <v>0.3376171157418581</v>
      </c>
    </row>
    <row r="261" spans="1:8" x14ac:dyDescent="0.25">
      <c r="A261">
        <v>259</v>
      </c>
      <c r="B261" s="2">
        <v>40725</v>
      </c>
      <c r="C261" s="1">
        <v>306221</v>
      </c>
      <c r="D261" s="4">
        <f t="shared" si="20"/>
        <v>202019.34483932971</v>
      </c>
      <c r="E261" s="4">
        <f t="shared" si="21"/>
        <v>104201.65516067029</v>
      </c>
      <c r="F261" s="4">
        <f t="shared" si="22"/>
        <v>104201.65516067029</v>
      </c>
      <c r="G261" s="13">
        <f t="shared" si="23"/>
        <v>10857984938.223244</v>
      </c>
      <c r="H261" s="10">
        <f t="shared" si="24"/>
        <v>0.34028252523723157</v>
      </c>
    </row>
    <row r="262" spans="1:8" x14ac:dyDescent="0.25">
      <c r="A262">
        <v>260</v>
      </c>
      <c r="B262" s="2">
        <v>40756</v>
      </c>
      <c r="C262" s="1">
        <v>327360</v>
      </c>
      <c r="D262" s="4">
        <f t="shared" si="20"/>
        <v>202462.99272410592</v>
      </c>
      <c r="E262" s="4">
        <f t="shared" si="21"/>
        <v>124897.00727589408</v>
      </c>
      <c r="F262" s="4">
        <f t="shared" si="22"/>
        <v>124897.00727589408</v>
      </c>
      <c r="G262" s="13">
        <f t="shared" si="23"/>
        <v>15599262426.474739</v>
      </c>
      <c r="H262" s="10">
        <f t="shared" si="24"/>
        <v>0.38152800365314665</v>
      </c>
    </row>
    <row r="263" spans="1:8" x14ac:dyDescent="0.25">
      <c r="A263">
        <v>261</v>
      </c>
      <c r="B263" s="2">
        <v>40787</v>
      </c>
      <c r="C263" s="1">
        <v>311648</v>
      </c>
      <c r="D263" s="4">
        <f t="shared" si="20"/>
        <v>202906.64060888212</v>
      </c>
      <c r="E263" s="4">
        <f t="shared" si="21"/>
        <v>108741.35939111788</v>
      </c>
      <c r="F263" s="4">
        <f t="shared" si="22"/>
        <v>108741.35939111788</v>
      </c>
      <c r="G263" s="13">
        <f t="shared" si="23"/>
        <v>11824683242.22826</v>
      </c>
      <c r="H263" s="10">
        <f t="shared" si="24"/>
        <v>0.34892365550594862</v>
      </c>
    </row>
    <row r="264" spans="1:8" x14ac:dyDescent="0.25">
      <c r="A264">
        <v>262</v>
      </c>
      <c r="B264" s="2">
        <v>40817</v>
      </c>
      <c r="C264" s="1">
        <v>280582</v>
      </c>
      <c r="D264" s="4">
        <f t="shared" si="20"/>
        <v>203350.28849365836</v>
      </c>
      <c r="E264" s="4">
        <f t="shared" si="21"/>
        <v>77231.711506341642</v>
      </c>
      <c r="F264" s="4">
        <f t="shared" si="22"/>
        <v>77231.711506341642</v>
      </c>
      <c r="G264" s="13">
        <f t="shared" si="23"/>
        <v>5964737262.1987839</v>
      </c>
      <c r="H264" s="10">
        <f t="shared" si="24"/>
        <v>0.27525540307768009</v>
      </c>
    </row>
    <row r="265" spans="1:8" x14ac:dyDescent="0.25">
      <c r="A265">
        <v>263</v>
      </c>
      <c r="B265" s="2">
        <v>40848</v>
      </c>
      <c r="C265" s="1">
        <v>321622</v>
      </c>
      <c r="D265" s="4">
        <f t="shared" si="20"/>
        <v>203793.93637843453</v>
      </c>
      <c r="E265" s="4">
        <f t="shared" si="21"/>
        <v>117828.06362156547</v>
      </c>
      <c r="F265" s="4">
        <f t="shared" si="22"/>
        <v>117828.06362156547</v>
      </c>
      <c r="G265" s="13">
        <f t="shared" si="23"/>
        <v>13883452576.80768</v>
      </c>
      <c r="H265" s="10">
        <f t="shared" si="24"/>
        <v>0.36635573319476111</v>
      </c>
    </row>
    <row r="266" spans="1:8" x14ac:dyDescent="0.25">
      <c r="A266">
        <v>264</v>
      </c>
      <c r="B266" s="2">
        <v>40878</v>
      </c>
      <c r="C266" s="1">
        <v>348414</v>
      </c>
      <c r="D266" s="4">
        <f t="shared" si="20"/>
        <v>204237.58426321077</v>
      </c>
      <c r="E266" s="4">
        <f t="shared" si="21"/>
        <v>144176.41573678923</v>
      </c>
      <c r="F266" s="4">
        <f t="shared" si="22"/>
        <v>144176.41573678923</v>
      </c>
      <c r="G266" s="13">
        <f t="shared" si="23"/>
        <v>20786838854.707485</v>
      </c>
      <c r="H266" s="10">
        <f t="shared" si="24"/>
        <v>0.41380775668253639</v>
      </c>
    </row>
    <row r="267" spans="1:8" x14ac:dyDescent="0.25">
      <c r="A267">
        <v>265</v>
      </c>
      <c r="B267" s="2">
        <v>40909</v>
      </c>
      <c r="C267" s="1">
        <v>268237</v>
      </c>
      <c r="D267" s="4">
        <f t="shared" si="20"/>
        <v>204681.232147987</v>
      </c>
      <c r="E267" s="4">
        <f t="shared" si="21"/>
        <v>63555.767852012999</v>
      </c>
      <c r="F267" s="4">
        <f t="shared" si="22"/>
        <v>63555.767852012999</v>
      </c>
      <c r="G267" s="13">
        <f t="shared" si="23"/>
        <v>4039335627.2589688</v>
      </c>
      <c r="H267" s="10">
        <f t="shared" si="24"/>
        <v>0.23693885575820264</v>
      </c>
    </row>
    <row r="268" spans="1:8" x14ac:dyDescent="0.25">
      <c r="A268">
        <v>266</v>
      </c>
      <c r="B268" s="2">
        <v>40940</v>
      </c>
      <c r="C268" s="1">
        <v>249473</v>
      </c>
      <c r="D268" s="4">
        <f t="shared" si="20"/>
        <v>205124.88003276318</v>
      </c>
      <c r="E268" s="4">
        <f t="shared" si="21"/>
        <v>44348.119967236824</v>
      </c>
      <c r="F268" s="4">
        <f t="shared" si="22"/>
        <v>44348.119967236824</v>
      </c>
      <c r="G268" s="13">
        <f t="shared" si="23"/>
        <v>1966755744.6284294</v>
      </c>
      <c r="H268" s="10">
        <f t="shared" si="24"/>
        <v>0.17776721315427652</v>
      </c>
    </row>
    <row r="269" spans="1:8" x14ac:dyDescent="0.25">
      <c r="A269">
        <v>267</v>
      </c>
      <c r="B269" s="2">
        <v>40969</v>
      </c>
      <c r="C269" s="1">
        <v>300512</v>
      </c>
      <c r="D269" s="4">
        <f t="shared" si="20"/>
        <v>205568.52791753941</v>
      </c>
      <c r="E269" s="4">
        <f t="shared" si="21"/>
        <v>94943.47208246059</v>
      </c>
      <c r="F269" s="4">
        <f t="shared" si="22"/>
        <v>94943.47208246059</v>
      </c>
      <c r="G269" s="13">
        <f t="shared" si="23"/>
        <v>9014262891.0729733</v>
      </c>
      <c r="H269" s="10">
        <f t="shared" si="24"/>
        <v>0.3159390376506116</v>
      </c>
    </row>
    <row r="270" spans="1:8" x14ac:dyDescent="0.25">
      <c r="A270">
        <v>268</v>
      </c>
      <c r="B270" s="2">
        <v>41000</v>
      </c>
      <c r="C270" s="1">
        <v>257849</v>
      </c>
      <c r="D270" s="4">
        <f t="shared" si="20"/>
        <v>206012.17580231564</v>
      </c>
      <c r="E270" s="4">
        <f t="shared" si="21"/>
        <v>51836.824197684356</v>
      </c>
      <c r="F270" s="4">
        <f t="shared" si="22"/>
        <v>51836.824197684356</v>
      </c>
      <c r="G270" s="13">
        <f t="shared" si="23"/>
        <v>2687056342.9016342</v>
      </c>
      <c r="H270" s="10">
        <f t="shared" si="24"/>
        <v>0.20103558360778734</v>
      </c>
    </row>
    <row r="271" spans="1:8" x14ac:dyDescent="0.25">
      <c r="A271">
        <v>269</v>
      </c>
      <c r="B271" s="2">
        <v>41030</v>
      </c>
      <c r="C271" s="1">
        <v>287481</v>
      </c>
      <c r="D271" s="4">
        <f t="shared" si="20"/>
        <v>206455.82368709182</v>
      </c>
      <c r="E271" s="4">
        <f t="shared" si="21"/>
        <v>81025.176312908181</v>
      </c>
      <c r="F271" s="4">
        <f t="shared" si="22"/>
        <v>81025.176312908181</v>
      </c>
      <c r="G271" s="13">
        <f t="shared" si="23"/>
        <v>6565079196.5378571</v>
      </c>
      <c r="H271" s="10">
        <f t="shared" si="24"/>
        <v>0.28184532651865057</v>
      </c>
    </row>
    <row r="272" spans="1:8" x14ac:dyDescent="0.25">
      <c r="A272">
        <v>270</v>
      </c>
      <c r="B272" s="2">
        <v>41061</v>
      </c>
      <c r="C272" s="1">
        <v>353169</v>
      </c>
      <c r="D272" s="4">
        <f t="shared" si="20"/>
        <v>206899.47157186805</v>
      </c>
      <c r="E272" s="4">
        <f t="shared" si="21"/>
        <v>146269.52842813195</v>
      </c>
      <c r="F272" s="4">
        <f t="shared" si="22"/>
        <v>146269.52842813195</v>
      </c>
      <c r="G272" s="13">
        <f t="shared" si="23"/>
        <v>21394774946.5881</v>
      </c>
      <c r="H272" s="10">
        <f t="shared" si="24"/>
        <v>0.41416298833740206</v>
      </c>
    </row>
    <row r="273" spans="1:8" x14ac:dyDescent="0.25">
      <c r="A273">
        <v>271</v>
      </c>
      <c r="B273" s="2">
        <v>41091</v>
      </c>
      <c r="C273" s="1">
        <v>364174</v>
      </c>
      <c r="D273" s="4">
        <f t="shared" si="20"/>
        <v>207343.11945664429</v>
      </c>
      <c r="E273" s="4">
        <f t="shared" si="21"/>
        <v>156830.88054335571</v>
      </c>
      <c r="F273" s="4">
        <f t="shared" si="22"/>
        <v>156830.88054335571</v>
      </c>
      <c r="G273" s="13">
        <f t="shared" si="23"/>
        <v>24595925092.004311</v>
      </c>
      <c r="H273" s="10">
        <f t="shared" si="24"/>
        <v>0.430648208118525</v>
      </c>
    </row>
    <row r="274" spans="1:8" x14ac:dyDescent="0.25">
      <c r="A274">
        <v>272</v>
      </c>
      <c r="B274" s="2">
        <v>41122</v>
      </c>
      <c r="C274" s="1">
        <v>420048</v>
      </c>
      <c r="D274" s="4">
        <f t="shared" si="20"/>
        <v>207786.76734142046</v>
      </c>
      <c r="E274" s="4">
        <f t="shared" si="21"/>
        <v>212261.23265857954</v>
      </c>
      <c r="F274" s="4">
        <f t="shared" si="22"/>
        <v>212261.23265857954</v>
      </c>
      <c r="G274" s="13">
        <f t="shared" si="23"/>
        <v>45054830889.739632</v>
      </c>
      <c r="H274" s="10">
        <f t="shared" si="24"/>
        <v>0.50532613572396379</v>
      </c>
    </row>
    <row r="275" spans="1:8" x14ac:dyDescent="0.25">
      <c r="A275">
        <v>273</v>
      </c>
      <c r="B275" s="2">
        <v>41153</v>
      </c>
      <c r="C275" s="1">
        <v>288079</v>
      </c>
      <c r="D275" s="4">
        <f t="shared" si="20"/>
        <v>208230.4152261967</v>
      </c>
      <c r="E275" s="4">
        <f t="shared" si="21"/>
        <v>79848.584773803304</v>
      </c>
      <c r="F275" s="4">
        <f t="shared" si="22"/>
        <v>79848.584773803304</v>
      </c>
      <c r="G275" s="13">
        <f t="shared" si="23"/>
        <v>6375796490.3792524</v>
      </c>
      <c r="H275" s="10">
        <f t="shared" si="24"/>
        <v>0.27717599954805211</v>
      </c>
    </row>
    <row r="276" spans="1:8" x14ac:dyDescent="0.25">
      <c r="A276">
        <v>274</v>
      </c>
      <c r="B276" s="2">
        <v>41183</v>
      </c>
      <c r="C276" s="1">
        <v>341633</v>
      </c>
      <c r="D276" s="4">
        <f t="shared" si="20"/>
        <v>208674.0631109729</v>
      </c>
      <c r="E276" s="4">
        <f t="shared" si="21"/>
        <v>132958.9368890271</v>
      </c>
      <c r="F276" s="4">
        <f t="shared" si="22"/>
        <v>132958.9368890271</v>
      </c>
      <c r="G276" s="13">
        <f t="shared" si="23"/>
        <v>17678078898.66029</v>
      </c>
      <c r="H276" s="10">
        <f t="shared" si="24"/>
        <v>0.38918645707243477</v>
      </c>
    </row>
    <row r="277" spans="1:8" x14ac:dyDescent="0.25">
      <c r="A277">
        <v>275</v>
      </c>
      <c r="B277" s="2">
        <v>41214</v>
      </c>
      <c r="C277" s="1">
        <v>311742</v>
      </c>
      <c r="D277" s="4">
        <f t="shared" si="20"/>
        <v>209117.7109957491</v>
      </c>
      <c r="E277" s="4">
        <f t="shared" si="21"/>
        <v>102624.2890042509</v>
      </c>
      <c r="F277" s="4">
        <f t="shared" si="22"/>
        <v>102624.2890042509</v>
      </c>
      <c r="G277" s="13">
        <f t="shared" si="23"/>
        <v>10531744693.628012</v>
      </c>
      <c r="H277" s="10">
        <f t="shared" si="24"/>
        <v>0.32919622317253017</v>
      </c>
    </row>
    <row r="278" spans="1:8" x14ac:dyDescent="0.25">
      <c r="A278">
        <v>276</v>
      </c>
      <c r="B278" s="2">
        <v>41244</v>
      </c>
      <c r="C278" s="1">
        <v>359306</v>
      </c>
      <c r="D278" s="4">
        <f t="shared" si="20"/>
        <v>209561.35888052534</v>
      </c>
      <c r="E278" s="4">
        <f t="shared" si="21"/>
        <v>149744.64111947466</v>
      </c>
      <c r="F278" s="4">
        <f t="shared" si="22"/>
        <v>149744.64111947466</v>
      </c>
      <c r="G278" s="13">
        <f t="shared" si="23"/>
        <v>22423457544.000263</v>
      </c>
      <c r="H278" s="10">
        <f t="shared" si="24"/>
        <v>0.41676075857201011</v>
      </c>
    </row>
    <row r="279" spans="1:8" x14ac:dyDescent="0.25">
      <c r="A279">
        <v>277</v>
      </c>
      <c r="B279" s="2">
        <v>41275</v>
      </c>
      <c r="C279" s="1">
        <v>311458</v>
      </c>
      <c r="D279" s="4">
        <f t="shared" si="20"/>
        <v>210005.00676530154</v>
      </c>
      <c r="E279" s="4">
        <f t="shared" si="21"/>
        <v>101452.99323469846</v>
      </c>
      <c r="F279" s="4">
        <f t="shared" si="22"/>
        <v>101452.99323469846</v>
      </c>
      <c r="G279" s="13">
        <f t="shared" si="23"/>
        <v>10292709836.279772</v>
      </c>
      <c r="H279" s="10">
        <f t="shared" si="24"/>
        <v>0.32573571150748565</v>
      </c>
    </row>
    <row r="280" spans="1:8" x14ac:dyDescent="0.25">
      <c r="A280">
        <v>278</v>
      </c>
      <c r="B280" s="2">
        <v>41306</v>
      </c>
      <c r="C280" s="1">
        <v>235087</v>
      </c>
      <c r="D280" s="4">
        <f t="shared" si="20"/>
        <v>210448.65465007775</v>
      </c>
      <c r="E280" s="4">
        <f t="shared" si="21"/>
        <v>24638.345349922252</v>
      </c>
      <c r="F280" s="4">
        <f t="shared" si="22"/>
        <v>24638.345349922252</v>
      </c>
      <c r="G280" s="13">
        <f t="shared" si="23"/>
        <v>607048061.58203542</v>
      </c>
      <c r="H280" s="10">
        <f t="shared" si="24"/>
        <v>0.1048052225343054</v>
      </c>
    </row>
    <row r="281" spans="1:8" x14ac:dyDescent="0.25">
      <c r="A281">
        <v>279</v>
      </c>
      <c r="B281" s="2">
        <v>41334</v>
      </c>
      <c r="C281" s="1">
        <v>283889</v>
      </c>
      <c r="D281" s="4">
        <f t="shared" si="20"/>
        <v>210892.30253485398</v>
      </c>
      <c r="E281" s="4">
        <f t="shared" si="21"/>
        <v>72996.697465146019</v>
      </c>
      <c r="F281" s="4">
        <f t="shared" si="22"/>
        <v>72996.697465146019</v>
      </c>
      <c r="G281" s="13">
        <f t="shared" si="23"/>
        <v>5328517840.8180552</v>
      </c>
      <c r="H281" s="10">
        <f t="shared" si="24"/>
        <v>0.25713112330927235</v>
      </c>
    </row>
    <row r="282" spans="1:8" x14ac:dyDescent="0.25">
      <c r="A282">
        <v>280</v>
      </c>
      <c r="B282" s="2">
        <v>41365</v>
      </c>
      <c r="C282" s="1">
        <v>333716</v>
      </c>
      <c r="D282" s="4">
        <f t="shared" si="20"/>
        <v>211335.95041963019</v>
      </c>
      <c r="E282" s="4">
        <f t="shared" si="21"/>
        <v>122380.04958036981</v>
      </c>
      <c r="F282" s="4">
        <f t="shared" si="22"/>
        <v>122380.04958036981</v>
      </c>
      <c r="G282" s="13">
        <f t="shared" si="23"/>
        <v>14976876535.293774</v>
      </c>
      <c r="H282" s="10">
        <f t="shared" si="24"/>
        <v>0.36671915515099612</v>
      </c>
    </row>
    <row r="283" spans="1:8" x14ac:dyDescent="0.25">
      <c r="A283">
        <v>281</v>
      </c>
      <c r="B283" s="2">
        <v>41395</v>
      </c>
      <c r="C283" s="1">
        <v>316191</v>
      </c>
      <c r="D283" s="4">
        <f t="shared" si="20"/>
        <v>211779.59830440639</v>
      </c>
      <c r="E283" s="4">
        <f t="shared" si="21"/>
        <v>104411.40169559361</v>
      </c>
      <c r="F283" s="4">
        <f t="shared" si="22"/>
        <v>104411.40169559361</v>
      </c>
      <c r="G283" s="13">
        <f t="shared" si="23"/>
        <v>10901740804.038609</v>
      </c>
      <c r="H283" s="10">
        <f t="shared" si="24"/>
        <v>0.33021623542603556</v>
      </c>
    </row>
    <row r="284" spans="1:8" x14ac:dyDescent="0.25">
      <c r="A284">
        <v>282</v>
      </c>
      <c r="B284" s="2">
        <v>41426</v>
      </c>
      <c r="C284" s="1">
        <v>318602</v>
      </c>
      <c r="D284" s="4">
        <f t="shared" si="20"/>
        <v>212223.24618918262</v>
      </c>
      <c r="E284" s="4">
        <f t="shared" si="21"/>
        <v>106378.75381081738</v>
      </c>
      <c r="F284" s="4">
        <f t="shared" si="22"/>
        <v>106378.75381081738</v>
      </c>
      <c r="G284" s="13">
        <f t="shared" si="23"/>
        <v>11316439262.342493</v>
      </c>
      <c r="H284" s="10">
        <f t="shared" si="24"/>
        <v>0.33389229763409323</v>
      </c>
    </row>
    <row r="285" spans="1:8" x14ac:dyDescent="0.25">
      <c r="A285">
        <v>283</v>
      </c>
      <c r="B285" s="2">
        <v>41456</v>
      </c>
      <c r="C285" s="1">
        <v>342291</v>
      </c>
      <c r="D285" s="4">
        <f t="shared" si="20"/>
        <v>212666.89407395883</v>
      </c>
      <c r="E285" s="4">
        <f t="shared" si="21"/>
        <v>129624.10592604117</v>
      </c>
      <c r="F285" s="4">
        <f t="shared" si="22"/>
        <v>129624.10592604117</v>
      </c>
      <c r="G285" s="13">
        <f t="shared" si="23"/>
        <v>16802408837.125542</v>
      </c>
      <c r="H285" s="10">
        <f t="shared" si="24"/>
        <v>0.37869563011017282</v>
      </c>
    </row>
    <row r="286" spans="1:8" x14ac:dyDescent="0.25">
      <c r="A286">
        <v>284</v>
      </c>
      <c r="B286" s="2">
        <v>41487</v>
      </c>
      <c r="C286" s="1">
        <v>329175</v>
      </c>
      <c r="D286" s="4">
        <f t="shared" si="20"/>
        <v>213110.54195873503</v>
      </c>
      <c r="E286" s="4">
        <f t="shared" si="21"/>
        <v>116064.45804126497</v>
      </c>
      <c r="F286" s="4">
        <f t="shared" si="22"/>
        <v>116064.45804126497</v>
      </c>
      <c r="G286" s="13">
        <f t="shared" si="23"/>
        <v>13470958420.412556</v>
      </c>
      <c r="H286" s="10">
        <f t="shared" si="24"/>
        <v>0.35259195880994904</v>
      </c>
    </row>
    <row r="287" spans="1:8" x14ac:dyDescent="0.25">
      <c r="A287">
        <v>285</v>
      </c>
      <c r="B287" s="2">
        <v>41518</v>
      </c>
      <c r="C287" s="1">
        <v>309837</v>
      </c>
      <c r="D287" s="4">
        <f t="shared" si="20"/>
        <v>213554.18984351127</v>
      </c>
      <c r="E287" s="4">
        <f t="shared" si="21"/>
        <v>96282.810156488733</v>
      </c>
      <c r="F287" s="4">
        <f t="shared" si="22"/>
        <v>96282.810156488733</v>
      </c>
      <c r="G287" s="13">
        <f t="shared" si="23"/>
        <v>9270379531.6304493</v>
      </c>
      <c r="H287" s="10">
        <f t="shared" si="24"/>
        <v>0.31075310617030483</v>
      </c>
    </row>
    <row r="288" spans="1:8" x14ac:dyDescent="0.25">
      <c r="A288">
        <v>286</v>
      </c>
      <c r="B288" s="2">
        <v>41548</v>
      </c>
      <c r="C288" s="1">
        <v>330187</v>
      </c>
      <c r="D288" s="4">
        <f t="shared" si="20"/>
        <v>213997.83772828747</v>
      </c>
      <c r="E288" s="4">
        <f t="shared" si="21"/>
        <v>116189.16227171253</v>
      </c>
      <c r="F288" s="4">
        <f t="shared" si="22"/>
        <v>116189.16227171253</v>
      </c>
      <c r="G288" s="13">
        <f t="shared" si="23"/>
        <v>13499921429.402346</v>
      </c>
      <c r="H288" s="10">
        <f t="shared" si="24"/>
        <v>0.35188896677250325</v>
      </c>
    </row>
    <row r="289" spans="1:8" x14ac:dyDescent="0.25">
      <c r="A289">
        <v>287</v>
      </c>
      <c r="B289" s="2">
        <v>41579</v>
      </c>
      <c r="C289" s="1">
        <v>302919</v>
      </c>
      <c r="D289" s="4">
        <f t="shared" si="20"/>
        <v>214441.48561306368</v>
      </c>
      <c r="E289" s="4">
        <f t="shared" si="21"/>
        <v>88477.514386936324</v>
      </c>
      <c r="F289" s="4">
        <f t="shared" si="22"/>
        <v>88477.514386936324</v>
      </c>
      <c r="G289" s="13">
        <f t="shared" si="23"/>
        <v>7828270552.0905237</v>
      </c>
      <c r="H289" s="10">
        <f t="shared" si="24"/>
        <v>0.29208307959202401</v>
      </c>
    </row>
    <row r="290" spans="1:8" x14ac:dyDescent="0.25">
      <c r="A290">
        <v>288</v>
      </c>
      <c r="B290" s="2">
        <v>41609</v>
      </c>
      <c r="C290" s="1">
        <v>353813</v>
      </c>
      <c r="D290" s="4">
        <f t="shared" si="20"/>
        <v>214885.13349783991</v>
      </c>
      <c r="E290" s="4">
        <f t="shared" si="21"/>
        <v>138927.86650216009</v>
      </c>
      <c r="F290" s="4">
        <f t="shared" si="22"/>
        <v>138927.86650216009</v>
      </c>
      <c r="G290" s="13">
        <f t="shared" si="23"/>
        <v>19300952090.842014</v>
      </c>
      <c r="H290" s="10">
        <f t="shared" si="24"/>
        <v>0.39265902186228346</v>
      </c>
    </row>
    <row r="291" spans="1:8" x14ac:dyDescent="0.25">
      <c r="A291">
        <v>289</v>
      </c>
      <c r="B291" s="2">
        <v>41640</v>
      </c>
      <c r="C291" s="1">
        <v>312593</v>
      </c>
      <c r="D291" s="4">
        <f t="shared" si="20"/>
        <v>215328.78138261611</v>
      </c>
      <c r="E291" s="4">
        <f t="shared" si="21"/>
        <v>97264.218617383885</v>
      </c>
      <c r="F291" s="4">
        <f t="shared" si="22"/>
        <v>97264.218617383885</v>
      </c>
      <c r="G291" s="13">
        <f t="shared" si="23"/>
        <v>9460328223.250246</v>
      </c>
      <c r="H291" s="10">
        <f t="shared" si="24"/>
        <v>0.31115290047244781</v>
      </c>
    </row>
    <row r="292" spans="1:8" x14ac:dyDescent="0.25">
      <c r="A292">
        <v>290</v>
      </c>
      <c r="B292" s="2">
        <v>41671</v>
      </c>
      <c r="C292" s="1">
        <v>259325</v>
      </c>
      <c r="D292" s="4">
        <f t="shared" si="20"/>
        <v>215772.42926739232</v>
      </c>
      <c r="E292" s="4">
        <f t="shared" si="21"/>
        <v>43552.570732607681</v>
      </c>
      <c r="F292" s="4">
        <f t="shared" si="22"/>
        <v>43552.570732607681</v>
      </c>
      <c r="G292" s="13">
        <f t="shared" si="23"/>
        <v>1896826417.4187951</v>
      </c>
      <c r="H292" s="10">
        <f t="shared" si="24"/>
        <v>0.16794590082949071</v>
      </c>
    </row>
    <row r="293" spans="1:8" x14ac:dyDescent="0.25">
      <c r="A293">
        <v>291</v>
      </c>
      <c r="B293" s="2">
        <v>41699</v>
      </c>
      <c r="C293" s="1">
        <v>240793</v>
      </c>
      <c r="D293" s="4">
        <f t="shared" si="20"/>
        <v>216216.07715216855</v>
      </c>
      <c r="E293" s="4">
        <f t="shared" si="21"/>
        <v>24576.922847831447</v>
      </c>
      <c r="F293" s="4">
        <f t="shared" si="22"/>
        <v>24576.922847831447</v>
      </c>
      <c r="G293" s="13">
        <f t="shared" si="23"/>
        <v>604025136.66825938</v>
      </c>
      <c r="H293" s="10">
        <f t="shared" si="24"/>
        <v>0.10206660014133072</v>
      </c>
    </row>
    <row r="294" spans="1:8" x14ac:dyDescent="0.25">
      <c r="A294">
        <v>292</v>
      </c>
      <c r="B294" s="2">
        <v>41730</v>
      </c>
      <c r="C294" s="1">
        <v>293229</v>
      </c>
      <c r="D294" s="4">
        <f t="shared" si="20"/>
        <v>216659.72503694476</v>
      </c>
      <c r="E294" s="4">
        <f t="shared" si="21"/>
        <v>76569.274963055243</v>
      </c>
      <c r="F294" s="4">
        <f t="shared" si="22"/>
        <v>76569.274963055243</v>
      </c>
      <c r="G294" s="13">
        <f t="shared" si="23"/>
        <v>5862853868.3679581</v>
      </c>
      <c r="H294" s="10">
        <f t="shared" si="24"/>
        <v>0.26112449642789509</v>
      </c>
    </row>
    <row r="295" spans="1:8" x14ac:dyDescent="0.25">
      <c r="A295">
        <v>293</v>
      </c>
      <c r="B295" s="2">
        <v>41760</v>
      </c>
      <c r="C295" s="1">
        <v>293344</v>
      </c>
      <c r="D295" s="4">
        <f t="shared" si="20"/>
        <v>217103.37292172096</v>
      </c>
      <c r="E295" s="4">
        <f t="shared" si="21"/>
        <v>76240.627078279038</v>
      </c>
      <c r="F295" s="4">
        <f t="shared" si="22"/>
        <v>76240.627078279038</v>
      </c>
      <c r="G295" s="13">
        <f t="shared" si="23"/>
        <v>5812633217.2892151</v>
      </c>
      <c r="H295" s="10">
        <f t="shared" si="24"/>
        <v>0.25990177770221662</v>
      </c>
    </row>
    <row r="296" spans="1:8" x14ac:dyDescent="0.25">
      <c r="A296">
        <v>294</v>
      </c>
      <c r="B296" s="2">
        <v>41791</v>
      </c>
      <c r="C296" s="1">
        <v>263557</v>
      </c>
      <c r="D296" s="4">
        <f t="shared" si="20"/>
        <v>217547.0208064972</v>
      </c>
      <c r="E296" s="4">
        <f t="shared" si="21"/>
        <v>46009.979193502804</v>
      </c>
      <c r="F296" s="4">
        <f t="shared" si="22"/>
        <v>46009.979193502804</v>
      </c>
      <c r="G296" s="13">
        <f t="shared" si="23"/>
        <v>2116918185.3865609</v>
      </c>
      <c r="H296" s="10">
        <f t="shared" si="24"/>
        <v>0.17457316327588646</v>
      </c>
    </row>
    <row r="297" spans="1:8" x14ac:dyDescent="0.25">
      <c r="A297">
        <v>295</v>
      </c>
      <c r="B297" s="2">
        <v>41821</v>
      </c>
      <c r="C297" s="1">
        <v>294757</v>
      </c>
      <c r="D297" s="4">
        <f t="shared" si="20"/>
        <v>217990.6686912734</v>
      </c>
      <c r="E297" s="4">
        <f t="shared" si="21"/>
        <v>76766.3313087266</v>
      </c>
      <c r="F297" s="4">
        <f t="shared" si="22"/>
        <v>76766.3313087266</v>
      </c>
      <c r="G297" s="13">
        <f t="shared" si="23"/>
        <v>5893069622.6011782</v>
      </c>
      <c r="H297" s="10">
        <f t="shared" si="24"/>
        <v>0.26043938331821331</v>
      </c>
    </row>
    <row r="298" spans="1:8" x14ac:dyDescent="0.25">
      <c r="A298">
        <v>296</v>
      </c>
      <c r="B298" s="2">
        <v>41852</v>
      </c>
      <c r="C298" s="1">
        <v>272448</v>
      </c>
      <c r="D298" s="4">
        <f t="shared" si="20"/>
        <v>218434.3165760496</v>
      </c>
      <c r="E298" s="4">
        <f t="shared" si="21"/>
        <v>54013.683423950395</v>
      </c>
      <c r="F298" s="4">
        <f t="shared" si="22"/>
        <v>54013.683423950395</v>
      </c>
      <c r="G298" s="13">
        <f t="shared" si="23"/>
        <v>2917477997.0227337</v>
      </c>
      <c r="H298" s="10">
        <f t="shared" si="24"/>
        <v>0.19825318381471105</v>
      </c>
    </row>
    <row r="299" spans="1:8" x14ac:dyDescent="0.25">
      <c r="A299">
        <v>297</v>
      </c>
      <c r="B299" s="2">
        <v>41883</v>
      </c>
      <c r="C299" s="1">
        <v>296286</v>
      </c>
      <c r="D299" s="4">
        <f t="shared" si="20"/>
        <v>218877.96446082584</v>
      </c>
      <c r="E299" s="4">
        <f t="shared" si="21"/>
        <v>77408.035539174161</v>
      </c>
      <c r="F299" s="4">
        <f t="shared" si="22"/>
        <v>77408.035539174161</v>
      </c>
      <c r="G299" s="13">
        <f t="shared" si="23"/>
        <v>5992003966.03405</v>
      </c>
      <c r="H299" s="10">
        <f t="shared" si="24"/>
        <v>0.26126119877137011</v>
      </c>
    </row>
    <row r="300" spans="1:8" x14ac:dyDescent="0.25">
      <c r="A300">
        <v>298</v>
      </c>
      <c r="B300" s="2">
        <v>41913</v>
      </c>
      <c r="C300" s="1">
        <v>306849</v>
      </c>
      <c r="D300" s="4">
        <f t="shared" si="20"/>
        <v>219321.61234560204</v>
      </c>
      <c r="E300" s="4">
        <f t="shared" si="21"/>
        <v>87527.387654397957</v>
      </c>
      <c r="F300" s="4">
        <f t="shared" si="22"/>
        <v>87527.387654397957</v>
      </c>
      <c r="G300" s="13">
        <f t="shared" si="23"/>
        <v>7661043589.6032562</v>
      </c>
      <c r="H300" s="10">
        <f t="shared" si="24"/>
        <v>0.28524579729573163</v>
      </c>
    </row>
    <row r="301" spans="1:8" x14ac:dyDescent="0.25">
      <c r="A301">
        <v>299</v>
      </c>
      <c r="B301" s="2">
        <v>41944</v>
      </c>
      <c r="C301" s="1">
        <v>294636</v>
      </c>
      <c r="D301" s="4">
        <f t="shared" si="20"/>
        <v>219765.26023037825</v>
      </c>
      <c r="E301" s="4">
        <f t="shared" si="21"/>
        <v>74870.739769621752</v>
      </c>
      <c r="F301" s="4">
        <f t="shared" si="22"/>
        <v>74870.739769621752</v>
      </c>
      <c r="G301" s="13">
        <f t="shared" si="23"/>
        <v>5605627673.6504202</v>
      </c>
      <c r="H301" s="10">
        <f t="shared" si="24"/>
        <v>0.25411266705230096</v>
      </c>
    </row>
    <row r="302" spans="1:8" x14ac:dyDescent="0.25">
      <c r="A302">
        <v>300</v>
      </c>
      <c r="B302" s="2">
        <v>41974</v>
      </c>
      <c r="C302" s="1">
        <v>370001</v>
      </c>
      <c r="D302" s="4">
        <f t="shared" si="20"/>
        <v>220208.90811515448</v>
      </c>
      <c r="E302" s="4">
        <f t="shared" si="21"/>
        <v>149792.09188484552</v>
      </c>
      <c r="F302" s="4">
        <f t="shared" si="22"/>
        <v>149792.09188484552</v>
      </c>
      <c r="G302" s="13">
        <f t="shared" si="23"/>
        <v>22437670791.238003</v>
      </c>
      <c r="H302" s="10">
        <f t="shared" si="24"/>
        <v>0.40484239741202194</v>
      </c>
    </row>
    <row r="303" spans="1:8" x14ac:dyDescent="0.25">
      <c r="A303">
        <v>301</v>
      </c>
      <c r="B303" s="2">
        <v>42005</v>
      </c>
      <c r="C303" s="1">
        <v>253788</v>
      </c>
      <c r="D303" s="4">
        <f t="shared" si="20"/>
        <v>220652.55599993069</v>
      </c>
      <c r="E303" s="4">
        <f t="shared" si="21"/>
        <v>33135.444000069314</v>
      </c>
      <c r="F303" s="4">
        <f t="shared" si="22"/>
        <v>33135.444000069314</v>
      </c>
      <c r="G303" s="13">
        <f t="shared" si="23"/>
        <v>1097957649.0817294</v>
      </c>
      <c r="H303" s="10">
        <f t="shared" si="24"/>
        <v>0.1305634781789104</v>
      </c>
    </row>
    <row r="304" spans="1:8" x14ac:dyDescent="0.25">
      <c r="A304">
        <v>302</v>
      </c>
      <c r="B304" s="2">
        <v>42036</v>
      </c>
      <c r="C304" s="1">
        <v>185938</v>
      </c>
      <c r="D304" s="4">
        <f t="shared" si="20"/>
        <v>221096.20388470689</v>
      </c>
      <c r="E304" s="4">
        <f t="shared" si="21"/>
        <v>-35158.203884706891</v>
      </c>
      <c r="F304" s="4">
        <f t="shared" si="22"/>
        <v>35158.203884706891</v>
      </c>
      <c r="G304" s="13">
        <f t="shared" si="23"/>
        <v>1236099300.3986187</v>
      </c>
      <c r="H304" s="10">
        <f t="shared" si="24"/>
        <v>0.18908563007404022</v>
      </c>
    </row>
    <row r="305" spans="1:8" x14ac:dyDescent="0.25">
      <c r="A305">
        <v>303</v>
      </c>
      <c r="B305" s="2">
        <v>42064</v>
      </c>
      <c r="C305" s="1">
        <v>234658</v>
      </c>
      <c r="D305" s="4">
        <f t="shared" si="20"/>
        <v>221539.8517694831</v>
      </c>
      <c r="E305" s="4">
        <f t="shared" si="21"/>
        <v>13118.148230516905</v>
      </c>
      <c r="F305" s="4">
        <f t="shared" si="22"/>
        <v>13118.148230516905</v>
      </c>
      <c r="G305" s="13">
        <f t="shared" si="23"/>
        <v>172085812.99781379</v>
      </c>
      <c r="H305" s="10">
        <f t="shared" si="24"/>
        <v>5.5903264455151348E-2</v>
      </c>
    </row>
    <row r="306" spans="1:8" x14ac:dyDescent="0.25">
      <c r="A306">
        <v>304</v>
      </c>
      <c r="B306" s="2">
        <v>42095</v>
      </c>
      <c r="C306" s="1">
        <v>219371</v>
      </c>
      <c r="D306" s="4">
        <f t="shared" si="20"/>
        <v>221983.49965425933</v>
      </c>
      <c r="E306" s="4">
        <f t="shared" si="21"/>
        <v>-2612.499654259329</v>
      </c>
      <c r="F306" s="4">
        <f t="shared" si="22"/>
        <v>2612.499654259329</v>
      </c>
      <c r="G306" s="13">
        <f t="shared" si="23"/>
        <v>6825154.443505113</v>
      </c>
      <c r="H306" s="10">
        <f t="shared" si="24"/>
        <v>1.1909047477831294E-2</v>
      </c>
    </row>
    <row r="307" spans="1:8" x14ac:dyDescent="0.25">
      <c r="A307">
        <v>305</v>
      </c>
      <c r="B307" s="2">
        <v>42125</v>
      </c>
      <c r="C307" s="1">
        <v>212693</v>
      </c>
      <c r="D307" s="4">
        <f t="shared" si="20"/>
        <v>222427.14753903553</v>
      </c>
      <c r="E307" s="4">
        <f t="shared" si="21"/>
        <v>-9734.1475390355336</v>
      </c>
      <c r="F307" s="4">
        <f t="shared" si="22"/>
        <v>9734.1475390355336</v>
      </c>
      <c r="G307" s="13">
        <f t="shared" si="23"/>
        <v>94753628.311711535</v>
      </c>
      <c r="H307" s="10">
        <f t="shared" si="24"/>
        <v>4.5766186658872332E-2</v>
      </c>
    </row>
    <row r="308" spans="1:8" x14ac:dyDescent="0.25">
      <c r="A308">
        <v>306</v>
      </c>
      <c r="B308" s="2">
        <v>42156</v>
      </c>
      <c r="C308" s="1">
        <v>212522</v>
      </c>
      <c r="D308" s="4">
        <f t="shared" si="20"/>
        <v>222870.79542381174</v>
      </c>
      <c r="E308" s="4">
        <f t="shared" si="21"/>
        <v>-10348.795423811738</v>
      </c>
      <c r="F308" s="4">
        <f t="shared" si="22"/>
        <v>10348.795423811738</v>
      </c>
      <c r="G308" s="13">
        <f t="shared" si="23"/>
        <v>107097566.72390677</v>
      </c>
      <c r="H308" s="10">
        <f t="shared" si="24"/>
        <v>4.8695172376562137E-2</v>
      </c>
    </row>
    <row r="309" spans="1:8" x14ac:dyDescent="0.25">
      <c r="A309">
        <v>307</v>
      </c>
      <c r="B309" s="2">
        <v>42186</v>
      </c>
      <c r="C309" s="1">
        <v>227606</v>
      </c>
      <c r="D309" s="4">
        <f t="shared" si="20"/>
        <v>223314.44330858797</v>
      </c>
      <c r="E309" s="4">
        <f t="shared" si="21"/>
        <v>4291.5566914120282</v>
      </c>
      <c r="F309" s="4">
        <f t="shared" si="22"/>
        <v>4291.5566914120282</v>
      </c>
      <c r="G309" s="13">
        <f t="shared" si="23"/>
        <v>18417458.835603353</v>
      </c>
      <c r="H309" s="10">
        <f t="shared" si="24"/>
        <v>1.8855200176673848E-2</v>
      </c>
    </row>
    <row r="310" spans="1:8" x14ac:dyDescent="0.25">
      <c r="A310">
        <v>308</v>
      </c>
      <c r="B310" s="2">
        <v>42217</v>
      </c>
      <c r="C310" s="1">
        <v>207261</v>
      </c>
      <c r="D310" s="4">
        <f t="shared" si="20"/>
        <v>223758.09119336418</v>
      </c>
      <c r="E310" s="4">
        <f t="shared" si="21"/>
        <v>-16497.091193364176</v>
      </c>
      <c r="F310" s="4">
        <f t="shared" si="22"/>
        <v>16497.091193364176</v>
      </c>
      <c r="G310" s="13">
        <f t="shared" si="23"/>
        <v>272154017.84217387</v>
      </c>
      <c r="H310" s="10">
        <f t="shared" si="24"/>
        <v>7.959573288445089E-2</v>
      </c>
    </row>
    <row r="311" spans="1:8" x14ac:dyDescent="0.25">
      <c r="A311">
        <v>309</v>
      </c>
      <c r="B311" s="2">
        <v>42248</v>
      </c>
      <c r="C311" s="1">
        <v>200075</v>
      </c>
      <c r="D311" s="4">
        <f t="shared" si="20"/>
        <v>224201.73907814038</v>
      </c>
      <c r="E311" s="4">
        <f t="shared" si="21"/>
        <v>-24126.739078140381</v>
      </c>
      <c r="F311" s="4">
        <f t="shared" si="22"/>
        <v>24126.739078140381</v>
      </c>
      <c r="G311" s="13">
        <f t="shared" si="23"/>
        <v>582099538.54466617</v>
      </c>
      <c r="H311" s="10">
        <f t="shared" si="24"/>
        <v>0.12058847471268465</v>
      </c>
    </row>
    <row r="312" spans="1:8" x14ac:dyDescent="0.25">
      <c r="A312">
        <v>310</v>
      </c>
      <c r="B312" s="2">
        <v>42278</v>
      </c>
      <c r="C312" s="1">
        <v>192151</v>
      </c>
      <c r="D312" s="4">
        <f t="shared" si="20"/>
        <v>224645.38696291661</v>
      </c>
      <c r="E312" s="4">
        <f t="shared" si="21"/>
        <v>-32494.386962916615</v>
      </c>
      <c r="F312" s="4">
        <f t="shared" si="22"/>
        <v>32494.386962916615</v>
      </c>
      <c r="G312" s="13">
        <f t="shared" si="23"/>
        <v>1055885184.0957652</v>
      </c>
      <c r="H312" s="10">
        <f t="shared" si="24"/>
        <v>0.16910860189599125</v>
      </c>
    </row>
    <row r="313" spans="1:8" x14ac:dyDescent="0.25">
      <c r="A313">
        <v>311</v>
      </c>
      <c r="B313" s="2">
        <v>42309</v>
      </c>
      <c r="C313" s="1">
        <v>195193</v>
      </c>
      <c r="D313" s="4">
        <f t="shared" si="20"/>
        <v>225089.03484769282</v>
      </c>
      <c r="E313" s="4">
        <f t="shared" si="21"/>
        <v>-29896.034847692819</v>
      </c>
      <c r="F313" s="4">
        <f t="shared" si="22"/>
        <v>29896.034847692819</v>
      </c>
      <c r="G313" s="13">
        <f t="shared" si="23"/>
        <v>893772899.61446345</v>
      </c>
      <c r="H313" s="10">
        <f t="shared" si="24"/>
        <v>0.15316140869648409</v>
      </c>
    </row>
    <row r="314" spans="1:8" x14ac:dyDescent="0.25">
      <c r="A314">
        <v>312</v>
      </c>
      <c r="B314" s="2">
        <v>42339</v>
      </c>
      <c r="C314" s="1">
        <v>227724</v>
      </c>
      <c r="D314" s="4">
        <f t="shared" si="20"/>
        <v>225532.68273246902</v>
      </c>
      <c r="E314" s="4">
        <f t="shared" si="21"/>
        <v>2191.3172675309761</v>
      </c>
      <c r="F314" s="4">
        <f t="shared" si="22"/>
        <v>2191.3172675309761</v>
      </c>
      <c r="G314" s="13">
        <f t="shared" si="23"/>
        <v>4801871.3669794239</v>
      </c>
      <c r="H314" s="10">
        <f t="shared" si="24"/>
        <v>9.6226891655292208E-3</v>
      </c>
    </row>
    <row r="315" spans="1:8" x14ac:dyDescent="0.25">
      <c r="A315">
        <v>313</v>
      </c>
      <c r="B315" s="2">
        <v>42370</v>
      </c>
      <c r="C315" s="1">
        <v>155277</v>
      </c>
      <c r="D315" s="4">
        <f t="shared" si="20"/>
        <v>225976.33061724526</v>
      </c>
      <c r="E315" s="4">
        <f t="shared" si="21"/>
        <v>-70699.330617245258</v>
      </c>
      <c r="F315" s="4">
        <f t="shared" si="22"/>
        <v>70699.330617245258</v>
      </c>
      <c r="G315" s="13">
        <f t="shared" si="23"/>
        <v>4998395349.726553</v>
      </c>
      <c r="H315" s="10">
        <f t="shared" si="24"/>
        <v>0.45531102878884355</v>
      </c>
    </row>
    <row r="316" spans="1:8" x14ac:dyDescent="0.25">
      <c r="A316">
        <v>314</v>
      </c>
      <c r="B316" s="2">
        <v>42401</v>
      </c>
      <c r="C316" s="1">
        <v>146816</v>
      </c>
      <c r="D316" s="4">
        <f t="shared" si="20"/>
        <v>226419.97850202146</v>
      </c>
      <c r="E316" s="4">
        <f t="shared" si="21"/>
        <v>-79603.978502021462</v>
      </c>
      <c r="F316" s="4">
        <f t="shared" si="22"/>
        <v>79603.978502021462</v>
      </c>
      <c r="G316" s="13">
        <f t="shared" si="23"/>
        <v>6336793393.3502951</v>
      </c>
      <c r="H316" s="10">
        <f t="shared" si="24"/>
        <v>0.54220233831477127</v>
      </c>
    </row>
    <row r="317" spans="1:8" x14ac:dyDescent="0.25">
      <c r="A317">
        <v>315</v>
      </c>
      <c r="B317" s="2">
        <v>42430</v>
      </c>
      <c r="C317" s="1">
        <v>179279</v>
      </c>
      <c r="D317" s="4">
        <f t="shared" si="20"/>
        <v>226863.62638679767</v>
      </c>
      <c r="E317" s="4">
        <f t="shared" si="21"/>
        <v>-47584.626386797667</v>
      </c>
      <c r="F317" s="4">
        <f t="shared" si="22"/>
        <v>47584.626386797667</v>
      </c>
      <c r="G317" s="13">
        <f t="shared" si="23"/>
        <v>2264296668.3711209</v>
      </c>
      <c r="H317" s="10">
        <f t="shared" si="24"/>
        <v>0.26542219884536206</v>
      </c>
    </row>
    <row r="318" spans="1:8" x14ac:dyDescent="0.25">
      <c r="A318">
        <v>316</v>
      </c>
      <c r="B318" s="2">
        <v>42461</v>
      </c>
      <c r="C318" s="1">
        <v>162946</v>
      </c>
      <c r="D318" s="4">
        <f t="shared" si="20"/>
        <v>227307.2742715739</v>
      </c>
      <c r="E318" s="4">
        <f t="shared" si="21"/>
        <v>-64361.2742715739</v>
      </c>
      <c r="F318" s="4">
        <f t="shared" si="22"/>
        <v>64361.2742715739</v>
      </c>
      <c r="G318" s="13">
        <f t="shared" si="23"/>
        <v>4142373625.8607607</v>
      </c>
      <c r="H318" s="10">
        <f t="shared" si="24"/>
        <v>0.3949852974087974</v>
      </c>
    </row>
    <row r="319" spans="1:8" x14ac:dyDescent="0.25">
      <c r="A319">
        <v>317</v>
      </c>
      <c r="B319" s="2">
        <v>42491</v>
      </c>
      <c r="C319" s="1">
        <v>167487</v>
      </c>
      <c r="D319" s="4">
        <f t="shared" si="20"/>
        <v>227750.92215635011</v>
      </c>
      <c r="E319" s="4">
        <f t="shared" si="21"/>
        <v>-60263.922156350105</v>
      </c>
      <c r="F319" s="4">
        <f t="shared" si="22"/>
        <v>60263.922156350105</v>
      </c>
      <c r="G319" s="13">
        <f t="shared" si="23"/>
        <v>3631740313.666625</v>
      </c>
      <c r="H319" s="10">
        <f t="shared" si="24"/>
        <v>0.35981253563769189</v>
      </c>
    </row>
    <row r="320" spans="1:8" x14ac:dyDescent="0.25">
      <c r="A320">
        <v>318</v>
      </c>
      <c r="B320" s="2">
        <v>42522</v>
      </c>
      <c r="C320" s="1">
        <v>171802</v>
      </c>
      <c r="D320" s="4">
        <f t="shared" si="20"/>
        <v>228194.57004112631</v>
      </c>
      <c r="E320" s="4">
        <f t="shared" si="21"/>
        <v>-56392.57004112631</v>
      </c>
      <c r="F320" s="4">
        <f t="shared" si="22"/>
        <v>56392.57004112631</v>
      </c>
      <c r="G320" s="13">
        <f t="shared" si="23"/>
        <v>3180121955.8433366</v>
      </c>
      <c r="H320" s="10">
        <f t="shared" si="24"/>
        <v>0.32824163886989854</v>
      </c>
    </row>
    <row r="321" spans="1:8" x14ac:dyDescent="0.25">
      <c r="A321">
        <v>319</v>
      </c>
      <c r="B321" s="2">
        <v>42552</v>
      </c>
      <c r="C321" s="1">
        <v>181399</v>
      </c>
      <c r="D321" s="4">
        <f t="shared" si="20"/>
        <v>228638.21792590254</v>
      </c>
      <c r="E321" s="4">
        <f t="shared" si="21"/>
        <v>-47239.217925902543</v>
      </c>
      <c r="F321" s="4">
        <f t="shared" si="22"/>
        <v>47239.217925902543</v>
      </c>
      <c r="G321" s="13">
        <f t="shared" si="23"/>
        <v>2231543710.2509122</v>
      </c>
      <c r="H321" s="10">
        <f t="shared" si="24"/>
        <v>0.26041608788307841</v>
      </c>
    </row>
    <row r="322" spans="1:8" x14ac:dyDescent="0.25">
      <c r="A322">
        <v>320</v>
      </c>
      <c r="B322" s="2">
        <v>42583</v>
      </c>
      <c r="C322" s="1">
        <v>183887</v>
      </c>
      <c r="D322" s="4">
        <f t="shared" si="20"/>
        <v>229081.86581067875</v>
      </c>
      <c r="E322" s="4">
        <f t="shared" si="21"/>
        <v>-45194.865810678748</v>
      </c>
      <c r="F322" s="4">
        <f t="shared" si="22"/>
        <v>45194.865810678748</v>
      </c>
      <c r="G322" s="13">
        <f t="shared" si="23"/>
        <v>2042575895.6452589</v>
      </c>
      <c r="H322" s="10">
        <f t="shared" si="24"/>
        <v>0.24577520874601658</v>
      </c>
    </row>
    <row r="323" spans="1:8" x14ac:dyDescent="0.25">
      <c r="A323">
        <v>321</v>
      </c>
      <c r="B323" s="2">
        <v>42614</v>
      </c>
      <c r="C323" s="1">
        <v>159953</v>
      </c>
      <c r="D323" s="4">
        <f t="shared" si="20"/>
        <v>229525.51369545495</v>
      </c>
      <c r="E323" s="4">
        <f t="shared" si="21"/>
        <v>-69572.513695454953</v>
      </c>
      <c r="F323" s="4">
        <f t="shared" si="22"/>
        <v>69572.513695454953</v>
      </c>
      <c r="G323" s="13">
        <f t="shared" si="23"/>
        <v>4840334661.9042673</v>
      </c>
      <c r="H323" s="10">
        <f t="shared" si="24"/>
        <v>0.43495597891539983</v>
      </c>
    </row>
    <row r="324" spans="1:8" x14ac:dyDescent="0.25">
      <c r="A324">
        <v>322</v>
      </c>
      <c r="B324" s="2">
        <v>42644</v>
      </c>
      <c r="C324" s="1">
        <v>159032</v>
      </c>
      <c r="D324" s="4">
        <f t="shared" ref="D324:D387" si="25">_xlfn.FORECAST.LINEAR(A324,$C$3:$C$394,$A$3:$A$394)</f>
        <v>229969.16158023119</v>
      </c>
      <c r="E324" s="4">
        <f t="shared" ref="E324:E387" si="26">C324-D324</f>
        <v>-70937.161580231186</v>
      </c>
      <c r="F324" s="4">
        <f t="shared" ref="F324:F387" si="27">ABS(E324)</f>
        <v>70937.161580231186</v>
      </c>
      <c r="G324" s="13">
        <f t="shared" ref="G324:G387" si="28">F324^2</f>
        <v>5032080893.0598278</v>
      </c>
      <c r="H324" s="10">
        <f t="shared" ref="H324:H387" si="29">F324/C324</f>
        <v>0.44605589805970614</v>
      </c>
    </row>
    <row r="325" spans="1:8" x14ac:dyDescent="0.25">
      <c r="A325">
        <v>323</v>
      </c>
      <c r="B325" s="2">
        <v>42675</v>
      </c>
      <c r="C325" s="1">
        <v>178138</v>
      </c>
      <c r="D325" s="4">
        <f t="shared" si="25"/>
        <v>230412.80946500739</v>
      </c>
      <c r="E325" s="4">
        <f t="shared" si="26"/>
        <v>-52274.809465007391</v>
      </c>
      <c r="F325" s="4">
        <f t="shared" si="27"/>
        <v>52274.809465007391</v>
      </c>
      <c r="G325" s="13">
        <f t="shared" si="28"/>
        <v>2732655704.6028261</v>
      </c>
      <c r="H325" s="10">
        <f t="shared" si="29"/>
        <v>0.29345119775122314</v>
      </c>
    </row>
    <row r="326" spans="1:8" x14ac:dyDescent="0.25">
      <c r="A326">
        <v>324</v>
      </c>
      <c r="B326" s="2">
        <v>42705</v>
      </c>
      <c r="C326" s="1">
        <v>204346</v>
      </c>
      <c r="D326" s="4">
        <f t="shared" si="25"/>
        <v>230856.4573497836</v>
      </c>
      <c r="E326" s="4">
        <f t="shared" si="26"/>
        <v>-26510.457349783595</v>
      </c>
      <c r="F326" s="4">
        <f t="shared" si="27"/>
        <v>26510.457349783595</v>
      </c>
      <c r="G326" s="13">
        <f t="shared" si="28"/>
        <v>702804348.89469504</v>
      </c>
      <c r="H326" s="10">
        <f t="shared" si="29"/>
        <v>0.12973318464654848</v>
      </c>
    </row>
    <row r="327" spans="1:8" x14ac:dyDescent="0.25">
      <c r="A327">
        <v>325</v>
      </c>
      <c r="B327" s="2">
        <v>42736</v>
      </c>
      <c r="C327" s="1">
        <v>147200</v>
      </c>
      <c r="D327" s="4">
        <f t="shared" si="25"/>
        <v>231300.1052345598</v>
      </c>
      <c r="E327" s="4">
        <f t="shared" si="26"/>
        <v>-84100.1052345598</v>
      </c>
      <c r="F327" s="4">
        <f t="shared" si="27"/>
        <v>84100.1052345598</v>
      </c>
      <c r="G327" s="13">
        <f t="shared" si="28"/>
        <v>7072827700.4640331</v>
      </c>
      <c r="H327" s="10">
        <f t="shared" si="29"/>
        <v>0.57133223664782473</v>
      </c>
    </row>
    <row r="328" spans="1:8" x14ac:dyDescent="0.25">
      <c r="A328">
        <v>326</v>
      </c>
      <c r="B328" s="2">
        <v>42767</v>
      </c>
      <c r="C328" s="1">
        <v>135649</v>
      </c>
      <c r="D328" s="4">
        <f t="shared" si="25"/>
        <v>231743.75311933603</v>
      </c>
      <c r="E328" s="4">
        <f t="shared" si="26"/>
        <v>-96094.753119336034</v>
      </c>
      <c r="F328" s="4">
        <f t="shared" si="27"/>
        <v>96094.753119336034</v>
      </c>
      <c r="G328" s="13">
        <f t="shared" si="28"/>
        <v>9234201577.066143</v>
      </c>
      <c r="H328" s="10">
        <f t="shared" si="29"/>
        <v>0.70840738316785257</v>
      </c>
    </row>
    <row r="329" spans="1:8" x14ac:dyDescent="0.25">
      <c r="A329">
        <v>327</v>
      </c>
      <c r="B329" s="2">
        <v>42795</v>
      </c>
      <c r="C329" s="1">
        <v>189105</v>
      </c>
      <c r="D329" s="4">
        <f t="shared" si="25"/>
        <v>232187.40100411224</v>
      </c>
      <c r="E329" s="4">
        <f t="shared" si="26"/>
        <v>-43082.401004112238</v>
      </c>
      <c r="F329" s="4">
        <f t="shared" si="27"/>
        <v>43082.401004112238</v>
      </c>
      <c r="G329" s="13">
        <f t="shared" si="28"/>
        <v>1856093276.2791312</v>
      </c>
      <c r="H329" s="10">
        <f t="shared" si="29"/>
        <v>0.22782264352667692</v>
      </c>
    </row>
    <row r="330" spans="1:8" x14ac:dyDescent="0.25">
      <c r="A330">
        <v>328</v>
      </c>
      <c r="B330" s="2">
        <v>42826</v>
      </c>
      <c r="C330" s="1">
        <v>156907</v>
      </c>
      <c r="D330" s="4">
        <f t="shared" si="25"/>
        <v>232631.04888888844</v>
      </c>
      <c r="E330" s="4">
        <f t="shared" si="26"/>
        <v>-75724.048888888443</v>
      </c>
      <c r="F330" s="4">
        <f t="shared" si="27"/>
        <v>75724.048888888443</v>
      </c>
      <c r="G330" s="13">
        <f t="shared" si="28"/>
        <v>5734131580.1267672</v>
      </c>
      <c r="H330" s="10">
        <f t="shared" si="29"/>
        <v>0.48260465682785625</v>
      </c>
    </row>
    <row r="331" spans="1:8" x14ac:dyDescent="0.25">
      <c r="A331">
        <v>329</v>
      </c>
      <c r="B331" s="2">
        <v>42856</v>
      </c>
      <c r="C331" s="1">
        <v>195551</v>
      </c>
      <c r="D331" s="4">
        <f t="shared" si="25"/>
        <v>233074.69677366468</v>
      </c>
      <c r="E331" s="4">
        <f t="shared" si="26"/>
        <v>-37523.696773664677</v>
      </c>
      <c r="F331" s="4">
        <f t="shared" si="27"/>
        <v>37523.696773664677</v>
      </c>
      <c r="G331" s="13">
        <f t="shared" si="28"/>
        <v>1408027819.5619328</v>
      </c>
      <c r="H331" s="10">
        <f t="shared" si="29"/>
        <v>0.19188701041500517</v>
      </c>
    </row>
    <row r="332" spans="1:8" x14ac:dyDescent="0.25">
      <c r="A332">
        <v>330</v>
      </c>
      <c r="B332" s="2">
        <v>42887</v>
      </c>
      <c r="C332" s="1">
        <v>194796</v>
      </c>
      <c r="D332" s="4">
        <f t="shared" si="25"/>
        <v>233518.34465844088</v>
      </c>
      <c r="E332" s="4">
        <f t="shared" si="26"/>
        <v>-38722.344658440881</v>
      </c>
      <c r="F332" s="4">
        <f t="shared" si="27"/>
        <v>38722.344658440881</v>
      </c>
      <c r="G332" s="13">
        <f t="shared" si="28"/>
        <v>1499419975.847085</v>
      </c>
      <c r="H332" s="10">
        <f t="shared" si="29"/>
        <v>0.19878408518881743</v>
      </c>
    </row>
    <row r="333" spans="1:8" x14ac:dyDescent="0.25">
      <c r="A333">
        <v>331</v>
      </c>
      <c r="B333" s="2">
        <v>42917</v>
      </c>
      <c r="C333" s="1">
        <v>184800</v>
      </c>
      <c r="D333" s="4">
        <f t="shared" si="25"/>
        <v>233961.99254321709</v>
      </c>
      <c r="E333" s="4">
        <f t="shared" si="26"/>
        <v>-49161.992543217086</v>
      </c>
      <c r="F333" s="4">
        <f t="shared" si="27"/>
        <v>49161.992543217086</v>
      </c>
      <c r="G333" s="13">
        <f t="shared" si="28"/>
        <v>2416901510.8193321</v>
      </c>
      <c r="H333" s="10">
        <f t="shared" si="29"/>
        <v>0.26602809817758161</v>
      </c>
    </row>
    <row r="334" spans="1:8" x14ac:dyDescent="0.25">
      <c r="A334">
        <v>332</v>
      </c>
      <c r="B334" s="2">
        <v>42948</v>
      </c>
      <c r="C334" s="1">
        <v>216520</v>
      </c>
      <c r="D334" s="4">
        <f t="shared" si="25"/>
        <v>234405.64042799332</v>
      </c>
      <c r="E334" s="4">
        <f t="shared" si="26"/>
        <v>-17885.640427993319</v>
      </c>
      <c r="F334" s="4">
        <f t="shared" si="27"/>
        <v>17885.640427993319</v>
      </c>
      <c r="G334" s="13">
        <f t="shared" si="28"/>
        <v>319896133.51946902</v>
      </c>
      <c r="H334" s="10">
        <f t="shared" si="29"/>
        <v>8.2605026916651211E-2</v>
      </c>
    </row>
    <row r="335" spans="1:8" x14ac:dyDescent="0.25">
      <c r="A335">
        <v>333</v>
      </c>
      <c r="B335" s="2">
        <v>42979</v>
      </c>
      <c r="C335" s="1">
        <v>199217</v>
      </c>
      <c r="D335" s="4">
        <f t="shared" si="25"/>
        <v>234849.28831276952</v>
      </c>
      <c r="E335" s="4">
        <f t="shared" si="26"/>
        <v>-35632.288312769524</v>
      </c>
      <c r="F335" s="4">
        <f t="shared" si="27"/>
        <v>35632.288312769524</v>
      </c>
      <c r="G335" s="13">
        <f t="shared" si="28"/>
        <v>1269659970.4043317</v>
      </c>
      <c r="H335" s="10">
        <f t="shared" si="29"/>
        <v>0.17886168506086089</v>
      </c>
    </row>
    <row r="336" spans="1:8" x14ac:dyDescent="0.25">
      <c r="A336">
        <v>334</v>
      </c>
      <c r="B336" s="2">
        <v>43009</v>
      </c>
      <c r="C336" s="1">
        <v>202844</v>
      </c>
      <c r="D336" s="4">
        <f t="shared" si="25"/>
        <v>235292.93619754573</v>
      </c>
      <c r="E336" s="4">
        <f t="shared" si="26"/>
        <v>-32448.936197545729</v>
      </c>
      <c r="F336" s="4">
        <f t="shared" si="27"/>
        <v>32448.936197545729</v>
      </c>
      <c r="G336" s="13">
        <f t="shared" si="28"/>
        <v>1052933460.3523935</v>
      </c>
      <c r="H336" s="10">
        <f t="shared" si="29"/>
        <v>0.15996990888340659</v>
      </c>
    </row>
    <row r="337" spans="1:8" x14ac:dyDescent="0.25">
      <c r="A337">
        <v>335</v>
      </c>
      <c r="B337" s="2">
        <v>43040</v>
      </c>
      <c r="C337" s="1">
        <v>204196</v>
      </c>
      <c r="D337" s="4">
        <f t="shared" si="25"/>
        <v>235736.58408232196</v>
      </c>
      <c r="E337" s="4">
        <f t="shared" si="26"/>
        <v>-31540.584082321962</v>
      </c>
      <c r="F337" s="4">
        <f t="shared" si="27"/>
        <v>31540.584082321962</v>
      </c>
      <c r="G337" s="13">
        <f t="shared" si="28"/>
        <v>994808444.25402153</v>
      </c>
      <c r="H337" s="10">
        <f t="shared" si="29"/>
        <v>0.15446230132971245</v>
      </c>
    </row>
    <row r="338" spans="1:8" x14ac:dyDescent="0.25">
      <c r="A338">
        <v>336</v>
      </c>
      <c r="B338" s="2">
        <v>43070</v>
      </c>
      <c r="C338" s="1">
        <v>212620</v>
      </c>
      <c r="D338" s="4">
        <f t="shared" si="25"/>
        <v>236180.23196709817</v>
      </c>
      <c r="E338" s="4">
        <f t="shared" si="26"/>
        <v>-23560.231967098167</v>
      </c>
      <c r="F338" s="4">
        <f t="shared" si="27"/>
        <v>23560.231967098167</v>
      </c>
      <c r="G338" s="13">
        <f t="shared" si="28"/>
        <v>555084530.34347439</v>
      </c>
      <c r="H338" s="10">
        <f t="shared" si="29"/>
        <v>0.11080910529159142</v>
      </c>
    </row>
    <row r="339" spans="1:8" x14ac:dyDescent="0.25">
      <c r="A339">
        <v>337</v>
      </c>
      <c r="B339" s="2">
        <v>43101</v>
      </c>
      <c r="C339" s="1">
        <v>181245</v>
      </c>
      <c r="D339" s="4">
        <f t="shared" si="25"/>
        <v>236623.87985187437</v>
      </c>
      <c r="E339" s="4">
        <f t="shared" si="26"/>
        <v>-55378.879851874372</v>
      </c>
      <c r="F339" s="4">
        <f t="shared" si="27"/>
        <v>55378.879851874372</v>
      </c>
      <c r="G339" s="13">
        <f t="shared" si="28"/>
        <v>3066820333.6483374</v>
      </c>
      <c r="H339" s="10">
        <f t="shared" si="29"/>
        <v>0.30554707634348188</v>
      </c>
    </row>
    <row r="340" spans="1:8" x14ac:dyDescent="0.25">
      <c r="A340">
        <v>338</v>
      </c>
      <c r="B340" s="2">
        <v>43132</v>
      </c>
      <c r="C340" s="1">
        <v>156880</v>
      </c>
      <c r="D340" s="4">
        <f t="shared" si="25"/>
        <v>237067.52773665061</v>
      </c>
      <c r="E340" s="4">
        <f t="shared" si="26"/>
        <v>-80187.527736650605</v>
      </c>
      <c r="F340" s="4">
        <f t="shared" si="27"/>
        <v>80187.527736650605</v>
      </c>
      <c r="G340" s="13">
        <f t="shared" si="28"/>
        <v>6430039604.5161104</v>
      </c>
      <c r="H340" s="10">
        <f t="shared" si="29"/>
        <v>0.51113926400210741</v>
      </c>
    </row>
    <row r="341" spans="1:8" x14ac:dyDescent="0.25">
      <c r="A341">
        <v>339</v>
      </c>
      <c r="B341" s="2">
        <v>43160</v>
      </c>
      <c r="C341" s="1">
        <v>207353</v>
      </c>
      <c r="D341" s="4">
        <f t="shared" si="25"/>
        <v>237511.17562142681</v>
      </c>
      <c r="E341" s="4">
        <f t="shared" si="26"/>
        <v>-30158.17562142681</v>
      </c>
      <c r="F341" s="4">
        <f t="shared" si="27"/>
        <v>30158.17562142681</v>
      </c>
      <c r="G341" s="13">
        <f t="shared" si="28"/>
        <v>909515556.81282234</v>
      </c>
      <c r="H341" s="10">
        <f t="shared" si="29"/>
        <v>0.145443642587408</v>
      </c>
    </row>
    <row r="342" spans="1:8" x14ac:dyDescent="0.25">
      <c r="A342">
        <v>340</v>
      </c>
      <c r="B342" s="2">
        <v>43191</v>
      </c>
      <c r="C342" s="1">
        <v>217322</v>
      </c>
      <c r="D342" s="4">
        <f t="shared" si="25"/>
        <v>237954.82350620301</v>
      </c>
      <c r="E342" s="4">
        <f t="shared" si="26"/>
        <v>-20632.823506203014</v>
      </c>
      <c r="F342" s="4">
        <f t="shared" si="27"/>
        <v>20632.823506203014</v>
      </c>
      <c r="G342" s="13">
        <f t="shared" si="28"/>
        <v>425713405.83812368</v>
      </c>
      <c r="H342" s="10">
        <f t="shared" si="29"/>
        <v>9.4941255400755625E-2</v>
      </c>
    </row>
    <row r="343" spans="1:8" x14ac:dyDescent="0.25">
      <c r="A343">
        <v>341</v>
      </c>
      <c r="B343" s="2">
        <v>43221</v>
      </c>
      <c r="C343" s="1">
        <v>201870</v>
      </c>
      <c r="D343" s="4">
        <f t="shared" si="25"/>
        <v>238398.47139097925</v>
      </c>
      <c r="E343" s="4">
        <f t="shared" si="26"/>
        <v>-36528.471390979248</v>
      </c>
      <c r="F343" s="4">
        <f t="shared" si="27"/>
        <v>36528.471390979248</v>
      </c>
      <c r="G343" s="13">
        <f t="shared" si="28"/>
        <v>1334329222.1615894</v>
      </c>
      <c r="H343" s="10">
        <f t="shared" si="29"/>
        <v>0.18095047005983678</v>
      </c>
    </row>
    <row r="344" spans="1:8" x14ac:dyDescent="0.25">
      <c r="A344">
        <v>342</v>
      </c>
      <c r="B344" s="2">
        <v>43252</v>
      </c>
      <c r="C344" s="1">
        <v>201963</v>
      </c>
      <c r="D344" s="4">
        <f t="shared" si="25"/>
        <v>238842.11927575545</v>
      </c>
      <c r="E344" s="4">
        <f t="shared" si="26"/>
        <v>-36879.119275755453</v>
      </c>
      <c r="F344" s="4">
        <f t="shared" si="27"/>
        <v>36879.119275755453</v>
      </c>
      <c r="G344" s="13">
        <f t="shared" si="28"/>
        <v>1360069438.5553973</v>
      </c>
      <c r="H344" s="10">
        <f t="shared" si="29"/>
        <v>0.18260334455199939</v>
      </c>
    </row>
    <row r="345" spans="1:8" x14ac:dyDescent="0.25">
      <c r="A345">
        <v>343</v>
      </c>
      <c r="B345" s="2">
        <v>43282</v>
      </c>
      <c r="C345" s="1">
        <v>217476</v>
      </c>
      <c r="D345" s="4">
        <f t="shared" si="25"/>
        <v>239285.76716053166</v>
      </c>
      <c r="E345" s="4">
        <f t="shared" si="26"/>
        <v>-21809.767160531657</v>
      </c>
      <c r="F345" s="4">
        <f t="shared" si="27"/>
        <v>21809.767160531657</v>
      </c>
      <c r="G345" s="13">
        <f t="shared" si="28"/>
        <v>475665943.59660512</v>
      </c>
      <c r="H345" s="10">
        <f t="shared" si="29"/>
        <v>0.10028585756833699</v>
      </c>
    </row>
    <row r="346" spans="1:8" x14ac:dyDescent="0.25">
      <c r="A346">
        <v>344</v>
      </c>
      <c r="B346" s="2">
        <v>43313</v>
      </c>
      <c r="C346" s="1">
        <v>248598</v>
      </c>
      <c r="D346" s="4">
        <f t="shared" si="25"/>
        <v>239729.41504530789</v>
      </c>
      <c r="E346" s="4">
        <f t="shared" si="26"/>
        <v>8868.584954692109</v>
      </c>
      <c r="F346" s="4">
        <f t="shared" si="27"/>
        <v>8868.584954692109</v>
      </c>
      <c r="G346" s="13">
        <f t="shared" si="28"/>
        <v>78651799.098591238</v>
      </c>
      <c r="H346" s="10">
        <f t="shared" si="29"/>
        <v>3.5674401864424124E-2</v>
      </c>
    </row>
    <row r="347" spans="1:8" x14ac:dyDescent="0.25">
      <c r="A347">
        <v>345</v>
      </c>
      <c r="B347" s="2">
        <v>43344</v>
      </c>
      <c r="C347" s="1">
        <v>213323</v>
      </c>
      <c r="D347" s="4">
        <f t="shared" si="25"/>
        <v>240173.0629300841</v>
      </c>
      <c r="E347" s="4">
        <f t="shared" si="26"/>
        <v>-26850.062930084096</v>
      </c>
      <c r="F347" s="4">
        <f t="shared" si="27"/>
        <v>26850.062930084096</v>
      </c>
      <c r="G347" s="13">
        <f t="shared" si="28"/>
        <v>720925879.3494761</v>
      </c>
      <c r="H347" s="10">
        <f t="shared" si="29"/>
        <v>0.12586576660783927</v>
      </c>
    </row>
    <row r="348" spans="1:8" x14ac:dyDescent="0.25">
      <c r="A348">
        <v>346</v>
      </c>
      <c r="B348" s="2">
        <v>43374</v>
      </c>
      <c r="C348" s="1">
        <v>254565</v>
      </c>
      <c r="D348" s="4">
        <f t="shared" si="25"/>
        <v>240616.7108148603</v>
      </c>
      <c r="E348" s="4">
        <f t="shared" si="26"/>
        <v>13948.2891851397</v>
      </c>
      <c r="F348" s="4">
        <f t="shared" si="27"/>
        <v>13948.2891851397</v>
      </c>
      <c r="G348" s="13">
        <f t="shared" si="28"/>
        <v>194554771.19228512</v>
      </c>
      <c r="H348" s="10">
        <f t="shared" si="29"/>
        <v>5.4792643077955332E-2</v>
      </c>
    </row>
    <row r="349" spans="1:8" x14ac:dyDescent="0.25">
      <c r="A349">
        <v>347</v>
      </c>
      <c r="B349" s="2">
        <v>43405</v>
      </c>
      <c r="C349" s="1">
        <v>230909</v>
      </c>
      <c r="D349" s="4">
        <f t="shared" si="25"/>
        <v>241060.3586996365</v>
      </c>
      <c r="E349" s="4">
        <f t="shared" si="26"/>
        <v>-10151.358699636505</v>
      </c>
      <c r="F349" s="4">
        <f t="shared" si="27"/>
        <v>10151.358699636505</v>
      </c>
      <c r="G349" s="13">
        <f t="shared" si="28"/>
        <v>103050083.44868575</v>
      </c>
      <c r="H349" s="10">
        <f t="shared" si="29"/>
        <v>4.3962594353777917E-2</v>
      </c>
    </row>
    <row r="350" spans="1:8" x14ac:dyDescent="0.25">
      <c r="A350">
        <v>348</v>
      </c>
      <c r="B350" s="2">
        <v>43435</v>
      </c>
      <c r="C350" s="1">
        <v>234505</v>
      </c>
      <c r="D350" s="4">
        <f t="shared" si="25"/>
        <v>241504.00658441274</v>
      </c>
      <c r="E350" s="4">
        <f t="shared" si="26"/>
        <v>-6999.0065844127384</v>
      </c>
      <c r="F350" s="4">
        <f t="shared" si="27"/>
        <v>6999.0065844127384</v>
      </c>
      <c r="G350" s="13">
        <f t="shared" si="28"/>
        <v>48986093.16865287</v>
      </c>
      <c r="H350" s="10">
        <f t="shared" si="29"/>
        <v>2.9845873582280712E-2</v>
      </c>
    </row>
    <row r="351" spans="1:8" x14ac:dyDescent="0.25">
      <c r="A351">
        <v>349</v>
      </c>
      <c r="B351" s="2">
        <v>43466</v>
      </c>
      <c r="C351" s="1">
        <v>199775</v>
      </c>
      <c r="D351" s="4">
        <f t="shared" si="25"/>
        <v>241947.65446918894</v>
      </c>
      <c r="E351" s="4">
        <f t="shared" si="26"/>
        <v>-42172.654469188943</v>
      </c>
      <c r="F351" s="4">
        <f t="shared" si="27"/>
        <v>42172.654469188943</v>
      </c>
      <c r="G351" s="13">
        <f t="shared" si="28"/>
        <v>1778532784.9776022</v>
      </c>
      <c r="H351" s="10">
        <f t="shared" si="29"/>
        <v>0.21110076070173417</v>
      </c>
    </row>
    <row r="352" spans="1:8" x14ac:dyDescent="0.25">
      <c r="A352">
        <v>350</v>
      </c>
      <c r="B352" s="2">
        <v>43497</v>
      </c>
      <c r="C352" s="1">
        <v>198634</v>
      </c>
      <c r="D352" s="4">
        <f t="shared" si="25"/>
        <v>242391.30235396515</v>
      </c>
      <c r="E352" s="4">
        <f t="shared" si="26"/>
        <v>-43757.302353965148</v>
      </c>
      <c r="F352" s="4">
        <f t="shared" si="27"/>
        <v>43757.302353965148</v>
      </c>
      <c r="G352" s="13">
        <f t="shared" si="28"/>
        <v>1914701509.2963238</v>
      </c>
      <c r="H352" s="10">
        <f t="shared" si="29"/>
        <v>0.22029109998270763</v>
      </c>
    </row>
    <row r="353" spans="1:8" x14ac:dyDescent="0.25">
      <c r="A353">
        <v>351</v>
      </c>
      <c r="B353" s="2">
        <v>43525</v>
      </c>
      <c r="C353" s="1">
        <v>209148</v>
      </c>
      <c r="D353" s="4">
        <f t="shared" si="25"/>
        <v>242834.95023874138</v>
      </c>
      <c r="E353" s="4">
        <f t="shared" si="26"/>
        <v>-33686.950238741381</v>
      </c>
      <c r="F353" s="4">
        <f t="shared" si="27"/>
        <v>33686.950238741381</v>
      </c>
      <c r="G353" s="13">
        <f t="shared" si="28"/>
        <v>1134810616.3874381</v>
      </c>
      <c r="H353" s="10">
        <f t="shared" si="29"/>
        <v>0.16106752270517233</v>
      </c>
    </row>
    <row r="354" spans="1:8" x14ac:dyDescent="0.25">
      <c r="A354">
        <v>352</v>
      </c>
      <c r="B354" s="2">
        <v>43556</v>
      </c>
      <c r="C354" s="1">
        <v>231922</v>
      </c>
      <c r="D354" s="4">
        <f t="shared" si="25"/>
        <v>243278.59812351759</v>
      </c>
      <c r="E354" s="4">
        <f t="shared" si="26"/>
        <v>-11356.598123517586</v>
      </c>
      <c r="F354" s="4">
        <f t="shared" si="27"/>
        <v>11356.598123517586</v>
      </c>
      <c r="G354" s="13">
        <f t="shared" si="28"/>
        <v>128972320.93908316</v>
      </c>
      <c r="H354" s="10">
        <f t="shared" si="29"/>
        <v>4.8967317130404128E-2</v>
      </c>
    </row>
    <row r="355" spans="1:8" x14ac:dyDescent="0.25">
      <c r="A355">
        <v>353</v>
      </c>
      <c r="B355" s="2">
        <v>43586</v>
      </c>
      <c r="C355" s="1">
        <v>245440</v>
      </c>
      <c r="D355" s="4">
        <f t="shared" si="25"/>
        <v>243722.24600829379</v>
      </c>
      <c r="E355" s="4">
        <f t="shared" si="26"/>
        <v>1717.7539917062095</v>
      </c>
      <c r="F355" s="4">
        <f t="shared" si="27"/>
        <v>1717.7539917062095</v>
      </c>
      <c r="G355" s="13">
        <f t="shared" si="28"/>
        <v>2950678.7760226163</v>
      </c>
      <c r="H355" s="10">
        <f t="shared" si="29"/>
        <v>6.9986717393505926E-3</v>
      </c>
    </row>
    <row r="356" spans="1:8" x14ac:dyDescent="0.25">
      <c r="A356">
        <v>354</v>
      </c>
      <c r="B356" s="2">
        <v>43617</v>
      </c>
      <c r="C356" s="1">
        <v>223191</v>
      </c>
      <c r="D356" s="4">
        <f t="shared" si="25"/>
        <v>244165.89389307002</v>
      </c>
      <c r="E356" s="4">
        <f t="shared" si="26"/>
        <v>-20974.893893070024</v>
      </c>
      <c r="F356" s="4">
        <f t="shared" si="27"/>
        <v>20974.893893070024</v>
      </c>
      <c r="G356" s="13">
        <f t="shared" si="28"/>
        <v>439946173.82554621</v>
      </c>
      <c r="H356" s="10">
        <f t="shared" si="29"/>
        <v>9.3977328355847795E-2</v>
      </c>
    </row>
    <row r="357" spans="1:8" x14ac:dyDescent="0.25">
      <c r="A357">
        <v>355</v>
      </c>
      <c r="B357" s="2">
        <v>43647</v>
      </c>
      <c r="C357" s="1">
        <v>243599</v>
      </c>
      <c r="D357" s="4">
        <f t="shared" si="25"/>
        <v>244609.54177784623</v>
      </c>
      <c r="E357" s="4">
        <f t="shared" si="26"/>
        <v>-1010.5417778462288</v>
      </c>
      <c r="F357" s="4">
        <f t="shared" si="27"/>
        <v>1010.5417778462288</v>
      </c>
      <c r="G357" s="13">
        <f t="shared" si="28"/>
        <v>1021194.6847726168</v>
      </c>
      <c r="H357" s="10">
        <f t="shared" si="29"/>
        <v>4.1483822915784905E-3</v>
      </c>
    </row>
    <row r="358" spans="1:8" x14ac:dyDescent="0.25">
      <c r="A358">
        <v>356</v>
      </c>
      <c r="B358" s="2">
        <v>43678</v>
      </c>
      <c r="C358" s="1">
        <v>242981</v>
      </c>
      <c r="D358" s="4">
        <f t="shared" si="25"/>
        <v>245053.18966262243</v>
      </c>
      <c r="E358" s="4">
        <f t="shared" si="26"/>
        <v>-2072.1896626224334</v>
      </c>
      <c r="F358" s="4">
        <f t="shared" si="27"/>
        <v>2072.1896626224334</v>
      </c>
      <c r="G358" s="13">
        <f t="shared" si="28"/>
        <v>4293969.9978792742</v>
      </c>
      <c r="H358" s="10">
        <f t="shared" si="29"/>
        <v>8.5281962895141332E-3</v>
      </c>
    </row>
    <row r="359" spans="1:8" x14ac:dyDescent="0.25">
      <c r="A359">
        <v>357</v>
      </c>
      <c r="B359" s="2">
        <v>43709</v>
      </c>
      <c r="C359" s="1">
        <v>234774</v>
      </c>
      <c r="D359" s="4">
        <f t="shared" si="25"/>
        <v>245496.83754739867</v>
      </c>
      <c r="E359" s="4">
        <f t="shared" si="26"/>
        <v>-10722.837547398667</v>
      </c>
      <c r="F359" s="4">
        <f t="shared" si="27"/>
        <v>10722.837547398667</v>
      </c>
      <c r="G359" s="13">
        <f t="shared" si="28"/>
        <v>114979245.06790267</v>
      </c>
      <c r="H359" s="10">
        <f t="shared" si="29"/>
        <v>4.5673019786682797E-2</v>
      </c>
    </row>
    <row r="360" spans="1:8" x14ac:dyDescent="0.25">
      <c r="A360">
        <v>358</v>
      </c>
      <c r="B360" s="2">
        <v>43739</v>
      </c>
      <c r="C360" s="1">
        <v>253340</v>
      </c>
      <c r="D360" s="4">
        <f t="shared" si="25"/>
        <v>245940.48543217487</v>
      </c>
      <c r="E360" s="4">
        <f t="shared" si="26"/>
        <v>7399.5145678251283</v>
      </c>
      <c r="F360" s="4">
        <f t="shared" si="27"/>
        <v>7399.5145678251283</v>
      </c>
      <c r="G360" s="13">
        <f t="shared" si="28"/>
        <v>54752815.839456297</v>
      </c>
      <c r="H360" s="10">
        <f t="shared" si="29"/>
        <v>2.9207841508743698E-2</v>
      </c>
    </row>
    <row r="361" spans="1:8" x14ac:dyDescent="0.25">
      <c r="A361">
        <v>359</v>
      </c>
      <c r="B361" s="2">
        <v>43770</v>
      </c>
      <c r="C361" s="1">
        <v>242277</v>
      </c>
      <c r="D361" s="4">
        <f t="shared" si="25"/>
        <v>246384.13331695108</v>
      </c>
      <c r="E361" s="4">
        <f t="shared" si="26"/>
        <v>-4107.1333169510763</v>
      </c>
      <c r="F361" s="4">
        <f t="shared" si="27"/>
        <v>4107.1333169510763</v>
      </c>
      <c r="G361" s="13">
        <f t="shared" si="28"/>
        <v>16868544.083209548</v>
      </c>
      <c r="H361" s="10">
        <f t="shared" si="29"/>
        <v>1.6952221287827883E-2</v>
      </c>
    </row>
    <row r="362" spans="1:8" x14ac:dyDescent="0.25">
      <c r="A362">
        <v>360</v>
      </c>
      <c r="B362" s="2">
        <v>43800</v>
      </c>
      <c r="C362" s="1">
        <v>262537</v>
      </c>
      <c r="D362" s="4">
        <f t="shared" si="25"/>
        <v>246827.78120172731</v>
      </c>
      <c r="E362" s="4">
        <f t="shared" si="26"/>
        <v>15709.21879827269</v>
      </c>
      <c r="F362" s="4">
        <f t="shared" si="27"/>
        <v>15709.21879827269</v>
      </c>
      <c r="G362" s="13">
        <f t="shared" si="28"/>
        <v>246779555.25200406</v>
      </c>
      <c r="H362" s="10">
        <f t="shared" si="29"/>
        <v>5.9836208984915235E-2</v>
      </c>
    </row>
    <row r="363" spans="1:8" x14ac:dyDescent="0.25">
      <c r="A363">
        <v>361</v>
      </c>
      <c r="B363" s="2">
        <v>43831</v>
      </c>
      <c r="C363" s="1">
        <v>193451</v>
      </c>
      <c r="D363" s="4">
        <f t="shared" si="25"/>
        <v>247271.42908650351</v>
      </c>
      <c r="E363" s="4">
        <f t="shared" si="26"/>
        <v>-53820.429086503515</v>
      </c>
      <c r="F363" s="4">
        <f t="shared" si="27"/>
        <v>53820.429086503515</v>
      </c>
      <c r="G363" s="13">
        <f t="shared" si="28"/>
        <v>2896638587.0553536</v>
      </c>
      <c r="H363" s="10">
        <f t="shared" si="29"/>
        <v>0.27821220405427483</v>
      </c>
    </row>
    <row r="364" spans="1:8" x14ac:dyDescent="0.25">
      <c r="A364">
        <v>362</v>
      </c>
      <c r="B364" s="2">
        <v>43862</v>
      </c>
      <c r="C364" s="1">
        <v>200967</v>
      </c>
      <c r="D364" s="4">
        <f t="shared" si="25"/>
        <v>247715.07697127972</v>
      </c>
      <c r="E364" s="4">
        <f t="shared" si="26"/>
        <v>-46748.076971279719</v>
      </c>
      <c r="F364" s="4">
        <f t="shared" si="27"/>
        <v>46748.076971279719</v>
      </c>
      <c r="G364" s="13">
        <f t="shared" si="28"/>
        <v>2185382700.5126934</v>
      </c>
      <c r="H364" s="10">
        <f t="shared" si="29"/>
        <v>0.23261568800489493</v>
      </c>
    </row>
    <row r="365" spans="1:8" x14ac:dyDescent="0.25">
      <c r="A365">
        <v>363</v>
      </c>
      <c r="B365" s="2">
        <v>43891</v>
      </c>
      <c r="C365" s="1">
        <v>163591</v>
      </c>
      <c r="D365" s="4">
        <f t="shared" si="25"/>
        <v>248158.72485605595</v>
      </c>
      <c r="E365" s="4">
        <f t="shared" si="26"/>
        <v>-84567.724856055953</v>
      </c>
      <c r="F365" s="4">
        <f t="shared" si="27"/>
        <v>84567.724856055953</v>
      </c>
      <c r="G365" s="13">
        <f t="shared" si="28"/>
        <v>7151700087.3295841</v>
      </c>
      <c r="H365" s="10">
        <f t="shared" si="29"/>
        <v>0.5169460719480653</v>
      </c>
    </row>
    <row r="366" spans="1:8" x14ac:dyDescent="0.25">
      <c r="A366">
        <v>364</v>
      </c>
      <c r="B366" s="2">
        <v>43922</v>
      </c>
      <c r="C366" s="1">
        <v>55706</v>
      </c>
      <c r="D366" s="4">
        <f t="shared" si="25"/>
        <v>248602.37274083216</v>
      </c>
      <c r="E366" s="4">
        <f t="shared" si="26"/>
        <v>-192896.37274083216</v>
      </c>
      <c r="F366" s="4">
        <f t="shared" si="27"/>
        <v>192896.37274083216</v>
      </c>
      <c r="G366" s="13">
        <f t="shared" si="28"/>
        <v>37209010616.570053</v>
      </c>
      <c r="H366" s="10">
        <f t="shared" si="29"/>
        <v>3.4627575618574689</v>
      </c>
    </row>
    <row r="367" spans="1:8" x14ac:dyDescent="0.25">
      <c r="A367">
        <v>365</v>
      </c>
      <c r="B367" s="2">
        <v>43952</v>
      </c>
      <c r="C367" s="1">
        <v>62173</v>
      </c>
      <c r="D367" s="4">
        <f t="shared" si="25"/>
        <v>249046.02062560836</v>
      </c>
      <c r="E367" s="4">
        <f t="shared" si="26"/>
        <v>-186873.02062560836</v>
      </c>
      <c r="F367" s="4">
        <f t="shared" si="27"/>
        <v>186873.02062560836</v>
      </c>
      <c r="G367" s="13">
        <f t="shared" si="28"/>
        <v>34921525837.739052</v>
      </c>
      <c r="H367" s="10">
        <f t="shared" si="29"/>
        <v>3.0056941216542286</v>
      </c>
    </row>
    <row r="368" spans="1:8" x14ac:dyDescent="0.25">
      <c r="A368">
        <v>366</v>
      </c>
      <c r="B368" s="2">
        <v>43983</v>
      </c>
      <c r="C368" s="1">
        <v>132794</v>
      </c>
      <c r="D368" s="4">
        <f t="shared" si="25"/>
        <v>249489.6685103846</v>
      </c>
      <c r="E368" s="4">
        <f t="shared" si="26"/>
        <v>-116695.6685103846</v>
      </c>
      <c r="F368" s="4">
        <f t="shared" si="27"/>
        <v>116695.6685103846</v>
      </c>
      <c r="G368" s="13">
        <f t="shared" si="28"/>
        <v>13617879049.085567</v>
      </c>
      <c r="H368" s="10">
        <f t="shared" si="29"/>
        <v>0.87877214716315943</v>
      </c>
    </row>
    <row r="369" spans="1:8" x14ac:dyDescent="0.25">
      <c r="A369">
        <v>367</v>
      </c>
      <c r="B369" s="2">
        <v>44013</v>
      </c>
      <c r="C369" s="1">
        <v>174454</v>
      </c>
      <c r="D369" s="4">
        <f t="shared" si="25"/>
        <v>249933.3163951608</v>
      </c>
      <c r="E369" s="4">
        <f t="shared" si="26"/>
        <v>-75479.3163951608</v>
      </c>
      <c r="F369" s="4">
        <f t="shared" si="27"/>
        <v>75479.3163951608</v>
      </c>
      <c r="G369" s="13">
        <f t="shared" si="28"/>
        <v>5697127203.4807901</v>
      </c>
      <c r="H369" s="10">
        <f t="shared" si="29"/>
        <v>0.43266027947287422</v>
      </c>
    </row>
    <row r="370" spans="1:8" x14ac:dyDescent="0.25">
      <c r="A370">
        <v>368</v>
      </c>
      <c r="B370" s="2">
        <v>44044</v>
      </c>
      <c r="C370" s="1">
        <v>183365</v>
      </c>
      <c r="D370" s="4">
        <f t="shared" si="25"/>
        <v>250376.964279937</v>
      </c>
      <c r="E370" s="4">
        <f t="shared" si="26"/>
        <v>-67011.964279937005</v>
      </c>
      <c r="F370" s="4">
        <f t="shared" si="27"/>
        <v>67011.964279937005</v>
      </c>
      <c r="G370" s="13">
        <f t="shared" si="28"/>
        <v>4490603356.6555529</v>
      </c>
      <c r="H370" s="10">
        <f t="shared" si="29"/>
        <v>0.36545668082751348</v>
      </c>
    </row>
    <row r="371" spans="1:8" x14ac:dyDescent="0.25">
      <c r="A371">
        <v>369</v>
      </c>
      <c r="B371" s="2">
        <v>44075</v>
      </c>
      <c r="C371" s="1">
        <v>207688</v>
      </c>
      <c r="D371" s="4">
        <f t="shared" si="25"/>
        <v>250820.61216471321</v>
      </c>
      <c r="E371" s="4">
        <f t="shared" si="26"/>
        <v>-43132.612164713209</v>
      </c>
      <c r="F371" s="4">
        <f t="shared" si="27"/>
        <v>43132.612164713209</v>
      </c>
      <c r="G371" s="13">
        <f t="shared" si="28"/>
        <v>1860422232.151566</v>
      </c>
      <c r="H371" s="10">
        <f t="shared" si="29"/>
        <v>0.20767984748619664</v>
      </c>
    </row>
    <row r="372" spans="1:8" x14ac:dyDescent="0.25">
      <c r="A372">
        <v>370</v>
      </c>
      <c r="B372" s="2">
        <v>44105</v>
      </c>
      <c r="C372" s="1">
        <v>215024</v>
      </c>
      <c r="D372" s="4">
        <f t="shared" si="25"/>
        <v>251264.26004948944</v>
      </c>
      <c r="E372" s="4">
        <f t="shared" si="26"/>
        <v>-36240.260049489443</v>
      </c>
      <c r="F372" s="4">
        <f t="shared" si="27"/>
        <v>36240.260049489443</v>
      </c>
      <c r="G372" s="13">
        <f t="shared" si="28"/>
        <v>1313356448.4546206</v>
      </c>
      <c r="H372" s="10">
        <f t="shared" si="29"/>
        <v>0.16854053524020315</v>
      </c>
    </row>
    <row r="373" spans="1:8" x14ac:dyDescent="0.25">
      <c r="A373">
        <v>371</v>
      </c>
      <c r="B373" s="2">
        <v>44136</v>
      </c>
      <c r="C373" s="1">
        <v>225000</v>
      </c>
      <c r="D373" s="4">
        <f t="shared" si="25"/>
        <v>251707.90793426565</v>
      </c>
      <c r="E373" s="4">
        <f t="shared" si="26"/>
        <v>-26707.907934265648</v>
      </c>
      <c r="F373" s="4">
        <f t="shared" si="27"/>
        <v>26707.907934265648</v>
      </c>
      <c r="G373" s="13">
        <f t="shared" si="28"/>
        <v>713312346.22520995</v>
      </c>
      <c r="H373" s="10">
        <f t="shared" si="29"/>
        <v>0.11870181304118066</v>
      </c>
    </row>
    <row r="374" spans="1:8" x14ac:dyDescent="0.25">
      <c r="A374">
        <v>372</v>
      </c>
      <c r="B374" s="2">
        <v>44166</v>
      </c>
      <c r="C374" s="1">
        <v>243933</v>
      </c>
      <c r="D374" s="4">
        <f t="shared" si="25"/>
        <v>252151.55581904185</v>
      </c>
      <c r="E374" s="4">
        <f t="shared" si="26"/>
        <v>-8218.5558190418524</v>
      </c>
      <c r="F374" s="4">
        <f t="shared" si="27"/>
        <v>8218.5558190418524</v>
      </c>
      <c r="G374" s="13">
        <f t="shared" si="28"/>
        <v>67544659.750706688</v>
      </c>
      <c r="H374" s="10">
        <f t="shared" si="29"/>
        <v>3.3691857268355871E-2</v>
      </c>
    </row>
    <row r="375" spans="1:8" x14ac:dyDescent="0.25">
      <c r="A375">
        <v>373</v>
      </c>
      <c r="B375" s="2">
        <v>44197</v>
      </c>
      <c r="C375" s="1">
        <v>171114</v>
      </c>
      <c r="D375" s="4">
        <f t="shared" si="25"/>
        <v>252595.20370381809</v>
      </c>
      <c r="E375" s="4">
        <f t="shared" si="26"/>
        <v>-81481.203703818086</v>
      </c>
      <c r="F375" s="4">
        <f t="shared" si="27"/>
        <v>81481.203703818086</v>
      </c>
      <c r="G375" s="13">
        <f t="shared" si="28"/>
        <v>6639186557.023098</v>
      </c>
      <c r="H375" s="10">
        <f t="shared" si="29"/>
        <v>0.47618081339819118</v>
      </c>
    </row>
    <row r="376" spans="1:8" x14ac:dyDescent="0.25">
      <c r="A376">
        <v>374</v>
      </c>
      <c r="B376" s="2">
        <v>44228</v>
      </c>
      <c r="C376" s="1">
        <v>167341</v>
      </c>
      <c r="D376" s="4">
        <f t="shared" si="25"/>
        <v>253038.85158859429</v>
      </c>
      <c r="E376" s="4">
        <f t="shared" si="26"/>
        <v>-85697.851588594291</v>
      </c>
      <c r="F376" s="4">
        <f t="shared" si="27"/>
        <v>85697.851588594291</v>
      </c>
      <c r="G376" s="13">
        <f t="shared" si="28"/>
        <v>7344121766.900733</v>
      </c>
      <c r="H376" s="10">
        <f t="shared" si="29"/>
        <v>0.51211509186986026</v>
      </c>
    </row>
    <row r="377" spans="1:8" x14ac:dyDescent="0.25">
      <c r="A377">
        <v>375</v>
      </c>
      <c r="B377" s="2">
        <v>44256</v>
      </c>
      <c r="C377" s="1">
        <v>189372</v>
      </c>
      <c r="D377" s="4">
        <f t="shared" si="25"/>
        <v>253482.4994733705</v>
      </c>
      <c r="E377" s="4">
        <f t="shared" si="26"/>
        <v>-64110.499473370495</v>
      </c>
      <c r="F377" s="4">
        <f t="shared" si="27"/>
        <v>64110.499473370495</v>
      </c>
      <c r="G377" s="13">
        <f t="shared" si="28"/>
        <v>4110156142.7250385</v>
      </c>
      <c r="H377" s="10">
        <f t="shared" si="29"/>
        <v>0.33854265400043565</v>
      </c>
    </row>
    <row r="378" spans="1:8" x14ac:dyDescent="0.25">
      <c r="A378">
        <v>376</v>
      </c>
      <c r="B378" s="2">
        <v>44287</v>
      </c>
      <c r="C378" s="1">
        <v>175074</v>
      </c>
      <c r="D378" s="4">
        <f t="shared" si="25"/>
        <v>253926.14735814673</v>
      </c>
      <c r="E378" s="4">
        <f t="shared" si="26"/>
        <v>-78852.147358146729</v>
      </c>
      <c r="F378" s="4">
        <f t="shared" si="27"/>
        <v>78852.147358146729</v>
      </c>
      <c r="G378" s="13">
        <f t="shared" si="28"/>
        <v>6217661142.9908857</v>
      </c>
      <c r="H378" s="10">
        <f t="shared" si="29"/>
        <v>0.45039324718774193</v>
      </c>
    </row>
    <row r="379" spans="1:8" x14ac:dyDescent="0.25">
      <c r="A379">
        <v>377</v>
      </c>
      <c r="B379" s="2">
        <v>44317</v>
      </c>
      <c r="C379" s="1">
        <v>188612</v>
      </c>
      <c r="D379" s="4">
        <f t="shared" si="25"/>
        <v>254369.79524292293</v>
      </c>
      <c r="E379" s="4">
        <f t="shared" si="26"/>
        <v>-65757.795242922934</v>
      </c>
      <c r="F379" s="4">
        <f t="shared" si="27"/>
        <v>65757.795242922934</v>
      </c>
      <c r="G379" s="13">
        <f t="shared" si="28"/>
        <v>4324087635.2101784</v>
      </c>
      <c r="H379" s="10">
        <f t="shared" si="29"/>
        <v>0.34864057028674172</v>
      </c>
    </row>
    <row r="380" spans="1:8" x14ac:dyDescent="0.25">
      <c r="A380">
        <v>378</v>
      </c>
      <c r="B380" s="2">
        <v>44348</v>
      </c>
      <c r="C380" s="1">
        <v>182408</v>
      </c>
      <c r="D380" s="4">
        <f t="shared" si="25"/>
        <v>254813.44312769914</v>
      </c>
      <c r="E380" s="4">
        <f t="shared" si="26"/>
        <v>-72405.443127699138</v>
      </c>
      <c r="F380" s="4">
        <f t="shared" si="27"/>
        <v>72405.443127699138</v>
      </c>
      <c r="G380" s="13">
        <f t="shared" si="28"/>
        <v>5242548194.5184746</v>
      </c>
      <c r="H380" s="10">
        <f t="shared" si="29"/>
        <v>0.39694225652218729</v>
      </c>
    </row>
    <row r="381" spans="1:8" x14ac:dyDescent="0.25">
      <c r="A381">
        <v>379</v>
      </c>
      <c r="B381" s="2">
        <v>44378</v>
      </c>
      <c r="C381" s="1">
        <v>175426</v>
      </c>
      <c r="D381" s="4">
        <f t="shared" si="25"/>
        <v>255257.09101247537</v>
      </c>
      <c r="E381" s="4">
        <f t="shared" si="26"/>
        <v>-79831.091012475372</v>
      </c>
      <c r="F381" s="4">
        <f t="shared" si="27"/>
        <v>79831.091012475372</v>
      </c>
      <c r="G381" s="13">
        <f t="shared" si="28"/>
        <v>6373003092.2421265</v>
      </c>
      <c r="H381" s="10">
        <f t="shared" si="29"/>
        <v>0.4550698927894119</v>
      </c>
    </row>
    <row r="382" spans="1:8" x14ac:dyDescent="0.25">
      <c r="A382">
        <v>380</v>
      </c>
      <c r="B382" s="2">
        <v>44409</v>
      </c>
      <c r="C382" s="1">
        <v>172763</v>
      </c>
      <c r="D382" s="4">
        <f t="shared" si="25"/>
        <v>255700.73889725158</v>
      </c>
      <c r="E382" s="4">
        <f t="shared" si="26"/>
        <v>-82937.738897251576</v>
      </c>
      <c r="F382" s="4">
        <f t="shared" si="27"/>
        <v>82937.738897251576</v>
      </c>
      <c r="G382" s="13">
        <f t="shared" si="28"/>
        <v>6878668533.3886776</v>
      </c>
      <c r="H382" s="10">
        <f t="shared" si="29"/>
        <v>0.48006655879587395</v>
      </c>
    </row>
    <row r="383" spans="1:8" x14ac:dyDescent="0.25">
      <c r="A383">
        <v>381</v>
      </c>
      <c r="B383" s="2">
        <v>44440</v>
      </c>
      <c r="C383" s="1">
        <v>155067</v>
      </c>
      <c r="D383" s="4">
        <f t="shared" si="25"/>
        <v>256144.38678202778</v>
      </c>
      <c r="E383" s="4">
        <f t="shared" si="26"/>
        <v>-101077.38678202778</v>
      </c>
      <c r="F383" s="4">
        <f t="shared" si="27"/>
        <v>101077.38678202778</v>
      </c>
      <c r="G383" s="13">
        <f t="shared" si="28"/>
        <v>10216638118.683645</v>
      </c>
      <c r="H383" s="10">
        <f t="shared" si="29"/>
        <v>0.65183041383419926</v>
      </c>
    </row>
    <row r="384" spans="1:8" x14ac:dyDescent="0.25">
      <c r="A384">
        <v>382</v>
      </c>
      <c r="B384" s="2">
        <v>44470</v>
      </c>
      <c r="C384" s="1">
        <v>162353</v>
      </c>
      <c r="D384" s="4">
        <f t="shared" si="25"/>
        <v>256588.03466680401</v>
      </c>
      <c r="E384" s="4">
        <f t="shared" si="26"/>
        <v>-94235.034666804015</v>
      </c>
      <c r="F384" s="4">
        <f t="shared" si="27"/>
        <v>94235.034666804015</v>
      </c>
      <c r="G384" s="13">
        <f t="shared" si="28"/>
        <v>8880241758.6537552</v>
      </c>
      <c r="H384" s="10">
        <f t="shared" si="29"/>
        <v>0.58043297424010654</v>
      </c>
    </row>
    <row r="385" spans="1:8" x14ac:dyDescent="0.25">
      <c r="A385">
        <v>383</v>
      </c>
      <c r="B385" s="2">
        <v>44501</v>
      </c>
      <c r="C385" s="1">
        <v>172946</v>
      </c>
      <c r="D385" s="4">
        <f t="shared" si="25"/>
        <v>257031.68255158022</v>
      </c>
      <c r="E385" s="4">
        <f t="shared" si="26"/>
        <v>-84085.682551580219</v>
      </c>
      <c r="F385" s="4">
        <f t="shared" si="27"/>
        <v>84085.682551580219</v>
      </c>
      <c r="G385" s="13">
        <f t="shared" si="28"/>
        <v>7070402010.165122</v>
      </c>
      <c r="H385" s="10">
        <f t="shared" si="29"/>
        <v>0.48619616846634334</v>
      </c>
    </row>
    <row r="386" spans="1:8" x14ac:dyDescent="0.25">
      <c r="A386">
        <v>384</v>
      </c>
      <c r="B386" s="2">
        <v>44531</v>
      </c>
      <c r="C386" s="1">
        <v>207062</v>
      </c>
      <c r="D386" s="4">
        <f t="shared" si="25"/>
        <v>257475.33043635642</v>
      </c>
      <c r="E386" s="4">
        <f t="shared" si="26"/>
        <v>-50413.330436356424</v>
      </c>
      <c r="F386" s="4">
        <f t="shared" si="27"/>
        <v>50413.330436356424</v>
      </c>
      <c r="G386" s="13">
        <f t="shared" si="28"/>
        <v>2541503885.6852608</v>
      </c>
      <c r="H386" s="10">
        <f t="shared" si="29"/>
        <v>0.24346973581031972</v>
      </c>
    </row>
    <row r="387" spans="1:8" x14ac:dyDescent="0.25">
      <c r="A387">
        <v>385</v>
      </c>
      <c r="B387" s="2">
        <v>44562</v>
      </c>
      <c r="C387" s="1">
        <v>126480</v>
      </c>
      <c r="D387" s="4">
        <f t="shared" si="25"/>
        <v>257918.97832113266</v>
      </c>
      <c r="E387" s="4">
        <f t="shared" si="26"/>
        <v>-131438.97832113266</v>
      </c>
      <c r="F387" s="4">
        <f t="shared" si="27"/>
        <v>131438.97832113266</v>
      </c>
      <c r="G387" s="13">
        <f t="shared" si="28"/>
        <v>17276205022.10318</v>
      </c>
      <c r="H387" s="10">
        <f t="shared" si="29"/>
        <v>1.0392076084846036</v>
      </c>
    </row>
    <row r="388" spans="1:8" x14ac:dyDescent="0.25">
      <c r="A388">
        <v>386</v>
      </c>
      <c r="B388" s="2">
        <v>44593</v>
      </c>
      <c r="C388" s="1">
        <v>132323</v>
      </c>
      <c r="D388" s="4">
        <f t="shared" ref="D388:D394" si="30">_xlfn.FORECAST.LINEAR(A388,$C$3:$C$394,$A$3:$A$394)</f>
        <v>258362.62620590886</v>
      </c>
      <c r="E388" s="4">
        <f t="shared" ref="E388:E394" si="31">C388-D388</f>
        <v>-126039.62620590886</v>
      </c>
      <c r="F388" s="4">
        <f t="shared" ref="F388:F394" si="32">ABS(E388)</f>
        <v>126039.62620590886</v>
      </c>
      <c r="G388" s="13">
        <f t="shared" ref="G388:G394" si="33">F388^2</f>
        <v>15885987374.125229</v>
      </c>
      <c r="H388" s="10">
        <f t="shared" ref="H388:H394" si="34">F388/C388</f>
        <v>0.95251487803260859</v>
      </c>
    </row>
    <row r="389" spans="1:8" x14ac:dyDescent="0.25">
      <c r="A389">
        <v>387</v>
      </c>
      <c r="B389" s="2">
        <v>44621</v>
      </c>
      <c r="C389" s="1">
        <v>146800</v>
      </c>
      <c r="D389" s="4">
        <f t="shared" si="30"/>
        <v>258806.27409068507</v>
      </c>
      <c r="E389" s="4">
        <f t="shared" si="31"/>
        <v>-112006.27409068507</v>
      </c>
      <c r="F389" s="4">
        <f t="shared" si="32"/>
        <v>112006.27409068507</v>
      </c>
      <c r="G389" s="13">
        <f t="shared" si="33"/>
        <v>12545405435.67767</v>
      </c>
      <c r="H389" s="10">
        <f t="shared" si="34"/>
        <v>0.76298551832891737</v>
      </c>
    </row>
    <row r="390" spans="1:8" x14ac:dyDescent="0.25">
      <c r="A390">
        <v>388</v>
      </c>
      <c r="B390" s="2">
        <v>44652</v>
      </c>
      <c r="C390" s="1">
        <v>147236</v>
      </c>
      <c r="D390" s="4">
        <f t="shared" si="30"/>
        <v>259249.9219754613</v>
      </c>
      <c r="E390" s="4">
        <f t="shared" si="31"/>
        <v>-112013.9219754613</v>
      </c>
      <c r="F390" s="4">
        <f t="shared" si="32"/>
        <v>112013.9219754613</v>
      </c>
      <c r="G390" s="13">
        <f t="shared" si="33"/>
        <v>12547118716.324732</v>
      </c>
      <c r="H390" s="10">
        <f t="shared" si="34"/>
        <v>0.76077808399753666</v>
      </c>
    </row>
    <row r="391" spans="1:8" x14ac:dyDescent="0.25">
      <c r="A391">
        <v>389</v>
      </c>
      <c r="B391" s="2">
        <v>44682</v>
      </c>
      <c r="C391" s="1">
        <v>187062</v>
      </c>
      <c r="D391" s="4">
        <f t="shared" si="30"/>
        <v>259693.56986023751</v>
      </c>
      <c r="E391" s="4">
        <f t="shared" si="31"/>
        <v>-72631.569860237505</v>
      </c>
      <c r="F391" s="4">
        <f t="shared" si="32"/>
        <v>72631.569860237505</v>
      </c>
      <c r="G391" s="13">
        <f t="shared" si="33"/>
        <v>5275344940.3625612</v>
      </c>
      <c r="H391" s="10">
        <f t="shared" si="34"/>
        <v>0.38827538388468802</v>
      </c>
    </row>
    <row r="392" spans="1:8" x14ac:dyDescent="0.25">
      <c r="A392">
        <v>390</v>
      </c>
      <c r="B392" s="2">
        <v>44713</v>
      </c>
      <c r="C392" s="1">
        <v>178047</v>
      </c>
      <c r="D392" s="4">
        <f t="shared" si="30"/>
        <v>260137.21774501371</v>
      </c>
      <c r="E392" s="4">
        <f t="shared" si="31"/>
        <v>-82090.21774501371</v>
      </c>
      <c r="F392" s="4">
        <f t="shared" si="32"/>
        <v>82090.21774501371</v>
      </c>
      <c r="G392" s="13">
        <f t="shared" si="33"/>
        <v>6738803849.4237633</v>
      </c>
      <c r="H392" s="10">
        <f t="shared" si="34"/>
        <v>0.46105925820156313</v>
      </c>
    </row>
    <row r="393" spans="1:8" x14ac:dyDescent="0.25">
      <c r="A393">
        <v>391</v>
      </c>
      <c r="B393" s="2">
        <v>44743</v>
      </c>
      <c r="C393" s="1">
        <v>181975</v>
      </c>
      <c r="D393" s="4">
        <f t="shared" si="30"/>
        <v>260580.86562978991</v>
      </c>
      <c r="E393" s="4">
        <f t="shared" si="31"/>
        <v>-78605.865629789914</v>
      </c>
      <c r="F393" s="4">
        <f t="shared" si="32"/>
        <v>78605.865629789914</v>
      </c>
      <c r="G393" s="13">
        <f t="shared" si="33"/>
        <v>6178882111.4085875</v>
      </c>
      <c r="H393" s="10">
        <f t="shared" si="34"/>
        <v>0.43195969572628062</v>
      </c>
    </row>
    <row r="394" spans="1:8" x14ac:dyDescent="0.25">
      <c r="A394">
        <v>392</v>
      </c>
      <c r="B394" s="2">
        <v>44774</v>
      </c>
      <c r="C394" s="1">
        <v>208493</v>
      </c>
      <c r="D394" s="4">
        <f t="shared" si="30"/>
        <v>261024.51351456615</v>
      </c>
      <c r="E394" s="4">
        <f t="shared" si="31"/>
        <v>-52531.513514566148</v>
      </c>
      <c r="F394" s="4">
        <f t="shared" si="32"/>
        <v>52531.513514566148</v>
      </c>
      <c r="G394" s="13">
        <f t="shared" si="33"/>
        <v>2759559912.1310458</v>
      </c>
      <c r="H394" s="10">
        <f t="shared" si="34"/>
        <v>0.25195816413292604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5"/>
  <sheetViews>
    <sheetView workbookViewId="0">
      <selection activeCell="B1" sqref="B1:C1048576"/>
    </sheetView>
  </sheetViews>
  <sheetFormatPr defaultRowHeight="15" x14ac:dyDescent="0.25"/>
  <cols>
    <col min="2" max="2" width="10.7109375" bestFit="1" customWidth="1"/>
    <col min="5" max="5" width="10.85546875" bestFit="1" customWidth="1"/>
    <col min="7" max="8" width="16.7109375" bestFit="1" customWidth="1"/>
    <col min="9" max="9" width="11.140625" customWidth="1"/>
    <col min="11" max="11" width="19.7109375" bestFit="1" customWidth="1"/>
    <col min="12" max="12" width="35.28515625" bestFit="1" customWidth="1"/>
    <col min="13" max="13" width="26" bestFit="1" customWidth="1"/>
    <col min="14" max="14" width="20.42578125" bestFit="1" customWidth="1"/>
    <col min="20" max="20" width="10.85546875" bestFit="1" customWidth="1"/>
    <col min="21" max="21" width="14.7109375" bestFit="1" customWidth="1"/>
    <col min="22" max="22" width="21.140625" bestFit="1" customWidth="1"/>
    <col min="23" max="23" width="16.7109375" bestFit="1" customWidth="1"/>
  </cols>
  <sheetData>
    <row r="1" spans="1:24" x14ac:dyDescent="0.25">
      <c r="G1" t="s">
        <v>26</v>
      </c>
      <c r="H1" s="6">
        <f>INTERCEPT(C4:C395,A4:A395)</f>
        <v>87114.54268229031</v>
      </c>
      <c r="I1" t="s">
        <v>27</v>
      </c>
      <c r="J1" s="6">
        <f>SLOPE(C4:C395,A4:A395)</f>
        <v>443.64788477621386</v>
      </c>
    </row>
    <row r="2" spans="1:24" ht="21" x14ac:dyDescent="0.35">
      <c r="L2" s="3" t="s">
        <v>12</v>
      </c>
      <c r="M2" s="7" t="s">
        <v>7</v>
      </c>
      <c r="N2" s="20">
        <f>AVERAGEA(J4:J395)</f>
        <v>44555.200773723423</v>
      </c>
    </row>
    <row r="3" spans="1:24" x14ac:dyDescent="0.25">
      <c r="A3" t="s">
        <v>13</v>
      </c>
      <c r="B3" t="s">
        <v>0</v>
      </c>
      <c r="C3" s="1" t="s">
        <v>1</v>
      </c>
      <c r="D3" t="s">
        <v>14</v>
      </c>
      <c r="E3" t="s">
        <v>15</v>
      </c>
      <c r="F3" t="s">
        <v>2</v>
      </c>
      <c r="G3" s="17" t="s">
        <v>16</v>
      </c>
      <c r="H3" s="18" t="s">
        <v>41</v>
      </c>
      <c r="I3" s="17" t="s">
        <v>42</v>
      </c>
      <c r="J3" s="17" t="s">
        <v>43</v>
      </c>
      <c r="K3" t="s">
        <v>44</v>
      </c>
      <c r="L3" t="s">
        <v>45</v>
      </c>
      <c r="M3" s="7" t="s">
        <v>8</v>
      </c>
      <c r="N3">
        <f>AVERAGE(K4:K395)</f>
        <v>3258360622.6905937</v>
      </c>
    </row>
    <row r="4" spans="1:24" x14ac:dyDescent="0.25">
      <c r="A4">
        <v>1</v>
      </c>
      <c r="B4" s="2">
        <v>32874</v>
      </c>
      <c r="C4" s="1">
        <v>69792</v>
      </c>
      <c r="D4" t="str">
        <f>TEXT(B4, "yyyy")</f>
        <v>1990</v>
      </c>
      <c r="E4" t="str">
        <f>TEXT(B4, "mmmm")</f>
        <v>January</v>
      </c>
      <c r="F4">
        <f>$H$1+($J$1*A4)</f>
        <v>87558.190567066529</v>
      </c>
      <c r="G4">
        <f>VLOOKUP(E4,$T$8:$W$19,4,FALSE)</f>
        <v>0.88086830169734098</v>
      </c>
      <c r="H4" s="19">
        <f>F4*G4</f>
        <v>77127.234624504039</v>
      </c>
      <c r="I4" s="4">
        <f>C4-H4</f>
        <v>-7335.2346245040389</v>
      </c>
      <c r="J4" s="4">
        <f>ABS(I4)</f>
        <v>7335.2346245040389</v>
      </c>
      <c r="K4" s="4">
        <f>J4^2</f>
        <v>53805666.996522911</v>
      </c>
      <c r="L4" s="10">
        <f>J4/C4</f>
        <v>0.10510136726994554</v>
      </c>
      <c r="M4" s="8" t="s">
        <v>9</v>
      </c>
      <c r="N4" s="13">
        <f>AVERAGE(L4:L395)</f>
        <v>0.28333151109955346</v>
      </c>
    </row>
    <row r="5" spans="1:24" x14ac:dyDescent="0.25">
      <c r="A5">
        <v>2</v>
      </c>
      <c r="B5" s="2">
        <v>32905</v>
      </c>
      <c r="C5" s="1">
        <v>57258</v>
      </c>
      <c r="D5" t="str">
        <f t="shared" ref="D5:D68" si="0">TEXT(B5, "yyyy")</f>
        <v>1990</v>
      </c>
      <c r="E5" t="str">
        <f t="shared" ref="E5:E68" si="1">TEXT(B5, "mmmm")</f>
        <v>February</v>
      </c>
      <c r="F5">
        <f t="shared" ref="F5:F68" si="2">$H$1+($J$1*A5)</f>
        <v>88001.838451842734</v>
      </c>
      <c r="G5">
        <f t="shared" ref="G5:G68" si="3">VLOOKUP(E5,$T$8:$W$19,4,FALSE)</f>
        <v>0.83016692625609334</v>
      </c>
      <c r="H5" s="19">
        <f t="shared" ref="H5:H68" si="4">F5*G5</f>
        <v>73056.215732451572</v>
      </c>
      <c r="I5" s="4">
        <f t="shared" ref="I5:I68" si="5">C5-H5</f>
        <v>-15798.215732451572</v>
      </c>
      <c r="J5" s="4">
        <f t="shared" ref="J5:J68" si="6">ABS(I5)</f>
        <v>15798.215732451572</v>
      </c>
      <c r="K5" s="4">
        <f t="shared" ref="K5:K68" si="7">J5^2</f>
        <v>249583620.32908037</v>
      </c>
      <c r="L5" s="10">
        <f t="shared" ref="L5:L68" si="8">J5/C5</f>
        <v>0.27591281100373</v>
      </c>
      <c r="M5" s="8"/>
    </row>
    <row r="6" spans="1:24" x14ac:dyDescent="0.25">
      <c r="A6">
        <v>3</v>
      </c>
      <c r="B6" s="2">
        <v>32933</v>
      </c>
      <c r="C6" s="1">
        <v>32740</v>
      </c>
      <c r="D6" t="str">
        <f t="shared" si="0"/>
        <v>1990</v>
      </c>
      <c r="E6" t="str">
        <f t="shared" si="1"/>
        <v>March</v>
      </c>
      <c r="F6">
        <f t="shared" si="2"/>
        <v>88445.486336618953</v>
      </c>
      <c r="G6">
        <f t="shared" si="3"/>
        <v>0.98332674262300346</v>
      </c>
      <c r="H6" s="19">
        <f t="shared" si="4"/>
        <v>86970.811979094869</v>
      </c>
      <c r="I6" s="4">
        <f t="shared" si="5"/>
        <v>-54230.811979094869</v>
      </c>
      <c r="J6" s="4">
        <f t="shared" si="6"/>
        <v>54230.811979094869</v>
      </c>
      <c r="K6" s="4">
        <f t="shared" si="7"/>
        <v>2940980967.9119396</v>
      </c>
      <c r="L6" s="10">
        <f t="shared" si="8"/>
        <v>1.6564084294164592</v>
      </c>
      <c r="M6" s="8" t="s">
        <v>10</v>
      </c>
      <c r="U6" s="16" t="s">
        <v>16</v>
      </c>
      <c r="V6" s="16"/>
    </row>
    <row r="7" spans="1:24" x14ac:dyDescent="0.25">
      <c r="A7">
        <v>4</v>
      </c>
      <c r="B7" s="2">
        <v>32964</v>
      </c>
      <c r="C7" s="1">
        <v>32812</v>
      </c>
      <c r="D7" t="str">
        <f t="shared" si="0"/>
        <v>1990</v>
      </c>
      <c r="E7" t="str">
        <f t="shared" si="1"/>
        <v>April</v>
      </c>
      <c r="F7">
        <f t="shared" si="2"/>
        <v>88889.134221395172</v>
      </c>
      <c r="G7">
        <f t="shared" si="3"/>
        <v>0.93658687187562784</v>
      </c>
      <c r="H7" s="19">
        <f t="shared" si="4"/>
        <v>83252.396164149322</v>
      </c>
      <c r="I7" s="4">
        <f t="shared" si="5"/>
        <v>-50440.396164149322</v>
      </c>
      <c r="J7" s="4">
        <f t="shared" si="6"/>
        <v>50440.396164149322</v>
      </c>
      <c r="K7" s="4">
        <f t="shared" si="7"/>
        <v>2544233565.1963296</v>
      </c>
      <c r="L7" s="10">
        <f t="shared" si="8"/>
        <v>1.5372545460242997</v>
      </c>
      <c r="M7" s="9" t="s">
        <v>46</v>
      </c>
      <c r="N7" s="11">
        <f>100%-N4</f>
        <v>0.71666848890044654</v>
      </c>
      <c r="T7" t="s">
        <v>17</v>
      </c>
      <c r="U7" t="s">
        <v>18</v>
      </c>
      <c r="V7" t="s">
        <v>40</v>
      </c>
      <c r="W7" s="17" t="s">
        <v>16</v>
      </c>
      <c r="X7" s="17"/>
    </row>
    <row r="8" spans="1:24" x14ac:dyDescent="0.25">
      <c r="A8">
        <v>5</v>
      </c>
      <c r="B8" s="2">
        <v>32994</v>
      </c>
      <c r="C8" s="1">
        <v>58464</v>
      </c>
      <c r="D8" t="str">
        <f t="shared" si="0"/>
        <v>1990</v>
      </c>
      <c r="E8" t="str">
        <f t="shared" si="1"/>
        <v>May</v>
      </c>
      <c r="F8">
        <f t="shared" si="2"/>
        <v>89332.782106171377</v>
      </c>
      <c r="G8">
        <f t="shared" si="3"/>
        <v>0.97609322051065506</v>
      </c>
      <c r="H8" s="19">
        <f t="shared" si="4"/>
        <v>87197.122983189431</v>
      </c>
      <c r="I8" s="4">
        <f t="shared" si="5"/>
        <v>-28733.122983189431</v>
      </c>
      <c r="J8" s="4">
        <f t="shared" si="6"/>
        <v>28733.122983189431</v>
      </c>
      <c r="K8" s="4">
        <f t="shared" si="7"/>
        <v>825592356.36708868</v>
      </c>
      <c r="L8" s="10">
        <f t="shared" si="8"/>
        <v>0.49146693663090846</v>
      </c>
      <c r="T8" t="s">
        <v>28</v>
      </c>
      <c r="U8">
        <f>AVERAGEIF($E$4:$E$395,T8,$C$4:$C$395)</f>
        <v>153527.72727272726</v>
      </c>
      <c r="V8" s="4">
        <f>AVERAGE(C4:C395)</f>
        <v>174291.35204081633</v>
      </c>
      <c r="W8">
        <f>U8/V8</f>
        <v>0.88086830169734098</v>
      </c>
    </row>
    <row r="9" spans="1:24" x14ac:dyDescent="0.25">
      <c r="A9">
        <v>6</v>
      </c>
      <c r="B9" s="2">
        <v>33025</v>
      </c>
      <c r="C9" s="1">
        <v>37632</v>
      </c>
      <c r="D9" t="str">
        <f t="shared" si="0"/>
        <v>1990</v>
      </c>
      <c r="E9" t="str">
        <f t="shared" si="1"/>
        <v>June</v>
      </c>
      <c r="F9">
        <f t="shared" si="2"/>
        <v>89776.429990947596</v>
      </c>
      <c r="G9">
        <f t="shared" si="3"/>
        <v>0.98072084700089668</v>
      </c>
      <c r="H9" s="19">
        <f t="shared" si="4"/>
        <v>88045.616461438825</v>
      </c>
      <c r="I9" s="4">
        <f t="shared" si="5"/>
        <v>-50413.616461438825</v>
      </c>
      <c r="J9" s="4">
        <f t="shared" si="6"/>
        <v>50413.616461438825</v>
      </c>
      <c r="K9" s="4">
        <f t="shared" si="7"/>
        <v>2541532724.7210555</v>
      </c>
      <c r="L9" s="10">
        <f t="shared" si="8"/>
        <v>1.3396475462754789</v>
      </c>
      <c r="T9" t="s">
        <v>29</v>
      </c>
      <c r="U9">
        <f t="shared" ref="U9:U19" si="9">AVERAGEIF($E$4:$E$395,T9,$C$4:$C$395)</f>
        <v>144912.78787878787</v>
      </c>
      <c r="V9" s="4">
        <f t="shared" ref="V9:V19" si="10">AVERAGE(C5:C396)</f>
        <v>174558.61381074169</v>
      </c>
      <c r="W9">
        <f t="shared" ref="W9:W19" si="11">U9/V9</f>
        <v>0.83016692625609334</v>
      </c>
    </row>
    <row r="10" spans="1:24" x14ac:dyDescent="0.25">
      <c r="A10">
        <v>7</v>
      </c>
      <c r="B10" s="2">
        <v>33055</v>
      </c>
      <c r="C10" s="1">
        <v>43697</v>
      </c>
      <c r="D10" t="str">
        <f t="shared" si="0"/>
        <v>1990</v>
      </c>
      <c r="E10" t="str">
        <f t="shared" si="1"/>
        <v>July</v>
      </c>
      <c r="F10">
        <f t="shared" si="2"/>
        <v>90220.0778757238</v>
      </c>
      <c r="G10">
        <f t="shared" si="3"/>
        <v>1.0385167675850244</v>
      </c>
      <c r="H10" s="19">
        <f t="shared" si="4"/>
        <v>93695.063646765862</v>
      </c>
      <c r="I10" s="4">
        <f t="shared" si="5"/>
        <v>-49998.063646765862</v>
      </c>
      <c r="J10" s="4">
        <f t="shared" si="6"/>
        <v>49998.063646765862</v>
      </c>
      <c r="K10" s="4">
        <f t="shared" si="7"/>
        <v>2499806368.4260502</v>
      </c>
      <c r="L10" s="10">
        <f t="shared" si="8"/>
        <v>1.1441989987130894</v>
      </c>
      <c r="T10" t="s">
        <v>30</v>
      </c>
      <c r="U10">
        <f t="shared" si="9"/>
        <v>171943.90909090909</v>
      </c>
      <c r="V10" s="4">
        <f t="shared" si="10"/>
        <v>174859.38461538462</v>
      </c>
      <c r="W10">
        <f t="shared" si="11"/>
        <v>0.98332674262300346</v>
      </c>
    </row>
    <row r="11" spans="1:24" x14ac:dyDescent="0.25">
      <c r="A11">
        <v>8</v>
      </c>
      <c r="B11" s="2">
        <v>33086</v>
      </c>
      <c r="C11" s="1">
        <v>84707</v>
      </c>
      <c r="D11" t="str">
        <f t="shared" si="0"/>
        <v>1990</v>
      </c>
      <c r="E11" t="str">
        <f t="shared" si="1"/>
        <v>August</v>
      </c>
      <c r="F11">
        <f t="shared" si="2"/>
        <v>90663.72576050002</v>
      </c>
      <c r="G11">
        <f t="shared" si="3"/>
        <v>1.0763038061901868</v>
      </c>
      <c r="H11" s="19">
        <f t="shared" si="4"/>
        <v>97581.713119409469</v>
      </c>
      <c r="I11" s="4">
        <f t="shared" si="5"/>
        <v>-12874.713119409469</v>
      </c>
      <c r="J11" s="4">
        <f t="shared" si="6"/>
        <v>12874.713119409469</v>
      </c>
      <c r="K11" s="4">
        <f t="shared" si="7"/>
        <v>165758237.9070943</v>
      </c>
      <c r="L11" s="10">
        <f t="shared" si="8"/>
        <v>0.15199113555443433</v>
      </c>
      <c r="T11" t="s">
        <v>31</v>
      </c>
      <c r="U11">
        <f t="shared" si="9"/>
        <v>164113.18181818182</v>
      </c>
      <c r="V11" s="4">
        <f t="shared" si="10"/>
        <v>175224.73007712082</v>
      </c>
      <c r="W11">
        <f t="shared" si="11"/>
        <v>0.93658687187562784</v>
      </c>
    </row>
    <row r="12" spans="1:24" x14ac:dyDescent="0.25">
      <c r="A12">
        <v>9</v>
      </c>
      <c r="B12" s="2">
        <v>33117</v>
      </c>
      <c r="C12" s="1">
        <v>75195</v>
      </c>
      <c r="D12" t="str">
        <f t="shared" si="0"/>
        <v>1990</v>
      </c>
      <c r="E12" t="str">
        <f t="shared" si="1"/>
        <v>September</v>
      </c>
      <c r="F12">
        <f t="shared" si="2"/>
        <v>91107.373645276239</v>
      </c>
      <c r="G12">
        <f t="shared" si="3"/>
        <v>1.0142202557133111</v>
      </c>
      <c r="H12" s="19">
        <f t="shared" si="4"/>
        <v>92402.943795880245</v>
      </c>
      <c r="I12" s="4">
        <f t="shared" si="5"/>
        <v>-17207.943795880245</v>
      </c>
      <c r="J12" s="4">
        <f t="shared" si="6"/>
        <v>17207.943795880245</v>
      </c>
      <c r="K12" s="4">
        <f t="shared" si="7"/>
        <v>296113329.68217337</v>
      </c>
      <c r="L12" s="10">
        <f t="shared" si="8"/>
        <v>0.22884425554731358</v>
      </c>
      <c r="T12" t="s">
        <v>32</v>
      </c>
      <c r="U12">
        <f t="shared" si="9"/>
        <v>171393.93939393939</v>
      </c>
      <c r="V12" s="4">
        <f t="shared" si="10"/>
        <v>175591.77319587627</v>
      </c>
      <c r="W12">
        <f t="shared" si="11"/>
        <v>0.97609322051065506</v>
      </c>
    </row>
    <row r="13" spans="1:24" x14ac:dyDescent="0.25">
      <c r="A13">
        <v>10</v>
      </c>
      <c r="B13" s="2">
        <v>33147</v>
      </c>
      <c r="C13" s="1">
        <v>80938</v>
      </c>
      <c r="D13" t="str">
        <f t="shared" si="0"/>
        <v>1990</v>
      </c>
      <c r="E13" t="str">
        <f t="shared" si="1"/>
        <v>October</v>
      </c>
      <c r="F13">
        <f t="shared" si="2"/>
        <v>91551.021530052443</v>
      </c>
      <c r="G13">
        <f t="shared" si="3"/>
        <v>1.0427397293727916</v>
      </c>
      <c r="H13" s="19">
        <f t="shared" si="4"/>
        <v>95463.887414049503</v>
      </c>
      <c r="I13" s="4">
        <f t="shared" si="5"/>
        <v>-14525.887414049503</v>
      </c>
      <c r="J13" s="4">
        <f t="shared" si="6"/>
        <v>14525.887414049503</v>
      </c>
      <c r="K13" s="4">
        <f t="shared" si="7"/>
        <v>211001405.16564175</v>
      </c>
      <c r="L13" s="10">
        <f t="shared" si="8"/>
        <v>0.1794693149577393</v>
      </c>
      <c r="T13" t="s">
        <v>33</v>
      </c>
      <c r="U13">
        <f t="shared" si="9"/>
        <v>172503.33333333334</v>
      </c>
      <c r="V13" s="4">
        <f t="shared" si="10"/>
        <v>175894.42894056847</v>
      </c>
      <c r="W13">
        <f t="shared" si="11"/>
        <v>0.98072084700089668</v>
      </c>
    </row>
    <row r="14" spans="1:24" x14ac:dyDescent="0.25">
      <c r="A14">
        <v>11</v>
      </c>
      <c r="B14" s="2">
        <v>33178</v>
      </c>
      <c r="C14" s="1">
        <v>73082</v>
      </c>
      <c r="D14" t="str">
        <f t="shared" si="0"/>
        <v>1990</v>
      </c>
      <c r="E14" t="str">
        <f t="shared" si="1"/>
        <v>November</v>
      </c>
      <c r="F14">
        <f t="shared" si="2"/>
        <v>91994.669414828662</v>
      </c>
      <c r="G14">
        <f t="shared" si="3"/>
        <v>1.0139730232081001</v>
      </c>
      <c r="H14" s="19">
        <f t="shared" si="4"/>
        <v>93280.113065583559</v>
      </c>
      <c r="I14" s="4">
        <f t="shared" si="5"/>
        <v>-20198.113065583559</v>
      </c>
      <c r="J14" s="4">
        <f t="shared" si="6"/>
        <v>20198.113065583559</v>
      </c>
      <c r="K14" s="4">
        <f t="shared" si="7"/>
        <v>407963771.41009724</v>
      </c>
      <c r="L14" s="10">
        <f t="shared" si="8"/>
        <v>0.27637603056270432</v>
      </c>
      <c r="T14" t="s">
        <v>34</v>
      </c>
      <c r="U14">
        <f t="shared" si="9"/>
        <v>183041.30303030304</v>
      </c>
      <c r="V14" s="4">
        <f t="shared" si="10"/>
        <v>176252.62176165803</v>
      </c>
      <c r="W14">
        <f t="shared" si="11"/>
        <v>1.0385167675850244</v>
      </c>
    </row>
    <row r="15" spans="1:24" x14ac:dyDescent="0.25">
      <c r="A15">
        <v>12</v>
      </c>
      <c r="B15" s="2">
        <v>33208</v>
      </c>
      <c r="C15" s="1">
        <v>66391</v>
      </c>
      <c r="D15" t="str">
        <f t="shared" si="0"/>
        <v>1990</v>
      </c>
      <c r="E15" t="str">
        <f t="shared" si="1"/>
        <v>December</v>
      </c>
      <c r="F15">
        <f t="shared" si="2"/>
        <v>92438.317299604882</v>
      </c>
      <c r="G15">
        <f t="shared" si="3"/>
        <v>1.111728763039743</v>
      </c>
      <c r="H15" s="19">
        <f t="shared" si="4"/>
        <v>102766.33614896501</v>
      </c>
      <c r="I15" s="4">
        <f t="shared" si="5"/>
        <v>-36375.336148965012</v>
      </c>
      <c r="J15" s="4">
        <f t="shared" si="6"/>
        <v>36375.336148965012</v>
      </c>
      <c r="K15" s="4">
        <f t="shared" si="7"/>
        <v>1323165079.9502008</v>
      </c>
      <c r="L15" s="10">
        <f t="shared" si="8"/>
        <v>0.54789559050119763</v>
      </c>
      <c r="T15" t="s">
        <v>35</v>
      </c>
      <c r="U15">
        <f t="shared" si="9"/>
        <v>190071.93939393939</v>
      </c>
      <c r="V15" s="4">
        <f t="shared" si="10"/>
        <v>176596.92207792209</v>
      </c>
      <c r="W15">
        <f t="shared" si="11"/>
        <v>1.0763038061901868</v>
      </c>
    </row>
    <row r="16" spans="1:24" x14ac:dyDescent="0.25">
      <c r="A16">
        <v>13</v>
      </c>
      <c r="B16" s="2">
        <v>33239</v>
      </c>
      <c r="C16" s="1">
        <v>60486</v>
      </c>
      <c r="D16" t="str">
        <f t="shared" si="0"/>
        <v>1991</v>
      </c>
      <c r="E16" t="str">
        <f t="shared" si="1"/>
        <v>January</v>
      </c>
      <c r="F16">
        <f t="shared" si="2"/>
        <v>92881.965184381086</v>
      </c>
      <c r="G16">
        <f t="shared" si="3"/>
        <v>0.88086830169734098</v>
      </c>
      <c r="H16" s="19">
        <f t="shared" si="4"/>
        <v>81816.778930277316</v>
      </c>
      <c r="I16" s="4">
        <f t="shared" si="5"/>
        <v>-21330.778930277316</v>
      </c>
      <c r="J16" s="4">
        <f t="shared" si="6"/>
        <v>21330.778930277316</v>
      </c>
      <c r="K16" s="4">
        <f t="shared" si="7"/>
        <v>455002129.77236271</v>
      </c>
      <c r="L16" s="10">
        <f t="shared" si="8"/>
        <v>0.3526564648063571</v>
      </c>
      <c r="T16" t="s">
        <v>36</v>
      </c>
      <c r="U16">
        <f t="shared" si="9"/>
        <v>179350.875</v>
      </c>
      <c r="V16" s="4">
        <f t="shared" si="10"/>
        <v>176836.21875</v>
      </c>
      <c r="W16">
        <f t="shared" si="11"/>
        <v>1.0142202557133111</v>
      </c>
    </row>
    <row r="17" spans="1:23" x14ac:dyDescent="0.25">
      <c r="A17">
        <v>14</v>
      </c>
      <c r="B17" s="2">
        <v>33270</v>
      </c>
      <c r="C17" s="1">
        <v>58540</v>
      </c>
      <c r="D17" t="str">
        <f t="shared" si="0"/>
        <v>1991</v>
      </c>
      <c r="E17" t="str">
        <f t="shared" si="1"/>
        <v>February</v>
      </c>
      <c r="F17">
        <f t="shared" si="2"/>
        <v>93325.613069157305</v>
      </c>
      <c r="G17">
        <f t="shared" si="3"/>
        <v>0.83016692625609334</v>
      </c>
      <c r="H17" s="19">
        <f t="shared" si="4"/>
        <v>77475.837342587809</v>
      </c>
      <c r="I17" s="4">
        <f t="shared" si="5"/>
        <v>-18935.837342587809</v>
      </c>
      <c r="J17" s="4">
        <f t="shared" si="6"/>
        <v>18935.837342587809</v>
      </c>
      <c r="K17" s="4">
        <f t="shared" si="7"/>
        <v>358565935.86494291</v>
      </c>
      <c r="L17" s="10">
        <f t="shared" si="8"/>
        <v>0.32346835228199194</v>
      </c>
      <c r="T17" t="s">
        <v>37</v>
      </c>
      <c r="U17">
        <f t="shared" si="9"/>
        <v>184670.875</v>
      </c>
      <c r="V17" s="4">
        <f t="shared" si="10"/>
        <v>177101.60052219321</v>
      </c>
      <c r="W17">
        <f t="shared" si="11"/>
        <v>1.0427397293727916</v>
      </c>
    </row>
    <row r="18" spans="1:23" x14ac:dyDescent="0.25">
      <c r="A18">
        <v>15</v>
      </c>
      <c r="B18" s="2">
        <v>33298</v>
      </c>
      <c r="C18" s="1">
        <v>66155</v>
      </c>
      <c r="D18" t="str">
        <f t="shared" si="0"/>
        <v>1991</v>
      </c>
      <c r="E18" t="str">
        <f t="shared" si="1"/>
        <v>March</v>
      </c>
      <c r="F18">
        <f t="shared" si="2"/>
        <v>93769.260953933524</v>
      </c>
      <c r="G18">
        <f t="shared" si="3"/>
        <v>0.98332674262300346</v>
      </c>
      <c r="H18" s="19">
        <f t="shared" si="4"/>
        <v>92205.821931997838</v>
      </c>
      <c r="I18" s="4">
        <f t="shared" si="5"/>
        <v>-26050.821931997838</v>
      </c>
      <c r="J18" s="4">
        <f t="shared" si="6"/>
        <v>26050.821931997838</v>
      </c>
      <c r="K18" s="4">
        <f t="shared" si="7"/>
        <v>678645323.3326596</v>
      </c>
      <c r="L18" s="10">
        <f t="shared" si="8"/>
        <v>0.39378462598439784</v>
      </c>
      <c r="T18" t="s">
        <v>38</v>
      </c>
      <c r="U18">
        <f t="shared" si="9"/>
        <v>179831.5</v>
      </c>
      <c r="V18" s="4">
        <f t="shared" si="10"/>
        <v>177353.33769633507</v>
      </c>
      <c r="W18">
        <f t="shared" si="11"/>
        <v>1.0139730232081001</v>
      </c>
    </row>
    <row r="19" spans="1:23" x14ac:dyDescent="0.25">
      <c r="A19">
        <v>16</v>
      </c>
      <c r="B19" s="2">
        <v>33329</v>
      </c>
      <c r="C19" s="1">
        <v>39851</v>
      </c>
      <c r="D19" t="str">
        <f t="shared" si="0"/>
        <v>1991</v>
      </c>
      <c r="E19" t="str">
        <f t="shared" si="1"/>
        <v>April</v>
      </c>
      <c r="F19">
        <f t="shared" si="2"/>
        <v>94212.908838709729</v>
      </c>
      <c r="G19">
        <f t="shared" si="3"/>
        <v>0.93658687187562784</v>
      </c>
      <c r="H19" s="19">
        <f t="shared" si="4"/>
        <v>88238.573579550837</v>
      </c>
      <c r="I19" s="4">
        <f t="shared" si="5"/>
        <v>-48387.573579550837</v>
      </c>
      <c r="J19" s="4">
        <f t="shared" si="6"/>
        <v>48387.573579550837</v>
      </c>
      <c r="K19" s="4">
        <f t="shared" si="7"/>
        <v>2341357276.9164462</v>
      </c>
      <c r="L19" s="10">
        <f t="shared" si="8"/>
        <v>1.2142122802326376</v>
      </c>
      <c r="T19" t="s">
        <v>39</v>
      </c>
      <c r="U19">
        <f t="shared" si="9"/>
        <v>197473.0625</v>
      </c>
      <c r="V19" s="4">
        <f t="shared" si="10"/>
        <v>177627.0157480315</v>
      </c>
      <c r="W19">
        <f t="shared" si="11"/>
        <v>1.111728763039743</v>
      </c>
    </row>
    <row r="20" spans="1:23" x14ac:dyDescent="0.25">
      <c r="A20">
        <v>17</v>
      </c>
      <c r="B20" s="2">
        <v>33359</v>
      </c>
      <c r="C20" s="1">
        <v>55941</v>
      </c>
      <c r="D20" t="str">
        <f t="shared" si="0"/>
        <v>1991</v>
      </c>
      <c r="E20" t="str">
        <f t="shared" si="1"/>
        <v>May</v>
      </c>
      <c r="F20">
        <f t="shared" si="2"/>
        <v>94656.556723485948</v>
      </c>
      <c r="G20">
        <f t="shared" si="3"/>
        <v>0.97609322051065506</v>
      </c>
      <c r="H20" s="19">
        <f t="shared" si="4"/>
        <v>92393.623294676901</v>
      </c>
      <c r="I20" s="4">
        <f t="shared" si="5"/>
        <v>-36452.623294676901</v>
      </c>
      <c r="J20" s="4">
        <f t="shared" si="6"/>
        <v>36452.623294676901</v>
      </c>
      <c r="K20" s="4">
        <f t="shared" si="7"/>
        <v>1328793745.063621</v>
      </c>
      <c r="L20" s="10">
        <f t="shared" si="8"/>
        <v>0.6516262364755171</v>
      </c>
    </row>
    <row r="21" spans="1:23" x14ac:dyDescent="0.25">
      <c r="A21">
        <v>18</v>
      </c>
      <c r="B21" s="2">
        <v>33390</v>
      </c>
      <c r="C21" s="1">
        <v>68826</v>
      </c>
      <c r="D21" t="str">
        <f t="shared" si="0"/>
        <v>1991</v>
      </c>
      <c r="E21" t="str">
        <f t="shared" si="1"/>
        <v>June</v>
      </c>
      <c r="F21">
        <f t="shared" si="2"/>
        <v>95100.204608262153</v>
      </c>
      <c r="G21">
        <f t="shared" si="3"/>
        <v>0.98072084700089668</v>
      </c>
      <c r="H21" s="19">
        <f t="shared" si="4"/>
        <v>93266.753213373435</v>
      </c>
      <c r="I21" s="4">
        <f t="shared" si="5"/>
        <v>-24440.753213373435</v>
      </c>
      <c r="J21" s="4">
        <f t="shared" si="6"/>
        <v>24440.753213373435</v>
      </c>
      <c r="K21" s="4">
        <f t="shared" si="7"/>
        <v>597350417.63702393</v>
      </c>
      <c r="L21" s="10">
        <f t="shared" si="8"/>
        <v>0.35510930772343935</v>
      </c>
    </row>
    <row r="22" spans="1:23" x14ac:dyDescent="0.25">
      <c r="A22">
        <v>19</v>
      </c>
      <c r="B22" s="2">
        <v>33420</v>
      </c>
      <c r="C22" s="1">
        <v>85112</v>
      </c>
      <c r="D22" t="str">
        <f t="shared" si="0"/>
        <v>1991</v>
      </c>
      <c r="E22" t="str">
        <f t="shared" si="1"/>
        <v>July</v>
      </c>
      <c r="F22">
        <f t="shared" si="2"/>
        <v>95543.852493038372</v>
      </c>
      <c r="G22">
        <f t="shared" si="3"/>
        <v>1.0385167675850244</v>
      </c>
      <c r="H22" s="19">
        <f t="shared" si="4"/>
        <v>99223.892853690588</v>
      </c>
      <c r="I22" s="4">
        <f t="shared" si="5"/>
        <v>-14111.892853690588</v>
      </c>
      <c r="J22" s="4">
        <f t="shared" si="6"/>
        <v>14111.892853690588</v>
      </c>
      <c r="K22" s="4">
        <f t="shared" si="7"/>
        <v>199145519.91404349</v>
      </c>
      <c r="L22" s="10">
        <f t="shared" si="8"/>
        <v>0.1658037979801977</v>
      </c>
    </row>
    <row r="23" spans="1:23" x14ac:dyDescent="0.25">
      <c r="A23">
        <v>20</v>
      </c>
      <c r="B23" s="2">
        <v>33451</v>
      </c>
      <c r="C23" s="1">
        <v>78648</v>
      </c>
      <c r="D23" t="str">
        <f t="shared" si="0"/>
        <v>1991</v>
      </c>
      <c r="E23" t="str">
        <f t="shared" si="1"/>
        <v>August</v>
      </c>
      <c r="F23">
        <f t="shared" si="2"/>
        <v>95987.500377814591</v>
      </c>
      <c r="G23">
        <f t="shared" si="3"/>
        <v>1.0763038061901868</v>
      </c>
      <c r="H23" s="19">
        <f t="shared" si="4"/>
        <v>103311.71200332385</v>
      </c>
      <c r="I23" s="4">
        <f t="shared" si="5"/>
        <v>-24663.712003323846</v>
      </c>
      <c r="J23" s="4">
        <f t="shared" si="6"/>
        <v>24663.712003323846</v>
      </c>
      <c r="K23" s="4">
        <f t="shared" si="7"/>
        <v>608298689.78290081</v>
      </c>
      <c r="L23" s="10">
        <f t="shared" si="8"/>
        <v>0.3135961754059079</v>
      </c>
    </row>
    <row r="24" spans="1:23" x14ac:dyDescent="0.25">
      <c r="A24">
        <v>21</v>
      </c>
      <c r="B24" s="2">
        <v>33482</v>
      </c>
      <c r="C24" s="1">
        <v>73080</v>
      </c>
      <c r="D24" t="str">
        <f t="shared" si="0"/>
        <v>1991</v>
      </c>
      <c r="E24" t="str">
        <f t="shared" si="1"/>
        <v>September</v>
      </c>
      <c r="F24">
        <f t="shared" si="2"/>
        <v>96431.148262590796</v>
      </c>
      <c r="G24">
        <f t="shared" si="3"/>
        <v>1.0142202557133111</v>
      </c>
      <c r="H24" s="19">
        <f t="shared" si="4"/>
        <v>97802.423849613057</v>
      </c>
      <c r="I24" s="4">
        <f t="shared" si="5"/>
        <v>-24722.423849613057</v>
      </c>
      <c r="J24" s="4">
        <f t="shared" si="6"/>
        <v>24722.423849613057</v>
      </c>
      <c r="K24" s="4">
        <f t="shared" si="7"/>
        <v>611198240.99991643</v>
      </c>
      <c r="L24" s="10">
        <f t="shared" si="8"/>
        <v>0.33829260877959849</v>
      </c>
    </row>
    <row r="25" spans="1:23" x14ac:dyDescent="0.25">
      <c r="A25">
        <v>22</v>
      </c>
      <c r="B25" s="2">
        <v>33512</v>
      </c>
      <c r="C25" s="1">
        <v>80372</v>
      </c>
      <c r="D25" t="str">
        <f t="shared" si="0"/>
        <v>1991</v>
      </c>
      <c r="E25" t="str">
        <f t="shared" si="1"/>
        <v>October</v>
      </c>
      <c r="F25">
        <f t="shared" si="2"/>
        <v>96874.796147367015</v>
      </c>
      <c r="G25">
        <f t="shared" si="3"/>
        <v>1.0427397293727916</v>
      </c>
      <c r="H25" s="19">
        <f t="shared" si="4"/>
        <v>101015.19871774984</v>
      </c>
      <c r="I25" s="4">
        <f t="shared" si="5"/>
        <v>-20643.198717749838</v>
      </c>
      <c r="J25" s="4">
        <f t="shared" si="6"/>
        <v>20643.198717749838</v>
      </c>
      <c r="K25" s="4">
        <f t="shared" si="7"/>
        <v>426141653.30050856</v>
      </c>
      <c r="L25" s="10">
        <f t="shared" si="8"/>
        <v>0.25684565169150747</v>
      </c>
    </row>
    <row r="26" spans="1:23" x14ac:dyDescent="0.25">
      <c r="A26">
        <v>23</v>
      </c>
      <c r="B26" s="2">
        <v>33543</v>
      </c>
      <c r="C26" s="1">
        <v>69039</v>
      </c>
      <c r="D26" t="str">
        <f t="shared" si="0"/>
        <v>1991</v>
      </c>
      <c r="E26" t="str">
        <f t="shared" si="1"/>
        <v>November</v>
      </c>
      <c r="F26">
        <f t="shared" si="2"/>
        <v>97318.444032143234</v>
      </c>
      <c r="G26">
        <f t="shared" si="3"/>
        <v>1.0139730232081001</v>
      </c>
      <c r="H26" s="19">
        <f t="shared" si="4"/>
        <v>98678.276909180568</v>
      </c>
      <c r="I26" s="4">
        <f t="shared" si="5"/>
        <v>-29639.276909180568</v>
      </c>
      <c r="J26" s="4">
        <f t="shared" si="6"/>
        <v>29639.276909180568</v>
      </c>
      <c r="K26" s="4">
        <f t="shared" si="7"/>
        <v>878486735.6990844</v>
      </c>
      <c r="L26" s="10">
        <f t="shared" si="8"/>
        <v>0.42931208315851282</v>
      </c>
    </row>
    <row r="27" spans="1:23" x14ac:dyDescent="0.25">
      <c r="A27">
        <v>24</v>
      </c>
      <c r="B27" s="2">
        <v>33573</v>
      </c>
      <c r="C27" s="1">
        <v>55458</v>
      </c>
      <c r="D27" t="str">
        <f t="shared" si="0"/>
        <v>1991</v>
      </c>
      <c r="E27" t="str">
        <f t="shared" si="1"/>
        <v>December</v>
      </c>
      <c r="F27">
        <f t="shared" si="2"/>
        <v>97762.091916919439</v>
      </c>
      <c r="G27">
        <f t="shared" si="3"/>
        <v>1.111728763039743</v>
      </c>
      <c r="H27" s="19">
        <f t="shared" si="4"/>
        <v>108684.9295189745</v>
      </c>
      <c r="I27" s="4">
        <f t="shared" si="5"/>
        <v>-53226.929518974503</v>
      </c>
      <c r="J27" s="4">
        <f t="shared" si="6"/>
        <v>53226.929518974503</v>
      </c>
      <c r="K27" s="4">
        <f t="shared" si="7"/>
        <v>2833106026.0178795</v>
      </c>
      <c r="L27" s="10">
        <f t="shared" si="8"/>
        <v>0.95977008761539373</v>
      </c>
    </row>
    <row r="28" spans="1:23" x14ac:dyDescent="0.25">
      <c r="A28">
        <v>25</v>
      </c>
      <c r="B28" s="2">
        <v>33604</v>
      </c>
      <c r="C28" s="1">
        <v>55747</v>
      </c>
      <c r="D28" t="str">
        <f t="shared" si="0"/>
        <v>1992</v>
      </c>
      <c r="E28" t="str">
        <f t="shared" si="1"/>
        <v>January</v>
      </c>
      <c r="F28">
        <f t="shared" si="2"/>
        <v>98205.739801695658</v>
      </c>
      <c r="G28">
        <f t="shared" si="3"/>
        <v>0.88086830169734098</v>
      </c>
      <c r="H28" s="19">
        <f t="shared" si="4"/>
        <v>86506.323236050623</v>
      </c>
      <c r="I28" s="4">
        <f t="shared" si="5"/>
        <v>-30759.323236050623</v>
      </c>
      <c r="J28" s="4">
        <f t="shared" si="6"/>
        <v>30759.323236050623</v>
      </c>
      <c r="K28" s="4">
        <f t="shared" si="7"/>
        <v>946135965.93984377</v>
      </c>
      <c r="L28" s="10">
        <f t="shared" si="8"/>
        <v>0.55176643112724677</v>
      </c>
    </row>
    <row r="29" spans="1:23" x14ac:dyDescent="0.25">
      <c r="A29">
        <v>26</v>
      </c>
      <c r="B29" s="2">
        <v>33635</v>
      </c>
      <c r="C29" s="1">
        <v>45472</v>
      </c>
      <c r="D29" t="str">
        <f t="shared" si="0"/>
        <v>1992</v>
      </c>
      <c r="E29" t="str">
        <f t="shared" si="1"/>
        <v>February</v>
      </c>
      <c r="F29">
        <f t="shared" si="2"/>
        <v>98649.387686471862</v>
      </c>
      <c r="G29">
        <f t="shared" si="3"/>
        <v>0.83016692625609334</v>
      </c>
      <c r="H29" s="19">
        <f t="shared" si="4"/>
        <v>81895.458952724046</v>
      </c>
      <c r="I29" s="4">
        <f t="shared" si="5"/>
        <v>-36423.458952724046</v>
      </c>
      <c r="J29" s="4">
        <f t="shared" si="6"/>
        <v>36423.458952724046</v>
      </c>
      <c r="K29" s="4">
        <f t="shared" si="7"/>
        <v>1326668362.0807734</v>
      </c>
      <c r="L29" s="10">
        <f t="shared" si="8"/>
        <v>0.80100850969220716</v>
      </c>
    </row>
    <row r="30" spans="1:23" x14ac:dyDescent="0.25">
      <c r="A30">
        <v>27</v>
      </c>
      <c r="B30" s="2">
        <v>33664</v>
      </c>
      <c r="C30" s="1">
        <v>39612</v>
      </c>
      <c r="D30" t="str">
        <f t="shared" si="0"/>
        <v>1992</v>
      </c>
      <c r="E30" t="str">
        <f t="shared" si="1"/>
        <v>March</v>
      </c>
      <c r="F30">
        <f t="shared" si="2"/>
        <v>99093.035571248081</v>
      </c>
      <c r="G30">
        <f t="shared" si="3"/>
        <v>0.98332674262300346</v>
      </c>
      <c r="H30" s="19">
        <f t="shared" si="4"/>
        <v>97440.831884900792</v>
      </c>
      <c r="I30" s="4">
        <f t="shared" si="5"/>
        <v>-57828.831884900792</v>
      </c>
      <c r="J30" s="4">
        <f t="shared" si="6"/>
        <v>57828.831884900792</v>
      </c>
      <c r="K30" s="4">
        <f t="shared" si="7"/>
        <v>3344173797.1721187</v>
      </c>
      <c r="L30" s="10">
        <f t="shared" si="8"/>
        <v>1.4598816491189739</v>
      </c>
    </row>
    <row r="31" spans="1:23" x14ac:dyDescent="0.25">
      <c r="A31">
        <v>28</v>
      </c>
      <c r="B31" s="2">
        <v>33695</v>
      </c>
      <c r="C31" s="1">
        <v>76270</v>
      </c>
      <c r="D31" t="str">
        <f t="shared" si="0"/>
        <v>1992</v>
      </c>
      <c r="E31" t="str">
        <f t="shared" si="1"/>
        <v>April</v>
      </c>
      <c r="F31">
        <f t="shared" si="2"/>
        <v>99536.683456024301</v>
      </c>
      <c r="G31">
        <f t="shared" si="3"/>
        <v>0.93658687187562784</v>
      </c>
      <c r="H31" s="19">
        <f t="shared" si="4"/>
        <v>93224.750994952352</v>
      </c>
      <c r="I31" s="4">
        <f t="shared" si="5"/>
        <v>-16954.750994952352</v>
      </c>
      <c r="J31" s="4">
        <f t="shared" si="6"/>
        <v>16954.750994952352</v>
      </c>
      <c r="K31" s="4">
        <f t="shared" si="7"/>
        <v>287463581.30083776</v>
      </c>
      <c r="L31" s="10">
        <f t="shared" si="8"/>
        <v>0.22229908214176416</v>
      </c>
    </row>
    <row r="32" spans="1:23" x14ac:dyDescent="0.25">
      <c r="A32">
        <v>29</v>
      </c>
      <c r="B32" s="2">
        <v>33725</v>
      </c>
      <c r="C32" s="1">
        <v>62091</v>
      </c>
      <c r="D32" t="str">
        <f t="shared" si="0"/>
        <v>1992</v>
      </c>
      <c r="E32" t="str">
        <f t="shared" si="1"/>
        <v>May</v>
      </c>
      <c r="F32">
        <f t="shared" si="2"/>
        <v>99980.331340800505</v>
      </c>
      <c r="G32">
        <f t="shared" si="3"/>
        <v>0.97609322051065506</v>
      </c>
      <c r="H32" s="19">
        <f t="shared" si="4"/>
        <v>97590.123606164343</v>
      </c>
      <c r="I32" s="4">
        <f t="shared" si="5"/>
        <v>-35499.123606164343</v>
      </c>
      <c r="J32" s="4">
        <f t="shared" si="6"/>
        <v>35499.123606164343</v>
      </c>
      <c r="K32" s="4">
        <f t="shared" si="7"/>
        <v>1260187776.8057344</v>
      </c>
      <c r="L32" s="10">
        <f t="shared" si="8"/>
        <v>0.57172736155262993</v>
      </c>
    </row>
    <row r="33" spans="1:12" x14ac:dyDescent="0.25">
      <c r="A33">
        <v>30</v>
      </c>
      <c r="B33" s="2">
        <v>33756</v>
      </c>
      <c r="C33" s="1">
        <v>67800</v>
      </c>
      <c r="D33" t="str">
        <f t="shared" si="0"/>
        <v>1992</v>
      </c>
      <c r="E33" t="str">
        <f t="shared" si="1"/>
        <v>June</v>
      </c>
      <c r="F33">
        <f t="shared" si="2"/>
        <v>100423.97922557672</v>
      </c>
      <c r="G33">
        <f t="shared" si="3"/>
        <v>0.98072084700089668</v>
      </c>
      <c r="H33" s="19">
        <f t="shared" si="4"/>
        <v>98487.889965308059</v>
      </c>
      <c r="I33" s="4">
        <f t="shared" si="5"/>
        <v>-30687.889965308059</v>
      </c>
      <c r="J33" s="4">
        <f t="shared" si="6"/>
        <v>30687.889965308059</v>
      </c>
      <c r="K33" s="4">
        <f t="shared" si="7"/>
        <v>941746590.52285504</v>
      </c>
      <c r="L33" s="10">
        <f t="shared" si="8"/>
        <v>0.45262374580100384</v>
      </c>
    </row>
    <row r="34" spans="1:12" x14ac:dyDescent="0.25">
      <c r="A34">
        <v>31</v>
      </c>
      <c r="B34" s="2">
        <v>33786</v>
      </c>
      <c r="C34" s="1">
        <v>71403</v>
      </c>
      <c r="D34" t="str">
        <f t="shared" si="0"/>
        <v>1992</v>
      </c>
      <c r="E34" t="str">
        <f t="shared" si="1"/>
        <v>July</v>
      </c>
      <c r="F34">
        <f t="shared" si="2"/>
        <v>100867.62711035294</v>
      </c>
      <c r="G34">
        <f t="shared" si="3"/>
        <v>1.0385167675850244</v>
      </c>
      <c r="H34" s="19">
        <f t="shared" si="4"/>
        <v>104752.72206061531</v>
      </c>
      <c r="I34" s="4">
        <f t="shared" si="5"/>
        <v>-33349.722060615313</v>
      </c>
      <c r="J34" s="4">
        <f t="shared" si="6"/>
        <v>33349.722060615313</v>
      </c>
      <c r="K34" s="4">
        <f t="shared" si="7"/>
        <v>1112203961.5202918</v>
      </c>
      <c r="L34" s="10">
        <f t="shared" si="8"/>
        <v>0.46706331751628521</v>
      </c>
    </row>
    <row r="35" spans="1:12" x14ac:dyDescent="0.25">
      <c r="A35">
        <v>32</v>
      </c>
      <c r="B35" s="2">
        <v>33817</v>
      </c>
      <c r="C35" s="1">
        <v>67980</v>
      </c>
      <c r="D35" t="str">
        <f t="shared" si="0"/>
        <v>1992</v>
      </c>
      <c r="E35" t="str">
        <f t="shared" si="1"/>
        <v>August</v>
      </c>
      <c r="F35">
        <f t="shared" si="2"/>
        <v>101311.27499512915</v>
      </c>
      <c r="G35">
        <f t="shared" si="3"/>
        <v>1.0763038061901868</v>
      </c>
      <c r="H35" s="19">
        <f t="shared" si="4"/>
        <v>109041.71088723821</v>
      </c>
      <c r="I35" s="4">
        <f t="shared" si="5"/>
        <v>-41061.710887238209</v>
      </c>
      <c r="J35" s="4">
        <f t="shared" si="6"/>
        <v>41061.710887238209</v>
      </c>
      <c r="K35" s="4">
        <f t="shared" si="7"/>
        <v>1686064100.9871368</v>
      </c>
      <c r="L35" s="10">
        <f t="shared" si="8"/>
        <v>0.60402634432536351</v>
      </c>
    </row>
    <row r="36" spans="1:12" x14ac:dyDescent="0.25">
      <c r="A36">
        <v>33</v>
      </c>
      <c r="B36" s="2">
        <v>33848</v>
      </c>
      <c r="C36" s="1">
        <v>69585</v>
      </c>
      <c r="D36" t="str">
        <f t="shared" si="0"/>
        <v>1992</v>
      </c>
      <c r="E36" t="str">
        <f t="shared" si="1"/>
        <v>September</v>
      </c>
      <c r="F36">
        <f t="shared" si="2"/>
        <v>101754.92287990537</v>
      </c>
      <c r="G36">
        <f t="shared" si="3"/>
        <v>1.0142202557133111</v>
      </c>
      <c r="H36" s="19">
        <f t="shared" si="4"/>
        <v>103201.90390334587</v>
      </c>
      <c r="I36" s="4">
        <f t="shared" si="5"/>
        <v>-33616.903903345868</v>
      </c>
      <c r="J36" s="4">
        <f t="shared" si="6"/>
        <v>33616.903903345868</v>
      </c>
      <c r="K36" s="4">
        <f t="shared" si="7"/>
        <v>1130096228.0467906</v>
      </c>
      <c r="L36" s="10">
        <f t="shared" si="8"/>
        <v>0.4831056104526244</v>
      </c>
    </row>
    <row r="37" spans="1:12" x14ac:dyDescent="0.25">
      <c r="A37">
        <v>34</v>
      </c>
      <c r="B37" s="2">
        <v>33878</v>
      </c>
      <c r="C37" s="1">
        <v>72163</v>
      </c>
      <c r="D37" t="str">
        <f t="shared" si="0"/>
        <v>1992</v>
      </c>
      <c r="E37" t="str">
        <f t="shared" si="1"/>
        <v>October</v>
      </c>
      <c r="F37">
        <f t="shared" si="2"/>
        <v>102198.57076468159</v>
      </c>
      <c r="G37">
        <f t="shared" si="3"/>
        <v>1.0427397293727916</v>
      </c>
      <c r="H37" s="19">
        <f t="shared" si="4"/>
        <v>106566.51002145017</v>
      </c>
      <c r="I37" s="4">
        <f t="shared" si="5"/>
        <v>-34403.510021450173</v>
      </c>
      <c r="J37" s="4">
        <f t="shared" si="6"/>
        <v>34403.510021450173</v>
      </c>
      <c r="K37" s="4">
        <f t="shared" si="7"/>
        <v>1183601501.7960224</v>
      </c>
      <c r="L37" s="10">
        <f t="shared" si="8"/>
        <v>0.47674722532946484</v>
      </c>
    </row>
    <row r="38" spans="1:12" x14ac:dyDescent="0.25">
      <c r="A38">
        <v>35</v>
      </c>
      <c r="B38" s="2">
        <v>33909</v>
      </c>
      <c r="C38" s="1">
        <v>75357</v>
      </c>
      <c r="D38" t="str">
        <f t="shared" si="0"/>
        <v>1992</v>
      </c>
      <c r="E38" t="str">
        <f t="shared" si="1"/>
        <v>November</v>
      </c>
      <c r="F38">
        <f t="shared" si="2"/>
        <v>102642.21864945779</v>
      </c>
      <c r="G38">
        <f t="shared" si="3"/>
        <v>1.0139730232081001</v>
      </c>
      <c r="H38" s="19">
        <f t="shared" si="4"/>
        <v>104076.44075277755</v>
      </c>
      <c r="I38" s="4">
        <f t="shared" si="5"/>
        <v>-28719.440752777547</v>
      </c>
      <c r="J38" s="4">
        <f t="shared" si="6"/>
        <v>28719.440752777547</v>
      </c>
      <c r="K38" s="4">
        <f t="shared" si="7"/>
        <v>824806277.15229976</v>
      </c>
      <c r="L38" s="10">
        <f t="shared" si="8"/>
        <v>0.381111784608962</v>
      </c>
    </row>
    <row r="39" spans="1:12" x14ac:dyDescent="0.25">
      <c r="A39">
        <v>36</v>
      </c>
      <c r="B39" s="2">
        <v>33939</v>
      </c>
      <c r="C39" s="1">
        <v>67997</v>
      </c>
      <c r="D39" t="str">
        <f t="shared" si="0"/>
        <v>1992</v>
      </c>
      <c r="E39" t="str">
        <f t="shared" si="1"/>
        <v>December</v>
      </c>
      <c r="F39">
        <f t="shared" si="2"/>
        <v>103085.86653423401</v>
      </c>
      <c r="G39">
        <f t="shared" si="3"/>
        <v>1.111728763039743</v>
      </c>
      <c r="H39" s="19">
        <f t="shared" si="4"/>
        <v>114603.52288898401</v>
      </c>
      <c r="I39" s="4">
        <f t="shared" si="5"/>
        <v>-46606.522888984007</v>
      </c>
      <c r="J39" s="4">
        <f t="shared" si="6"/>
        <v>46606.522888984007</v>
      </c>
      <c r="K39" s="4">
        <f t="shared" si="7"/>
        <v>2172167975.8013902</v>
      </c>
      <c r="L39" s="10">
        <f t="shared" si="8"/>
        <v>0.68542028161513013</v>
      </c>
    </row>
    <row r="40" spans="1:12" x14ac:dyDescent="0.25">
      <c r="A40">
        <v>37</v>
      </c>
      <c r="B40" s="2">
        <v>33970</v>
      </c>
      <c r="C40" s="1">
        <v>61071</v>
      </c>
      <c r="D40" t="str">
        <f t="shared" si="0"/>
        <v>1993</v>
      </c>
      <c r="E40" t="str">
        <f t="shared" si="1"/>
        <v>January</v>
      </c>
      <c r="F40">
        <f t="shared" si="2"/>
        <v>103529.51441901023</v>
      </c>
      <c r="G40">
        <f t="shared" si="3"/>
        <v>0.88086830169734098</v>
      </c>
      <c r="H40" s="19">
        <f t="shared" si="4"/>
        <v>91195.867541823915</v>
      </c>
      <c r="I40" s="4">
        <f t="shared" si="5"/>
        <v>-30124.867541823915</v>
      </c>
      <c r="J40" s="4">
        <f t="shared" si="6"/>
        <v>30124.867541823915</v>
      </c>
      <c r="K40" s="4">
        <f t="shared" si="7"/>
        <v>907507644.41243601</v>
      </c>
      <c r="L40" s="10">
        <f t="shared" si="8"/>
        <v>0.49327614648235518</v>
      </c>
    </row>
    <row r="41" spans="1:12" x14ac:dyDescent="0.25">
      <c r="A41">
        <v>38</v>
      </c>
      <c r="B41" s="2">
        <v>34001</v>
      </c>
      <c r="C41" s="1">
        <v>66606</v>
      </c>
      <c r="D41" t="str">
        <f t="shared" si="0"/>
        <v>1993</v>
      </c>
      <c r="E41" t="str">
        <f t="shared" si="1"/>
        <v>February</v>
      </c>
      <c r="F41">
        <f t="shared" si="2"/>
        <v>103973.16230378643</v>
      </c>
      <c r="G41">
        <f t="shared" si="3"/>
        <v>0.83016692625609334</v>
      </c>
      <c r="H41" s="19">
        <f t="shared" si="4"/>
        <v>86315.080562860298</v>
      </c>
      <c r="I41" s="4">
        <f t="shared" si="5"/>
        <v>-19709.080562860298</v>
      </c>
      <c r="J41" s="4">
        <f t="shared" si="6"/>
        <v>19709.080562860298</v>
      </c>
      <c r="K41" s="4">
        <f t="shared" si="7"/>
        <v>388447856.63331759</v>
      </c>
      <c r="L41" s="10">
        <f t="shared" si="8"/>
        <v>0.2959054824319175</v>
      </c>
    </row>
    <row r="42" spans="1:12" x14ac:dyDescent="0.25">
      <c r="A42">
        <v>39</v>
      </c>
      <c r="B42" s="2">
        <v>34029</v>
      </c>
      <c r="C42" s="1">
        <v>90636</v>
      </c>
      <c r="D42" t="str">
        <f t="shared" si="0"/>
        <v>1993</v>
      </c>
      <c r="E42" t="str">
        <f t="shared" si="1"/>
        <v>March</v>
      </c>
      <c r="F42">
        <f t="shared" si="2"/>
        <v>104416.81018856265</v>
      </c>
      <c r="G42">
        <f t="shared" si="3"/>
        <v>0.98332674262300346</v>
      </c>
      <c r="H42" s="19">
        <f t="shared" si="4"/>
        <v>102675.84183780375</v>
      </c>
      <c r="I42" s="4">
        <f t="shared" si="5"/>
        <v>-12039.841837803746</v>
      </c>
      <c r="J42" s="4">
        <f t="shared" si="6"/>
        <v>12039.841837803746</v>
      </c>
      <c r="K42" s="4">
        <f t="shared" si="7"/>
        <v>144957791.47932947</v>
      </c>
      <c r="L42" s="10">
        <f t="shared" si="8"/>
        <v>0.13283730347548156</v>
      </c>
    </row>
    <row r="43" spans="1:12" x14ac:dyDescent="0.25">
      <c r="A43">
        <v>40</v>
      </c>
      <c r="B43" s="2">
        <v>34060</v>
      </c>
      <c r="C43" s="1">
        <v>82832</v>
      </c>
      <c r="D43" t="str">
        <f t="shared" si="0"/>
        <v>1993</v>
      </c>
      <c r="E43" t="str">
        <f t="shared" si="1"/>
        <v>April</v>
      </c>
      <c r="F43">
        <f t="shared" si="2"/>
        <v>104860.45807333887</v>
      </c>
      <c r="G43">
        <f t="shared" si="3"/>
        <v>0.93658687187562784</v>
      </c>
      <c r="H43" s="19">
        <f t="shared" si="4"/>
        <v>98210.928410353881</v>
      </c>
      <c r="I43" s="4">
        <f t="shared" si="5"/>
        <v>-15378.928410353881</v>
      </c>
      <c r="J43" s="4">
        <f t="shared" si="6"/>
        <v>15378.928410353881</v>
      </c>
      <c r="K43" s="4">
        <f t="shared" si="7"/>
        <v>236511439.05078974</v>
      </c>
      <c r="L43" s="10">
        <f t="shared" si="8"/>
        <v>0.18566409612654386</v>
      </c>
    </row>
    <row r="44" spans="1:12" x14ac:dyDescent="0.25">
      <c r="A44">
        <v>41</v>
      </c>
      <c r="B44" s="2">
        <v>34090</v>
      </c>
      <c r="C44" s="1">
        <v>90675</v>
      </c>
      <c r="D44" t="str">
        <f t="shared" si="0"/>
        <v>1993</v>
      </c>
      <c r="E44" t="str">
        <f t="shared" si="1"/>
        <v>May</v>
      </c>
      <c r="F44">
        <f t="shared" si="2"/>
        <v>105304.10595811508</v>
      </c>
      <c r="G44">
        <f t="shared" si="3"/>
        <v>0.97609322051065506</v>
      </c>
      <c r="H44" s="19">
        <f t="shared" si="4"/>
        <v>102786.6239176518</v>
      </c>
      <c r="I44" s="4">
        <f t="shared" si="5"/>
        <v>-12111.623917651799</v>
      </c>
      <c r="J44" s="4">
        <f t="shared" si="6"/>
        <v>12111.623917651799</v>
      </c>
      <c r="K44" s="4">
        <f t="shared" si="7"/>
        <v>146691433.92263511</v>
      </c>
      <c r="L44" s="10">
        <f t="shared" si="8"/>
        <v>0.13357181050622333</v>
      </c>
    </row>
    <row r="45" spans="1:12" x14ac:dyDescent="0.25">
      <c r="A45">
        <v>42</v>
      </c>
      <c r="B45" s="2">
        <v>34121</v>
      </c>
      <c r="C45" s="1">
        <v>92286</v>
      </c>
      <c r="D45" t="str">
        <f t="shared" si="0"/>
        <v>1993</v>
      </c>
      <c r="E45" t="str">
        <f t="shared" si="1"/>
        <v>June</v>
      </c>
      <c r="F45">
        <f t="shared" si="2"/>
        <v>105747.7538428913</v>
      </c>
      <c r="G45">
        <f t="shared" si="3"/>
        <v>0.98072084700089668</v>
      </c>
      <c r="H45" s="19">
        <f t="shared" si="4"/>
        <v>103709.02671724268</v>
      </c>
      <c r="I45" s="4">
        <f t="shared" si="5"/>
        <v>-11423.026717242683</v>
      </c>
      <c r="J45" s="4">
        <f t="shared" si="6"/>
        <v>11423.026717242683</v>
      </c>
      <c r="K45" s="4">
        <f t="shared" si="7"/>
        <v>130485539.38284014</v>
      </c>
      <c r="L45" s="10">
        <f t="shared" si="8"/>
        <v>0.1237785440613168</v>
      </c>
    </row>
    <row r="46" spans="1:12" x14ac:dyDescent="0.25">
      <c r="A46">
        <v>43</v>
      </c>
      <c r="B46" s="2">
        <v>34151</v>
      </c>
      <c r="C46" s="1">
        <v>94397</v>
      </c>
      <c r="D46" t="str">
        <f t="shared" si="0"/>
        <v>1993</v>
      </c>
      <c r="E46" t="str">
        <f t="shared" si="1"/>
        <v>July</v>
      </c>
      <c r="F46">
        <f t="shared" si="2"/>
        <v>106191.40172766751</v>
      </c>
      <c r="G46">
        <f t="shared" si="3"/>
        <v>1.0385167675850244</v>
      </c>
      <c r="H46" s="19">
        <f t="shared" si="4"/>
        <v>110281.55126754004</v>
      </c>
      <c r="I46" s="4">
        <f t="shared" si="5"/>
        <v>-15884.551267540039</v>
      </c>
      <c r="J46" s="4">
        <f t="shared" si="6"/>
        <v>15884.551267540039</v>
      </c>
      <c r="K46" s="4">
        <f t="shared" si="7"/>
        <v>252318968.97110784</v>
      </c>
      <c r="L46" s="10">
        <f t="shared" si="8"/>
        <v>0.16827389925040032</v>
      </c>
    </row>
    <row r="47" spans="1:12" x14ac:dyDescent="0.25">
      <c r="A47">
        <v>44</v>
      </c>
      <c r="B47" s="2">
        <v>34182</v>
      </c>
      <c r="C47" s="1">
        <v>109283</v>
      </c>
      <c r="D47" t="str">
        <f t="shared" si="0"/>
        <v>1993</v>
      </c>
      <c r="E47" t="str">
        <f t="shared" si="1"/>
        <v>August</v>
      </c>
      <c r="F47">
        <f t="shared" si="2"/>
        <v>106635.04961244372</v>
      </c>
      <c r="G47">
        <f t="shared" si="3"/>
        <v>1.0763038061901868</v>
      </c>
      <c r="H47" s="19">
        <f t="shared" si="4"/>
        <v>114771.70977115259</v>
      </c>
      <c r="I47" s="4">
        <f t="shared" si="5"/>
        <v>-5488.7097711525857</v>
      </c>
      <c r="J47" s="4">
        <f t="shared" si="6"/>
        <v>5488.7097711525857</v>
      </c>
      <c r="K47" s="4">
        <f t="shared" si="7"/>
        <v>30125934.951945871</v>
      </c>
      <c r="L47" s="10">
        <f t="shared" si="8"/>
        <v>5.0224735513781517E-2</v>
      </c>
    </row>
    <row r="48" spans="1:12" x14ac:dyDescent="0.25">
      <c r="A48">
        <v>45</v>
      </c>
      <c r="B48" s="2">
        <v>34213</v>
      </c>
      <c r="C48" s="1">
        <v>101182</v>
      </c>
      <c r="D48" t="str">
        <f t="shared" si="0"/>
        <v>1993</v>
      </c>
      <c r="E48" t="str">
        <f t="shared" si="1"/>
        <v>September</v>
      </c>
      <c r="F48">
        <f t="shared" si="2"/>
        <v>107078.69749721994</v>
      </c>
      <c r="G48">
        <f t="shared" si="3"/>
        <v>1.0142202557133111</v>
      </c>
      <c r="H48" s="19">
        <f t="shared" si="4"/>
        <v>108601.38395707869</v>
      </c>
      <c r="I48" s="4">
        <f t="shared" si="5"/>
        <v>-7419.3839570786949</v>
      </c>
      <c r="J48" s="4">
        <f t="shared" si="6"/>
        <v>7419.3839570786949</v>
      </c>
      <c r="K48" s="4">
        <f t="shared" si="7"/>
        <v>55047258.302556716</v>
      </c>
      <c r="L48" s="10">
        <f t="shared" si="8"/>
        <v>7.3327113094015683E-2</v>
      </c>
    </row>
    <row r="49" spans="1:12" x14ac:dyDescent="0.25">
      <c r="A49">
        <v>46</v>
      </c>
      <c r="B49" s="2">
        <v>34243</v>
      </c>
      <c r="C49" s="1">
        <v>97551</v>
      </c>
      <c r="D49" t="str">
        <f t="shared" si="0"/>
        <v>1993</v>
      </c>
      <c r="E49" t="str">
        <f t="shared" si="1"/>
        <v>October</v>
      </c>
      <c r="F49">
        <f t="shared" si="2"/>
        <v>107522.34538199614</v>
      </c>
      <c r="G49">
        <f t="shared" si="3"/>
        <v>1.0427397293727916</v>
      </c>
      <c r="H49" s="19">
        <f t="shared" si="4"/>
        <v>112117.82132515048</v>
      </c>
      <c r="I49" s="4">
        <f t="shared" si="5"/>
        <v>-14566.821325150479</v>
      </c>
      <c r="J49" s="4">
        <f t="shared" si="6"/>
        <v>14566.821325150479</v>
      </c>
      <c r="K49" s="4">
        <f t="shared" si="7"/>
        <v>212192283.51885873</v>
      </c>
      <c r="L49" s="10">
        <f t="shared" si="8"/>
        <v>0.14932518708317166</v>
      </c>
    </row>
    <row r="50" spans="1:12" x14ac:dyDescent="0.25">
      <c r="A50">
        <v>47</v>
      </c>
      <c r="B50" s="2">
        <v>34274</v>
      </c>
      <c r="C50" s="1">
        <v>105926</v>
      </c>
      <c r="D50" t="str">
        <f t="shared" si="0"/>
        <v>1993</v>
      </c>
      <c r="E50" t="str">
        <f t="shared" si="1"/>
        <v>November</v>
      </c>
      <c r="F50">
        <f t="shared" si="2"/>
        <v>107965.99326677236</v>
      </c>
      <c r="G50">
        <f t="shared" si="3"/>
        <v>1.0139730232081001</v>
      </c>
      <c r="H50" s="19">
        <f t="shared" si="4"/>
        <v>109474.60459637456</v>
      </c>
      <c r="I50" s="4">
        <f t="shared" si="5"/>
        <v>-3548.6045963745564</v>
      </c>
      <c r="J50" s="4">
        <f t="shared" si="6"/>
        <v>3548.6045963745564</v>
      </c>
      <c r="K50" s="4">
        <f t="shared" si="7"/>
        <v>12592594.581410628</v>
      </c>
      <c r="L50" s="10">
        <f t="shared" si="8"/>
        <v>3.3500789195991129E-2</v>
      </c>
    </row>
    <row r="51" spans="1:12" x14ac:dyDescent="0.25">
      <c r="A51">
        <v>48</v>
      </c>
      <c r="B51" s="2">
        <v>34304</v>
      </c>
      <c r="C51" s="1">
        <v>105746</v>
      </c>
      <c r="D51" t="str">
        <f t="shared" si="0"/>
        <v>1993</v>
      </c>
      <c r="E51" t="str">
        <f t="shared" si="1"/>
        <v>December</v>
      </c>
      <c r="F51">
        <f t="shared" si="2"/>
        <v>108409.64115154857</v>
      </c>
      <c r="G51">
        <f t="shared" si="3"/>
        <v>1.111728763039743</v>
      </c>
      <c r="H51" s="19">
        <f t="shared" si="4"/>
        <v>120522.11625899351</v>
      </c>
      <c r="I51" s="4">
        <f t="shared" si="5"/>
        <v>-14776.116258993512</v>
      </c>
      <c r="J51" s="4">
        <f t="shared" si="6"/>
        <v>14776.116258993512</v>
      </c>
      <c r="K51" s="4">
        <f t="shared" si="7"/>
        <v>218333611.69929242</v>
      </c>
      <c r="L51" s="10">
        <f t="shared" si="8"/>
        <v>0.1397321530742866</v>
      </c>
    </row>
    <row r="52" spans="1:12" x14ac:dyDescent="0.25">
      <c r="A52">
        <v>49</v>
      </c>
      <c r="B52" s="2">
        <v>34335</v>
      </c>
      <c r="C52" s="1">
        <v>93915</v>
      </c>
      <c r="D52" t="str">
        <f t="shared" si="0"/>
        <v>1994</v>
      </c>
      <c r="E52" t="str">
        <f t="shared" si="1"/>
        <v>January</v>
      </c>
      <c r="F52">
        <f t="shared" si="2"/>
        <v>108853.28903632479</v>
      </c>
      <c r="G52">
        <f t="shared" si="3"/>
        <v>0.88086830169734098</v>
      </c>
      <c r="H52" s="19">
        <f t="shared" si="4"/>
        <v>95885.411847597206</v>
      </c>
      <c r="I52" s="4">
        <f t="shared" si="5"/>
        <v>-1970.4118475972064</v>
      </c>
      <c r="J52" s="4">
        <f t="shared" si="6"/>
        <v>1970.4118475972064</v>
      </c>
      <c r="K52" s="4">
        <f t="shared" si="7"/>
        <v>3882522.8491514362</v>
      </c>
      <c r="L52" s="10">
        <f t="shared" si="8"/>
        <v>2.0980800166077906E-2</v>
      </c>
    </row>
    <row r="53" spans="1:12" x14ac:dyDescent="0.25">
      <c r="A53">
        <v>50</v>
      </c>
      <c r="B53" s="2">
        <v>34366</v>
      </c>
      <c r="C53" s="1">
        <v>91542</v>
      </c>
      <c r="D53" t="str">
        <f t="shared" si="0"/>
        <v>1994</v>
      </c>
      <c r="E53" t="str">
        <f t="shared" si="1"/>
        <v>February</v>
      </c>
      <c r="F53">
        <f t="shared" si="2"/>
        <v>109296.93692110101</v>
      </c>
      <c r="G53">
        <f t="shared" si="3"/>
        <v>0.83016692625609334</v>
      </c>
      <c r="H53" s="19">
        <f t="shared" si="4"/>
        <v>90734.702172996549</v>
      </c>
      <c r="I53" s="4">
        <f t="shared" si="5"/>
        <v>807.29782700345095</v>
      </c>
      <c r="J53" s="4">
        <f t="shared" si="6"/>
        <v>807.29782700345095</v>
      </c>
      <c r="K53" s="4">
        <f t="shared" si="7"/>
        <v>651729.78148449387</v>
      </c>
      <c r="L53" s="10">
        <f t="shared" si="8"/>
        <v>8.818879061015172E-3</v>
      </c>
    </row>
    <row r="54" spans="1:12" x14ac:dyDescent="0.25">
      <c r="A54">
        <v>51</v>
      </c>
      <c r="B54" s="2">
        <v>34394</v>
      </c>
      <c r="C54" s="1">
        <v>114805</v>
      </c>
      <c r="D54" t="str">
        <f t="shared" si="0"/>
        <v>1994</v>
      </c>
      <c r="E54" t="str">
        <f t="shared" si="1"/>
        <v>March</v>
      </c>
      <c r="F54">
        <f t="shared" si="2"/>
        <v>109740.58480587721</v>
      </c>
      <c r="G54">
        <f t="shared" si="3"/>
        <v>0.98332674262300346</v>
      </c>
      <c r="H54" s="19">
        <f t="shared" si="4"/>
        <v>107910.8517907067</v>
      </c>
      <c r="I54" s="4">
        <f t="shared" si="5"/>
        <v>6894.1482092933002</v>
      </c>
      <c r="J54" s="4">
        <f t="shared" si="6"/>
        <v>6894.1482092933002</v>
      </c>
      <c r="K54" s="4">
        <f t="shared" si="7"/>
        <v>47529279.531702019</v>
      </c>
      <c r="L54" s="10">
        <f t="shared" si="8"/>
        <v>6.0050940371005619E-2</v>
      </c>
    </row>
    <row r="55" spans="1:12" x14ac:dyDescent="0.25">
      <c r="A55">
        <v>52</v>
      </c>
      <c r="B55" s="2">
        <v>34425</v>
      </c>
      <c r="C55" s="1">
        <v>96698</v>
      </c>
      <c r="D55" t="str">
        <f t="shared" si="0"/>
        <v>1994</v>
      </c>
      <c r="E55" t="str">
        <f t="shared" si="1"/>
        <v>April</v>
      </c>
      <c r="F55">
        <f t="shared" si="2"/>
        <v>110184.23269065343</v>
      </c>
      <c r="G55">
        <f t="shared" si="3"/>
        <v>0.93658687187562784</v>
      </c>
      <c r="H55" s="19">
        <f t="shared" si="4"/>
        <v>103197.10582575538</v>
      </c>
      <c r="I55" s="4">
        <f t="shared" si="5"/>
        <v>-6499.1058257553814</v>
      </c>
      <c r="J55" s="4">
        <f t="shared" si="6"/>
        <v>6499.1058257553814</v>
      </c>
      <c r="K55" s="4">
        <f t="shared" si="7"/>
        <v>42238376.534367539</v>
      </c>
      <c r="L55" s="10">
        <f t="shared" si="8"/>
        <v>6.7210343810165482E-2</v>
      </c>
    </row>
    <row r="56" spans="1:12" x14ac:dyDescent="0.25">
      <c r="A56">
        <v>53</v>
      </c>
      <c r="B56" s="2">
        <v>34455</v>
      </c>
      <c r="C56" s="1">
        <v>118772</v>
      </c>
      <c r="D56" t="str">
        <f t="shared" si="0"/>
        <v>1994</v>
      </c>
      <c r="E56" t="str">
        <f t="shared" si="1"/>
        <v>May</v>
      </c>
      <c r="F56">
        <f t="shared" si="2"/>
        <v>110627.88057542965</v>
      </c>
      <c r="G56">
        <f t="shared" si="3"/>
        <v>0.97609322051065506</v>
      </c>
      <c r="H56" s="19">
        <f t="shared" si="4"/>
        <v>107983.12422913927</v>
      </c>
      <c r="I56" s="4">
        <f t="shared" si="5"/>
        <v>10788.87577086073</v>
      </c>
      <c r="J56" s="4">
        <f t="shared" si="6"/>
        <v>10788.87577086073</v>
      </c>
      <c r="K56" s="4">
        <f t="shared" si="7"/>
        <v>116399840.3990657</v>
      </c>
      <c r="L56" s="10">
        <f t="shared" si="8"/>
        <v>9.0836861978081787E-2</v>
      </c>
    </row>
    <row r="57" spans="1:12" x14ac:dyDescent="0.25">
      <c r="A57">
        <v>54</v>
      </c>
      <c r="B57" s="2">
        <v>34486</v>
      </c>
      <c r="C57" s="1">
        <v>120281</v>
      </c>
      <c r="D57" t="str">
        <f t="shared" si="0"/>
        <v>1994</v>
      </c>
      <c r="E57" t="str">
        <f t="shared" si="1"/>
        <v>June</v>
      </c>
      <c r="F57">
        <f t="shared" si="2"/>
        <v>111071.52846020585</v>
      </c>
      <c r="G57">
        <f t="shared" si="3"/>
        <v>0.98072084700089668</v>
      </c>
      <c r="H57" s="19">
        <f t="shared" si="4"/>
        <v>108930.16346917728</v>
      </c>
      <c r="I57" s="4">
        <f t="shared" si="5"/>
        <v>11350.836530822722</v>
      </c>
      <c r="J57" s="4">
        <f t="shared" si="6"/>
        <v>11350.836530822722</v>
      </c>
      <c r="K57" s="4">
        <f t="shared" si="7"/>
        <v>128841489.94945961</v>
      </c>
      <c r="L57" s="10">
        <f t="shared" si="8"/>
        <v>9.4369322925671739E-2</v>
      </c>
    </row>
    <row r="58" spans="1:12" x14ac:dyDescent="0.25">
      <c r="A58">
        <v>55</v>
      </c>
      <c r="B58" s="2">
        <v>34516</v>
      </c>
      <c r="C58" s="1">
        <v>109044</v>
      </c>
      <c r="D58" t="str">
        <f t="shared" si="0"/>
        <v>1994</v>
      </c>
      <c r="E58" t="str">
        <f t="shared" si="1"/>
        <v>July</v>
      </c>
      <c r="F58">
        <f t="shared" si="2"/>
        <v>111515.17634498207</v>
      </c>
      <c r="G58">
        <f t="shared" si="3"/>
        <v>1.0385167675850244</v>
      </c>
      <c r="H58" s="19">
        <f t="shared" si="4"/>
        <v>115810.38047446476</v>
      </c>
      <c r="I58" s="4">
        <f t="shared" si="5"/>
        <v>-6766.3804744647641</v>
      </c>
      <c r="J58" s="4">
        <f t="shared" si="6"/>
        <v>6766.3804744647641</v>
      </c>
      <c r="K58" s="4">
        <f t="shared" si="7"/>
        <v>45783904.725218005</v>
      </c>
      <c r="L58" s="10">
        <f t="shared" si="8"/>
        <v>6.2051836639015118E-2</v>
      </c>
    </row>
    <row r="59" spans="1:12" x14ac:dyDescent="0.25">
      <c r="A59">
        <v>56</v>
      </c>
      <c r="B59" s="2">
        <v>34547</v>
      </c>
      <c r="C59" s="1">
        <v>159083</v>
      </c>
      <c r="D59" t="str">
        <f t="shared" si="0"/>
        <v>1994</v>
      </c>
      <c r="E59" t="str">
        <f t="shared" si="1"/>
        <v>August</v>
      </c>
      <c r="F59">
        <f t="shared" si="2"/>
        <v>111958.82422975829</v>
      </c>
      <c r="G59">
        <f t="shared" si="3"/>
        <v>1.0763038061901868</v>
      </c>
      <c r="H59" s="19">
        <f t="shared" si="4"/>
        <v>120501.70865506696</v>
      </c>
      <c r="I59" s="4">
        <f t="shared" si="5"/>
        <v>38581.291344933037</v>
      </c>
      <c r="J59" s="4">
        <f t="shared" si="6"/>
        <v>38581.291344933037</v>
      </c>
      <c r="K59" s="4">
        <f t="shared" si="7"/>
        <v>1488516041.8426049</v>
      </c>
      <c r="L59" s="10">
        <f t="shared" si="8"/>
        <v>0.2425230310274073</v>
      </c>
    </row>
    <row r="60" spans="1:12" x14ac:dyDescent="0.25">
      <c r="A60">
        <v>57</v>
      </c>
      <c r="B60" s="2">
        <v>34578</v>
      </c>
      <c r="C60" s="1">
        <v>114803</v>
      </c>
      <c r="D60" t="str">
        <f t="shared" si="0"/>
        <v>1994</v>
      </c>
      <c r="E60" t="str">
        <f t="shared" si="1"/>
        <v>September</v>
      </c>
      <c r="F60">
        <f t="shared" si="2"/>
        <v>112402.4721145345</v>
      </c>
      <c r="G60">
        <f t="shared" si="3"/>
        <v>1.0142202557133111</v>
      </c>
      <c r="H60" s="19">
        <f t="shared" si="4"/>
        <v>114000.86401081149</v>
      </c>
      <c r="I60" s="4">
        <f t="shared" si="5"/>
        <v>802.13598918850766</v>
      </c>
      <c r="J60" s="4">
        <f t="shared" si="6"/>
        <v>802.13598918850766</v>
      </c>
      <c r="K60" s="4">
        <f t="shared" si="7"/>
        <v>643422.14515142574</v>
      </c>
      <c r="L60" s="10">
        <f t="shared" si="8"/>
        <v>6.9870647037839403E-3</v>
      </c>
    </row>
    <row r="61" spans="1:12" x14ac:dyDescent="0.25">
      <c r="A61">
        <v>58</v>
      </c>
      <c r="B61" s="2">
        <v>34608</v>
      </c>
      <c r="C61" s="1">
        <v>127987</v>
      </c>
      <c r="D61" t="str">
        <f t="shared" si="0"/>
        <v>1994</v>
      </c>
      <c r="E61" t="str">
        <f t="shared" si="1"/>
        <v>October</v>
      </c>
      <c r="F61">
        <f t="shared" si="2"/>
        <v>112846.11999931071</v>
      </c>
      <c r="G61">
        <f t="shared" si="3"/>
        <v>1.0427397293727916</v>
      </c>
      <c r="H61" s="19">
        <f t="shared" si="4"/>
        <v>117669.13262885081</v>
      </c>
      <c r="I61" s="4">
        <f t="shared" si="5"/>
        <v>10317.867371149187</v>
      </c>
      <c r="J61" s="4">
        <f t="shared" si="6"/>
        <v>10317.867371149187</v>
      </c>
      <c r="K61" s="4">
        <f t="shared" si="7"/>
        <v>106458387.08862503</v>
      </c>
      <c r="L61" s="10">
        <f t="shared" si="8"/>
        <v>8.0616526453070908E-2</v>
      </c>
    </row>
    <row r="62" spans="1:12" x14ac:dyDescent="0.25">
      <c r="A62">
        <v>59</v>
      </c>
      <c r="B62" s="2">
        <v>34639</v>
      </c>
      <c r="C62" s="1">
        <v>139273</v>
      </c>
      <c r="D62" t="str">
        <f t="shared" si="0"/>
        <v>1994</v>
      </c>
      <c r="E62" t="str">
        <f t="shared" si="1"/>
        <v>November</v>
      </c>
      <c r="F62">
        <f t="shared" si="2"/>
        <v>113289.76788408693</v>
      </c>
      <c r="G62">
        <f t="shared" si="3"/>
        <v>1.0139730232081001</v>
      </c>
      <c r="H62" s="19">
        <f t="shared" si="4"/>
        <v>114872.76843997155</v>
      </c>
      <c r="I62" s="4">
        <f t="shared" si="5"/>
        <v>24400.231560028449</v>
      </c>
      <c r="J62" s="4">
        <f t="shared" si="6"/>
        <v>24400.231560028449</v>
      </c>
      <c r="K62" s="4">
        <f t="shared" si="7"/>
        <v>595371300.18300831</v>
      </c>
      <c r="L62" s="10">
        <f t="shared" si="8"/>
        <v>0.1751971420162447</v>
      </c>
    </row>
    <row r="63" spans="1:12" x14ac:dyDescent="0.25">
      <c r="A63">
        <v>60</v>
      </c>
      <c r="B63" s="2">
        <v>34669</v>
      </c>
      <c r="C63" s="1">
        <v>140448</v>
      </c>
      <c r="D63" t="str">
        <f t="shared" si="0"/>
        <v>1994</v>
      </c>
      <c r="E63" t="str">
        <f t="shared" si="1"/>
        <v>December</v>
      </c>
      <c r="F63">
        <f t="shared" si="2"/>
        <v>113733.41576886314</v>
      </c>
      <c r="G63">
        <f t="shared" si="3"/>
        <v>1.111728763039743</v>
      </c>
      <c r="H63" s="19">
        <f t="shared" si="4"/>
        <v>126440.70962900302</v>
      </c>
      <c r="I63" s="4">
        <f t="shared" si="5"/>
        <v>14007.290370996983</v>
      </c>
      <c r="J63" s="4">
        <f t="shared" si="6"/>
        <v>14007.290370996983</v>
      </c>
      <c r="K63" s="4">
        <f t="shared" si="7"/>
        <v>196204183.5374248</v>
      </c>
      <c r="L63" s="10">
        <f t="shared" si="8"/>
        <v>9.9732928706688484E-2</v>
      </c>
    </row>
    <row r="64" spans="1:12" x14ac:dyDescent="0.25">
      <c r="A64">
        <v>61</v>
      </c>
      <c r="B64" s="2">
        <v>34700</v>
      </c>
      <c r="C64" s="1">
        <v>110921</v>
      </c>
      <c r="D64" t="str">
        <f t="shared" si="0"/>
        <v>1995</v>
      </c>
      <c r="E64" t="str">
        <f t="shared" si="1"/>
        <v>January</v>
      </c>
      <c r="F64">
        <f t="shared" si="2"/>
        <v>114177.06365363936</v>
      </c>
      <c r="G64">
        <f t="shared" si="3"/>
        <v>0.88086830169734098</v>
      </c>
      <c r="H64" s="19">
        <f t="shared" si="4"/>
        <v>100574.9561533705</v>
      </c>
      <c r="I64" s="4">
        <f t="shared" si="5"/>
        <v>10346.043846629502</v>
      </c>
      <c r="J64" s="4">
        <f t="shared" si="6"/>
        <v>10346.043846629502</v>
      </c>
      <c r="K64" s="4">
        <f t="shared" si="7"/>
        <v>107040623.27638018</v>
      </c>
      <c r="L64" s="10">
        <f t="shared" si="8"/>
        <v>9.3273986410413734E-2</v>
      </c>
    </row>
    <row r="65" spans="1:12" x14ac:dyDescent="0.25">
      <c r="A65">
        <v>62</v>
      </c>
      <c r="B65" s="2">
        <v>34731</v>
      </c>
      <c r="C65" s="1">
        <v>132244</v>
      </c>
      <c r="D65" t="str">
        <f t="shared" si="0"/>
        <v>1995</v>
      </c>
      <c r="E65" t="str">
        <f t="shared" si="1"/>
        <v>February</v>
      </c>
      <c r="F65">
        <f t="shared" si="2"/>
        <v>114620.71153841558</v>
      </c>
      <c r="G65">
        <f t="shared" si="3"/>
        <v>0.83016692625609334</v>
      </c>
      <c r="H65" s="19">
        <f t="shared" si="4"/>
        <v>95154.323783132786</v>
      </c>
      <c r="I65" s="4">
        <f t="shared" si="5"/>
        <v>37089.676216867214</v>
      </c>
      <c r="J65" s="4">
        <f t="shared" si="6"/>
        <v>37089.676216867214</v>
      </c>
      <c r="K65" s="4">
        <f t="shared" si="7"/>
        <v>1375644081.8720455</v>
      </c>
      <c r="L65" s="10">
        <f t="shared" si="8"/>
        <v>0.28046396219765896</v>
      </c>
    </row>
    <row r="66" spans="1:12" x14ac:dyDescent="0.25">
      <c r="A66">
        <v>63</v>
      </c>
      <c r="B66" s="2">
        <v>34759</v>
      </c>
      <c r="C66" s="1">
        <v>178474</v>
      </c>
      <c r="D66" t="str">
        <f t="shared" si="0"/>
        <v>1995</v>
      </c>
      <c r="E66" t="str">
        <f t="shared" si="1"/>
        <v>March</v>
      </c>
      <c r="F66">
        <f t="shared" si="2"/>
        <v>115064.35942319178</v>
      </c>
      <c r="G66">
        <f t="shared" si="3"/>
        <v>0.98332674262300346</v>
      </c>
      <c r="H66" s="19">
        <f t="shared" si="4"/>
        <v>113145.86174360967</v>
      </c>
      <c r="I66" s="4">
        <f t="shared" si="5"/>
        <v>65328.138256390332</v>
      </c>
      <c r="J66" s="4">
        <f t="shared" si="6"/>
        <v>65328.138256390332</v>
      </c>
      <c r="K66" s="4">
        <f t="shared" si="7"/>
        <v>4267765648.0460501</v>
      </c>
      <c r="L66" s="10">
        <f t="shared" si="8"/>
        <v>0.36603728417803338</v>
      </c>
    </row>
    <row r="67" spans="1:12" x14ac:dyDescent="0.25">
      <c r="A67">
        <v>64</v>
      </c>
      <c r="B67" s="2">
        <v>34790</v>
      </c>
      <c r="C67" s="1">
        <v>135202</v>
      </c>
      <c r="D67" t="str">
        <f t="shared" si="0"/>
        <v>1995</v>
      </c>
      <c r="E67" t="str">
        <f t="shared" si="1"/>
        <v>April</v>
      </c>
      <c r="F67">
        <f t="shared" si="2"/>
        <v>115508.007307968</v>
      </c>
      <c r="G67">
        <f t="shared" si="3"/>
        <v>0.93658687187562784</v>
      </c>
      <c r="H67" s="19">
        <f t="shared" si="4"/>
        <v>108183.28324115691</v>
      </c>
      <c r="I67" s="4">
        <f t="shared" si="5"/>
        <v>27018.716758843089</v>
      </c>
      <c r="J67" s="4">
        <f t="shared" si="6"/>
        <v>27018.716758843089</v>
      </c>
      <c r="K67" s="4">
        <f t="shared" si="7"/>
        <v>730011055.29458845</v>
      </c>
      <c r="L67" s="10">
        <f t="shared" si="8"/>
        <v>0.19983962336979549</v>
      </c>
    </row>
    <row r="68" spans="1:12" x14ac:dyDescent="0.25">
      <c r="A68">
        <v>65</v>
      </c>
      <c r="B68" s="2">
        <v>34820</v>
      </c>
      <c r="C68" s="1">
        <v>135837</v>
      </c>
      <c r="D68" t="str">
        <f t="shared" si="0"/>
        <v>1995</v>
      </c>
      <c r="E68" t="str">
        <f t="shared" si="1"/>
        <v>May</v>
      </c>
      <c r="F68">
        <f t="shared" si="2"/>
        <v>115951.65519274422</v>
      </c>
      <c r="G68">
        <f t="shared" si="3"/>
        <v>0.97609322051065506</v>
      </c>
      <c r="H68" s="19">
        <f t="shared" si="4"/>
        <v>113179.62454062673</v>
      </c>
      <c r="I68" s="4">
        <f t="shared" si="5"/>
        <v>22657.375459373274</v>
      </c>
      <c r="J68" s="4">
        <f t="shared" si="6"/>
        <v>22657.375459373274</v>
      </c>
      <c r="K68" s="4">
        <f t="shared" si="7"/>
        <v>513356662.70701027</v>
      </c>
      <c r="L68" s="10">
        <f t="shared" si="8"/>
        <v>0.16679826158832478</v>
      </c>
    </row>
    <row r="69" spans="1:12" x14ac:dyDescent="0.25">
      <c r="A69">
        <v>66</v>
      </c>
      <c r="B69" s="2">
        <v>34851</v>
      </c>
      <c r="C69" s="1">
        <v>137598</v>
      </c>
      <c r="D69" t="str">
        <f t="shared" ref="D69:D132" si="12">TEXT(B69, "yyyy")</f>
        <v>1995</v>
      </c>
      <c r="E69" t="str">
        <f t="shared" ref="E69:E132" si="13">TEXT(B69, "mmmm")</f>
        <v>June</v>
      </c>
      <c r="F69">
        <f t="shared" ref="F69:F132" si="14">$H$1+($J$1*A69)</f>
        <v>116395.30307752042</v>
      </c>
      <c r="G69">
        <f t="shared" ref="G69:G132" si="15">VLOOKUP(E69,$T$8:$W$19,4,FALSE)</f>
        <v>0.98072084700089668</v>
      </c>
      <c r="H69" s="19">
        <f t="shared" ref="H69:H132" si="16">F69*G69</f>
        <v>114151.3002211119</v>
      </c>
      <c r="I69" s="4">
        <f t="shared" ref="I69:I132" si="17">C69-H69</f>
        <v>23446.699778888098</v>
      </c>
      <c r="J69" s="4">
        <f t="shared" ref="J69:J132" si="18">ABS(I69)</f>
        <v>23446.699778888098</v>
      </c>
      <c r="K69" s="4">
        <f t="shared" ref="K69:K132" si="19">J69^2</f>
        <v>549747730.52131116</v>
      </c>
      <c r="L69" s="10">
        <f t="shared" ref="L69:L132" si="20">J69/C69</f>
        <v>0.17040000420709675</v>
      </c>
    </row>
    <row r="70" spans="1:12" x14ac:dyDescent="0.25">
      <c r="A70">
        <v>67</v>
      </c>
      <c r="B70" s="2">
        <v>34881</v>
      </c>
      <c r="C70" s="1">
        <v>133326</v>
      </c>
      <c r="D70" t="str">
        <f t="shared" si="12"/>
        <v>1995</v>
      </c>
      <c r="E70" t="str">
        <f t="shared" si="13"/>
        <v>July</v>
      </c>
      <c r="F70">
        <f t="shared" si="14"/>
        <v>116838.95096229664</v>
      </c>
      <c r="G70">
        <f t="shared" si="15"/>
        <v>1.0385167675850244</v>
      </c>
      <c r="H70" s="19">
        <f t="shared" si="16"/>
        <v>121339.20968138949</v>
      </c>
      <c r="I70" s="4">
        <f t="shared" si="17"/>
        <v>11986.79031861051</v>
      </c>
      <c r="J70" s="4">
        <f t="shared" si="18"/>
        <v>11986.79031861051</v>
      </c>
      <c r="K70" s="4">
        <f t="shared" si="19"/>
        <v>143683142.14233467</v>
      </c>
      <c r="L70" s="10">
        <f t="shared" si="20"/>
        <v>8.9905872212550517E-2</v>
      </c>
    </row>
    <row r="71" spans="1:12" x14ac:dyDescent="0.25">
      <c r="A71">
        <v>68</v>
      </c>
      <c r="B71" s="2">
        <v>34912</v>
      </c>
      <c r="C71" s="1">
        <v>155183</v>
      </c>
      <c r="D71" t="str">
        <f t="shared" si="12"/>
        <v>1995</v>
      </c>
      <c r="E71" t="str">
        <f t="shared" si="13"/>
        <v>August</v>
      </c>
      <c r="F71">
        <f t="shared" si="14"/>
        <v>117282.59884707285</v>
      </c>
      <c r="G71">
        <f t="shared" si="15"/>
        <v>1.0763038061901868</v>
      </c>
      <c r="H71" s="19">
        <f t="shared" si="16"/>
        <v>126231.70753898133</v>
      </c>
      <c r="I71" s="4">
        <f t="shared" si="17"/>
        <v>28951.292461018675</v>
      </c>
      <c r="J71" s="4">
        <f t="shared" si="18"/>
        <v>28951.292461018675</v>
      </c>
      <c r="K71" s="4">
        <f t="shared" si="19"/>
        <v>838177335.16343677</v>
      </c>
      <c r="L71" s="10">
        <f t="shared" si="20"/>
        <v>0.18656226816738092</v>
      </c>
    </row>
    <row r="72" spans="1:12" x14ac:dyDescent="0.25">
      <c r="A72">
        <v>69</v>
      </c>
      <c r="B72" s="2">
        <v>34943</v>
      </c>
      <c r="C72" s="1">
        <v>137920</v>
      </c>
      <c r="D72" t="str">
        <f t="shared" si="12"/>
        <v>1995</v>
      </c>
      <c r="E72" t="str">
        <f t="shared" si="13"/>
        <v>September</v>
      </c>
      <c r="F72">
        <f t="shared" si="14"/>
        <v>117726.24673184907</v>
      </c>
      <c r="G72">
        <f t="shared" si="15"/>
        <v>1.0142202557133111</v>
      </c>
      <c r="H72" s="19">
        <f t="shared" si="16"/>
        <v>119400.34406454432</v>
      </c>
      <c r="I72" s="4">
        <f t="shared" si="17"/>
        <v>18519.655935455681</v>
      </c>
      <c r="J72" s="4">
        <f t="shared" si="18"/>
        <v>18519.655935455681</v>
      </c>
      <c r="K72" s="4">
        <f t="shared" si="19"/>
        <v>342977655.96765882</v>
      </c>
      <c r="L72" s="10">
        <f t="shared" si="20"/>
        <v>0.13427824779187703</v>
      </c>
    </row>
    <row r="73" spans="1:12" x14ac:dyDescent="0.25">
      <c r="A73">
        <v>70</v>
      </c>
      <c r="B73" s="2">
        <v>34973</v>
      </c>
      <c r="C73" s="1">
        <v>146628</v>
      </c>
      <c r="D73" t="str">
        <f t="shared" si="12"/>
        <v>1995</v>
      </c>
      <c r="E73" t="str">
        <f t="shared" si="13"/>
        <v>October</v>
      </c>
      <c r="F73">
        <f t="shared" si="14"/>
        <v>118169.89461662527</v>
      </c>
      <c r="G73">
        <f t="shared" si="15"/>
        <v>1.0427397293727916</v>
      </c>
      <c r="H73" s="19">
        <f t="shared" si="16"/>
        <v>123220.44393255113</v>
      </c>
      <c r="I73" s="4">
        <f t="shared" si="17"/>
        <v>23407.556067448866</v>
      </c>
      <c r="J73" s="4">
        <f t="shared" si="18"/>
        <v>23407.556067448866</v>
      </c>
      <c r="K73" s="4">
        <f t="shared" si="19"/>
        <v>547913681.05076218</v>
      </c>
      <c r="L73" s="10">
        <f t="shared" si="20"/>
        <v>0.15963905984838411</v>
      </c>
    </row>
    <row r="74" spans="1:12" x14ac:dyDescent="0.25">
      <c r="A74">
        <v>71</v>
      </c>
      <c r="B74" s="2">
        <v>35004</v>
      </c>
      <c r="C74" s="1">
        <v>146066</v>
      </c>
      <c r="D74" t="str">
        <f t="shared" si="12"/>
        <v>1995</v>
      </c>
      <c r="E74" t="str">
        <f t="shared" si="13"/>
        <v>November</v>
      </c>
      <c r="F74">
        <f t="shared" si="14"/>
        <v>118613.54250140149</v>
      </c>
      <c r="G74">
        <f t="shared" si="15"/>
        <v>1.0139730232081001</v>
      </c>
      <c r="H74" s="19">
        <f t="shared" si="16"/>
        <v>120270.93228356855</v>
      </c>
      <c r="I74" s="4">
        <f t="shared" si="17"/>
        <v>25795.067716431455</v>
      </c>
      <c r="J74" s="4">
        <f t="shared" si="18"/>
        <v>25795.067716431455</v>
      </c>
      <c r="K74" s="4">
        <f t="shared" si="19"/>
        <v>665385518.49528432</v>
      </c>
      <c r="L74" s="10">
        <f t="shared" si="20"/>
        <v>0.17659871370771743</v>
      </c>
    </row>
    <row r="75" spans="1:12" x14ac:dyDescent="0.25">
      <c r="A75">
        <v>72</v>
      </c>
      <c r="B75" s="2">
        <v>35034</v>
      </c>
      <c r="C75" s="1">
        <v>135447</v>
      </c>
      <c r="D75" t="str">
        <f t="shared" si="12"/>
        <v>1995</v>
      </c>
      <c r="E75" t="str">
        <f t="shared" si="13"/>
        <v>December</v>
      </c>
      <c r="F75">
        <f t="shared" si="14"/>
        <v>119057.19038617771</v>
      </c>
      <c r="G75">
        <f t="shared" si="15"/>
        <v>1.111728763039743</v>
      </c>
      <c r="H75" s="19">
        <f t="shared" si="16"/>
        <v>132359.30299901252</v>
      </c>
      <c r="I75" s="4">
        <f t="shared" si="17"/>
        <v>3087.6970009874785</v>
      </c>
      <c r="J75" s="4">
        <f t="shared" si="18"/>
        <v>3087.6970009874785</v>
      </c>
      <c r="K75" s="4">
        <f t="shared" si="19"/>
        <v>9533872.7699070685</v>
      </c>
      <c r="L75" s="10">
        <f t="shared" si="20"/>
        <v>2.2796348394482555E-2</v>
      </c>
    </row>
    <row r="76" spans="1:12" x14ac:dyDescent="0.25">
      <c r="A76">
        <v>73</v>
      </c>
      <c r="B76" s="2">
        <v>35065</v>
      </c>
      <c r="C76" s="1">
        <v>113611</v>
      </c>
      <c r="D76" t="str">
        <f t="shared" si="12"/>
        <v>1996</v>
      </c>
      <c r="E76" t="str">
        <f t="shared" si="13"/>
        <v>January</v>
      </c>
      <c r="F76">
        <f t="shared" si="14"/>
        <v>119500.83827095391</v>
      </c>
      <c r="G76">
        <f t="shared" si="15"/>
        <v>0.88086830169734098</v>
      </c>
      <c r="H76" s="19">
        <f t="shared" si="16"/>
        <v>105264.50045914379</v>
      </c>
      <c r="I76" s="4">
        <f t="shared" si="17"/>
        <v>8346.4995408562099</v>
      </c>
      <c r="J76" s="4">
        <f t="shared" si="18"/>
        <v>8346.4995408562099</v>
      </c>
      <c r="K76" s="4">
        <f t="shared" si="19"/>
        <v>69664054.585512921</v>
      </c>
      <c r="L76" s="10">
        <f t="shared" si="20"/>
        <v>7.3465593479999383E-2</v>
      </c>
    </row>
    <row r="77" spans="1:12" x14ac:dyDescent="0.25">
      <c r="A77">
        <v>74</v>
      </c>
      <c r="B77" s="2">
        <v>35096</v>
      </c>
      <c r="C77" s="1">
        <v>129557</v>
      </c>
      <c r="D77" t="str">
        <f t="shared" si="12"/>
        <v>1996</v>
      </c>
      <c r="E77" t="str">
        <f t="shared" si="13"/>
        <v>February</v>
      </c>
      <c r="F77">
        <f t="shared" si="14"/>
        <v>119944.48615573013</v>
      </c>
      <c r="G77">
        <f t="shared" si="15"/>
        <v>0.83016692625609334</v>
      </c>
      <c r="H77" s="19">
        <f t="shared" si="16"/>
        <v>99573.945393269023</v>
      </c>
      <c r="I77" s="4">
        <f t="shared" si="17"/>
        <v>29983.054606730977</v>
      </c>
      <c r="J77" s="4">
        <f t="shared" si="18"/>
        <v>29983.054606730977</v>
      </c>
      <c r="K77" s="4">
        <f t="shared" si="19"/>
        <v>898983563.55021167</v>
      </c>
      <c r="L77" s="10">
        <f t="shared" si="20"/>
        <v>0.23142751535409878</v>
      </c>
    </row>
    <row r="78" spans="1:12" x14ac:dyDescent="0.25">
      <c r="A78">
        <v>75</v>
      </c>
      <c r="B78" s="2">
        <v>35125</v>
      </c>
      <c r="C78" s="1">
        <v>135244</v>
      </c>
      <c r="D78" t="str">
        <f t="shared" si="12"/>
        <v>1996</v>
      </c>
      <c r="E78" t="str">
        <f t="shared" si="13"/>
        <v>March</v>
      </c>
      <c r="F78">
        <f t="shared" si="14"/>
        <v>120388.13404050635</v>
      </c>
      <c r="G78">
        <f t="shared" si="15"/>
        <v>0.98332674262300346</v>
      </c>
      <c r="H78" s="19">
        <f t="shared" si="16"/>
        <v>118380.87169651264</v>
      </c>
      <c r="I78" s="4">
        <f t="shared" si="17"/>
        <v>16863.128303487363</v>
      </c>
      <c r="J78" s="4">
        <f t="shared" si="18"/>
        <v>16863.128303487363</v>
      </c>
      <c r="K78" s="4">
        <f t="shared" si="19"/>
        <v>284365096.17987657</v>
      </c>
      <c r="L78" s="10">
        <f t="shared" si="20"/>
        <v>0.12468670183880515</v>
      </c>
    </row>
    <row r="79" spans="1:12" x14ac:dyDescent="0.25">
      <c r="A79">
        <v>76</v>
      </c>
      <c r="B79" s="2">
        <v>35156</v>
      </c>
      <c r="C79" s="1">
        <v>128993</v>
      </c>
      <c r="D79" t="str">
        <f t="shared" si="12"/>
        <v>1996</v>
      </c>
      <c r="E79" t="str">
        <f t="shared" si="13"/>
        <v>April</v>
      </c>
      <c r="F79">
        <f t="shared" si="14"/>
        <v>120831.78192528256</v>
      </c>
      <c r="G79">
        <f t="shared" si="15"/>
        <v>0.93658687187562784</v>
      </c>
      <c r="H79" s="19">
        <f t="shared" si="16"/>
        <v>113169.46065655841</v>
      </c>
      <c r="I79" s="4">
        <f t="shared" si="17"/>
        <v>15823.539343441589</v>
      </c>
      <c r="J79" s="4">
        <f t="shared" si="18"/>
        <v>15823.539343441589</v>
      </c>
      <c r="K79" s="4">
        <f t="shared" si="19"/>
        <v>250384397.35344389</v>
      </c>
      <c r="L79" s="10">
        <f t="shared" si="20"/>
        <v>0.12266975218377422</v>
      </c>
    </row>
    <row r="80" spans="1:12" x14ac:dyDescent="0.25">
      <c r="A80">
        <v>77</v>
      </c>
      <c r="B80" s="2">
        <v>35186</v>
      </c>
      <c r="C80" s="1">
        <v>147166</v>
      </c>
      <c r="D80" t="str">
        <f t="shared" si="12"/>
        <v>1996</v>
      </c>
      <c r="E80" t="str">
        <f t="shared" si="13"/>
        <v>May</v>
      </c>
      <c r="F80">
        <f t="shared" si="14"/>
        <v>121275.42981005878</v>
      </c>
      <c r="G80">
        <f t="shared" si="15"/>
        <v>0.97609322051065506</v>
      </c>
      <c r="H80" s="19">
        <f t="shared" si="16"/>
        <v>118376.12485211417</v>
      </c>
      <c r="I80" s="4">
        <f t="shared" si="17"/>
        <v>28789.875147885832</v>
      </c>
      <c r="J80" s="4">
        <f t="shared" si="18"/>
        <v>28789.875147885832</v>
      </c>
      <c r="K80" s="4">
        <f t="shared" si="19"/>
        <v>828856911.03085423</v>
      </c>
      <c r="L80" s="10">
        <f t="shared" si="20"/>
        <v>0.19562857689877983</v>
      </c>
    </row>
    <row r="81" spans="1:12" x14ac:dyDescent="0.25">
      <c r="A81">
        <v>78</v>
      </c>
      <c r="B81" s="2">
        <v>35217</v>
      </c>
      <c r="C81" s="1">
        <v>129070</v>
      </c>
      <c r="D81" t="str">
        <f t="shared" si="12"/>
        <v>1996</v>
      </c>
      <c r="E81" t="str">
        <f t="shared" si="13"/>
        <v>June</v>
      </c>
      <c r="F81">
        <f t="shared" si="14"/>
        <v>121719.077694835</v>
      </c>
      <c r="G81">
        <f t="shared" si="15"/>
        <v>0.98072084700089668</v>
      </c>
      <c r="H81" s="19">
        <f t="shared" si="16"/>
        <v>119372.43697304653</v>
      </c>
      <c r="I81" s="4">
        <f t="shared" si="17"/>
        <v>9697.563026953474</v>
      </c>
      <c r="J81" s="4">
        <f t="shared" si="18"/>
        <v>9697.563026953474</v>
      </c>
      <c r="K81" s="4">
        <f t="shared" si="19"/>
        <v>94042728.661735028</v>
      </c>
      <c r="L81" s="10">
        <f t="shared" si="20"/>
        <v>7.5134136723897682E-2</v>
      </c>
    </row>
    <row r="82" spans="1:12" x14ac:dyDescent="0.25">
      <c r="A82">
        <v>79</v>
      </c>
      <c r="B82" s="2">
        <v>35247</v>
      </c>
      <c r="C82" s="1">
        <v>153716</v>
      </c>
      <c r="D82" t="str">
        <f t="shared" si="12"/>
        <v>1996</v>
      </c>
      <c r="E82" t="str">
        <f t="shared" si="13"/>
        <v>July</v>
      </c>
      <c r="F82">
        <f t="shared" si="14"/>
        <v>122162.7255796112</v>
      </c>
      <c r="G82">
        <f t="shared" si="15"/>
        <v>1.0385167675850244</v>
      </c>
      <c r="H82" s="19">
        <f t="shared" si="16"/>
        <v>126868.0388883142</v>
      </c>
      <c r="I82" s="4">
        <f t="shared" si="17"/>
        <v>26847.9611116858</v>
      </c>
      <c r="J82" s="4">
        <f t="shared" si="18"/>
        <v>26847.9611116858</v>
      </c>
      <c r="K82" s="4">
        <f t="shared" si="19"/>
        <v>720813015.85459304</v>
      </c>
      <c r="L82" s="10">
        <f t="shared" si="20"/>
        <v>0.17465950917071613</v>
      </c>
    </row>
    <row r="83" spans="1:12" x14ac:dyDescent="0.25">
      <c r="A83">
        <v>80</v>
      </c>
      <c r="B83" s="2">
        <v>35278</v>
      </c>
      <c r="C83" s="1">
        <v>151652</v>
      </c>
      <c r="D83" t="str">
        <f t="shared" si="12"/>
        <v>1996</v>
      </c>
      <c r="E83" t="str">
        <f t="shared" si="13"/>
        <v>August</v>
      </c>
      <c r="F83">
        <f t="shared" si="14"/>
        <v>122606.37346438742</v>
      </c>
      <c r="G83">
        <f t="shared" si="15"/>
        <v>1.0763038061901868</v>
      </c>
      <c r="H83" s="19">
        <f t="shared" si="16"/>
        <v>131961.70642289572</v>
      </c>
      <c r="I83" s="4">
        <f t="shared" si="17"/>
        <v>19690.293577104283</v>
      </c>
      <c r="J83" s="4">
        <f t="shared" si="18"/>
        <v>19690.293577104283</v>
      </c>
      <c r="K83" s="4">
        <f t="shared" si="19"/>
        <v>387707661.15255415</v>
      </c>
      <c r="L83" s="10">
        <f t="shared" si="20"/>
        <v>0.12983866732456073</v>
      </c>
    </row>
    <row r="84" spans="1:12" x14ac:dyDescent="0.25">
      <c r="A84">
        <v>81</v>
      </c>
      <c r="B84" s="2">
        <v>35309</v>
      </c>
      <c r="C84" s="1">
        <v>165120</v>
      </c>
      <c r="D84" t="str">
        <f t="shared" si="12"/>
        <v>1996</v>
      </c>
      <c r="E84" t="str">
        <f t="shared" si="13"/>
        <v>September</v>
      </c>
      <c r="F84">
        <f t="shared" si="14"/>
        <v>123050.02134916364</v>
      </c>
      <c r="G84">
        <f t="shared" si="15"/>
        <v>1.0142202557133111</v>
      </c>
      <c r="H84" s="19">
        <f t="shared" si="16"/>
        <v>124799.82411827713</v>
      </c>
      <c r="I84" s="4">
        <f t="shared" si="17"/>
        <v>40320.175881722869</v>
      </c>
      <c r="J84" s="4">
        <f t="shared" si="18"/>
        <v>40320.175881722869</v>
      </c>
      <c r="K84" s="4">
        <f t="shared" si="19"/>
        <v>1625716583.1330667</v>
      </c>
      <c r="L84" s="10">
        <f t="shared" si="20"/>
        <v>0.24418711168679064</v>
      </c>
    </row>
    <row r="85" spans="1:12" x14ac:dyDescent="0.25">
      <c r="A85">
        <v>82</v>
      </c>
      <c r="B85" s="2">
        <v>35339</v>
      </c>
      <c r="C85" s="1">
        <v>163423</v>
      </c>
      <c r="D85" t="str">
        <f t="shared" si="12"/>
        <v>1996</v>
      </c>
      <c r="E85" t="str">
        <f t="shared" si="13"/>
        <v>October</v>
      </c>
      <c r="F85">
        <f t="shared" si="14"/>
        <v>123493.66923393984</v>
      </c>
      <c r="G85">
        <f t="shared" si="15"/>
        <v>1.0427397293727916</v>
      </c>
      <c r="H85" s="19">
        <f t="shared" si="16"/>
        <v>128771.75523625147</v>
      </c>
      <c r="I85" s="4">
        <f t="shared" si="17"/>
        <v>34651.244763748531</v>
      </c>
      <c r="J85" s="4">
        <f t="shared" si="18"/>
        <v>34651.244763748531</v>
      </c>
      <c r="K85" s="4">
        <f t="shared" si="19"/>
        <v>1200708763.6772101</v>
      </c>
      <c r="L85" s="10">
        <f t="shared" si="20"/>
        <v>0.21203407576503019</v>
      </c>
    </row>
    <row r="86" spans="1:12" x14ac:dyDescent="0.25">
      <c r="A86">
        <v>83</v>
      </c>
      <c r="B86" s="2">
        <v>35370</v>
      </c>
      <c r="C86" s="1">
        <v>158599</v>
      </c>
      <c r="D86" t="str">
        <f t="shared" si="12"/>
        <v>1996</v>
      </c>
      <c r="E86" t="str">
        <f t="shared" si="13"/>
        <v>November</v>
      </c>
      <c r="F86">
        <f t="shared" si="14"/>
        <v>123937.31711871606</v>
      </c>
      <c r="G86">
        <f t="shared" si="15"/>
        <v>1.0139730232081001</v>
      </c>
      <c r="H86" s="19">
        <f t="shared" si="16"/>
        <v>125669.09612716554</v>
      </c>
      <c r="I86" s="4">
        <f t="shared" si="17"/>
        <v>32929.90387283446</v>
      </c>
      <c r="J86" s="4">
        <f t="shared" si="18"/>
        <v>32929.90387283446</v>
      </c>
      <c r="K86" s="4">
        <f t="shared" si="19"/>
        <v>1084378569.0741179</v>
      </c>
      <c r="L86" s="10">
        <f t="shared" si="20"/>
        <v>0.20762995903400691</v>
      </c>
    </row>
    <row r="87" spans="1:12" x14ac:dyDescent="0.25">
      <c r="A87">
        <v>84</v>
      </c>
      <c r="B87" s="2">
        <v>35400</v>
      </c>
      <c r="C87" s="1">
        <v>152407</v>
      </c>
      <c r="D87" t="str">
        <f t="shared" si="12"/>
        <v>1996</v>
      </c>
      <c r="E87" t="str">
        <f t="shared" si="13"/>
        <v>December</v>
      </c>
      <c r="F87">
        <f t="shared" si="14"/>
        <v>124380.96500349228</v>
      </c>
      <c r="G87">
        <f t="shared" si="15"/>
        <v>1.111728763039743</v>
      </c>
      <c r="H87" s="19">
        <f t="shared" si="16"/>
        <v>138277.89636902203</v>
      </c>
      <c r="I87" s="4">
        <f t="shared" si="17"/>
        <v>14129.103630977974</v>
      </c>
      <c r="J87" s="4">
        <f t="shared" si="18"/>
        <v>14129.103630977974</v>
      </c>
      <c r="K87" s="4">
        <f t="shared" si="19"/>
        <v>199631569.41491497</v>
      </c>
      <c r="L87" s="10">
        <f t="shared" si="20"/>
        <v>9.27063955787987E-2</v>
      </c>
    </row>
    <row r="88" spans="1:12" x14ac:dyDescent="0.25">
      <c r="A88">
        <v>85</v>
      </c>
      <c r="B88" s="2">
        <v>35431</v>
      </c>
      <c r="C88" s="1">
        <v>150152</v>
      </c>
      <c r="D88" t="str">
        <f t="shared" si="12"/>
        <v>1997</v>
      </c>
      <c r="E88" t="str">
        <f t="shared" si="13"/>
        <v>January</v>
      </c>
      <c r="F88">
        <f t="shared" si="14"/>
        <v>124824.61288826849</v>
      </c>
      <c r="G88">
        <f t="shared" si="15"/>
        <v>0.88086830169734098</v>
      </c>
      <c r="H88" s="19">
        <f t="shared" si="16"/>
        <v>109954.04476491708</v>
      </c>
      <c r="I88" s="4">
        <f t="shared" si="17"/>
        <v>40197.955235082918</v>
      </c>
      <c r="J88" s="4">
        <f t="shared" si="18"/>
        <v>40197.955235082918</v>
      </c>
      <c r="K88" s="4">
        <f t="shared" si="19"/>
        <v>1615875605.0817301</v>
      </c>
      <c r="L88" s="10">
        <f t="shared" si="20"/>
        <v>0.26771508361582208</v>
      </c>
    </row>
    <row r="89" spans="1:12" x14ac:dyDescent="0.25">
      <c r="A89">
        <v>86</v>
      </c>
      <c r="B89" s="2">
        <v>35462</v>
      </c>
      <c r="C89" s="1">
        <v>137523</v>
      </c>
      <c r="D89" t="str">
        <f t="shared" si="12"/>
        <v>1997</v>
      </c>
      <c r="E89" t="str">
        <f t="shared" si="13"/>
        <v>February</v>
      </c>
      <c r="F89">
        <f t="shared" si="14"/>
        <v>125268.26077304471</v>
      </c>
      <c r="G89">
        <f t="shared" si="15"/>
        <v>0.83016692625609334</v>
      </c>
      <c r="H89" s="19">
        <f t="shared" si="16"/>
        <v>103993.56700340527</v>
      </c>
      <c r="I89" s="4">
        <f t="shared" si="17"/>
        <v>33529.432996594725</v>
      </c>
      <c r="J89" s="4">
        <f t="shared" si="18"/>
        <v>33529.432996594725</v>
      </c>
      <c r="K89" s="4">
        <f t="shared" si="19"/>
        <v>1124222877.0731351</v>
      </c>
      <c r="L89" s="10">
        <f t="shared" si="20"/>
        <v>0.24380963909015019</v>
      </c>
    </row>
    <row r="90" spans="1:12" x14ac:dyDescent="0.25">
      <c r="A90">
        <v>87</v>
      </c>
      <c r="B90" s="2">
        <v>35490</v>
      </c>
      <c r="C90" s="1">
        <v>159027</v>
      </c>
      <c r="D90" t="str">
        <f t="shared" si="12"/>
        <v>1997</v>
      </c>
      <c r="E90" t="str">
        <f t="shared" si="13"/>
        <v>March</v>
      </c>
      <c r="F90">
        <f t="shared" si="14"/>
        <v>125711.90865782092</v>
      </c>
      <c r="G90">
        <f t="shared" si="15"/>
        <v>0.98332674262300346</v>
      </c>
      <c r="H90" s="19">
        <f t="shared" si="16"/>
        <v>123615.88164941559</v>
      </c>
      <c r="I90" s="4">
        <f t="shared" si="17"/>
        <v>35411.118350584409</v>
      </c>
      <c r="J90" s="4">
        <f t="shared" si="18"/>
        <v>35411.118350584409</v>
      </c>
      <c r="K90" s="4">
        <f t="shared" si="19"/>
        <v>1253947302.8390958</v>
      </c>
      <c r="L90" s="10">
        <f t="shared" si="20"/>
        <v>0.22267362366506574</v>
      </c>
    </row>
    <row r="91" spans="1:12" x14ac:dyDescent="0.25">
      <c r="A91">
        <v>88</v>
      </c>
      <c r="B91" s="2">
        <v>35521</v>
      </c>
      <c r="C91" s="1">
        <v>176706</v>
      </c>
      <c r="D91" t="str">
        <f t="shared" si="12"/>
        <v>1997</v>
      </c>
      <c r="E91" t="str">
        <f t="shared" si="13"/>
        <v>April</v>
      </c>
      <c r="F91">
        <f t="shared" si="14"/>
        <v>126155.55654259713</v>
      </c>
      <c r="G91">
        <f t="shared" si="15"/>
        <v>0.93658687187562784</v>
      </c>
      <c r="H91" s="19">
        <f t="shared" si="16"/>
        <v>118155.63807195994</v>
      </c>
      <c r="I91" s="4">
        <f t="shared" si="17"/>
        <v>58550.36192804006</v>
      </c>
      <c r="J91" s="4">
        <f t="shared" si="18"/>
        <v>58550.36192804006</v>
      </c>
      <c r="K91" s="4">
        <f t="shared" si="19"/>
        <v>3428144881.9044828</v>
      </c>
      <c r="L91" s="10">
        <f t="shared" si="20"/>
        <v>0.33134337220037835</v>
      </c>
    </row>
    <row r="92" spans="1:12" x14ac:dyDescent="0.25">
      <c r="A92">
        <v>89</v>
      </c>
      <c r="B92" s="2">
        <v>35551</v>
      </c>
      <c r="C92" s="1">
        <v>167344</v>
      </c>
      <c r="D92" t="str">
        <f t="shared" si="12"/>
        <v>1997</v>
      </c>
      <c r="E92" t="str">
        <f t="shared" si="13"/>
        <v>May</v>
      </c>
      <c r="F92">
        <f t="shared" si="14"/>
        <v>126599.20442737333</v>
      </c>
      <c r="G92">
        <f t="shared" si="15"/>
        <v>0.97609322051065506</v>
      </c>
      <c r="H92" s="19">
        <f t="shared" si="16"/>
        <v>123572.62516360162</v>
      </c>
      <c r="I92" s="4">
        <f t="shared" si="17"/>
        <v>43771.374836398376</v>
      </c>
      <c r="J92" s="4">
        <f t="shared" si="18"/>
        <v>43771.374836398376</v>
      </c>
      <c r="K92" s="4">
        <f t="shared" si="19"/>
        <v>1915933255.0684888</v>
      </c>
      <c r="L92" s="10">
        <f t="shared" si="20"/>
        <v>0.26156524785112328</v>
      </c>
    </row>
    <row r="93" spans="1:12" x14ac:dyDescent="0.25">
      <c r="A93">
        <v>90</v>
      </c>
      <c r="B93" s="2">
        <v>35582</v>
      </c>
      <c r="C93" s="1">
        <v>167959</v>
      </c>
      <c r="D93" t="str">
        <f t="shared" si="12"/>
        <v>1997</v>
      </c>
      <c r="E93" t="str">
        <f t="shared" si="13"/>
        <v>June</v>
      </c>
      <c r="F93">
        <f t="shared" si="14"/>
        <v>127042.85231214957</v>
      </c>
      <c r="G93">
        <f t="shared" si="15"/>
        <v>0.98072084700089668</v>
      </c>
      <c r="H93" s="19">
        <f t="shared" si="16"/>
        <v>124593.57372498115</v>
      </c>
      <c r="I93" s="4">
        <f t="shared" si="17"/>
        <v>43365.42627501885</v>
      </c>
      <c r="J93" s="4">
        <f t="shared" si="18"/>
        <v>43365.42627501885</v>
      </c>
      <c r="K93" s="4">
        <f t="shared" si="19"/>
        <v>1880560196.0140953</v>
      </c>
      <c r="L93" s="10">
        <f t="shared" si="20"/>
        <v>0.25819054813983683</v>
      </c>
    </row>
    <row r="94" spans="1:12" x14ac:dyDescent="0.25">
      <c r="A94">
        <v>91</v>
      </c>
      <c r="B94" s="2">
        <v>35612</v>
      </c>
      <c r="C94" s="1">
        <v>175383</v>
      </c>
      <c r="D94" t="str">
        <f t="shared" si="12"/>
        <v>1997</v>
      </c>
      <c r="E94" t="str">
        <f t="shared" si="13"/>
        <v>July</v>
      </c>
      <c r="F94">
        <f t="shared" si="14"/>
        <v>127486.50019692577</v>
      </c>
      <c r="G94">
        <f t="shared" si="15"/>
        <v>1.0385167675850244</v>
      </c>
      <c r="H94" s="19">
        <f t="shared" si="16"/>
        <v>132396.86809523893</v>
      </c>
      <c r="I94" s="4">
        <f t="shared" si="17"/>
        <v>42986.131904761074</v>
      </c>
      <c r="J94" s="4">
        <f t="shared" si="18"/>
        <v>42986.131904761074</v>
      </c>
      <c r="K94" s="4">
        <f t="shared" si="19"/>
        <v>1847807536.133518</v>
      </c>
      <c r="L94" s="10">
        <f t="shared" si="20"/>
        <v>0.24509862361096044</v>
      </c>
    </row>
    <row r="95" spans="1:12" x14ac:dyDescent="0.25">
      <c r="A95">
        <v>92</v>
      </c>
      <c r="B95" s="2">
        <v>35643</v>
      </c>
      <c r="C95" s="1">
        <v>173822</v>
      </c>
      <c r="D95" t="str">
        <f t="shared" si="12"/>
        <v>1997</v>
      </c>
      <c r="E95" t="str">
        <f t="shared" si="13"/>
        <v>August</v>
      </c>
      <c r="F95">
        <f t="shared" si="14"/>
        <v>127930.14808170198</v>
      </c>
      <c r="G95">
        <f t="shared" si="15"/>
        <v>1.0763038061901868</v>
      </c>
      <c r="H95" s="19">
        <f t="shared" si="16"/>
        <v>137691.70530681006</v>
      </c>
      <c r="I95" s="4">
        <f t="shared" si="17"/>
        <v>36130.294693189935</v>
      </c>
      <c r="J95" s="4">
        <f t="shared" si="18"/>
        <v>36130.294693189935</v>
      </c>
      <c r="K95" s="4">
        <f t="shared" si="19"/>
        <v>1305398194.6167488</v>
      </c>
      <c r="L95" s="10">
        <f t="shared" si="20"/>
        <v>0.20785800815311029</v>
      </c>
    </row>
    <row r="96" spans="1:12" x14ac:dyDescent="0.25">
      <c r="A96">
        <v>93</v>
      </c>
      <c r="B96" s="2">
        <v>35674</v>
      </c>
      <c r="C96" s="1">
        <v>180865</v>
      </c>
      <c r="D96" t="str">
        <f t="shared" si="12"/>
        <v>1997</v>
      </c>
      <c r="E96" t="str">
        <f t="shared" si="13"/>
        <v>September</v>
      </c>
      <c r="F96">
        <f t="shared" si="14"/>
        <v>128373.7959664782</v>
      </c>
      <c r="G96">
        <f t="shared" si="15"/>
        <v>1.0142202557133111</v>
      </c>
      <c r="H96" s="19">
        <f t="shared" si="16"/>
        <v>130199.30417200994</v>
      </c>
      <c r="I96" s="4">
        <f t="shared" si="17"/>
        <v>50665.695827990057</v>
      </c>
      <c r="J96" s="4">
        <f t="shared" si="18"/>
        <v>50665.695827990057</v>
      </c>
      <c r="K96" s="4">
        <f t="shared" si="19"/>
        <v>2567012733.7344093</v>
      </c>
      <c r="L96" s="10">
        <f t="shared" si="20"/>
        <v>0.28012990809714461</v>
      </c>
    </row>
    <row r="97" spans="1:12" x14ac:dyDescent="0.25">
      <c r="A97">
        <v>94</v>
      </c>
      <c r="B97" s="2">
        <v>35704</v>
      </c>
      <c r="C97" s="1">
        <v>185697</v>
      </c>
      <c r="D97" t="str">
        <f t="shared" si="12"/>
        <v>1997</v>
      </c>
      <c r="E97" t="str">
        <f t="shared" si="13"/>
        <v>October</v>
      </c>
      <c r="F97">
        <f t="shared" si="14"/>
        <v>128817.44385125441</v>
      </c>
      <c r="G97">
        <f t="shared" si="15"/>
        <v>1.0427397293727916</v>
      </c>
      <c r="H97" s="19">
        <f t="shared" si="16"/>
        <v>134323.0665399518</v>
      </c>
      <c r="I97" s="4">
        <f t="shared" si="17"/>
        <v>51373.933460048196</v>
      </c>
      <c r="J97" s="4">
        <f t="shared" si="18"/>
        <v>51373.933460048196</v>
      </c>
      <c r="K97" s="4">
        <f t="shared" si="19"/>
        <v>2639281039.1574597</v>
      </c>
      <c r="L97" s="10">
        <f t="shared" si="20"/>
        <v>0.27665462263821278</v>
      </c>
    </row>
    <row r="98" spans="1:12" x14ac:dyDescent="0.25">
      <c r="A98">
        <v>95</v>
      </c>
      <c r="B98" s="2">
        <v>35735</v>
      </c>
      <c r="C98" s="1">
        <v>140970</v>
      </c>
      <c r="D98" t="str">
        <f t="shared" si="12"/>
        <v>1997</v>
      </c>
      <c r="E98" t="str">
        <f t="shared" si="13"/>
        <v>November</v>
      </c>
      <c r="F98">
        <f t="shared" si="14"/>
        <v>129261.09173603062</v>
      </c>
      <c r="G98">
        <f t="shared" si="15"/>
        <v>1.0139730232081001</v>
      </c>
      <c r="H98" s="19">
        <f t="shared" si="16"/>
        <v>131067.25997076253</v>
      </c>
      <c r="I98" s="4">
        <f t="shared" si="17"/>
        <v>9902.7400292374659</v>
      </c>
      <c r="J98" s="4">
        <f t="shared" si="18"/>
        <v>9902.7400292374659</v>
      </c>
      <c r="K98" s="4">
        <f t="shared" si="19"/>
        <v>98064260.086662054</v>
      </c>
      <c r="L98" s="10">
        <f t="shared" si="20"/>
        <v>7.0247144989979901E-2</v>
      </c>
    </row>
    <row r="99" spans="1:12" x14ac:dyDescent="0.25">
      <c r="A99">
        <v>96</v>
      </c>
      <c r="B99" s="2">
        <v>35765</v>
      </c>
      <c r="C99" s="1">
        <v>115568</v>
      </c>
      <c r="D99" t="str">
        <f t="shared" si="12"/>
        <v>1997</v>
      </c>
      <c r="E99" t="str">
        <f t="shared" si="13"/>
        <v>December</v>
      </c>
      <c r="F99">
        <f t="shared" si="14"/>
        <v>129704.73962080684</v>
      </c>
      <c r="G99">
        <f t="shared" si="15"/>
        <v>1.111728763039743</v>
      </c>
      <c r="H99" s="19">
        <f t="shared" si="16"/>
        <v>144196.48973903153</v>
      </c>
      <c r="I99" s="4">
        <f t="shared" si="17"/>
        <v>-28628.489739031531</v>
      </c>
      <c r="J99" s="4">
        <f t="shared" si="18"/>
        <v>28628.489739031531</v>
      </c>
      <c r="K99" s="4">
        <f t="shared" si="19"/>
        <v>819590424.73783362</v>
      </c>
      <c r="L99" s="10">
        <f t="shared" si="20"/>
        <v>0.24771986829426426</v>
      </c>
    </row>
    <row r="100" spans="1:12" x14ac:dyDescent="0.25">
      <c r="A100">
        <v>97</v>
      </c>
      <c r="B100" s="2">
        <v>35796</v>
      </c>
      <c r="C100" s="1">
        <v>125788</v>
      </c>
      <c r="D100" t="str">
        <f t="shared" si="12"/>
        <v>1998</v>
      </c>
      <c r="E100" t="str">
        <f t="shared" si="13"/>
        <v>January</v>
      </c>
      <c r="F100">
        <f t="shared" si="14"/>
        <v>130148.38750558306</v>
      </c>
      <c r="G100">
        <f t="shared" si="15"/>
        <v>0.88086830169734098</v>
      </c>
      <c r="H100" s="19">
        <f t="shared" si="16"/>
        <v>114643.58907069037</v>
      </c>
      <c r="I100" s="4">
        <f t="shared" si="17"/>
        <v>11144.410929309626</v>
      </c>
      <c r="J100" s="4">
        <f t="shared" si="18"/>
        <v>11144.410929309626</v>
      </c>
      <c r="K100" s="4">
        <f t="shared" si="19"/>
        <v>124197894.96131584</v>
      </c>
      <c r="L100" s="10">
        <f t="shared" si="20"/>
        <v>8.8596773375120258E-2</v>
      </c>
    </row>
    <row r="101" spans="1:12" x14ac:dyDescent="0.25">
      <c r="A101">
        <v>98</v>
      </c>
      <c r="B101" s="2">
        <v>35827</v>
      </c>
      <c r="C101" s="1">
        <v>115902</v>
      </c>
      <c r="D101" t="str">
        <f t="shared" si="12"/>
        <v>1998</v>
      </c>
      <c r="E101" t="str">
        <f t="shared" si="13"/>
        <v>February</v>
      </c>
      <c r="F101">
        <f t="shared" si="14"/>
        <v>130592.03539035926</v>
      </c>
      <c r="G101">
        <f t="shared" si="15"/>
        <v>0.83016692625609334</v>
      </c>
      <c r="H101" s="19">
        <f t="shared" si="16"/>
        <v>108413.18861354151</v>
      </c>
      <c r="I101" s="4">
        <f t="shared" si="17"/>
        <v>7488.8113864584884</v>
      </c>
      <c r="J101" s="4">
        <f t="shared" si="18"/>
        <v>7488.8113864584884</v>
      </c>
      <c r="K101" s="4">
        <f t="shared" si="19"/>
        <v>56082295.981950305</v>
      </c>
      <c r="L101" s="10">
        <f t="shared" si="20"/>
        <v>6.4613305952084421E-2</v>
      </c>
    </row>
    <row r="102" spans="1:12" x14ac:dyDescent="0.25">
      <c r="A102">
        <v>99</v>
      </c>
      <c r="B102" s="2">
        <v>35855</v>
      </c>
      <c r="C102" s="1">
        <v>128629</v>
      </c>
      <c r="D102" t="str">
        <f t="shared" si="12"/>
        <v>1998</v>
      </c>
      <c r="E102" t="str">
        <f t="shared" si="13"/>
        <v>March</v>
      </c>
      <c r="F102">
        <f t="shared" si="14"/>
        <v>131035.68327513548</v>
      </c>
      <c r="G102">
        <f t="shared" si="15"/>
        <v>0.98332674262300346</v>
      </c>
      <c r="H102" s="19">
        <f t="shared" si="16"/>
        <v>128850.89160231854</v>
      </c>
      <c r="I102" s="4">
        <f t="shared" si="17"/>
        <v>-221.89160231854476</v>
      </c>
      <c r="J102" s="4">
        <f t="shared" si="18"/>
        <v>221.89160231854476</v>
      </c>
      <c r="K102" s="4">
        <f t="shared" si="19"/>
        <v>49235.883179491218</v>
      </c>
      <c r="L102" s="10">
        <f t="shared" si="20"/>
        <v>1.7250511340253345E-3</v>
      </c>
    </row>
    <row r="103" spans="1:12" x14ac:dyDescent="0.25">
      <c r="A103">
        <v>100</v>
      </c>
      <c r="B103" s="2">
        <v>35886</v>
      </c>
      <c r="C103" s="1">
        <v>138591</v>
      </c>
      <c r="D103" t="str">
        <f t="shared" si="12"/>
        <v>1998</v>
      </c>
      <c r="E103" t="str">
        <f t="shared" si="13"/>
        <v>April</v>
      </c>
      <c r="F103">
        <f t="shared" si="14"/>
        <v>131479.3311599117</v>
      </c>
      <c r="G103">
        <f t="shared" si="15"/>
        <v>0.93658687187562784</v>
      </c>
      <c r="H103" s="19">
        <f t="shared" si="16"/>
        <v>123141.81548736147</v>
      </c>
      <c r="I103" s="4">
        <f t="shared" si="17"/>
        <v>15449.184512638531</v>
      </c>
      <c r="J103" s="4">
        <f t="shared" si="18"/>
        <v>15449.184512638531</v>
      </c>
      <c r="K103" s="4">
        <f t="shared" si="19"/>
        <v>238677302.10555023</v>
      </c>
      <c r="L103" s="10">
        <f t="shared" si="20"/>
        <v>0.11147321624520012</v>
      </c>
    </row>
    <row r="104" spans="1:12" x14ac:dyDescent="0.25">
      <c r="A104">
        <v>101</v>
      </c>
      <c r="B104" s="2">
        <v>35916</v>
      </c>
      <c r="C104" s="1">
        <v>154580</v>
      </c>
      <c r="D104" t="str">
        <f t="shared" si="12"/>
        <v>1998</v>
      </c>
      <c r="E104" t="str">
        <f t="shared" si="13"/>
        <v>May</v>
      </c>
      <c r="F104">
        <f t="shared" si="14"/>
        <v>131922.97904468791</v>
      </c>
      <c r="G104">
        <f t="shared" si="15"/>
        <v>0.97609322051065506</v>
      </c>
      <c r="H104" s="19">
        <f t="shared" si="16"/>
        <v>128769.12547508908</v>
      </c>
      <c r="I104" s="4">
        <f t="shared" si="17"/>
        <v>25810.87452491092</v>
      </c>
      <c r="J104" s="4">
        <f t="shared" si="18"/>
        <v>25810.87452491092</v>
      </c>
      <c r="K104" s="4">
        <f t="shared" si="19"/>
        <v>666201243.74069548</v>
      </c>
      <c r="L104" s="10">
        <f t="shared" si="20"/>
        <v>0.16697421739494708</v>
      </c>
    </row>
    <row r="105" spans="1:12" x14ac:dyDescent="0.25">
      <c r="A105">
        <v>102</v>
      </c>
      <c r="B105" s="2">
        <v>35947</v>
      </c>
      <c r="C105" s="1">
        <v>129611</v>
      </c>
      <c r="D105" t="str">
        <f t="shared" si="12"/>
        <v>1998</v>
      </c>
      <c r="E105" t="str">
        <f t="shared" si="13"/>
        <v>June</v>
      </c>
      <c r="F105">
        <f t="shared" si="14"/>
        <v>132366.62692946411</v>
      </c>
      <c r="G105">
        <f t="shared" si="15"/>
        <v>0.98072084700089668</v>
      </c>
      <c r="H105" s="19">
        <f t="shared" si="16"/>
        <v>129814.71047691574</v>
      </c>
      <c r="I105" s="4">
        <f t="shared" si="17"/>
        <v>-203.71047691574495</v>
      </c>
      <c r="J105" s="4">
        <f t="shared" si="18"/>
        <v>203.71047691574495</v>
      </c>
      <c r="K105" s="4">
        <f t="shared" si="19"/>
        <v>41497.958405240257</v>
      </c>
      <c r="L105" s="10">
        <f t="shared" si="20"/>
        <v>1.5717066986270065E-3</v>
      </c>
    </row>
    <row r="106" spans="1:12" x14ac:dyDescent="0.25">
      <c r="A106">
        <v>103</v>
      </c>
      <c r="B106" s="2">
        <v>35977</v>
      </c>
      <c r="C106" s="1">
        <v>135337</v>
      </c>
      <c r="D106" t="str">
        <f t="shared" si="12"/>
        <v>1998</v>
      </c>
      <c r="E106" t="str">
        <f t="shared" si="13"/>
        <v>July</v>
      </c>
      <c r="F106">
        <f t="shared" si="14"/>
        <v>132810.27481424034</v>
      </c>
      <c r="G106">
        <f t="shared" si="15"/>
        <v>1.0385167675850244</v>
      </c>
      <c r="H106" s="19">
        <f t="shared" si="16"/>
        <v>137925.69730216367</v>
      </c>
      <c r="I106" s="4">
        <f t="shared" si="17"/>
        <v>-2588.6973021636659</v>
      </c>
      <c r="J106" s="4">
        <f t="shared" si="18"/>
        <v>2588.6973021636659</v>
      </c>
      <c r="K106" s="4">
        <f t="shared" si="19"/>
        <v>6701353.7222294416</v>
      </c>
      <c r="L106" s="10">
        <f t="shared" si="20"/>
        <v>1.9127786947868403E-2</v>
      </c>
    </row>
    <row r="107" spans="1:12" x14ac:dyDescent="0.25">
      <c r="A107">
        <v>104</v>
      </c>
      <c r="B107" s="2">
        <v>36008</v>
      </c>
      <c r="C107" s="1">
        <v>146373</v>
      </c>
      <c r="D107" t="str">
        <f t="shared" si="12"/>
        <v>1998</v>
      </c>
      <c r="E107" t="str">
        <f t="shared" si="13"/>
        <v>August</v>
      </c>
      <c r="F107">
        <f t="shared" si="14"/>
        <v>133253.92269901655</v>
      </c>
      <c r="G107">
        <f t="shared" si="15"/>
        <v>1.0763038061901868</v>
      </c>
      <c r="H107" s="19">
        <f t="shared" si="16"/>
        <v>143421.70419072444</v>
      </c>
      <c r="I107" s="4">
        <f t="shared" si="17"/>
        <v>2951.295809275558</v>
      </c>
      <c r="J107" s="4">
        <f t="shared" si="18"/>
        <v>2951.295809275558</v>
      </c>
      <c r="K107" s="4">
        <f t="shared" si="19"/>
        <v>8710146.9538474716</v>
      </c>
      <c r="L107" s="10">
        <f t="shared" si="20"/>
        <v>2.0162842937396636E-2</v>
      </c>
    </row>
    <row r="108" spans="1:12" x14ac:dyDescent="0.25">
      <c r="A108">
        <v>105</v>
      </c>
      <c r="B108" s="2">
        <v>36039</v>
      </c>
      <c r="C108" s="1">
        <v>124538</v>
      </c>
      <c r="D108" t="str">
        <f t="shared" si="12"/>
        <v>1998</v>
      </c>
      <c r="E108" t="str">
        <f t="shared" si="13"/>
        <v>September</v>
      </c>
      <c r="F108">
        <f t="shared" si="14"/>
        <v>133697.57058379275</v>
      </c>
      <c r="G108">
        <f t="shared" si="15"/>
        <v>1.0142202557133111</v>
      </c>
      <c r="H108" s="19">
        <f t="shared" si="16"/>
        <v>135598.78422574274</v>
      </c>
      <c r="I108" s="4">
        <f t="shared" si="17"/>
        <v>-11060.78422574274</v>
      </c>
      <c r="J108" s="4">
        <f t="shared" si="18"/>
        <v>11060.78422574274</v>
      </c>
      <c r="K108" s="4">
        <f t="shared" si="19"/>
        <v>122340947.68843943</v>
      </c>
      <c r="L108" s="10">
        <f t="shared" si="20"/>
        <v>8.8814532317386979E-2</v>
      </c>
    </row>
    <row r="109" spans="1:12" x14ac:dyDescent="0.25">
      <c r="A109">
        <v>106</v>
      </c>
      <c r="B109" s="2">
        <v>36069</v>
      </c>
      <c r="C109" s="1">
        <v>108528</v>
      </c>
      <c r="D109" t="str">
        <f t="shared" si="12"/>
        <v>1998</v>
      </c>
      <c r="E109" t="str">
        <f t="shared" si="13"/>
        <v>October</v>
      </c>
      <c r="F109">
        <f t="shared" si="14"/>
        <v>134141.21846856899</v>
      </c>
      <c r="G109">
        <f t="shared" si="15"/>
        <v>1.0427397293727916</v>
      </c>
      <c r="H109" s="19">
        <f t="shared" si="16"/>
        <v>139874.37784365212</v>
      </c>
      <c r="I109" s="4">
        <f t="shared" si="17"/>
        <v>-31346.377843652124</v>
      </c>
      <c r="J109" s="4">
        <f t="shared" si="18"/>
        <v>31346.377843652124</v>
      </c>
      <c r="K109" s="4">
        <f t="shared" si="19"/>
        <v>982595403.91700482</v>
      </c>
      <c r="L109" s="10">
        <f t="shared" si="20"/>
        <v>0.28883217090199881</v>
      </c>
    </row>
    <row r="110" spans="1:12" x14ac:dyDescent="0.25">
      <c r="A110">
        <v>107</v>
      </c>
      <c r="B110" s="2">
        <v>36100</v>
      </c>
      <c r="C110" s="1">
        <v>111375</v>
      </c>
      <c r="D110" t="str">
        <f t="shared" si="12"/>
        <v>1998</v>
      </c>
      <c r="E110" t="str">
        <f t="shared" si="13"/>
        <v>November</v>
      </c>
      <c r="F110">
        <f t="shared" si="14"/>
        <v>134584.86635334519</v>
      </c>
      <c r="G110">
        <f t="shared" si="15"/>
        <v>1.0139730232081001</v>
      </c>
      <c r="H110" s="19">
        <f t="shared" si="16"/>
        <v>136465.42381435953</v>
      </c>
      <c r="I110" s="4">
        <f t="shared" si="17"/>
        <v>-25090.423814359528</v>
      </c>
      <c r="J110" s="4">
        <f t="shared" si="18"/>
        <v>25090.423814359528</v>
      </c>
      <c r="K110" s="4">
        <f t="shared" si="19"/>
        <v>629529367.18417978</v>
      </c>
      <c r="L110" s="10">
        <f t="shared" si="20"/>
        <v>0.22527877723330667</v>
      </c>
    </row>
    <row r="111" spans="1:12" x14ac:dyDescent="0.25">
      <c r="A111">
        <v>108</v>
      </c>
      <c r="B111" s="2">
        <v>36130</v>
      </c>
      <c r="C111" s="1">
        <v>127366</v>
      </c>
      <c r="D111" t="str">
        <f t="shared" si="12"/>
        <v>1998</v>
      </c>
      <c r="E111" t="str">
        <f t="shared" si="13"/>
        <v>December</v>
      </c>
      <c r="F111">
        <f t="shared" si="14"/>
        <v>135028.5142381214</v>
      </c>
      <c r="G111">
        <f t="shared" si="15"/>
        <v>1.111728763039743</v>
      </c>
      <c r="H111" s="19">
        <f t="shared" si="16"/>
        <v>150115.08310904104</v>
      </c>
      <c r="I111" s="4">
        <f t="shared" si="17"/>
        <v>-22749.083109041036</v>
      </c>
      <c r="J111" s="4">
        <f t="shared" si="18"/>
        <v>22749.083109041036</v>
      </c>
      <c r="K111" s="4">
        <f t="shared" si="19"/>
        <v>517520782.30205613</v>
      </c>
      <c r="L111" s="10">
        <f t="shared" si="20"/>
        <v>0.17861189885087886</v>
      </c>
    </row>
    <row r="112" spans="1:12" x14ac:dyDescent="0.25">
      <c r="A112">
        <v>109</v>
      </c>
      <c r="B112" s="2">
        <v>36161</v>
      </c>
      <c r="C112" s="1">
        <v>93861</v>
      </c>
      <c r="D112" t="str">
        <f t="shared" si="12"/>
        <v>1999</v>
      </c>
      <c r="E112" t="str">
        <f t="shared" si="13"/>
        <v>January</v>
      </c>
      <c r="F112">
        <f t="shared" si="14"/>
        <v>135472.16212289763</v>
      </c>
      <c r="G112">
        <f t="shared" si="15"/>
        <v>0.88086830169734098</v>
      </c>
      <c r="H112" s="19">
        <f t="shared" si="16"/>
        <v>119333.13337646368</v>
      </c>
      <c r="I112" s="4">
        <f t="shared" si="17"/>
        <v>-25472.13337646368</v>
      </c>
      <c r="J112" s="4">
        <f t="shared" si="18"/>
        <v>25472.13337646368</v>
      </c>
      <c r="K112" s="4">
        <f t="shared" si="19"/>
        <v>648829578.74835503</v>
      </c>
      <c r="L112" s="10">
        <f t="shared" si="20"/>
        <v>0.27138144039019058</v>
      </c>
    </row>
    <row r="113" spans="1:12" x14ac:dyDescent="0.25">
      <c r="A113">
        <v>110</v>
      </c>
      <c r="B113" s="2">
        <v>36192</v>
      </c>
      <c r="C113" s="1">
        <v>57175</v>
      </c>
      <c r="D113" t="str">
        <f t="shared" si="12"/>
        <v>1999</v>
      </c>
      <c r="E113" t="str">
        <f t="shared" si="13"/>
        <v>February</v>
      </c>
      <c r="F113">
        <f t="shared" si="14"/>
        <v>135915.81000767383</v>
      </c>
      <c r="G113">
        <f t="shared" si="15"/>
        <v>0.83016692625609334</v>
      </c>
      <c r="H113" s="19">
        <f t="shared" si="16"/>
        <v>112832.81022367776</v>
      </c>
      <c r="I113" s="4">
        <f t="shared" si="17"/>
        <v>-55657.810223677763</v>
      </c>
      <c r="J113" s="4">
        <f t="shared" si="18"/>
        <v>55657.810223677763</v>
      </c>
      <c r="K113" s="4">
        <f t="shared" si="19"/>
        <v>3097791838.8949289</v>
      </c>
      <c r="L113" s="10">
        <f t="shared" si="20"/>
        <v>0.97346410535509864</v>
      </c>
    </row>
    <row r="114" spans="1:12" x14ac:dyDescent="0.25">
      <c r="A114">
        <v>111</v>
      </c>
      <c r="B114" s="2">
        <v>36220</v>
      </c>
      <c r="C114" s="1">
        <v>105723</v>
      </c>
      <c r="D114" t="str">
        <f t="shared" si="12"/>
        <v>1999</v>
      </c>
      <c r="E114" t="str">
        <f t="shared" si="13"/>
        <v>March</v>
      </c>
      <c r="F114">
        <f t="shared" si="14"/>
        <v>136359.45789245004</v>
      </c>
      <c r="G114">
        <f t="shared" si="15"/>
        <v>0.98332674262300346</v>
      </c>
      <c r="H114" s="19">
        <f t="shared" si="16"/>
        <v>134085.9015552215</v>
      </c>
      <c r="I114" s="4">
        <f t="shared" si="17"/>
        <v>-28362.901555221499</v>
      </c>
      <c r="J114" s="4">
        <f t="shared" si="18"/>
        <v>28362.901555221499</v>
      </c>
      <c r="K114" s="4">
        <f t="shared" si="19"/>
        <v>804454184.63118613</v>
      </c>
      <c r="L114" s="10">
        <f t="shared" si="20"/>
        <v>0.26827560280375601</v>
      </c>
    </row>
    <row r="115" spans="1:12" x14ac:dyDescent="0.25">
      <c r="A115">
        <v>112</v>
      </c>
      <c r="B115" s="2">
        <v>36251</v>
      </c>
      <c r="C115" s="1">
        <v>129560</v>
      </c>
      <c r="D115" t="str">
        <f t="shared" si="12"/>
        <v>1999</v>
      </c>
      <c r="E115" t="str">
        <f t="shared" si="13"/>
        <v>April</v>
      </c>
      <c r="F115">
        <f t="shared" si="14"/>
        <v>136803.10577722627</v>
      </c>
      <c r="G115">
        <f t="shared" si="15"/>
        <v>0.93658687187562784</v>
      </c>
      <c r="H115" s="19">
        <f t="shared" si="16"/>
        <v>128127.99290276298</v>
      </c>
      <c r="I115" s="4">
        <f t="shared" si="17"/>
        <v>1432.0070972370158</v>
      </c>
      <c r="J115" s="4">
        <f t="shared" si="18"/>
        <v>1432.0070972370158</v>
      </c>
      <c r="K115" s="4">
        <f t="shared" si="19"/>
        <v>2050644.3265371842</v>
      </c>
      <c r="L115" s="10">
        <f t="shared" si="20"/>
        <v>1.105284885178308E-2</v>
      </c>
    </row>
    <row r="116" spans="1:12" x14ac:dyDescent="0.25">
      <c r="A116">
        <v>113</v>
      </c>
      <c r="B116" s="2">
        <v>36281</v>
      </c>
      <c r="C116" s="1">
        <v>101648</v>
      </c>
      <c r="D116" t="str">
        <f t="shared" si="12"/>
        <v>1999</v>
      </c>
      <c r="E116" t="str">
        <f t="shared" si="13"/>
        <v>May</v>
      </c>
      <c r="F116">
        <f t="shared" si="14"/>
        <v>137246.75366200248</v>
      </c>
      <c r="G116">
        <f t="shared" si="15"/>
        <v>0.97609322051065506</v>
      </c>
      <c r="H116" s="19">
        <f t="shared" si="16"/>
        <v>133965.62578657654</v>
      </c>
      <c r="I116" s="4">
        <f t="shared" si="17"/>
        <v>-32317.625786576536</v>
      </c>
      <c r="J116" s="4">
        <f t="shared" si="18"/>
        <v>32317.625786576536</v>
      </c>
      <c r="K116" s="4">
        <f t="shared" si="19"/>
        <v>1044428936.4811966</v>
      </c>
      <c r="L116" s="10">
        <f t="shared" si="20"/>
        <v>0.31793666168125823</v>
      </c>
    </row>
    <row r="117" spans="1:12" x14ac:dyDescent="0.25">
      <c r="A117">
        <v>114</v>
      </c>
      <c r="B117" s="2">
        <v>36312</v>
      </c>
      <c r="C117" s="1">
        <v>103799</v>
      </c>
      <c r="D117" t="str">
        <f t="shared" si="12"/>
        <v>1999</v>
      </c>
      <c r="E117" t="str">
        <f t="shared" si="13"/>
        <v>June</v>
      </c>
      <c r="F117">
        <f t="shared" si="14"/>
        <v>137690.40154677868</v>
      </c>
      <c r="G117">
        <f t="shared" si="15"/>
        <v>0.98072084700089668</v>
      </c>
      <c r="H117" s="19">
        <f t="shared" si="16"/>
        <v>135035.84722885035</v>
      </c>
      <c r="I117" s="4">
        <f t="shared" si="17"/>
        <v>-31236.847228850354</v>
      </c>
      <c r="J117" s="4">
        <f t="shared" si="18"/>
        <v>31236.847228850354</v>
      </c>
      <c r="K117" s="4">
        <f t="shared" si="19"/>
        <v>975740624.79853606</v>
      </c>
      <c r="L117" s="10">
        <f t="shared" si="20"/>
        <v>0.30093591680893222</v>
      </c>
    </row>
    <row r="118" spans="1:12" x14ac:dyDescent="0.25">
      <c r="A118">
        <v>115</v>
      </c>
      <c r="B118" s="2">
        <v>36342</v>
      </c>
      <c r="C118" s="1">
        <v>115943</v>
      </c>
      <c r="D118" t="str">
        <f t="shared" si="12"/>
        <v>1999</v>
      </c>
      <c r="E118" t="str">
        <f t="shared" si="13"/>
        <v>July</v>
      </c>
      <c r="F118">
        <f t="shared" si="14"/>
        <v>138134.04943155491</v>
      </c>
      <c r="G118">
        <f t="shared" si="15"/>
        <v>1.0385167675850244</v>
      </c>
      <c r="H118" s="19">
        <f t="shared" si="16"/>
        <v>143454.52650908838</v>
      </c>
      <c r="I118" s="4">
        <f t="shared" si="17"/>
        <v>-27511.526509088377</v>
      </c>
      <c r="J118" s="4">
        <f t="shared" si="18"/>
        <v>27511.526509088377</v>
      </c>
      <c r="K118" s="4">
        <f t="shared" si="19"/>
        <v>756884090.86027253</v>
      </c>
      <c r="L118" s="10">
        <f t="shared" si="20"/>
        <v>0.23728492887960789</v>
      </c>
    </row>
    <row r="119" spans="1:12" x14ac:dyDescent="0.25">
      <c r="A119">
        <v>116</v>
      </c>
      <c r="B119" s="2">
        <v>36373</v>
      </c>
      <c r="C119" s="1">
        <v>121715</v>
      </c>
      <c r="D119" t="str">
        <f t="shared" si="12"/>
        <v>1999</v>
      </c>
      <c r="E119" t="str">
        <f t="shared" si="13"/>
        <v>August</v>
      </c>
      <c r="F119">
        <f t="shared" si="14"/>
        <v>138577.69731633112</v>
      </c>
      <c r="G119">
        <f t="shared" si="15"/>
        <v>1.0763038061901868</v>
      </c>
      <c r="H119" s="19">
        <f t="shared" si="16"/>
        <v>149151.70307463882</v>
      </c>
      <c r="I119" s="4">
        <f t="shared" si="17"/>
        <v>-27436.703074638819</v>
      </c>
      <c r="J119" s="4">
        <f t="shared" si="18"/>
        <v>27436.703074638819</v>
      </c>
      <c r="K119" s="4">
        <f t="shared" si="19"/>
        <v>752772675.60589528</v>
      </c>
      <c r="L119" s="10">
        <f t="shared" si="20"/>
        <v>0.22541759910149792</v>
      </c>
    </row>
    <row r="120" spans="1:12" x14ac:dyDescent="0.25">
      <c r="A120">
        <v>117</v>
      </c>
      <c r="B120" s="2">
        <v>36404</v>
      </c>
      <c r="C120" s="1">
        <v>107371</v>
      </c>
      <c r="D120" t="str">
        <f t="shared" si="12"/>
        <v>1999</v>
      </c>
      <c r="E120" t="str">
        <f t="shared" si="13"/>
        <v>September</v>
      </c>
      <c r="F120">
        <f t="shared" si="14"/>
        <v>139021.34520110732</v>
      </c>
      <c r="G120">
        <f t="shared" si="15"/>
        <v>1.0142202557133111</v>
      </c>
      <c r="H120" s="19">
        <f t="shared" si="16"/>
        <v>140998.26427947555</v>
      </c>
      <c r="I120" s="4">
        <f t="shared" si="17"/>
        <v>-33627.264279475552</v>
      </c>
      <c r="J120" s="4">
        <f t="shared" si="18"/>
        <v>33627.264279475552</v>
      </c>
      <c r="K120" s="4">
        <f t="shared" si="19"/>
        <v>1130792902.9216924</v>
      </c>
      <c r="L120" s="10">
        <f t="shared" si="20"/>
        <v>0.31318758584231826</v>
      </c>
    </row>
    <row r="121" spans="1:12" x14ac:dyDescent="0.25">
      <c r="A121">
        <v>118</v>
      </c>
      <c r="B121" s="2">
        <v>36434</v>
      </c>
      <c r="C121" s="1">
        <v>81339</v>
      </c>
      <c r="D121" t="str">
        <f t="shared" si="12"/>
        <v>1999</v>
      </c>
      <c r="E121" t="str">
        <f t="shared" si="13"/>
        <v>October</v>
      </c>
      <c r="F121">
        <f t="shared" si="14"/>
        <v>139464.99308588356</v>
      </c>
      <c r="G121">
        <f t="shared" si="15"/>
        <v>1.0427397293727916</v>
      </c>
      <c r="H121" s="19">
        <f t="shared" si="16"/>
        <v>145425.68914735247</v>
      </c>
      <c r="I121" s="4">
        <f t="shared" si="17"/>
        <v>-64086.689147352474</v>
      </c>
      <c r="J121" s="4">
        <f t="shared" si="18"/>
        <v>64086.689147352474</v>
      </c>
      <c r="K121" s="4">
        <f t="shared" si="19"/>
        <v>4107103725.8693852</v>
      </c>
      <c r="L121" s="10">
        <f t="shared" si="20"/>
        <v>0.78789620166651264</v>
      </c>
    </row>
    <row r="122" spans="1:12" x14ac:dyDescent="0.25">
      <c r="A122">
        <v>119</v>
      </c>
      <c r="B122" s="2">
        <v>36465</v>
      </c>
      <c r="C122" s="1">
        <v>80401</v>
      </c>
      <c r="D122" t="str">
        <f t="shared" si="12"/>
        <v>1999</v>
      </c>
      <c r="E122" t="str">
        <f t="shared" si="13"/>
        <v>November</v>
      </c>
      <c r="F122">
        <f t="shared" si="14"/>
        <v>139908.64097065976</v>
      </c>
      <c r="G122">
        <f t="shared" si="15"/>
        <v>1.0139730232081001</v>
      </c>
      <c r="H122" s="19">
        <f t="shared" si="16"/>
        <v>141863.58765795655</v>
      </c>
      <c r="I122" s="4">
        <f t="shared" si="17"/>
        <v>-61462.587657956552</v>
      </c>
      <c r="J122" s="4">
        <f t="shared" si="18"/>
        <v>61462.587657956552</v>
      </c>
      <c r="K122" s="4">
        <f t="shared" si="19"/>
        <v>3777649681.6119928</v>
      </c>
      <c r="L122" s="10">
        <f t="shared" si="20"/>
        <v>0.76445053740571078</v>
      </c>
    </row>
    <row r="123" spans="1:12" x14ac:dyDescent="0.25">
      <c r="A123">
        <v>120</v>
      </c>
      <c r="B123" s="2">
        <v>36495</v>
      </c>
      <c r="C123" s="1">
        <v>78346</v>
      </c>
      <c r="D123" t="str">
        <f t="shared" si="12"/>
        <v>1999</v>
      </c>
      <c r="E123" t="str">
        <f t="shared" si="13"/>
        <v>December</v>
      </c>
      <c r="F123">
        <f t="shared" si="14"/>
        <v>140352.28885543597</v>
      </c>
      <c r="G123">
        <f t="shared" si="15"/>
        <v>1.111728763039743</v>
      </c>
      <c r="H123" s="19">
        <f t="shared" si="16"/>
        <v>156033.67647905054</v>
      </c>
      <c r="I123" s="4">
        <f t="shared" si="17"/>
        <v>-77687.67647905054</v>
      </c>
      <c r="J123" s="4">
        <f t="shared" si="18"/>
        <v>77687.67647905054</v>
      </c>
      <c r="K123" s="4">
        <f t="shared" si="19"/>
        <v>6035375076.7136221</v>
      </c>
      <c r="L123" s="10">
        <f t="shared" si="20"/>
        <v>0.99159722869132494</v>
      </c>
    </row>
    <row r="124" spans="1:12" x14ac:dyDescent="0.25">
      <c r="A124">
        <v>121</v>
      </c>
      <c r="B124" s="2">
        <v>36526</v>
      </c>
      <c r="C124" s="1">
        <v>83998</v>
      </c>
      <c r="D124" t="str">
        <f t="shared" si="12"/>
        <v>2000</v>
      </c>
      <c r="E124" t="str">
        <f t="shared" si="13"/>
        <v>January</v>
      </c>
      <c r="F124">
        <f t="shared" si="14"/>
        <v>140795.9367402122</v>
      </c>
      <c r="G124">
        <f t="shared" si="15"/>
        <v>0.88086830169734098</v>
      </c>
      <c r="H124" s="19">
        <f t="shared" si="16"/>
        <v>124022.67768223697</v>
      </c>
      <c r="I124" s="4">
        <f t="shared" si="17"/>
        <v>-40024.677682236972</v>
      </c>
      <c r="J124" s="4">
        <f t="shared" si="18"/>
        <v>40024.677682236972</v>
      </c>
      <c r="K124" s="4">
        <f t="shared" si="19"/>
        <v>1601974823.5669584</v>
      </c>
      <c r="L124" s="10">
        <f t="shared" si="20"/>
        <v>0.47649560325527957</v>
      </c>
    </row>
    <row r="125" spans="1:12" x14ac:dyDescent="0.25">
      <c r="A125">
        <v>122</v>
      </c>
      <c r="B125" s="2">
        <v>36557</v>
      </c>
      <c r="C125" s="1">
        <v>98936</v>
      </c>
      <c r="D125" t="str">
        <f t="shared" si="12"/>
        <v>2000</v>
      </c>
      <c r="E125" t="str">
        <f t="shared" si="13"/>
        <v>February</v>
      </c>
      <c r="F125">
        <f t="shared" si="14"/>
        <v>141239.58462498841</v>
      </c>
      <c r="G125">
        <f t="shared" si="15"/>
        <v>0.83016692625609334</v>
      </c>
      <c r="H125" s="19">
        <f t="shared" si="16"/>
        <v>117252.431833814</v>
      </c>
      <c r="I125" s="4">
        <f t="shared" si="17"/>
        <v>-18316.431833814</v>
      </c>
      <c r="J125" s="4">
        <f t="shared" si="18"/>
        <v>18316.431833814</v>
      </c>
      <c r="K125" s="4">
        <f t="shared" si="19"/>
        <v>335491675.12275487</v>
      </c>
      <c r="L125" s="10">
        <f t="shared" si="20"/>
        <v>0.18513414564783295</v>
      </c>
    </row>
    <row r="126" spans="1:12" x14ac:dyDescent="0.25">
      <c r="A126">
        <v>123</v>
      </c>
      <c r="B126" s="2">
        <v>36586</v>
      </c>
      <c r="C126" s="1">
        <v>92716</v>
      </c>
      <c r="D126" t="str">
        <f t="shared" si="12"/>
        <v>2000</v>
      </c>
      <c r="E126" t="str">
        <f t="shared" si="13"/>
        <v>March</v>
      </c>
      <c r="F126">
        <f t="shared" si="14"/>
        <v>141683.23250976461</v>
      </c>
      <c r="G126">
        <f t="shared" si="15"/>
        <v>0.98332674262300346</v>
      </c>
      <c r="H126" s="19">
        <f t="shared" si="16"/>
        <v>139320.91150812447</v>
      </c>
      <c r="I126" s="4">
        <f t="shared" si="17"/>
        <v>-46604.911508124467</v>
      </c>
      <c r="J126" s="4">
        <f t="shared" si="18"/>
        <v>46604.911508124467</v>
      </c>
      <c r="K126" s="4">
        <f t="shared" si="19"/>
        <v>2172017776.6801124</v>
      </c>
      <c r="L126" s="10">
        <f t="shared" si="20"/>
        <v>0.50266309491484173</v>
      </c>
    </row>
    <row r="127" spans="1:12" x14ac:dyDescent="0.25">
      <c r="A127">
        <v>124</v>
      </c>
      <c r="B127" s="2">
        <v>36617</v>
      </c>
      <c r="C127" s="1">
        <v>113309</v>
      </c>
      <c r="D127" t="str">
        <f t="shared" si="12"/>
        <v>2000</v>
      </c>
      <c r="E127" t="str">
        <f t="shared" si="13"/>
        <v>April</v>
      </c>
      <c r="F127">
        <f t="shared" si="14"/>
        <v>142126.88039454084</v>
      </c>
      <c r="G127">
        <f t="shared" si="15"/>
        <v>0.93658687187562784</v>
      </c>
      <c r="H127" s="19">
        <f t="shared" si="16"/>
        <v>133114.17031816451</v>
      </c>
      <c r="I127" s="4">
        <f t="shared" si="17"/>
        <v>-19805.170318164513</v>
      </c>
      <c r="J127" s="4">
        <f t="shared" si="18"/>
        <v>19805.170318164513</v>
      </c>
      <c r="K127" s="4">
        <f t="shared" si="19"/>
        <v>392244771.33150464</v>
      </c>
      <c r="L127" s="10">
        <f t="shared" si="20"/>
        <v>0.17478903104046911</v>
      </c>
    </row>
    <row r="128" spans="1:12" x14ac:dyDescent="0.25">
      <c r="A128">
        <v>125</v>
      </c>
      <c r="B128" s="2">
        <v>36647</v>
      </c>
      <c r="C128" s="1">
        <v>123089</v>
      </c>
      <c r="D128" t="str">
        <f t="shared" si="12"/>
        <v>2000</v>
      </c>
      <c r="E128" t="str">
        <f t="shared" si="13"/>
        <v>May</v>
      </c>
      <c r="F128">
        <f t="shared" si="14"/>
        <v>142570.52827931705</v>
      </c>
      <c r="G128">
        <f t="shared" si="15"/>
        <v>0.97609322051065506</v>
      </c>
      <c r="H128" s="19">
        <f t="shared" si="16"/>
        <v>139162.12609806401</v>
      </c>
      <c r="I128" s="4">
        <f t="shared" si="17"/>
        <v>-16073.126098064007</v>
      </c>
      <c r="J128" s="4">
        <f t="shared" si="18"/>
        <v>16073.126098064007</v>
      </c>
      <c r="K128" s="4">
        <f t="shared" si="19"/>
        <v>258345382.56426629</v>
      </c>
      <c r="L128" s="10">
        <f t="shared" si="20"/>
        <v>0.13058133625315022</v>
      </c>
    </row>
    <row r="129" spans="1:12" x14ac:dyDescent="0.25">
      <c r="A129">
        <v>126</v>
      </c>
      <c r="B129" s="2">
        <v>36678</v>
      </c>
      <c r="C129" s="1">
        <v>115922</v>
      </c>
      <c r="D129" t="str">
        <f t="shared" si="12"/>
        <v>2000</v>
      </c>
      <c r="E129" t="str">
        <f t="shared" si="13"/>
        <v>June</v>
      </c>
      <c r="F129">
        <f t="shared" si="14"/>
        <v>143014.17616409325</v>
      </c>
      <c r="G129">
        <f t="shared" si="15"/>
        <v>0.98072084700089668</v>
      </c>
      <c r="H129" s="19">
        <f t="shared" si="16"/>
        <v>140256.98398078498</v>
      </c>
      <c r="I129" s="4">
        <f t="shared" si="17"/>
        <v>-24334.983980784978</v>
      </c>
      <c r="J129" s="4">
        <f t="shared" si="18"/>
        <v>24334.983980784978</v>
      </c>
      <c r="K129" s="4">
        <f t="shared" si="19"/>
        <v>592191445.34506154</v>
      </c>
      <c r="L129" s="10">
        <f t="shared" si="20"/>
        <v>0.20992550146464845</v>
      </c>
    </row>
    <row r="130" spans="1:12" x14ac:dyDescent="0.25">
      <c r="A130">
        <v>127</v>
      </c>
      <c r="B130" s="2">
        <v>36708</v>
      </c>
      <c r="C130" s="1">
        <v>121700</v>
      </c>
      <c r="D130" t="str">
        <f t="shared" si="12"/>
        <v>2000</v>
      </c>
      <c r="E130" t="str">
        <f t="shared" si="13"/>
        <v>July</v>
      </c>
      <c r="F130">
        <f t="shared" si="14"/>
        <v>143457.82404886949</v>
      </c>
      <c r="G130">
        <f t="shared" si="15"/>
        <v>1.0385167675850244</v>
      </c>
      <c r="H130" s="19">
        <f t="shared" si="16"/>
        <v>148983.35571601312</v>
      </c>
      <c r="I130" s="4">
        <f t="shared" si="17"/>
        <v>-27283.355716013117</v>
      </c>
      <c r="J130" s="4">
        <f t="shared" si="18"/>
        <v>27283.355716013117</v>
      </c>
      <c r="K130" s="4">
        <f t="shared" si="19"/>
        <v>744381499.12650561</v>
      </c>
      <c r="L130" s="10">
        <f t="shared" si="20"/>
        <v>0.22418533866896562</v>
      </c>
    </row>
    <row r="131" spans="1:12" x14ac:dyDescent="0.25">
      <c r="A131">
        <v>128</v>
      </c>
      <c r="B131" s="2">
        <v>36739</v>
      </c>
      <c r="C131" s="1">
        <v>134259</v>
      </c>
      <c r="D131" t="str">
        <f t="shared" si="12"/>
        <v>2000</v>
      </c>
      <c r="E131" t="str">
        <f t="shared" si="13"/>
        <v>August</v>
      </c>
      <c r="F131">
        <f t="shared" si="14"/>
        <v>143901.47193364569</v>
      </c>
      <c r="G131">
        <f t="shared" si="15"/>
        <v>1.0763038061901868</v>
      </c>
      <c r="H131" s="19">
        <f t="shared" si="16"/>
        <v>154881.7019585532</v>
      </c>
      <c r="I131" s="4">
        <f t="shared" si="17"/>
        <v>-20622.701958553196</v>
      </c>
      <c r="J131" s="4">
        <f t="shared" si="18"/>
        <v>20622.701958553196</v>
      </c>
      <c r="K131" s="4">
        <f t="shared" si="19"/>
        <v>425295836.07131386</v>
      </c>
      <c r="L131" s="10">
        <f t="shared" si="20"/>
        <v>0.15360386982290347</v>
      </c>
    </row>
    <row r="132" spans="1:12" x14ac:dyDescent="0.25">
      <c r="A132">
        <v>129</v>
      </c>
      <c r="B132" s="2">
        <v>36770</v>
      </c>
      <c r="C132" s="1">
        <v>120680</v>
      </c>
      <c r="D132" t="str">
        <f t="shared" si="12"/>
        <v>2000</v>
      </c>
      <c r="E132" t="str">
        <f t="shared" si="13"/>
        <v>September</v>
      </c>
      <c r="F132">
        <f t="shared" si="14"/>
        <v>144345.1198184219</v>
      </c>
      <c r="G132">
        <f t="shared" si="15"/>
        <v>1.0142202557133111</v>
      </c>
      <c r="H132" s="19">
        <f t="shared" si="16"/>
        <v>146397.74433320839</v>
      </c>
      <c r="I132" s="4">
        <f t="shared" si="17"/>
        <v>-25717.744333208393</v>
      </c>
      <c r="J132" s="4">
        <f t="shared" si="18"/>
        <v>25717.744333208393</v>
      </c>
      <c r="K132" s="4">
        <f t="shared" si="19"/>
        <v>661402373.58827245</v>
      </c>
      <c r="L132" s="10">
        <f t="shared" si="20"/>
        <v>0.21310693017242618</v>
      </c>
    </row>
    <row r="133" spans="1:12" x14ac:dyDescent="0.25">
      <c r="A133">
        <v>130</v>
      </c>
      <c r="B133" s="2">
        <v>36800</v>
      </c>
      <c r="C133" s="1">
        <v>130493</v>
      </c>
      <c r="D133" t="str">
        <f t="shared" ref="D133:D196" si="21">TEXT(B133, "yyyy")</f>
        <v>2000</v>
      </c>
      <c r="E133" t="str">
        <f t="shared" ref="E133:E196" si="22">TEXT(B133, "mmmm")</f>
        <v>October</v>
      </c>
      <c r="F133">
        <f t="shared" ref="F133:F196" si="23">$H$1+($J$1*A133)</f>
        <v>144788.76770319813</v>
      </c>
      <c r="G133">
        <f t="shared" ref="G133:G196" si="24">VLOOKUP(E133,$T$8:$W$19,4,FALSE)</f>
        <v>1.0427397293727916</v>
      </c>
      <c r="H133" s="19">
        <f t="shared" ref="H133:H196" si="25">F133*G133</f>
        <v>150977.00045105279</v>
      </c>
      <c r="I133" s="4">
        <f t="shared" ref="I133:I196" si="26">C133-H133</f>
        <v>-20484.000451052794</v>
      </c>
      <c r="J133" s="4">
        <f t="shared" ref="J133:J196" si="27">ABS(I133)</f>
        <v>20484.000451052794</v>
      </c>
      <c r="K133" s="4">
        <f t="shared" ref="K133:K196" si="28">J133^2</f>
        <v>419594274.4787311</v>
      </c>
      <c r="L133" s="10">
        <f t="shared" ref="L133:L196" si="29">J133/C133</f>
        <v>0.15697394075584739</v>
      </c>
    </row>
    <row r="134" spans="1:12" x14ac:dyDescent="0.25">
      <c r="A134">
        <v>131</v>
      </c>
      <c r="B134" s="2">
        <v>36831</v>
      </c>
      <c r="C134" s="1">
        <v>125055</v>
      </c>
      <c r="D134" t="str">
        <f t="shared" si="21"/>
        <v>2000</v>
      </c>
      <c r="E134" t="str">
        <f t="shared" si="22"/>
        <v>November</v>
      </c>
      <c r="F134">
        <f t="shared" si="23"/>
        <v>145232.41558797433</v>
      </c>
      <c r="G134">
        <f t="shared" si="24"/>
        <v>1.0139730232081001</v>
      </c>
      <c r="H134" s="19">
        <f t="shared" si="25"/>
        <v>147261.75150155355</v>
      </c>
      <c r="I134" s="4">
        <f t="shared" si="26"/>
        <v>-22206.751501553546</v>
      </c>
      <c r="J134" s="4">
        <f t="shared" si="27"/>
        <v>22206.751501553546</v>
      </c>
      <c r="K134" s="4">
        <f t="shared" si="28"/>
        <v>493139812.25175071</v>
      </c>
      <c r="L134" s="10">
        <f t="shared" si="29"/>
        <v>0.17757587862583302</v>
      </c>
    </row>
    <row r="135" spans="1:12" x14ac:dyDescent="0.25">
      <c r="A135">
        <v>132</v>
      </c>
      <c r="B135" s="2">
        <v>36861</v>
      </c>
      <c r="C135" s="1">
        <v>151595</v>
      </c>
      <c r="D135" t="str">
        <f t="shared" si="21"/>
        <v>2000</v>
      </c>
      <c r="E135" t="str">
        <f t="shared" si="22"/>
        <v>December</v>
      </c>
      <c r="F135">
        <f t="shared" si="23"/>
        <v>145676.06347275054</v>
      </c>
      <c r="G135">
        <f t="shared" si="24"/>
        <v>1.111728763039743</v>
      </c>
      <c r="H135" s="19">
        <f t="shared" si="25"/>
        <v>161952.26984906005</v>
      </c>
      <c r="I135" s="4">
        <f t="shared" si="26"/>
        <v>-10357.269849060045</v>
      </c>
      <c r="J135" s="4">
        <f t="shared" si="27"/>
        <v>10357.269849060045</v>
      </c>
      <c r="K135" s="4">
        <f t="shared" si="28"/>
        <v>107273038.72624829</v>
      </c>
      <c r="L135" s="10">
        <f t="shared" si="29"/>
        <v>6.8321975322801182E-2</v>
      </c>
    </row>
    <row r="136" spans="1:12" x14ac:dyDescent="0.25">
      <c r="A136">
        <v>133</v>
      </c>
      <c r="B136" s="2">
        <v>36892</v>
      </c>
      <c r="C136" s="1">
        <v>123877</v>
      </c>
      <c r="D136" t="str">
        <f t="shared" si="21"/>
        <v>2001</v>
      </c>
      <c r="E136" t="str">
        <f t="shared" si="22"/>
        <v>January</v>
      </c>
      <c r="F136">
        <f t="shared" si="23"/>
        <v>146119.71135752674</v>
      </c>
      <c r="G136">
        <f t="shared" si="24"/>
        <v>0.88086830169734098</v>
      </c>
      <c r="H136" s="19">
        <f t="shared" si="25"/>
        <v>128712.22198801025</v>
      </c>
      <c r="I136" s="4">
        <f t="shared" si="26"/>
        <v>-4835.2219880102493</v>
      </c>
      <c r="J136" s="4">
        <f t="shared" si="27"/>
        <v>4835.2219880102493</v>
      </c>
      <c r="K136" s="4">
        <f t="shared" si="28"/>
        <v>23379371.673337787</v>
      </c>
      <c r="L136" s="10">
        <f t="shared" si="29"/>
        <v>3.9032443375366287E-2</v>
      </c>
    </row>
    <row r="137" spans="1:12" x14ac:dyDescent="0.25">
      <c r="A137">
        <v>134</v>
      </c>
      <c r="B137" s="2">
        <v>36923</v>
      </c>
      <c r="C137" s="1">
        <v>118303</v>
      </c>
      <c r="D137" t="str">
        <f t="shared" si="21"/>
        <v>2001</v>
      </c>
      <c r="E137" t="str">
        <f t="shared" si="22"/>
        <v>February</v>
      </c>
      <c r="F137">
        <f t="shared" si="23"/>
        <v>146563.35924230298</v>
      </c>
      <c r="G137">
        <f t="shared" si="24"/>
        <v>0.83016692625609334</v>
      </c>
      <c r="H137" s="19">
        <f t="shared" si="25"/>
        <v>121672.05344395025</v>
      </c>
      <c r="I137" s="4">
        <f t="shared" si="26"/>
        <v>-3369.0534439502517</v>
      </c>
      <c r="J137" s="4">
        <f t="shared" si="27"/>
        <v>3369.0534439502517</v>
      </c>
      <c r="K137" s="4">
        <f t="shared" si="28"/>
        <v>11350521.108193051</v>
      </c>
      <c r="L137" s="10">
        <f t="shared" si="29"/>
        <v>2.8478174213251158E-2</v>
      </c>
    </row>
    <row r="138" spans="1:12" x14ac:dyDescent="0.25">
      <c r="A138">
        <v>135</v>
      </c>
      <c r="B138" s="2">
        <v>36951</v>
      </c>
      <c r="C138" s="1">
        <v>155105</v>
      </c>
      <c r="D138" t="str">
        <f t="shared" si="21"/>
        <v>2001</v>
      </c>
      <c r="E138" t="str">
        <f t="shared" si="22"/>
        <v>March</v>
      </c>
      <c r="F138">
        <f t="shared" si="23"/>
        <v>147007.00712707918</v>
      </c>
      <c r="G138">
        <f t="shared" si="24"/>
        <v>0.98332674262300346</v>
      </c>
      <c r="H138" s="19">
        <f t="shared" si="25"/>
        <v>144555.92146102744</v>
      </c>
      <c r="I138" s="4">
        <f t="shared" si="26"/>
        <v>10549.078538972564</v>
      </c>
      <c r="J138" s="4">
        <f t="shared" si="27"/>
        <v>10549.078538972564</v>
      </c>
      <c r="K138" s="4">
        <f t="shared" si="28"/>
        <v>111283058.02141154</v>
      </c>
      <c r="L138" s="10">
        <f t="shared" si="29"/>
        <v>6.801249823650149E-2</v>
      </c>
    </row>
    <row r="139" spans="1:12" x14ac:dyDescent="0.25">
      <c r="A139">
        <v>136</v>
      </c>
      <c r="B139" s="2">
        <v>36982</v>
      </c>
      <c r="C139" s="1">
        <v>139920</v>
      </c>
      <c r="D139" t="str">
        <f t="shared" si="21"/>
        <v>2001</v>
      </c>
      <c r="E139" t="str">
        <f t="shared" si="22"/>
        <v>April</v>
      </c>
      <c r="F139">
        <f t="shared" si="23"/>
        <v>147450.65501185539</v>
      </c>
      <c r="G139">
        <f t="shared" si="24"/>
        <v>0.93658687187562784</v>
      </c>
      <c r="H139" s="19">
        <f t="shared" si="25"/>
        <v>138100.34773356601</v>
      </c>
      <c r="I139" s="4">
        <f t="shared" si="26"/>
        <v>1819.6522664339864</v>
      </c>
      <c r="J139" s="4">
        <f t="shared" si="27"/>
        <v>1819.6522664339864</v>
      </c>
      <c r="K139" s="4">
        <f t="shared" si="28"/>
        <v>3311134.3707383433</v>
      </c>
      <c r="L139" s="10">
        <f t="shared" si="29"/>
        <v>1.300494758743558E-2</v>
      </c>
    </row>
    <row r="140" spans="1:12" x14ac:dyDescent="0.25">
      <c r="A140">
        <v>137</v>
      </c>
      <c r="B140" s="2">
        <v>37012</v>
      </c>
      <c r="C140" s="1">
        <v>152816</v>
      </c>
      <c r="D140" t="str">
        <f t="shared" si="21"/>
        <v>2001</v>
      </c>
      <c r="E140" t="str">
        <f t="shared" si="22"/>
        <v>May</v>
      </c>
      <c r="F140">
        <f t="shared" si="23"/>
        <v>147894.30289663159</v>
      </c>
      <c r="G140">
        <f t="shared" si="24"/>
        <v>0.97609322051065506</v>
      </c>
      <c r="H140" s="19">
        <f t="shared" si="25"/>
        <v>144358.62640955142</v>
      </c>
      <c r="I140" s="4">
        <f t="shared" si="26"/>
        <v>8457.3735904485802</v>
      </c>
      <c r="J140" s="4">
        <f t="shared" si="27"/>
        <v>8457.3735904485802</v>
      </c>
      <c r="K140" s="4">
        <f t="shared" si="28"/>
        <v>71527168.048417106</v>
      </c>
      <c r="L140" s="10">
        <f t="shared" si="29"/>
        <v>5.5343508470635142E-2</v>
      </c>
    </row>
    <row r="141" spans="1:12" x14ac:dyDescent="0.25">
      <c r="A141">
        <v>138</v>
      </c>
      <c r="B141" s="2">
        <v>37043</v>
      </c>
      <c r="C141" s="1">
        <v>133510</v>
      </c>
      <c r="D141" t="str">
        <f t="shared" si="21"/>
        <v>2001</v>
      </c>
      <c r="E141" t="str">
        <f t="shared" si="22"/>
        <v>June</v>
      </c>
      <c r="F141">
        <f t="shared" si="23"/>
        <v>148337.95078140782</v>
      </c>
      <c r="G141">
        <f t="shared" si="24"/>
        <v>0.98072084700089668</v>
      </c>
      <c r="H141" s="19">
        <f t="shared" si="25"/>
        <v>145478.1207327196</v>
      </c>
      <c r="I141" s="4">
        <f t="shared" si="26"/>
        <v>-11968.120732719603</v>
      </c>
      <c r="J141" s="4">
        <f t="shared" si="27"/>
        <v>11968.120732719603</v>
      </c>
      <c r="K141" s="4">
        <f t="shared" si="28"/>
        <v>143235913.87295279</v>
      </c>
      <c r="L141" s="10">
        <f t="shared" si="29"/>
        <v>8.9642129673579526E-2</v>
      </c>
    </row>
    <row r="142" spans="1:12" x14ac:dyDescent="0.25">
      <c r="A142">
        <v>139</v>
      </c>
      <c r="B142" s="2">
        <v>37073</v>
      </c>
      <c r="C142" s="1">
        <v>138828</v>
      </c>
      <c r="D142" t="str">
        <f t="shared" si="21"/>
        <v>2001</v>
      </c>
      <c r="E142" t="str">
        <f t="shared" si="22"/>
        <v>July</v>
      </c>
      <c r="F142">
        <f t="shared" si="23"/>
        <v>148781.59866618403</v>
      </c>
      <c r="G142">
        <f t="shared" si="24"/>
        <v>1.0385167675850244</v>
      </c>
      <c r="H142" s="19">
        <f t="shared" si="25"/>
        <v>154512.18492293783</v>
      </c>
      <c r="I142" s="4">
        <f t="shared" si="26"/>
        <v>-15684.184922937828</v>
      </c>
      <c r="J142" s="4">
        <f t="shared" si="27"/>
        <v>15684.184922937828</v>
      </c>
      <c r="K142" s="4">
        <f t="shared" si="28"/>
        <v>245993656.69691026</v>
      </c>
      <c r="L142" s="10">
        <f t="shared" si="29"/>
        <v>0.11297565997448518</v>
      </c>
    </row>
    <row r="143" spans="1:12" x14ac:dyDescent="0.25">
      <c r="A143">
        <v>140</v>
      </c>
      <c r="B143" s="2">
        <v>37104</v>
      </c>
      <c r="C143" s="1">
        <v>139347</v>
      </c>
      <c r="D143" t="str">
        <f t="shared" si="21"/>
        <v>2001</v>
      </c>
      <c r="E143" t="str">
        <f t="shared" si="22"/>
        <v>August</v>
      </c>
      <c r="F143">
        <f t="shared" si="23"/>
        <v>149225.24655096023</v>
      </c>
      <c r="G143">
        <f t="shared" si="24"/>
        <v>1.0763038061901868</v>
      </c>
      <c r="H143" s="19">
        <f t="shared" si="25"/>
        <v>160611.70084246754</v>
      </c>
      <c r="I143" s="4">
        <f t="shared" si="26"/>
        <v>-21264.700842467544</v>
      </c>
      <c r="J143" s="4">
        <f t="shared" si="27"/>
        <v>21264.700842467544</v>
      </c>
      <c r="K143" s="4">
        <f t="shared" si="28"/>
        <v>452187501.91963989</v>
      </c>
      <c r="L143" s="10">
        <f t="shared" si="29"/>
        <v>0.15260250197325773</v>
      </c>
    </row>
    <row r="144" spans="1:12" x14ac:dyDescent="0.25">
      <c r="A144">
        <v>141</v>
      </c>
      <c r="B144" s="2">
        <v>37135</v>
      </c>
      <c r="C144" s="1">
        <v>108303</v>
      </c>
      <c r="D144" t="str">
        <f t="shared" si="21"/>
        <v>2001</v>
      </c>
      <c r="E144" t="str">
        <f t="shared" si="22"/>
        <v>September</v>
      </c>
      <c r="F144">
        <f t="shared" si="23"/>
        <v>149668.89443573647</v>
      </c>
      <c r="G144">
        <f t="shared" si="24"/>
        <v>1.0142202557133111</v>
      </c>
      <c r="H144" s="19">
        <f t="shared" si="25"/>
        <v>151797.22438694121</v>
      </c>
      <c r="I144" s="4">
        <f t="shared" si="26"/>
        <v>-43494.224386941205</v>
      </c>
      <c r="J144" s="4">
        <f t="shared" si="27"/>
        <v>43494.224386941205</v>
      </c>
      <c r="K144" s="4">
        <f t="shared" si="28"/>
        <v>1891747555.0215909</v>
      </c>
      <c r="L144" s="10">
        <f t="shared" si="29"/>
        <v>0.40159759551389346</v>
      </c>
    </row>
    <row r="145" spans="1:12" x14ac:dyDescent="0.25">
      <c r="A145">
        <v>142</v>
      </c>
      <c r="B145" s="2">
        <v>37165</v>
      </c>
      <c r="C145" s="1">
        <v>125664</v>
      </c>
      <c r="D145" t="str">
        <f t="shared" si="21"/>
        <v>2001</v>
      </c>
      <c r="E145" t="str">
        <f t="shared" si="22"/>
        <v>October</v>
      </c>
      <c r="F145">
        <f t="shared" si="23"/>
        <v>150112.54232051267</v>
      </c>
      <c r="G145">
        <f t="shared" si="24"/>
        <v>1.0427397293727916</v>
      </c>
      <c r="H145" s="19">
        <f t="shared" si="25"/>
        <v>156528.31175475311</v>
      </c>
      <c r="I145" s="4">
        <f t="shared" si="26"/>
        <v>-30864.311754753115</v>
      </c>
      <c r="J145" s="4">
        <f t="shared" si="27"/>
        <v>30864.311754753115</v>
      </c>
      <c r="K145" s="4">
        <f t="shared" si="28"/>
        <v>952605740.09459126</v>
      </c>
      <c r="L145" s="10">
        <f t="shared" si="29"/>
        <v>0.24560981470232615</v>
      </c>
    </row>
    <row r="146" spans="1:12" x14ac:dyDescent="0.25">
      <c r="A146">
        <v>143</v>
      </c>
      <c r="B146" s="2">
        <v>37196</v>
      </c>
      <c r="C146" s="1">
        <v>126197</v>
      </c>
      <c r="D146" t="str">
        <f t="shared" si="21"/>
        <v>2001</v>
      </c>
      <c r="E146" t="str">
        <f t="shared" si="22"/>
        <v>November</v>
      </c>
      <c r="F146">
        <f t="shared" si="23"/>
        <v>150556.19020528888</v>
      </c>
      <c r="G146">
        <f t="shared" si="24"/>
        <v>1.0139730232081001</v>
      </c>
      <c r="H146" s="19">
        <f t="shared" si="25"/>
        <v>152659.91534515051</v>
      </c>
      <c r="I146" s="4">
        <f t="shared" si="26"/>
        <v>-26462.915345150512</v>
      </c>
      <c r="J146" s="4">
        <f t="shared" si="27"/>
        <v>26462.915345150512</v>
      </c>
      <c r="K146" s="4">
        <f t="shared" si="28"/>
        <v>700285888.56460238</v>
      </c>
      <c r="L146" s="10">
        <f t="shared" si="29"/>
        <v>0.2096952807527161</v>
      </c>
    </row>
    <row r="147" spans="1:12" x14ac:dyDescent="0.25">
      <c r="A147">
        <v>144</v>
      </c>
      <c r="B147" s="2">
        <v>37226</v>
      </c>
      <c r="C147" s="1">
        <v>125058</v>
      </c>
      <c r="D147" t="str">
        <f t="shared" si="21"/>
        <v>2001</v>
      </c>
      <c r="E147" t="str">
        <f t="shared" si="22"/>
        <v>December</v>
      </c>
      <c r="F147">
        <f t="shared" si="23"/>
        <v>150999.83809006511</v>
      </c>
      <c r="G147">
        <f t="shared" si="24"/>
        <v>1.111728763039743</v>
      </c>
      <c r="H147" s="19">
        <f t="shared" si="25"/>
        <v>167870.86321906955</v>
      </c>
      <c r="I147" s="4">
        <f t="shared" si="26"/>
        <v>-42812.86321906955</v>
      </c>
      <c r="J147" s="4">
        <f t="shared" si="27"/>
        <v>42812.86321906955</v>
      </c>
      <c r="K147" s="4">
        <f t="shared" si="28"/>
        <v>1832941257.0147583</v>
      </c>
      <c r="L147" s="10">
        <f t="shared" si="29"/>
        <v>0.34234405810959356</v>
      </c>
    </row>
    <row r="148" spans="1:12" x14ac:dyDescent="0.25">
      <c r="A148">
        <v>145</v>
      </c>
      <c r="B148" s="2">
        <v>37257</v>
      </c>
      <c r="C148" s="1">
        <v>114671</v>
      </c>
      <c r="D148" t="str">
        <f t="shared" si="21"/>
        <v>2002</v>
      </c>
      <c r="E148" t="str">
        <f t="shared" si="22"/>
        <v>January</v>
      </c>
      <c r="F148">
        <f t="shared" si="23"/>
        <v>151443.48597484131</v>
      </c>
      <c r="G148">
        <f t="shared" si="24"/>
        <v>0.88086830169734098</v>
      </c>
      <c r="H148" s="19">
        <f t="shared" si="25"/>
        <v>133401.76629378356</v>
      </c>
      <c r="I148" s="4">
        <f t="shared" si="26"/>
        <v>-18730.766293783556</v>
      </c>
      <c r="J148" s="4">
        <f t="shared" si="27"/>
        <v>18730.766293783556</v>
      </c>
      <c r="K148" s="4">
        <f t="shared" si="28"/>
        <v>350841605.95233816</v>
      </c>
      <c r="L148" s="10">
        <f t="shared" si="29"/>
        <v>0.16334353318435835</v>
      </c>
    </row>
    <row r="149" spans="1:12" x14ac:dyDescent="0.25">
      <c r="A149">
        <v>146</v>
      </c>
      <c r="B149" s="2">
        <v>37288</v>
      </c>
      <c r="C149" s="1">
        <v>97388</v>
      </c>
      <c r="D149" t="str">
        <f t="shared" si="21"/>
        <v>2002</v>
      </c>
      <c r="E149" t="str">
        <f t="shared" si="22"/>
        <v>February</v>
      </c>
      <c r="F149">
        <f t="shared" si="23"/>
        <v>151887.13385961752</v>
      </c>
      <c r="G149">
        <f t="shared" si="24"/>
        <v>0.83016692625609334</v>
      </c>
      <c r="H149" s="19">
        <f t="shared" si="25"/>
        <v>126091.67505408647</v>
      </c>
      <c r="I149" s="4">
        <f t="shared" si="26"/>
        <v>-28703.675054086474</v>
      </c>
      <c r="J149" s="4">
        <f t="shared" si="27"/>
        <v>28703.675054086474</v>
      </c>
      <c r="K149" s="4">
        <f t="shared" si="28"/>
        <v>823900961.61058617</v>
      </c>
      <c r="L149" s="10">
        <f t="shared" si="29"/>
        <v>0.29473523487582121</v>
      </c>
    </row>
    <row r="150" spans="1:12" x14ac:dyDescent="0.25">
      <c r="A150">
        <v>147</v>
      </c>
      <c r="B150" s="2">
        <v>37316</v>
      </c>
      <c r="C150" s="1">
        <v>123553</v>
      </c>
      <c r="D150" t="str">
        <f t="shared" si="21"/>
        <v>2002</v>
      </c>
      <c r="E150" t="str">
        <f t="shared" si="22"/>
        <v>March</v>
      </c>
      <c r="F150">
        <f t="shared" si="23"/>
        <v>152330.78174439375</v>
      </c>
      <c r="G150">
        <f t="shared" si="24"/>
        <v>0.98332674262300346</v>
      </c>
      <c r="H150" s="19">
        <f t="shared" si="25"/>
        <v>149790.93141393038</v>
      </c>
      <c r="I150" s="4">
        <f t="shared" si="26"/>
        <v>-26237.931413930375</v>
      </c>
      <c r="J150" s="4">
        <f t="shared" si="27"/>
        <v>26237.931413930375</v>
      </c>
      <c r="K150" s="4">
        <f t="shared" si="28"/>
        <v>688429044.88211441</v>
      </c>
      <c r="L150" s="10">
        <f t="shared" si="29"/>
        <v>0.21236175094032825</v>
      </c>
    </row>
    <row r="151" spans="1:12" x14ac:dyDescent="0.25">
      <c r="A151">
        <v>148</v>
      </c>
      <c r="B151" s="2">
        <v>37347</v>
      </c>
      <c r="C151" s="1">
        <v>138638</v>
      </c>
      <c r="D151" t="str">
        <f t="shared" si="21"/>
        <v>2002</v>
      </c>
      <c r="E151" t="str">
        <f t="shared" si="22"/>
        <v>April</v>
      </c>
      <c r="F151">
        <f t="shared" si="23"/>
        <v>152774.42962916996</v>
      </c>
      <c r="G151">
        <f t="shared" si="24"/>
        <v>0.93658687187562784</v>
      </c>
      <c r="H151" s="19">
        <f t="shared" si="25"/>
        <v>143086.52514896751</v>
      </c>
      <c r="I151" s="4">
        <f t="shared" si="26"/>
        <v>-4448.5251489675138</v>
      </c>
      <c r="J151" s="4">
        <f t="shared" si="27"/>
        <v>4448.5251489675138</v>
      </c>
      <c r="K151" s="4">
        <f t="shared" si="28"/>
        <v>19789376.000996441</v>
      </c>
      <c r="L151" s="10">
        <f t="shared" si="29"/>
        <v>3.2087343650135706E-2</v>
      </c>
    </row>
    <row r="152" spans="1:12" x14ac:dyDescent="0.25">
      <c r="A152">
        <v>149</v>
      </c>
      <c r="B152" s="2">
        <v>37377</v>
      </c>
      <c r="C152" s="1">
        <v>122965</v>
      </c>
      <c r="D152" t="str">
        <f t="shared" si="21"/>
        <v>2002</v>
      </c>
      <c r="E152" t="str">
        <f t="shared" si="22"/>
        <v>May</v>
      </c>
      <c r="F152">
        <f t="shared" si="23"/>
        <v>153218.07751394616</v>
      </c>
      <c r="G152">
        <f t="shared" si="24"/>
        <v>0.97609322051065506</v>
      </c>
      <c r="H152" s="19">
        <f t="shared" si="25"/>
        <v>149555.12672103889</v>
      </c>
      <c r="I152" s="4">
        <f t="shared" si="26"/>
        <v>-26590.126721038891</v>
      </c>
      <c r="J152" s="4">
        <f t="shared" si="27"/>
        <v>26590.126721038891</v>
      </c>
      <c r="K152" s="4">
        <f t="shared" si="28"/>
        <v>707034839.04090643</v>
      </c>
      <c r="L152" s="10">
        <f t="shared" si="29"/>
        <v>0.21624142415353059</v>
      </c>
    </row>
    <row r="153" spans="1:12" x14ac:dyDescent="0.25">
      <c r="A153">
        <v>150</v>
      </c>
      <c r="B153" s="2">
        <v>37408</v>
      </c>
      <c r="C153" s="1">
        <v>107277</v>
      </c>
      <c r="D153" t="str">
        <f t="shared" si="21"/>
        <v>2002</v>
      </c>
      <c r="E153" t="str">
        <f t="shared" si="22"/>
        <v>June</v>
      </c>
      <c r="F153">
        <f t="shared" si="23"/>
        <v>153661.7253987224</v>
      </c>
      <c r="G153">
        <f t="shared" si="24"/>
        <v>0.98072084700089668</v>
      </c>
      <c r="H153" s="19">
        <f t="shared" si="25"/>
        <v>150699.25748465423</v>
      </c>
      <c r="I153" s="4">
        <f t="shared" si="26"/>
        <v>-43422.257484654227</v>
      </c>
      <c r="J153" s="4">
        <f t="shared" si="27"/>
        <v>43422.257484654227</v>
      </c>
      <c r="K153" s="4">
        <f t="shared" si="28"/>
        <v>1885492445.0636101</v>
      </c>
      <c r="L153" s="10">
        <f t="shared" si="29"/>
        <v>0.40476763411219763</v>
      </c>
    </row>
    <row r="154" spans="1:12" x14ac:dyDescent="0.25">
      <c r="A154">
        <v>151</v>
      </c>
      <c r="B154" s="2">
        <v>37438</v>
      </c>
      <c r="C154" s="1">
        <v>123485</v>
      </c>
      <c r="D154" t="str">
        <f t="shared" si="21"/>
        <v>2002</v>
      </c>
      <c r="E154" t="str">
        <f t="shared" si="22"/>
        <v>July</v>
      </c>
      <c r="F154">
        <f t="shared" si="23"/>
        <v>154105.3732834986</v>
      </c>
      <c r="G154">
        <f t="shared" si="24"/>
        <v>1.0385167675850244</v>
      </c>
      <c r="H154" s="19">
        <f t="shared" si="25"/>
        <v>160041.01412986254</v>
      </c>
      <c r="I154" s="4">
        <f t="shared" si="26"/>
        <v>-36556.014129862539</v>
      </c>
      <c r="J154" s="4">
        <f t="shared" si="27"/>
        <v>36556.014129862539</v>
      </c>
      <c r="K154" s="4">
        <f t="shared" si="28"/>
        <v>1336342169.0627096</v>
      </c>
      <c r="L154" s="10">
        <f t="shared" si="29"/>
        <v>0.29603607020984363</v>
      </c>
    </row>
    <row r="155" spans="1:12" x14ac:dyDescent="0.25">
      <c r="A155">
        <v>152</v>
      </c>
      <c r="B155" s="2">
        <v>37469</v>
      </c>
      <c r="C155" s="1">
        <v>126754</v>
      </c>
      <c r="D155" t="str">
        <f t="shared" si="21"/>
        <v>2002</v>
      </c>
      <c r="E155" t="str">
        <f t="shared" si="22"/>
        <v>August</v>
      </c>
      <c r="F155">
        <f t="shared" si="23"/>
        <v>154549.0211682748</v>
      </c>
      <c r="G155">
        <f t="shared" si="24"/>
        <v>1.0763038061901868</v>
      </c>
      <c r="H155" s="19">
        <f t="shared" si="25"/>
        <v>166341.69972638192</v>
      </c>
      <c r="I155" s="4">
        <f t="shared" si="26"/>
        <v>-39587.699726381921</v>
      </c>
      <c r="J155" s="4">
        <f t="shared" si="27"/>
        <v>39587.699726381921</v>
      </c>
      <c r="K155" s="4">
        <f t="shared" si="28"/>
        <v>1567185969.6261792</v>
      </c>
      <c r="L155" s="10">
        <f t="shared" si="29"/>
        <v>0.312319135698928</v>
      </c>
    </row>
    <row r="156" spans="1:12" x14ac:dyDescent="0.25">
      <c r="A156">
        <v>153</v>
      </c>
      <c r="B156" s="2">
        <v>37500</v>
      </c>
      <c r="C156" s="1">
        <v>129428</v>
      </c>
      <c r="D156" t="str">
        <f t="shared" si="21"/>
        <v>2002</v>
      </c>
      <c r="E156" t="str">
        <f t="shared" si="22"/>
        <v>September</v>
      </c>
      <c r="F156">
        <f t="shared" si="23"/>
        <v>154992.66905305104</v>
      </c>
      <c r="G156">
        <f t="shared" si="24"/>
        <v>1.0142202557133111</v>
      </c>
      <c r="H156" s="19">
        <f t="shared" si="25"/>
        <v>157196.70444067402</v>
      </c>
      <c r="I156" s="4">
        <f t="shared" si="26"/>
        <v>-27768.704440674017</v>
      </c>
      <c r="J156" s="4">
        <f t="shared" si="27"/>
        <v>27768.704440674017</v>
      </c>
      <c r="K156" s="4">
        <f t="shared" si="28"/>
        <v>771100946.31350887</v>
      </c>
      <c r="L156" s="10">
        <f t="shared" si="29"/>
        <v>0.21454943629410961</v>
      </c>
    </row>
    <row r="157" spans="1:12" x14ac:dyDescent="0.25">
      <c r="A157">
        <v>154</v>
      </c>
      <c r="B157" s="2">
        <v>37530</v>
      </c>
      <c r="C157" s="1">
        <v>137811</v>
      </c>
      <c r="D157" t="str">
        <f t="shared" si="21"/>
        <v>2002</v>
      </c>
      <c r="E157" t="str">
        <f t="shared" si="22"/>
        <v>October</v>
      </c>
      <c r="F157">
        <f t="shared" si="23"/>
        <v>155436.31693782724</v>
      </c>
      <c r="G157">
        <f t="shared" si="24"/>
        <v>1.0427397293727916</v>
      </c>
      <c r="H157" s="19">
        <f t="shared" si="25"/>
        <v>162079.62305845344</v>
      </c>
      <c r="I157" s="4">
        <f t="shared" si="26"/>
        <v>-24268.623058453435</v>
      </c>
      <c r="J157" s="4">
        <f t="shared" si="27"/>
        <v>24268.623058453435</v>
      </c>
      <c r="K157" s="4">
        <f t="shared" si="28"/>
        <v>588966065.15329778</v>
      </c>
      <c r="L157" s="10">
        <f t="shared" si="29"/>
        <v>0.17610076886789469</v>
      </c>
    </row>
    <row r="158" spans="1:12" x14ac:dyDescent="0.25">
      <c r="A158">
        <v>155</v>
      </c>
      <c r="B158" s="2">
        <v>37561</v>
      </c>
      <c r="C158" s="1">
        <v>118278</v>
      </c>
      <c r="D158" t="str">
        <f t="shared" si="21"/>
        <v>2002</v>
      </c>
      <c r="E158" t="str">
        <f t="shared" si="22"/>
        <v>November</v>
      </c>
      <c r="F158">
        <f t="shared" si="23"/>
        <v>155879.96482260345</v>
      </c>
      <c r="G158">
        <f t="shared" si="24"/>
        <v>1.0139730232081001</v>
      </c>
      <c r="H158" s="19">
        <f t="shared" si="25"/>
        <v>158058.07918874751</v>
      </c>
      <c r="I158" s="4">
        <f t="shared" si="26"/>
        <v>-39780.079188747506</v>
      </c>
      <c r="J158" s="4">
        <f t="shared" si="27"/>
        <v>39780.079188747506</v>
      </c>
      <c r="K158" s="4">
        <f t="shared" si="28"/>
        <v>1582454700.2630224</v>
      </c>
      <c r="L158" s="10">
        <f t="shared" si="29"/>
        <v>0.33632695166258736</v>
      </c>
    </row>
    <row r="159" spans="1:12" x14ac:dyDescent="0.25">
      <c r="A159">
        <v>156</v>
      </c>
      <c r="B159" s="2">
        <v>37591</v>
      </c>
      <c r="C159" s="1">
        <v>126239</v>
      </c>
      <c r="D159" t="str">
        <f t="shared" si="21"/>
        <v>2002</v>
      </c>
      <c r="E159" t="str">
        <f t="shared" si="22"/>
        <v>December</v>
      </c>
      <c r="F159">
        <f t="shared" si="23"/>
        <v>156323.61270737968</v>
      </c>
      <c r="G159">
        <f t="shared" si="24"/>
        <v>1.111728763039743</v>
      </c>
      <c r="H159" s="19">
        <f t="shared" si="25"/>
        <v>173789.45658907905</v>
      </c>
      <c r="I159" s="4">
        <f t="shared" si="26"/>
        <v>-47550.456589079055</v>
      </c>
      <c r="J159" s="4">
        <f t="shared" si="27"/>
        <v>47550.456589079055</v>
      </c>
      <c r="K159" s="4">
        <f t="shared" si="28"/>
        <v>2261045921.8298917</v>
      </c>
      <c r="L159" s="10">
        <f t="shared" si="29"/>
        <v>0.37667009869437379</v>
      </c>
    </row>
    <row r="160" spans="1:12" x14ac:dyDescent="0.25">
      <c r="A160">
        <v>157</v>
      </c>
      <c r="B160" s="2">
        <v>37622</v>
      </c>
      <c r="C160" s="1">
        <v>117222</v>
      </c>
      <c r="D160" t="str">
        <f t="shared" si="21"/>
        <v>2003</v>
      </c>
      <c r="E160" t="str">
        <f t="shared" si="22"/>
        <v>January</v>
      </c>
      <c r="F160">
        <f t="shared" si="23"/>
        <v>156767.26059215589</v>
      </c>
      <c r="G160">
        <f t="shared" si="24"/>
        <v>0.88086830169734098</v>
      </c>
      <c r="H160" s="19">
        <f t="shared" si="25"/>
        <v>138091.31059955683</v>
      </c>
      <c r="I160" s="4">
        <f t="shared" si="26"/>
        <v>-20869.310599556833</v>
      </c>
      <c r="J160" s="4">
        <f t="shared" si="27"/>
        <v>20869.310599556833</v>
      </c>
      <c r="K160" s="4">
        <f t="shared" si="28"/>
        <v>435528124.90077519</v>
      </c>
      <c r="L160" s="10">
        <f t="shared" si="29"/>
        <v>0.17803237105284703</v>
      </c>
    </row>
    <row r="161" spans="1:12" x14ac:dyDescent="0.25">
      <c r="A161">
        <v>158</v>
      </c>
      <c r="B161" s="2">
        <v>37653</v>
      </c>
      <c r="C161" s="1">
        <v>117920</v>
      </c>
      <c r="D161" t="str">
        <f t="shared" si="21"/>
        <v>2003</v>
      </c>
      <c r="E161" t="str">
        <f t="shared" si="22"/>
        <v>February</v>
      </c>
      <c r="F161">
        <f t="shared" si="23"/>
        <v>157210.90847693209</v>
      </c>
      <c r="G161">
        <f t="shared" si="24"/>
        <v>0.83016692625609334</v>
      </c>
      <c r="H161" s="19">
        <f t="shared" si="25"/>
        <v>130511.29666422273</v>
      </c>
      <c r="I161" s="4">
        <f t="shared" si="26"/>
        <v>-12591.296664222726</v>
      </c>
      <c r="J161" s="4">
        <f t="shared" si="27"/>
        <v>12591.296664222726</v>
      </c>
      <c r="K161" s="4">
        <f t="shared" si="28"/>
        <v>158540751.68646634</v>
      </c>
      <c r="L161" s="10">
        <f t="shared" si="29"/>
        <v>0.10677829599917509</v>
      </c>
    </row>
    <row r="162" spans="1:12" x14ac:dyDescent="0.25">
      <c r="A162">
        <v>159</v>
      </c>
      <c r="B162" s="2">
        <v>37681</v>
      </c>
      <c r="C162" s="1">
        <v>102578</v>
      </c>
      <c r="D162" t="str">
        <f t="shared" si="21"/>
        <v>2003</v>
      </c>
      <c r="E162" t="str">
        <f t="shared" si="22"/>
        <v>March</v>
      </c>
      <c r="F162">
        <f t="shared" si="23"/>
        <v>157654.55636170832</v>
      </c>
      <c r="G162">
        <f t="shared" si="24"/>
        <v>0.98332674262300346</v>
      </c>
      <c r="H162" s="19">
        <f t="shared" si="25"/>
        <v>155025.94136683334</v>
      </c>
      <c r="I162" s="4">
        <f t="shared" si="26"/>
        <v>-52447.941366833344</v>
      </c>
      <c r="J162" s="4">
        <f t="shared" si="27"/>
        <v>52447.941366833344</v>
      </c>
      <c r="K162" s="4">
        <f t="shared" si="28"/>
        <v>2750786553.6187882</v>
      </c>
      <c r="L162" s="10">
        <f t="shared" si="29"/>
        <v>0.51129814742764867</v>
      </c>
    </row>
    <row r="163" spans="1:12" x14ac:dyDescent="0.25">
      <c r="A163">
        <v>160</v>
      </c>
      <c r="B163" s="2">
        <v>37712</v>
      </c>
      <c r="C163" s="1">
        <v>108860</v>
      </c>
      <c r="D163" t="str">
        <f t="shared" si="21"/>
        <v>2003</v>
      </c>
      <c r="E163" t="str">
        <f t="shared" si="22"/>
        <v>April</v>
      </c>
      <c r="F163">
        <f t="shared" si="23"/>
        <v>158098.20424648453</v>
      </c>
      <c r="G163">
        <f t="shared" si="24"/>
        <v>0.93658687187562784</v>
      </c>
      <c r="H163" s="19">
        <f t="shared" si="25"/>
        <v>148072.70256436904</v>
      </c>
      <c r="I163" s="4">
        <f t="shared" si="26"/>
        <v>-39212.702564369043</v>
      </c>
      <c r="J163" s="4">
        <f t="shared" si="27"/>
        <v>39212.702564369043</v>
      </c>
      <c r="K163" s="4">
        <f t="shared" si="28"/>
        <v>1537636042.4016745</v>
      </c>
      <c r="L163" s="10">
        <f t="shared" si="29"/>
        <v>0.36021222271145548</v>
      </c>
    </row>
    <row r="164" spans="1:12" x14ac:dyDescent="0.25">
      <c r="A164">
        <v>161</v>
      </c>
      <c r="B164" s="2">
        <v>37742</v>
      </c>
      <c r="C164" s="1">
        <v>106581</v>
      </c>
      <c r="D164" t="str">
        <f t="shared" si="21"/>
        <v>2003</v>
      </c>
      <c r="E164" t="str">
        <f t="shared" si="22"/>
        <v>May</v>
      </c>
      <c r="F164">
        <f t="shared" si="23"/>
        <v>158541.85213126073</v>
      </c>
      <c r="G164">
        <f t="shared" si="24"/>
        <v>0.97609322051065506</v>
      </c>
      <c r="H164" s="19">
        <f t="shared" si="25"/>
        <v>154751.62703252636</v>
      </c>
      <c r="I164" s="4">
        <f t="shared" si="26"/>
        <v>-48170.627032526361</v>
      </c>
      <c r="J164" s="4">
        <f t="shared" si="27"/>
        <v>48170.627032526361</v>
      </c>
      <c r="K164" s="4">
        <f t="shared" si="28"/>
        <v>2320409308.7067595</v>
      </c>
      <c r="L164" s="10">
        <f t="shared" si="29"/>
        <v>0.45196261090181516</v>
      </c>
    </row>
    <row r="165" spans="1:12" x14ac:dyDescent="0.25">
      <c r="A165">
        <v>162</v>
      </c>
      <c r="B165" s="2">
        <v>37773</v>
      </c>
      <c r="C165" s="1">
        <v>99897</v>
      </c>
      <c r="D165" t="str">
        <f t="shared" si="21"/>
        <v>2003</v>
      </c>
      <c r="E165" t="str">
        <f t="shared" si="22"/>
        <v>June</v>
      </c>
      <c r="F165">
        <f t="shared" si="23"/>
        <v>158985.50001603697</v>
      </c>
      <c r="G165">
        <f t="shared" si="24"/>
        <v>0.98072084700089668</v>
      </c>
      <c r="H165" s="19">
        <f t="shared" si="25"/>
        <v>155920.39423658885</v>
      </c>
      <c r="I165" s="4">
        <f t="shared" si="26"/>
        <v>-56023.394236588851</v>
      </c>
      <c r="J165" s="4">
        <f t="shared" si="27"/>
        <v>56023.394236588851</v>
      </c>
      <c r="K165" s="4">
        <f t="shared" si="28"/>
        <v>3138620701.7882566</v>
      </c>
      <c r="L165" s="10">
        <f t="shared" si="29"/>
        <v>0.56081157829152883</v>
      </c>
    </row>
    <row r="166" spans="1:12" x14ac:dyDescent="0.25">
      <c r="A166">
        <v>163</v>
      </c>
      <c r="B166" s="2">
        <v>37803</v>
      </c>
      <c r="C166" s="1">
        <v>113171</v>
      </c>
      <c r="D166" t="str">
        <f t="shared" si="21"/>
        <v>2003</v>
      </c>
      <c r="E166" t="str">
        <f t="shared" si="22"/>
        <v>July</v>
      </c>
      <c r="F166">
        <f t="shared" si="23"/>
        <v>159429.14790081317</v>
      </c>
      <c r="G166">
        <f t="shared" si="24"/>
        <v>1.0385167675850244</v>
      </c>
      <c r="H166" s="19">
        <f t="shared" si="25"/>
        <v>165569.84333678728</v>
      </c>
      <c r="I166" s="4">
        <f t="shared" si="26"/>
        <v>-52398.843336787279</v>
      </c>
      <c r="J166" s="4">
        <f t="shared" si="27"/>
        <v>52398.843336787279</v>
      </c>
      <c r="K166" s="4">
        <f t="shared" si="28"/>
        <v>2745638783.0331764</v>
      </c>
      <c r="L166" s="10">
        <f t="shared" si="29"/>
        <v>0.46300592322050066</v>
      </c>
    </row>
    <row r="167" spans="1:12" x14ac:dyDescent="0.25">
      <c r="A167">
        <v>164</v>
      </c>
      <c r="B167" s="2">
        <v>37834</v>
      </c>
      <c r="C167" s="1">
        <v>99252</v>
      </c>
      <c r="D167" t="str">
        <f t="shared" si="21"/>
        <v>2003</v>
      </c>
      <c r="E167" t="str">
        <f t="shared" si="22"/>
        <v>August</v>
      </c>
      <c r="F167">
        <f t="shared" si="23"/>
        <v>159872.79578558938</v>
      </c>
      <c r="G167">
        <f t="shared" si="24"/>
        <v>1.0763038061901868</v>
      </c>
      <c r="H167" s="19">
        <f t="shared" si="25"/>
        <v>172071.6986102963</v>
      </c>
      <c r="I167" s="4">
        <f t="shared" si="26"/>
        <v>-72819.698610296298</v>
      </c>
      <c r="J167" s="4">
        <f t="shared" si="27"/>
        <v>72819.698610296298</v>
      </c>
      <c r="K167" s="4">
        <f t="shared" si="28"/>
        <v>5302708505.6943884</v>
      </c>
      <c r="L167" s="10">
        <f t="shared" si="29"/>
        <v>0.73368494952541308</v>
      </c>
    </row>
    <row r="168" spans="1:12" x14ac:dyDescent="0.25">
      <c r="A168">
        <v>165</v>
      </c>
      <c r="B168" s="2">
        <v>37865</v>
      </c>
      <c r="C168" s="1">
        <v>125557</v>
      </c>
      <c r="D168" t="str">
        <f t="shared" si="21"/>
        <v>2003</v>
      </c>
      <c r="E168" t="str">
        <f t="shared" si="22"/>
        <v>September</v>
      </c>
      <c r="F168">
        <f t="shared" si="23"/>
        <v>160316.44367036561</v>
      </c>
      <c r="G168">
        <f t="shared" si="24"/>
        <v>1.0142202557133111</v>
      </c>
      <c r="H168" s="19">
        <f t="shared" si="25"/>
        <v>162596.18449440683</v>
      </c>
      <c r="I168" s="4">
        <f t="shared" si="26"/>
        <v>-37039.184494406829</v>
      </c>
      <c r="J168" s="4">
        <f t="shared" si="27"/>
        <v>37039.184494406829</v>
      </c>
      <c r="K168" s="4">
        <f t="shared" si="28"/>
        <v>1371901188.0107071</v>
      </c>
      <c r="L168" s="10">
        <f t="shared" si="29"/>
        <v>0.29499896058687952</v>
      </c>
    </row>
    <row r="169" spans="1:12" x14ac:dyDescent="0.25">
      <c r="A169">
        <v>166</v>
      </c>
      <c r="B169" s="2">
        <v>37895</v>
      </c>
      <c r="C169" s="1">
        <v>140872</v>
      </c>
      <c r="D169" t="str">
        <f t="shared" si="21"/>
        <v>2003</v>
      </c>
      <c r="E169" t="str">
        <f t="shared" si="22"/>
        <v>October</v>
      </c>
      <c r="F169">
        <f t="shared" si="23"/>
        <v>160760.09155514181</v>
      </c>
      <c r="G169">
        <f t="shared" si="24"/>
        <v>1.0427397293727916</v>
      </c>
      <c r="H169" s="19">
        <f t="shared" si="25"/>
        <v>167630.93436215378</v>
      </c>
      <c r="I169" s="4">
        <f t="shared" si="26"/>
        <v>-26758.934362153785</v>
      </c>
      <c r="J169" s="4">
        <f t="shared" si="27"/>
        <v>26758.934362153785</v>
      </c>
      <c r="K169" s="4">
        <f t="shared" si="28"/>
        <v>716040568.19805455</v>
      </c>
      <c r="L169" s="10">
        <f t="shared" si="29"/>
        <v>0.18995211512687962</v>
      </c>
    </row>
    <row r="170" spans="1:12" x14ac:dyDescent="0.25">
      <c r="A170">
        <v>167</v>
      </c>
      <c r="B170" s="2">
        <v>37926</v>
      </c>
      <c r="C170" s="1">
        <v>130398</v>
      </c>
      <c r="D170" t="str">
        <f t="shared" si="21"/>
        <v>2003</v>
      </c>
      <c r="E170" t="str">
        <f t="shared" si="22"/>
        <v>November</v>
      </c>
      <c r="F170">
        <f t="shared" si="23"/>
        <v>161203.73943991802</v>
      </c>
      <c r="G170">
        <f t="shared" si="24"/>
        <v>1.0139730232081001</v>
      </c>
      <c r="H170" s="19">
        <f t="shared" si="25"/>
        <v>163456.24303234453</v>
      </c>
      <c r="I170" s="4">
        <f t="shared" si="26"/>
        <v>-33058.24303234453</v>
      </c>
      <c r="J170" s="4">
        <f t="shared" si="27"/>
        <v>33058.24303234453</v>
      </c>
      <c r="K170" s="4">
        <f t="shared" si="28"/>
        <v>1092847432.3855557</v>
      </c>
      <c r="L170" s="10">
        <f t="shared" si="29"/>
        <v>0.25351802199684448</v>
      </c>
    </row>
    <row r="171" spans="1:12" x14ac:dyDescent="0.25">
      <c r="A171">
        <v>168</v>
      </c>
      <c r="B171" s="2">
        <v>37956</v>
      </c>
      <c r="C171" s="1">
        <v>169073</v>
      </c>
      <c r="D171" t="str">
        <f t="shared" si="21"/>
        <v>2003</v>
      </c>
      <c r="E171" t="str">
        <f t="shared" si="22"/>
        <v>December</v>
      </c>
      <c r="F171">
        <f t="shared" si="23"/>
        <v>161647.38732469425</v>
      </c>
      <c r="G171">
        <f t="shared" si="24"/>
        <v>1.111728763039743</v>
      </c>
      <c r="H171" s="19">
        <f t="shared" si="25"/>
        <v>179708.04995908856</v>
      </c>
      <c r="I171" s="4">
        <f t="shared" si="26"/>
        <v>-10635.049959088559</v>
      </c>
      <c r="J171" s="4">
        <f t="shared" si="27"/>
        <v>10635.049959088559</v>
      </c>
      <c r="K171" s="4">
        <f t="shared" si="28"/>
        <v>113104287.63230957</v>
      </c>
      <c r="L171" s="10">
        <f t="shared" si="29"/>
        <v>6.2902118960972836E-2</v>
      </c>
    </row>
    <row r="172" spans="1:12" x14ac:dyDescent="0.25">
      <c r="A172">
        <v>169</v>
      </c>
      <c r="B172" s="2">
        <v>37987</v>
      </c>
      <c r="C172" s="1">
        <v>107522</v>
      </c>
      <c r="D172" t="str">
        <f t="shared" si="21"/>
        <v>2004</v>
      </c>
      <c r="E172" t="str">
        <f t="shared" si="22"/>
        <v>January</v>
      </c>
      <c r="F172">
        <f t="shared" si="23"/>
        <v>162091.03520947046</v>
      </c>
      <c r="G172">
        <f t="shared" si="24"/>
        <v>0.88086830169734098</v>
      </c>
      <c r="H172" s="19">
        <f t="shared" si="25"/>
        <v>142780.85490533014</v>
      </c>
      <c r="I172" s="4">
        <f t="shared" si="26"/>
        <v>-35258.854905330139</v>
      </c>
      <c r="J172" s="4">
        <f t="shared" si="27"/>
        <v>35258.854905330139</v>
      </c>
      <c r="K172" s="4">
        <f t="shared" si="28"/>
        <v>1243186849.2351232</v>
      </c>
      <c r="L172" s="10">
        <f t="shared" si="29"/>
        <v>0.32792223828918865</v>
      </c>
    </row>
    <row r="173" spans="1:12" x14ac:dyDescent="0.25">
      <c r="A173">
        <v>170</v>
      </c>
      <c r="B173" s="2">
        <v>38018</v>
      </c>
      <c r="C173" s="1">
        <v>104931</v>
      </c>
      <c r="D173" t="str">
        <f t="shared" si="21"/>
        <v>2004</v>
      </c>
      <c r="E173" t="str">
        <f t="shared" si="22"/>
        <v>February</v>
      </c>
      <c r="F173">
        <f t="shared" si="23"/>
        <v>162534.68309424666</v>
      </c>
      <c r="G173">
        <f t="shared" si="24"/>
        <v>0.83016692625609334</v>
      </c>
      <c r="H173" s="19">
        <f t="shared" si="25"/>
        <v>134930.91827435896</v>
      </c>
      <c r="I173" s="4">
        <f t="shared" si="26"/>
        <v>-29999.918274358963</v>
      </c>
      <c r="J173" s="4">
        <f t="shared" si="27"/>
        <v>29999.918274358963</v>
      </c>
      <c r="K173" s="4">
        <f t="shared" si="28"/>
        <v>899995096.4682169</v>
      </c>
      <c r="L173" s="10">
        <f t="shared" si="29"/>
        <v>0.2859013854281286</v>
      </c>
    </row>
    <row r="174" spans="1:12" x14ac:dyDescent="0.25">
      <c r="A174">
        <v>171</v>
      </c>
      <c r="B174" s="2">
        <v>38047</v>
      </c>
      <c r="C174" s="1">
        <v>141465</v>
      </c>
      <c r="D174" t="str">
        <f t="shared" si="21"/>
        <v>2004</v>
      </c>
      <c r="E174" t="str">
        <f t="shared" si="22"/>
        <v>March</v>
      </c>
      <c r="F174">
        <f t="shared" si="23"/>
        <v>162978.3309790229</v>
      </c>
      <c r="G174">
        <f t="shared" si="24"/>
        <v>0.98332674262300346</v>
      </c>
      <c r="H174" s="19">
        <f t="shared" si="25"/>
        <v>160260.95131973631</v>
      </c>
      <c r="I174" s="4">
        <f t="shared" si="26"/>
        <v>-18795.951319736312</v>
      </c>
      <c r="J174" s="4">
        <f t="shared" si="27"/>
        <v>18795.951319736312</v>
      </c>
      <c r="K174" s="4">
        <f t="shared" si="28"/>
        <v>353287786.01389724</v>
      </c>
      <c r="L174" s="10">
        <f t="shared" si="29"/>
        <v>0.1328664427224848</v>
      </c>
    </row>
    <row r="175" spans="1:12" x14ac:dyDescent="0.25">
      <c r="A175">
        <v>172</v>
      </c>
      <c r="B175" s="2">
        <v>38078</v>
      </c>
      <c r="C175" s="1">
        <v>115479</v>
      </c>
      <c r="D175" t="str">
        <f t="shared" si="21"/>
        <v>2004</v>
      </c>
      <c r="E175" t="str">
        <f t="shared" si="22"/>
        <v>April</v>
      </c>
      <c r="F175">
        <f t="shared" si="23"/>
        <v>163421.9788637991</v>
      </c>
      <c r="G175">
        <f t="shared" si="24"/>
        <v>0.93658687187562784</v>
      </c>
      <c r="H175" s="19">
        <f t="shared" si="25"/>
        <v>153058.87997977057</v>
      </c>
      <c r="I175" s="4">
        <f t="shared" si="26"/>
        <v>-37579.879979770572</v>
      </c>
      <c r="J175" s="4">
        <f t="shared" si="27"/>
        <v>37579.879979770572</v>
      </c>
      <c r="K175" s="4">
        <f t="shared" si="28"/>
        <v>1412247379.293961</v>
      </c>
      <c r="L175" s="10">
        <f t="shared" si="29"/>
        <v>0.32542609461261851</v>
      </c>
    </row>
    <row r="176" spans="1:12" x14ac:dyDescent="0.25">
      <c r="A176">
        <v>173</v>
      </c>
      <c r="B176" s="2">
        <v>38108</v>
      </c>
      <c r="C176" s="1">
        <v>123311</v>
      </c>
      <c r="D176" t="str">
        <f t="shared" si="21"/>
        <v>2004</v>
      </c>
      <c r="E176" t="str">
        <f t="shared" si="22"/>
        <v>May</v>
      </c>
      <c r="F176">
        <f t="shared" si="23"/>
        <v>163865.62674857531</v>
      </c>
      <c r="G176">
        <f t="shared" si="24"/>
        <v>0.97609322051065506</v>
      </c>
      <c r="H176" s="19">
        <f t="shared" si="25"/>
        <v>159948.1273440138</v>
      </c>
      <c r="I176" s="4">
        <f t="shared" si="26"/>
        <v>-36637.127344013803</v>
      </c>
      <c r="J176" s="4">
        <f t="shared" si="27"/>
        <v>36637.127344013803</v>
      </c>
      <c r="K176" s="4">
        <f t="shared" si="28"/>
        <v>1342279100.0214839</v>
      </c>
      <c r="L176" s="10">
        <f t="shared" si="29"/>
        <v>0.29711159056380859</v>
      </c>
    </row>
    <row r="177" spans="1:12" x14ac:dyDescent="0.25">
      <c r="A177">
        <v>174</v>
      </c>
      <c r="B177" s="2">
        <v>38139</v>
      </c>
      <c r="C177" s="1">
        <v>130753</v>
      </c>
      <c r="D177" t="str">
        <f t="shared" si="21"/>
        <v>2004</v>
      </c>
      <c r="E177" t="str">
        <f t="shared" si="22"/>
        <v>June</v>
      </c>
      <c r="F177">
        <f t="shared" si="23"/>
        <v>164309.27463335154</v>
      </c>
      <c r="G177">
        <f t="shared" si="24"/>
        <v>0.98072084700089668</v>
      </c>
      <c r="H177" s="19">
        <f t="shared" si="25"/>
        <v>161141.53098852347</v>
      </c>
      <c r="I177" s="4">
        <f t="shared" si="26"/>
        <v>-30388.530988523475</v>
      </c>
      <c r="J177" s="4">
        <f t="shared" si="27"/>
        <v>30388.530988523475</v>
      </c>
      <c r="K177" s="4">
        <f t="shared" si="28"/>
        <v>923462815.64045155</v>
      </c>
      <c r="L177" s="10">
        <f t="shared" si="29"/>
        <v>0.23241173042701488</v>
      </c>
    </row>
    <row r="178" spans="1:12" x14ac:dyDescent="0.25">
      <c r="A178">
        <v>175</v>
      </c>
      <c r="B178" s="2">
        <v>38169</v>
      </c>
      <c r="C178" s="1">
        <v>133848</v>
      </c>
      <c r="D178" t="str">
        <f t="shared" si="21"/>
        <v>2004</v>
      </c>
      <c r="E178" t="str">
        <f t="shared" si="22"/>
        <v>July</v>
      </c>
      <c r="F178">
        <f t="shared" si="23"/>
        <v>164752.92251812771</v>
      </c>
      <c r="G178">
        <f t="shared" si="24"/>
        <v>1.0385167675850244</v>
      </c>
      <c r="H178" s="19">
        <f t="shared" si="25"/>
        <v>171098.67254371199</v>
      </c>
      <c r="I178" s="4">
        <f t="shared" si="26"/>
        <v>-37250.672543711989</v>
      </c>
      <c r="J178" s="4">
        <f t="shared" si="27"/>
        <v>37250.672543711989</v>
      </c>
      <c r="K178" s="4">
        <f t="shared" si="28"/>
        <v>1387612604.9588583</v>
      </c>
      <c r="L178" s="10">
        <f t="shared" si="29"/>
        <v>0.27830578375255505</v>
      </c>
    </row>
    <row r="179" spans="1:12" x14ac:dyDescent="0.25">
      <c r="A179">
        <v>176</v>
      </c>
      <c r="B179" s="2">
        <v>38200</v>
      </c>
      <c r="C179" s="1">
        <v>130234</v>
      </c>
      <c r="D179" t="str">
        <f t="shared" si="21"/>
        <v>2004</v>
      </c>
      <c r="E179" t="str">
        <f t="shared" si="22"/>
        <v>August</v>
      </c>
      <c r="F179">
        <f t="shared" si="23"/>
        <v>165196.57040290395</v>
      </c>
      <c r="G179">
        <f t="shared" si="24"/>
        <v>1.0763038061901868</v>
      </c>
      <c r="H179" s="19">
        <f t="shared" si="25"/>
        <v>177801.69749421068</v>
      </c>
      <c r="I179" s="4">
        <f t="shared" si="26"/>
        <v>-47567.697494210675</v>
      </c>
      <c r="J179" s="4">
        <f t="shared" si="27"/>
        <v>47567.697494210675</v>
      </c>
      <c r="K179" s="4">
        <f t="shared" si="28"/>
        <v>2262685844.9007363</v>
      </c>
      <c r="L179" s="10">
        <f t="shared" si="29"/>
        <v>0.36524791908572779</v>
      </c>
    </row>
    <row r="180" spans="1:12" x14ac:dyDescent="0.25">
      <c r="A180">
        <v>177</v>
      </c>
      <c r="B180" s="2">
        <v>38231</v>
      </c>
      <c r="C180" s="1">
        <v>137402</v>
      </c>
      <c r="D180" t="str">
        <f t="shared" si="21"/>
        <v>2004</v>
      </c>
      <c r="E180" t="str">
        <f t="shared" si="22"/>
        <v>September</v>
      </c>
      <c r="F180">
        <f t="shared" si="23"/>
        <v>165640.21828768018</v>
      </c>
      <c r="G180">
        <f t="shared" si="24"/>
        <v>1.0142202557133111</v>
      </c>
      <c r="H180" s="19">
        <f t="shared" si="25"/>
        <v>167995.66454813967</v>
      </c>
      <c r="I180" s="4">
        <f t="shared" si="26"/>
        <v>-30593.66454813967</v>
      </c>
      <c r="J180" s="4">
        <f t="shared" si="27"/>
        <v>30593.66454813967</v>
      </c>
      <c r="K180" s="4">
        <f t="shared" si="28"/>
        <v>935972310.48409808</v>
      </c>
      <c r="L180" s="10">
        <f t="shared" si="29"/>
        <v>0.22265807301305418</v>
      </c>
    </row>
    <row r="181" spans="1:12" x14ac:dyDescent="0.25">
      <c r="A181">
        <v>178</v>
      </c>
      <c r="B181" s="2">
        <v>38261</v>
      </c>
      <c r="C181" s="1">
        <v>137196</v>
      </c>
      <c r="D181" t="str">
        <f t="shared" si="21"/>
        <v>2004</v>
      </c>
      <c r="E181" t="str">
        <f t="shared" si="22"/>
        <v>October</v>
      </c>
      <c r="F181">
        <f t="shared" si="23"/>
        <v>166083.86617245636</v>
      </c>
      <c r="G181">
        <f t="shared" si="24"/>
        <v>1.0427397293727916</v>
      </c>
      <c r="H181" s="19">
        <f t="shared" si="25"/>
        <v>173182.24566585408</v>
      </c>
      <c r="I181" s="4">
        <f t="shared" si="26"/>
        <v>-35986.245665854076</v>
      </c>
      <c r="J181" s="4">
        <f t="shared" si="27"/>
        <v>35986.245665854076</v>
      </c>
      <c r="K181" s="4">
        <f t="shared" si="28"/>
        <v>1295009877.1232014</v>
      </c>
      <c r="L181" s="10">
        <f t="shared" si="29"/>
        <v>0.26229806747903783</v>
      </c>
    </row>
    <row r="182" spans="1:12" x14ac:dyDescent="0.25">
      <c r="A182">
        <v>179</v>
      </c>
      <c r="B182" s="2">
        <v>38292</v>
      </c>
      <c r="C182" s="1">
        <v>138814</v>
      </c>
      <c r="D182" t="str">
        <f t="shared" si="21"/>
        <v>2004</v>
      </c>
      <c r="E182" t="str">
        <f t="shared" si="22"/>
        <v>November</v>
      </c>
      <c r="F182">
        <f t="shared" si="23"/>
        <v>166527.51405723259</v>
      </c>
      <c r="G182">
        <f t="shared" si="24"/>
        <v>1.0139730232081001</v>
      </c>
      <c r="H182" s="19">
        <f t="shared" si="25"/>
        <v>168854.40687594152</v>
      </c>
      <c r="I182" s="4">
        <f t="shared" si="26"/>
        <v>-30040.406875941524</v>
      </c>
      <c r="J182" s="4">
        <f t="shared" si="27"/>
        <v>30040.406875941524</v>
      </c>
      <c r="K182" s="4">
        <f t="shared" si="28"/>
        <v>902426045.27211475</v>
      </c>
      <c r="L182" s="10">
        <f t="shared" si="29"/>
        <v>0.21640761649359233</v>
      </c>
    </row>
    <row r="183" spans="1:12" x14ac:dyDescent="0.25">
      <c r="A183">
        <v>180</v>
      </c>
      <c r="B183" s="2">
        <v>38322</v>
      </c>
      <c r="C183" s="1">
        <v>177881</v>
      </c>
      <c r="D183" t="str">
        <f t="shared" si="21"/>
        <v>2004</v>
      </c>
      <c r="E183" t="str">
        <f t="shared" si="22"/>
        <v>December</v>
      </c>
      <c r="F183">
        <f t="shared" si="23"/>
        <v>166971.16194200882</v>
      </c>
      <c r="G183">
        <f t="shared" si="24"/>
        <v>1.111728763039743</v>
      </c>
      <c r="H183" s="19">
        <f t="shared" si="25"/>
        <v>185626.64332909809</v>
      </c>
      <c r="I183" s="4">
        <f t="shared" si="26"/>
        <v>-7745.6433290980931</v>
      </c>
      <c r="J183" s="4">
        <f t="shared" si="27"/>
        <v>7745.6433290980931</v>
      </c>
      <c r="K183" s="4">
        <f t="shared" si="28"/>
        <v>59994990.581601791</v>
      </c>
      <c r="L183" s="10">
        <f t="shared" si="29"/>
        <v>4.354396101381313E-2</v>
      </c>
    </row>
    <row r="184" spans="1:12" x14ac:dyDescent="0.25">
      <c r="A184">
        <v>181</v>
      </c>
      <c r="B184" s="2">
        <v>38353</v>
      </c>
      <c r="C184" s="1">
        <v>106660</v>
      </c>
      <c r="D184" t="str">
        <f t="shared" si="21"/>
        <v>2005</v>
      </c>
      <c r="E184" t="str">
        <f t="shared" si="22"/>
        <v>January</v>
      </c>
      <c r="F184">
        <f t="shared" si="23"/>
        <v>167414.809826785</v>
      </c>
      <c r="G184">
        <f t="shared" si="24"/>
        <v>0.88086830169734098</v>
      </c>
      <c r="H184" s="19">
        <f t="shared" si="25"/>
        <v>147470.39921110342</v>
      </c>
      <c r="I184" s="4">
        <f t="shared" si="26"/>
        <v>-40810.399211103417</v>
      </c>
      <c r="J184" s="4">
        <f t="shared" si="27"/>
        <v>40810.399211103417</v>
      </c>
      <c r="K184" s="4">
        <f t="shared" si="28"/>
        <v>1665488683.7696304</v>
      </c>
      <c r="L184" s="10">
        <f t="shared" si="29"/>
        <v>0.38262140644199716</v>
      </c>
    </row>
    <row r="185" spans="1:12" x14ac:dyDescent="0.25">
      <c r="A185">
        <v>182</v>
      </c>
      <c r="B185" s="2">
        <v>38384</v>
      </c>
      <c r="C185" s="1">
        <v>114816</v>
      </c>
      <c r="D185" t="str">
        <f t="shared" si="21"/>
        <v>2005</v>
      </c>
      <c r="E185" t="str">
        <f t="shared" si="22"/>
        <v>February</v>
      </c>
      <c r="F185">
        <f t="shared" si="23"/>
        <v>167858.45771156123</v>
      </c>
      <c r="G185">
        <f t="shared" si="24"/>
        <v>0.83016692625609334</v>
      </c>
      <c r="H185" s="19">
        <f t="shared" si="25"/>
        <v>139350.53988449523</v>
      </c>
      <c r="I185" s="4">
        <f t="shared" si="26"/>
        <v>-24534.539884495229</v>
      </c>
      <c r="J185" s="4">
        <f t="shared" si="27"/>
        <v>24534.539884495229</v>
      </c>
      <c r="K185" s="4">
        <f t="shared" si="28"/>
        <v>601943647.34388721</v>
      </c>
      <c r="L185" s="10">
        <f t="shared" si="29"/>
        <v>0.21368572223814825</v>
      </c>
    </row>
    <row r="186" spans="1:12" x14ac:dyDescent="0.25">
      <c r="A186">
        <v>183</v>
      </c>
      <c r="B186" s="2">
        <v>38412</v>
      </c>
      <c r="C186" s="1">
        <v>149478</v>
      </c>
      <c r="D186" t="str">
        <f t="shared" si="21"/>
        <v>2005</v>
      </c>
      <c r="E186" t="str">
        <f t="shared" si="22"/>
        <v>March</v>
      </c>
      <c r="F186">
        <f t="shared" si="23"/>
        <v>168302.10559633747</v>
      </c>
      <c r="G186">
        <f t="shared" si="24"/>
        <v>0.98332674262300346</v>
      </c>
      <c r="H186" s="19">
        <f t="shared" si="25"/>
        <v>165495.96127263928</v>
      </c>
      <c r="I186" s="4">
        <f t="shared" si="26"/>
        <v>-16017.961272639281</v>
      </c>
      <c r="J186" s="4">
        <f t="shared" si="27"/>
        <v>16017.961272639281</v>
      </c>
      <c r="K186" s="4">
        <f t="shared" si="28"/>
        <v>256575083.33177179</v>
      </c>
      <c r="L186" s="10">
        <f t="shared" si="29"/>
        <v>0.10715932292805148</v>
      </c>
    </row>
    <row r="187" spans="1:12" x14ac:dyDescent="0.25">
      <c r="A187">
        <v>184</v>
      </c>
      <c r="B187" s="2">
        <v>38443</v>
      </c>
      <c r="C187" s="1">
        <v>137605</v>
      </c>
      <c r="D187" t="str">
        <f t="shared" si="21"/>
        <v>2005</v>
      </c>
      <c r="E187" t="str">
        <f t="shared" si="22"/>
        <v>April</v>
      </c>
      <c r="F187">
        <f t="shared" si="23"/>
        <v>168745.75348111364</v>
      </c>
      <c r="G187">
        <f t="shared" si="24"/>
        <v>0.93658687187562784</v>
      </c>
      <c r="H187" s="19">
        <f t="shared" si="25"/>
        <v>158045.05739517207</v>
      </c>
      <c r="I187" s="4">
        <f t="shared" si="26"/>
        <v>-20440.057395172073</v>
      </c>
      <c r="J187" s="4">
        <f t="shared" si="27"/>
        <v>20440.057395172073</v>
      </c>
      <c r="K187" s="4">
        <f t="shared" si="28"/>
        <v>417795946.31792855</v>
      </c>
      <c r="L187" s="10">
        <f t="shared" si="29"/>
        <v>0.14854153115927526</v>
      </c>
    </row>
    <row r="188" spans="1:12" x14ac:dyDescent="0.25">
      <c r="A188">
        <v>185</v>
      </c>
      <c r="B188" s="2">
        <v>38473</v>
      </c>
      <c r="C188" s="1">
        <v>143000</v>
      </c>
      <c r="D188" t="str">
        <f t="shared" si="21"/>
        <v>2005</v>
      </c>
      <c r="E188" t="str">
        <f t="shared" si="22"/>
        <v>May</v>
      </c>
      <c r="F188">
        <f t="shared" si="23"/>
        <v>169189.40136588988</v>
      </c>
      <c r="G188">
        <f t="shared" si="24"/>
        <v>0.97609322051065506</v>
      </c>
      <c r="H188" s="19">
        <f t="shared" si="25"/>
        <v>165144.62765550127</v>
      </c>
      <c r="I188" s="4">
        <f t="shared" si="26"/>
        <v>-22144.627655501274</v>
      </c>
      <c r="J188" s="4">
        <f t="shared" si="27"/>
        <v>22144.627655501274</v>
      </c>
      <c r="K188" s="4">
        <f t="shared" si="28"/>
        <v>490384534.00079185</v>
      </c>
      <c r="L188" s="10">
        <f t="shared" si="29"/>
        <v>0.15485753605245645</v>
      </c>
    </row>
    <row r="189" spans="1:12" x14ac:dyDescent="0.25">
      <c r="A189">
        <v>186</v>
      </c>
      <c r="B189" s="2">
        <v>38504</v>
      </c>
      <c r="C189" s="1">
        <v>148526</v>
      </c>
      <c r="D189" t="str">
        <f t="shared" si="21"/>
        <v>2005</v>
      </c>
      <c r="E189" t="str">
        <f t="shared" si="22"/>
        <v>June</v>
      </c>
      <c r="F189">
        <f t="shared" si="23"/>
        <v>169633.04925066608</v>
      </c>
      <c r="G189">
        <f t="shared" si="24"/>
        <v>0.98072084700089668</v>
      </c>
      <c r="H189" s="19">
        <f t="shared" si="25"/>
        <v>166362.66774045807</v>
      </c>
      <c r="I189" s="4">
        <f t="shared" si="26"/>
        <v>-17836.66774045807</v>
      </c>
      <c r="J189" s="4">
        <f t="shared" si="27"/>
        <v>17836.66774045807</v>
      </c>
      <c r="K189" s="4">
        <f t="shared" si="28"/>
        <v>318146716.08349758</v>
      </c>
      <c r="L189" s="10">
        <f t="shared" si="29"/>
        <v>0.1200912146052413</v>
      </c>
    </row>
    <row r="190" spans="1:12" x14ac:dyDescent="0.25">
      <c r="A190">
        <v>187</v>
      </c>
      <c r="B190" s="2">
        <v>38534</v>
      </c>
      <c r="C190" s="1">
        <v>138779</v>
      </c>
      <c r="D190" t="str">
        <f t="shared" si="21"/>
        <v>2005</v>
      </c>
      <c r="E190" t="str">
        <f t="shared" si="22"/>
        <v>July</v>
      </c>
      <c r="F190">
        <f t="shared" si="23"/>
        <v>170076.69713544229</v>
      </c>
      <c r="G190">
        <f t="shared" si="24"/>
        <v>1.0385167675850244</v>
      </c>
      <c r="H190" s="19">
        <f t="shared" si="25"/>
        <v>176627.5017506367</v>
      </c>
      <c r="I190" s="4">
        <f t="shared" si="26"/>
        <v>-37848.5017506367</v>
      </c>
      <c r="J190" s="4">
        <f t="shared" si="27"/>
        <v>37848.5017506367</v>
      </c>
      <c r="K190" s="4">
        <f t="shared" si="28"/>
        <v>1432509084.7679493</v>
      </c>
      <c r="L190" s="10">
        <f t="shared" si="29"/>
        <v>0.27272499261874417</v>
      </c>
    </row>
    <row r="191" spans="1:12" x14ac:dyDescent="0.25">
      <c r="A191">
        <v>188</v>
      </c>
      <c r="B191" s="2">
        <v>38565</v>
      </c>
      <c r="C191" s="1">
        <v>151723</v>
      </c>
      <c r="D191" t="str">
        <f t="shared" si="21"/>
        <v>2005</v>
      </c>
      <c r="E191" t="str">
        <f t="shared" si="22"/>
        <v>August</v>
      </c>
      <c r="F191">
        <f t="shared" si="23"/>
        <v>170520.34502021852</v>
      </c>
      <c r="G191">
        <f t="shared" si="24"/>
        <v>1.0763038061901868</v>
      </c>
      <c r="H191" s="19">
        <f t="shared" si="25"/>
        <v>183531.69637812505</v>
      </c>
      <c r="I191" s="4">
        <f t="shared" si="26"/>
        <v>-31808.696378125052</v>
      </c>
      <c r="J191" s="4">
        <f t="shared" si="27"/>
        <v>31808.696378125052</v>
      </c>
      <c r="K191" s="4">
        <f t="shared" si="28"/>
        <v>1011793165.2757459</v>
      </c>
      <c r="L191" s="10">
        <f t="shared" si="29"/>
        <v>0.20964979850204024</v>
      </c>
    </row>
    <row r="192" spans="1:12" x14ac:dyDescent="0.25">
      <c r="A192">
        <v>189</v>
      </c>
      <c r="B192" s="2">
        <v>38596</v>
      </c>
      <c r="C192" s="1">
        <v>144472</v>
      </c>
      <c r="D192" t="str">
        <f t="shared" si="21"/>
        <v>2005</v>
      </c>
      <c r="E192" t="str">
        <f t="shared" si="22"/>
        <v>September</v>
      </c>
      <c r="F192">
        <f t="shared" si="23"/>
        <v>170963.99290499472</v>
      </c>
      <c r="G192">
        <f t="shared" si="24"/>
        <v>1.0142202557133111</v>
      </c>
      <c r="H192" s="19">
        <f t="shared" si="25"/>
        <v>173395.14460187245</v>
      </c>
      <c r="I192" s="4">
        <f t="shared" si="26"/>
        <v>-28923.144601872453</v>
      </c>
      <c r="J192" s="4">
        <f t="shared" si="27"/>
        <v>28923.144601872453</v>
      </c>
      <c r="K192" s="4">
        <f t="shared" si="28"/>
        <v>836548293.66082358</v>
      </c>
      <c r="L192" s="10">
        <f t="shared" si="29"/>
        <v>0.20019896313384222</v>
      </c>
    </row>
    <row r="193" spans="1:12" x14ac:dyDescent="0.25">
      <c r="A193">
        <v>190</v>
      </c>
      <c r="B193" s="2">
        <v>38626</v>
      </c>
      <c r="C193" s="1">
        <v>137644</v>
      </c>
      <c r="D193" t="str">
        <f t="shared" si="21"/>
        <v>2005</v>
      </c>
      <c r="E193" t="str">
        <f t="shared" si="22"/>
        <v>October</v>
      </c>
      <c r="F193">
        <f t="shared" si="23"/>
        <v>171407.64078977093</v>
      </c>
      <c r="G193">
        <f t="shared" si="24"/>
        <v>1.0427397293727916</v>
      </c>
      <c r="H193" s="19">
        <f t="shared" si="25"/>
        <v>178733.5569695544</v>
      </c>
      <c r="I193" s="4">
        <f t="shared" si="26"/>
        <v>-41089.556969554396</v>
      </c>
      <c r="J193" s="4">
        <f t="shared" si="27"/>
        <v>41089.556969554396</v>
      </c>
      <c r="K193" s="4">
        <f t="shared" si="28"/>
        <v>1688351691.9542563</v>
      </c>
      <c r="L193" s="10">
        <f t="shared" si="29"/>
        <v>0.29852050920893314</v>
      </c>
    </row>
    <row r="194" spans="1:12" x14ac:dyDescent="0.25">
      <c r="A194">
        <v>191</v>
      </c>
      <c r="B194" s="2">
        <v>38657</v>
      </c>
      <c r="C194" s="1">
        <v>158334</v>
      </c>
      <c r="D194" t="str">
        <f t="shared" si="21"/>
        <v>2005</v>
      </c>
      <c r="E194" t="str">
        <f t="shared" si="22"/>
        <v>November</v>
      </c>
      <c r="F194">
        <f t="shared" si="23"/>
        <v>171851.28867454716</v>
      </c>
      <c r="G194">
        <f t="shared" si="24"/>
        <v>1.0139730232081001</v>
      </c>
      <c r="H194" s="19">
        <f t="shared" si="25"/>
        <v>174252.57071953852</v>
      </c>
      <c r="I194" s="4">
        <f t="shared" si="26"/>
        <v>-15918.570719538518</v>
      </c>
      <c r="J194" s="4">
        <f t="shared" si="27"/>
        <v>15918.570719538518</v>
      </c>
      <c r="K194" s="4">
        <f t="shared" si="28"/>
        <v>253400893.75294906</v>
      </c>
      <c r="L194" s="10">
        <f t="shared" si="29"/>
        <v>0.1005379180690093</v>
      </c>
    </row>
    <row r="195" spans="1:12" x14ac:dyDescent="0.25">
      <c r="A195">
        <v>192</v>
      </c>
      <c r="B195" s="2">
        <v>38687</v>
      </c>
      <c r="C195" s="1">
        <v>183687</v>
      </c>
      <c r="D195" t="str">
        <f t="shared" si="21"/>
        <v>2005</v>
      </c>
      <c r="E195" t="str">
        <f t="shared" si="22"/>
        <v>December</v>
      </c>
      <c r="F195">
        <f t="shared" si="23"/>
        <v>172294.93655932337</v>
      </c>
      <c r="G195">
        <f t="shared" si="24"/>
        <v>1.111728763039743</v>
      </c>
      <c r="H195" s="19">
        <f t="shared" si="25"/>
        <v>191545.23669910757</v>
      </c>
      <c r="I195" s="4">
        <f t="shared" si="26"/>
        <v>-7858.2366991075687</v>
      </c>
      <c r="J195" s="4">
        <f t="shared" si="27"/>
        <v>7858.2366991075687</v>
      </c>
      <c r="K195" s="4">
        <f t="shared" si="28"/>
        <v>61751884.019201018</v>
      </c>
      <c r="L195" s="10">
        <f t="shared" si="29"/>
        <v>4.278058163673841E-2</v>
      </c>
    </row>
    <row r="196" spans="1:12" x14ac:dyDescent="0.25">
      <c r="A196">
        <v>193</v>
      </c>
      <c r="B196" s="2">
        <v>38718</v>
      </c>
      <c r="C196" s="1">
        <v>132900</v>
      </c>
      <c r="D196" t="str">
        <f t="shared" si="21"/>
        <v>2006</v>
      </c>
      <c r="E196" t="str">
        <f t="shared" si="22"/>
        <v>January</v>
      </c>
      <c r="F196">
        <f t="shared" si="23"/>
        <v>172738.58444409957</v>
      </c>
      <c r="G196">
        <f t="shared" si="24"/>
        <v>0.88086830169734098</v>
      </c>
      <c r="H196" s="19">
        <f t="shared" si="25"/>
        <v>152159.94351687672</v>
      </c>
      <c r="I196" s="4">
        <f t="shared" si="26"/>
        <v>-19259.943516876723</v>
      </c>
      <c r="J196" s="4">
        <f t="shared" si="27"/>
        <v>19259.943516876723</v>
      </c>
      <c r="K196" s="4">
        <f t="shared" si="28"/>
        <v>370945424.27328169</v>
      </c>
      <c r="L196" s="10">
        <f t="shared" si="29"/>
        <v>0.14492056822330115</v>
      </c>
    </row>
    <row r="197" spans="1:12" x14ac:dyDescent="0.25">
      <c r="A197">
        <v>194</v>
      </c>
      <c r="B197" s="2">
        <v>38749</v>
      </c>
      <c r="C197" s="1">
        <v>127821</v>
      </c>
      <c r="D197" t="str">
        <f t="shared" ref="D197:D260" si="30">TEXT(B197, "yyyy")</f>
        <v>2006</v>
      </c>
      <c r="E197" t="str">
        <f t="shared" ref="E197:E260" si="31">TEXT(B197, "mmmm")</f>
        <v>February</v>
      </c>
      <c r="F197">
        <f t="shared" ref="F197:F260" si="32">$H$1+($J$1*A197)</f>
        <v>173182.23232887581</v>
      </c>
      <c r="G197">
        <f t="shared" ref="G197:G260" si="33">VLOOKUP(E197,$T$8:$W$19,4,FALSE)</f>
        <v>0.83016692625609334</v>
      </c>
      <c r="H197" s="19">
        <f t="shared" ref="H197:H260" si="34">F197*G197</f>
        <v>143770.16149463147</v>
      </c>
      <c r="I197" s="4">
        <f t="shared" ref="I197:I260" si="35">C197-H197</f>
        <v>-15949.161494631466</v>
      </c>
      <c r="J197" s="4">
        <f t="shared" ref="J197:J260" si="36">ABS(I197)</f>
        <v>15949.161494631466</v>
      </c>
      <c r="K197" s="4">
        <f t="shared" ref="K197:K260" si="37">J197^2</f>
        <v>254375752.38183501</v>
      </c>
      <c r="L197" s="10">
        <f t="shared" ref="L197:L260" si="38">J197/C197</f>
        <v>0.12477731745668917</v>
      </c>
    </row>
    <row r="198" spans="1:12" x14ac:dyDescent="0.25">
      <c r="A198">
        <v>195</v>
      </c>
      <c r="B198" s="2">
        <v>38777</v>
      </c>
      <c r="C198" s="1">
        <v>156775</v>
      </c>
      <c r="D198" t="str">
        <f t="shared" si="30"/>
        <v>2006</v>
      </c>
      <c r="E198" t="str">
        <f t="shared" si="31"/>
        <v>March</v>
      </c>
      <c r="F198">
        <f t="shared" si="32"/>
        <v>173625.88021365201</v>
      </c>
      <c r="G198">
        <f t="shared" si="33"/>
        <v>0.98332674262300346</v>
      </c>
      <c r="H198" s="19">
        <f t="shared" si="34"/>
        <v>170730.97122554222</v>
      </c>
      <c r="I198" s="4">
        <f t="shared" si="35"/>
        <v>-13955.97122554222</v>
      </c>
      <c r="J198" s="4">
        <f t="shared" si="36"/>
        <v>13955.97122554222</v>
      </c>
      <c r="K198" s="4">
        <f t="shared" si="37"/>
        <v>194769132.84816241</v>
      </c>
      <c r="L198" s="10">
        <f t="shared" si="38"/>
        <v>8.9019111628398789E-2</v>
      </c>
    </row>
    <row r="199" spans="1:12" x14ac:dyDescent="0.25">
      <c r="A199">
        <v>196</v>
      </c>
      <c r="B199" s="2">
        <v>38808</v>
      </c>
      <c r="C199" s="1">
        <v>131139</v>
      </c>
      <c r="D199" t="str">
        <f t="shared" si="30"/>
        <v>2006</v>
      </c>
      <c r="E199" t="str">
        <f t="shared" si="31"/>
        <v>April</v>
      </c>
      <c r="F199">
        <f t="shared" si="32"/>
        <v>174069.52809842821</v>
      </c>
      <c r="G199">
        <f t="shared" si="33"/>
        <v>0.93658687187562784</v>
      </c>
      <c r="H199" s="19">
        <f t="shared" si="34"/>
        <v>163031.23481057357</v>
      </c>
      <c r="I199" s="4">
        <f t="shared" si="35"/>
        <v>-31892.234810573573</v>
      </c>
      <c r="J199" s="4">
        <f t="shared" si="36"/>
        <v>31892.234810573573</v>
      </c>
      <c r="K199" s="4">
        <f t="shared" si="37"/>
        <v>1017114641.2127608</v>
      </c>
      <c r="L199" s="10">
        <f t="shared" si="38"/>
        <v>0.24319412844823868</v>
      </c>
    </row>
    <row r="200" spans="1:12" x14ac:dyDescent="0.25">
      <c r="A200">
        <v>197</v>
      </c>
      <c r="B200" s="2">
        <v>38838</v>
      </c>
      <c r="C200" s="1">
        <v>164066</v>
      </c>
      <c r="D200" t="str">
        <f t="shared" si="30"/>
        <v>2006</v>
      </c>
      <c r="E200" t="str">
        <f t="shared" si="31"/>
        <v>May</v>
      </c>
      <c r="F200">
        <f t="shared" si="32"/>
        <v>174513.17598320445</v>
      </c>
      <c r="G200">
        <f t="shared" si="33"/>
        <v>0.97609322051065506</v>
      </c>
      <c r="H200" s="19">
        <f t="shared" si="34"/>
        <v>170341.12796698874</v>
      </c>
      <c r="I200" s="4">
        <f t="shared" si="35"/>
        <v>-6275.1279669887444</v>
      </c>
      <c r="J200" s="4">
        <f t="shared" si="36"/>
        <v>6275.1279669887444</v>
      </c>
      <c r="K200" s="4">
        <f t="shared" si="37"/>
        <v>39377231.002084292</v>
      </c>
      <c r="L200" s="10">
        <f t="shared" si="38"/>
        <v>3.8247583088444559E-2</v>
      </c>
    </row>
    <row r="201" spans="1:12" x14ac:dyDescent="0.25">
      <c r="A201">
        <v>198</v>
      </c>
      <c r="B201" s="2">
        <v>38869</v>
      </c>
      <c r="C201" s="1">
        <v>146954</v>
      </c>
      <c r="D201" t="str">
        <f t="shared" si="30"/>
        <v>2006</v>
      </c>
      <c r="E201" t="str">
        <f t="shared" si="31"/>
        <v>June</v>
      </c>
      <c r="F201">
        <f t="shared" si="32"/>
        <v>174956.82386798065</v>
      </c>
      <c r="G201">
        <f t="shared" si="33"/>
        <v>0.98072084700089668</v>
      </c>
      <c r="H201" s="19">
        <f t="shared" si="34"/>
        <v>171583.80449239269</v>
      </c>
      <c r="I201" s="4">
        <f t="shared" si="35"/>
        <v>-24629.804492392694</v>
      </c>
      <c r="J201" s="4">
        <f t="shared" si="36"/>
        <v>24629.804492392694</v>
      </c>
      <c r="K201" s="4">
        <f t="shared" si="37"/>
        <v>606627269.33348727</v>
      </c>
      <c r="L201" s="10">
        <f t="shared" si="38"/>
        <v>0.16760213735177465</v>
      </c>
    </row>
    <row r="202" spans="1:12" x14ac:dyDescent="0.25">
      <c r="A202">
        <v>199</v>
      </c>
      <c r="B202" s="2">
        <v>38899</v>
      </c>
      <c r="C202" s="1">
        <v>165746</v>
      </c>
      <c r="D202" t="str">
        <f t="shared" si="30"/>
        <v>2006</v>
      </c>
      <c r="E202" t="str">
        <f t="shared" si="31"/>
        <v>July</v>
      </c>
      <c r="F202">
        <f t="shared" si="32"/>
        <v>175400.47175275686</v>
      </c>
      <c r="G202">
        <f t="shared" si="33"/>
        <v>1.0385167675850244</v>
      </c>
      <c r="H202" s="19">
        <f t="shared" si="34"/>
        <v>182156.33095756144</v>
      </c>
      <c r="I202" s="4">
        <f t="shared" si="35"/>
        <v>-16410.33095756144</v>
      </c>
      <c r="J202" s="4">
        <f t="shared" si="36"/>
        <v>16410.33095756144</v>
      </c>
      <c r="K202" s="4">
        <f t="shared" si="37"/>
        <v>269298962.13669938</v>
      </c>
      <c r="L202" s="10">
        <f t="shared" si="38"/>
        <v>9.9008910969564518E-2</v>
      </c>
    </row>
    <row r="203" spans="1:12" x14ac:dyDescent="0.25">
      <c r="A203">
        <v>200</v>
      </c>
      <c r="B203" s="2">
        <v>38930</v>
      </c>
      <c r="C203" s="1">
        <v>178513</v>
      </c>
      <c r="D203" t="str">
        <f t="shared" si="30"/>
        <v>2006</v>
      </c>
      <c r="E203" t="str">
        <f t="shared" si="31"/>
        <v>August</v>
      </c>
      <c r="F203">
        <f t="shared" si="32"/>
        <v>175844.11963753309</v>
      </c>
      <c r="G203">
        <f t="shared" si="33"/>
        <v>1.0763038061901868</v>
      </c>
      <c r="H203" s="19">
        <f t="shared" si="34"/>
        <v>189261.69526203943</v>
      </c>
      <c r="I203" s="4">
        <f t="shared" si="35"/>
        <v>-10748.69526203943</v>
      </c>
      <c r="J203" s="4">
        <f t="shared" si="36"/>
        <v>10748.69526203943</v>
      </c>
      <c r="K203" s="4">
        <f t="shared" si="37"/>
        <v>115534449.83618888</v>
      </c>
      <c r="L203" s="10">
        <f t="shared" si="38"/>
        <v>6.0212394963052716E-2</v>
      </c>
    </row>
    <row r="204" spans="1:12" x14ac:dyDescent="0.25">
      <c r="A204">
        <v>201</v>
      </c>
      <c r="B204" s="2">
        <v>38961</v>
      </c>
      <c r="C204" s="1">
        <v>159288</v>
      </c>
      <c r="D204" t="str">
        <f t="shared" si="30"/>
        <v>2006</v>
      </c>
      <c r="E204" t="str">
        <f t="shared" si="31"/>
        <v>September</v>
      </c>
      <c r="F204">
        <f t="shared" si="32"/>
        <v>176287.7675223093</v>
      </c>
      <c r="G204">
        <f t="shared" si="33"/>
        <v>1.0142202557133111</v>
      </c>
      <c r="H204" s="19">
        <f t="shared" si="34"/>
        <v>178794.62465560526</v>
      </c>
      <c r="I204" s="4">
        <f t="shared" si="35"/>
        <v>-19506.624655605265</v>
      </c>
      <c r="J204" s="4">
        <f t="shared" si="36"/>
        <v>19506.624655605265</v>
      </c>
      <c r="K204" s="4">
        <f t="shared" si="37"/>
        <v>380508405.45466721</v>
      </c>
      <c r="L204" s="10">
        <f t="shared" si="38"/>
        <v>0.12246135713679163</v>
      </c>
    </row>
    <row r="205" spans="1:12" x14ac:dyDescent="0.25">
      <c r="A205">
        <v>202</v>
      </c>
      <c r="B205" s="2">
        <v>38991</v>
      </c>
      <c r="C205" s="1">
        <v>175186</v>
      </c>
      <c r="D205" t="str">
        <f t="shared" si="30"/>
        <v>2006</v>
      </c>
      <c r="E205" t="str">
        <f t="shared" si="31"/>
        <v>October</v>
      </c>
      <c r="F205">
        <f t="shared" si="32"/>
        <v>176731.4154070855</v>
      </c>
      <c r="G205">
        <f t="shared" si="33"/>
        <v>1.0427397293727916</v>
      </c>
      <c r="H205" s="19">
        <f t="shared" si="34"/>
        <v>184284.86827325475</v>
      </c>
      <c r="I205" s="4">
        <f t="shared" si="35"/>
        <v>-9098.8682732547459</v>
      </c>
      <c r="J205" s="4">
        <f t="shared" si="36"/>
        <v>9098.8682732547459</v>
      </c>
      <c r="K205" s="4">
        <f t="shared" si="37"/>
        <v>82789403.8540418</v>
      </c>
      <c r="L205" s="10">
        <f t="shared" si="38"/>
        <v>5.1938329965035709E-2</v>
      </c>
    </row>
    <row r="206" spans="1:12" x14ac:dyDescent="0.25">
      <c r="A206">
        <v>203</v>
      </c>
      <c r="B206" s="2">
        <v>39022</v>
      </c>
      <c r="C206" s="1">
        <v>182709</v>
      </c>
      <c r="D206" t="str">
        <f t="shared" si="30"/>
        <v>2006</v>
      </c>
      <c r="E206" t="str">
        <f t="shared" si="31"/>
        <v>November</v>
      </c>
      <c r="F206">
        <f t="shared" si="32"/>
        <v>177175.06329186173</v>
      </c>
      <c r="G206">
        <f t="shared" si="33"/>
        <v>1.0139730232081001</v>
      </c>
      <c r="H206" s="19">
        <f t="shared" si="34"/>
        <v>179650.73456313551</v>
      </c>
      <c r="I206" s="4">
        <f t="shared" si="35"/>
        <v>3058.2654368644871</v>
      </c>
      <c r="J206" s="4">
        <f t="shared" si="36"/>
        <v>3058.2654368644871</v>
      </c>
      <c r="K206" s="4">
        <f t="shared" si="37"/>
        <v>9352987.4823199324</v>
      </c>
      <c r="L206" s="10">
        <f t="shared" si="38"/>
        <v>1.6738449867628236E-2</v>
      </c>
    </row>
    <row r="207" spans="1:12" x14ac:dyDescent="0.25">
      <c r="A207">
        <v>204</v>
      </c>
      <c r="B207" s="2">
        <v>39052</v>
      </c>
      <c r="C207" s="1">
        <v>204801</v>
      </c>
      <c r="D207" t="str">
        <f t="shared" si="30"/>
        <v>2006</v>
      </c>
      <c r="E207" t="str">
        <f t="shared" si="31"/>
        <v>December</v>
      </c>
      <c r="F207">
        <f t="shared" si="32"/>
        <v>177618.71117663794</v>
      </c>
      <c r="G207">
        <f t="shared" si="33"/>
        <v>1.111728763039743</v>
      </c>
      <c r="H207" s="19">
        <f t="shared" si="34"/>
        <v>197463.83006911707</v>
      </c>
      <c r="I207" s="4">
        <f t="shared" si="35"/>
        <v>7337.1699308829266</v>
      </c>
      <c r="J207" s="4">
        <f t="shared" si="36"/>
        <v>7337.1699308829266</v>
      </c>
      <c r="K207" s="4">
        <f t="shared" si="37"/>
        <v>53834062.594652571</v>
      </c>
      <c r="L207" s="10">
        <f t="shared" si="38"/>
        <v>3.5825850122230489E-2</v>
      </c>
    </row>
    <row r="208" spans="1:12" x14ac:dyDescent="0.25">
      <c r="A208">
        <v>205</v>
      </c>
      <c r="B208" s="2">
        <v>39083</v>
      </c>
      <c r="C208" s="1">
        <v>152953</v>
      </c>
      <c r="D208" t="str">
        <f t="shared" si="30"/>
        <v>2007</v>
      </c>
      <c r="E208" t="str">
        <f t="shared" si="31"/>
        <v>January</v>
      </c>
      <c r="F208">
        <f t="shared" si="32"/>
        <v>178062.35906141414</v>
      </c>
      <c r="G208">
        <f t="shared" si="33"/>
        <v>0.88086830169734098</v>
      </c>
      <c r="H208" s="19">
        <f t="shared" si="34"/>
        <v>156849.48782265</v>
      </c>
      <c r="I208" s="4">
        <f t="shared" si="35"/>
        <v>-3896.4878226500005</v>
      </c>
      <c r="J208" s="4">
        <f t="shared" si="36"/>
        <v>3896.4878226500005</v>
      </c>
      <c r="K208" s="4">
        <f t="shared" si="37"/>
        <v>15182617.352059741</v>
      </c>
      <c r="L208" s="10">
        <f t="shared" si="38"/>
        <v>2.5475066344890263E-2</v>
      </c>
    </row>
    <row r="209" spans="1:12" x14ac:dyDescent="0.25">
      <c r="A209">
        <v>206</v>
      </c>
      <c r="B209" s="2">
        <v>39114</v>
      </c>
      <c r="C209" s="1">
        <v>146473</v>
      </c>
      <c r="D209" t="str">
        <f t="shared" si="30"/>
        <v>2007</v>
      </c>
      <c r="E209" t="str">
        <f t="shared" si="31"/>
        <v>February</v>
      </c>
      <c r="F209">
        <f t="shared" si="32"/>
        <v>178506.00694619038</v>
      </c>
      <c r="G209">
        <f t="shared" si="33"/>
        <v>0.83016692625609334</v>
      </c>
      <c r="H209" s="19">
        <f t="shared" si="34"/>
        <v>148189.7831047677</v>
      </c>
      <c r="I209" s="4">
        <f t="shared" si="35"/>
        <v>-1716.7831047677028</v>
      </c>
      <c r="J209" s="4">
        <f t="shared" si="36"/>
        <v>1716.7831047677028</v>
      </c>
      <c r="K209" s="4">
        <f t="shared" si="37"/>
        <v>2947344.2288158331</v>
      </c>
      <c r="L209" s="10">
        <f t="shared" si="38"/>
        <v>1.1720816155658058E-2</v>
      </c>
    </row>
    <row r="210" spans="1:12" x14ac:dyDescent="0.25">
      <c r="A210">
        <v>207</v>
      </c>
      <c r="B210" s="2">
        <v>39142</v>
      </c>
      <c r="C210" s="1">
        <v>193464</v>
      </c>
      <c r="D210" t="str">
        <f t="shared" si="30"/>
        <v>2007</v>
      </c>
      <c r="E210" t="str">
        <f t="shared" si="31"/>
        <v>March</v>
      </c>
      <c r="F210">
        <f t="shared" si="32"/>
        <v>178949.65483096658</v>
      </c>
      <c r="G210">
        <f t="shared" si="33"/>
        <v>0.98332674262300346</v>
      </c>
      <c r="H210" s="19">
        <f t="shared" si="34"/>
        <v>175965.98117844519</v>
      </c>
      <c r="I210" s="4">
        <f t="shared" si="35"/>
        <v>17498.018821554811</v>
      </c>
      <c r="J210" s="4">
        <f t="shared" si="36"/>
        <v>17498.018821554811</v>
      </c>
      <c r="K210" s="4">
        <f t="shared" si="37"/>
        <v>306180662.67948645</v>
      </c>
      <c r="L210" s="10">
        <f t="shared" si="38"/>
        <v>9.0445864975162368E-2</v>
      </c>
    </row>
    <row r="211" spans="1:12" x14ac:dyDescent="0.25">
      <c r="A211">
        <v>208</v>
      </c>
      <c r="B211" s="2">
        <v>39173</v>
      </c>
      <c r="C211" s="1">
        <v>179334</v>
      </c>
      <c r="D211" t="str">
        <f t="shared" si="30"/>
        <v>2007</v>
      </c>
      <c r="E211" t="str">
        <f t="shared" si="31"/>
        <v>April</v>
      </c>
      <c r="F211">
        <f t="shared" si="32"/>
        <v>179393.30271574279</v>
      </c>
      <c r="G211">
        <f t="shared" si="33"/>
        <v>0.93658687187562784</v>
      </c>
      <c r="H211" s="19">
        <f t="shared" si="34"/>
        <v>168017.4122259751</v>
      </c>
      <c r="I211" s="4">
        <f t="shared" si="35"/>
        <v>11316.587774024898</v>
      </c>
      <c r="J211" s="4">
        <f t="shared" si="36"/>
        <v>11316.587774024898</v>
      </c>
      <c r="K211" s="4">
        <f t="shared" si="37"/>
        <v>128065158.8472098</v>
      </c>
      <c r="L211" s="10">
        <f t="shared" si="38"/>
        <v>6.3103414712351799E-2</v>
      </c>
    </row>
    <row r="212" spans="1:12" x14ac:dyDescent="0.25">
      <c r="A212">
        <v>209</v>
      </c>
      <c r="B212" s="2">
        <v>39203</v>
      </c>
      <c r="C212" s="1">
        <v>211155</v>
      </c>
      <c r="D212" t="str">
        <f t="shared" si="30"/>
        <v>2007</v>
      </c>
      <c r="E212" t="str">
        <f t="shared" si="31"/>
        <v>May</v>
      </c>
      <c r="F212">
        <f t="shared" si="32"/>
        <v>179836.95060051902</v>
      </c>
      <c r="G212">
        <f t="shared" si="33"/>
        <v>0.97609322051065506</v>
      </c>
      <c r="H212" s="19">
        <f t="shared" si="34"/>
        <v>175537.62827847619</v>
      </c>
      <c r="I212" s="4">
        <f t="shared" si="35"/>
        <v>35617.371721523814</v>
      </c>
      <c r="J212" s="4">
        <f t="shared" si="36"/>
        <v>35617.371721523814</v>
      </c>
      <c r="K212" s="4">
        <f t="shared" si="37"/>
        <v>1268597168.3492043</v>
      </c>
      <c r="L212" s="10">
        <f t="shared" si="38"/>
        <v>0.16867879861487445</v>
      </c>
    </row>
    <row r="213" spans="1:12" x14ac:dyDescent="0.25">
      <c r="A213">
        <v>210</v>
      </c>
      <c r="B213" s="2">
        <v>39234</v>
      </c>
      <c r="C213" s="1">
        <v>198767</v>
      </c>
      <c r="D213" t="str">
        <f t="shared" si="30"/>
        <v>2007</v>
      </c>
      <c r="E213" t="str">
        <f t="shared" si="31"/>
        <v>June</v>
      </c>
      <c r="F213">
        <f t="shared" si="32"/>
        <v>180280.59848529522</v>
      </c>
      <c r="G213">
        <f t="shared" si="33"/>
        <v>0.98072084700089668</v>
      </c>
      <c r="H213" s="19">
        <f t="shared" si="34"/>
        <v>176804.94124432729</v>
      </c>
      <c r="I213" s="4">
        <f t="shared" si="35"/>
        <v>21962.058755672711</v>
      </c>
      <c r="J213" s="4">
        <f t="shared" si="36"/>
        <v>21962.058755672711</v>
      </c>
      <c r="K213" s="4">
        <f t="shared" si="37"/>
        <v>482332024.78762043</v>
      </c>
      <c r="L213" s="10">
        <f t="shared" si="38"/>
        <v>0.11049147371380919</v>
      </c>
    </row>
    <row r="214" spans="1:12" x14ac:dyDescent="0.25">
      <c r="A214">
        <v>211</v>
      </c>
      <c r="B214" s="2">
        <v>39264</v>
      </c>
      <c r="C214" s="1">
        <v>217374</v>
      </c>
      <c r="D214" t="str">
        <f t="shared" si="30"/>
        <v>2007</v>
      </c>
      <c r="E214" t="str">
        <f t="shared" si="31"/>
        <v>July</v>
      </c>
      <c r="F214">
        <f t="shared" si="32"/>
        <v>180724.24637007143</v>
      </c>
      <c r="G214">
        <f t="shared" si="33"/>
        <v>1.0385167675850244</v>
      </c>
      <c r="H214" s="19">
        <f t="shared" si="34"/>
        <v>187685.16016448615</v>
      </c>
      <c r="I214" s="4">
        <f t="shared" si="35"/>
        <v>29688.839835513849</v>
      </c>
      <c r="J214" s="4">
        <f t="shared" si="36"/>
        <v>29688.839835513849</v>
      </c>
      <c r="K214" s="4">
        <f t="shared" si="37"/>
        <v>881427210.77879393</v>
      </c>
      <c r="L214" s="10">
        <f t="shared" si="38"/>
        <v>0.13657953497434766</v>
      </c>
    </row>
    <row r="215" spans="1:12" x14ac:dyDescent="0.25">
      <c r="A215">
        <v>212</v>
      </c>
      <c r="B215" s="2">
        <v>39295</v>
      </c>
      <c r="C215" s="1">
        <v>235270</v>
      </c>
      <c r="D215" t="str">
        <f t="shared" si="30"/>
        <v>2007</v>
      </c>
      <c r="E215" t="str">
        <f t="shared" si="31"/>
        <v>August</v>
      </c>
      <c r="F215">
        <f t="shared" si="32"/>
        <v>181167.89425484766</v>
      </c>
      <c r="G215">
        <f t="shared" si="33"/>
        <v>1.0763038061901868</v>
      </c>
      <c r="H215" s="19">
        <f t="shared" si="34"/>
        <v>194991.69414595384</v>
      </c>
      <c r="I215" s="4">
        <f t="shared" si="35"/>
        <v>40278.305854046164</v>
      </c>
      <c r="J215" s="4">
        <f t="shared" si="36"/>
        <v>40278.305854046164</v>
      </c>
      <c r="K215" s="4">
        <f t="shared" si="37"/>
        <v>1622341922.4720895</v>
      </c>
      <c r="L215" s="10">
        <f t="shared" si="38"/>
        <v>0.17120034791535751</v>
      </c>
    </row>
    <row r="216" spans="1:12" x14ac:dyDescent="0.25">
      <c r="A216">
        <v>213</v>
      </c>
      <c r="B216" s="2">
        <v>39326</v>
      </c>
      <c r="C216" s="1">
        <v>204034</v>
      </c>
      <c r="D216" t="str">
        <f t="shared" si="30"/>
        <v>2007</v>
      </c>
      <c r="E216" t="str">
        <f t="shared" si="31"/>
        <v>September</v>
      </c>
      <c r="F216">
        <f t="shared" si="32"/>
        <v>181611.54213962387</v>
      </c>
      <c r="G216">
        <f t="shared" si="33"/>
        <v>1.0142202557133111</v>
      </c>
      <c r="H216" s="19">
        <f t="shared" si="34"/>
        <v>184194.10470933811</v>
      </c>
      <c r="I216" s="4">
        <f t="shared" si="35"/>
        <v>19839.895290661894</v>
      </c>
      <c r="J216" s="4">
        <f t="shared" si="36"/>
        <v>19839.895290661894</v>
      </c>
      <c r="K216" s="4">
        <f t="shared" si="37"/>
        <v>393621445.14442801</v>
      </c>
      <c r="L216" s="10">
        <f t="shared" si="38"/>
        <v>9.7238182315995833E-2</v>
      </c>
    </row>
    <row r="217" spans="1:12" x14ac:dyDescent="0.25">
      <c r="A217">
        <v>214</v>
      </c>
      <c r="B217" s="2">
        <v>39356</v>
      </c>
      <c r="C217" s="1">
        <v>244463</v>
      </c>
      <c r="D217" t="str">
        <f t="shared" si="30"/>
        <v>2007</v>
      </c>
      <c r="E217" t="str">
        <f t="shared" si="31"/>
        <v>October</v>
      </c>
      <c r="F217">
        <f t="shared" si="32"/>
        <v>182055.19002440007</v>
      </c>
      <c r="G217">
        <f t="shared" si="33"/>
        <v>1.0427397293727916</v>
      </c>
      <c r="H217" s="19">
        <f t="shared" si="34"/>
        <v>189836.17957695507</v>
      </c>
      <c r="I217" s="4">
        <f t="shared" si="35"/>
        <v>54626.820423044934</v>
      </c>
      <c r="J217" s="4">
        <f t="shared" si="36"/>
        <v>54626.820423044934</v>
      </c>
      <c r="K217" s="4">
        <f t="shared" si="37"/>
        <v>2984089509.531599</v>
      </c>
      <c r="L217" s="10">
        <f t="shared" si="38"/>
        <v>0.2234563939043738</v>
      </c>
    </row>
    <row r="218" spans="1:12" x14ac:dyDescent="0.25">
      <c r="A218">
        <v>215</v>
      </c>
      <c r="B218" s="2">
        <v>39387</v>
      </c>
      <c r="C218" s="1">
        <v>237060</v>
      </c>
      <c r="D218" t="str">
        <f t="shared" si="30"/>
        <v>2007</v>
      </c>
      <c r="E218" t="str">
        <f t="shared" si="31"/>
        <v>November</v>
      </c>
      <c r="F218">
        <f t="shared" si="32"/>
        <v>182498.83790917631</v>
      </c>
      <c r="G218">
        <f t="shared" si="33"/>
        <v>1.0139730232081001</v>
      </c>
      <c r="H218" s="19">
        <f t="shared" si="34"/>
        <v>185048.89840673254</v>
      </c>
      <c r="I218" s="4">
        <f t="shared" si="35"/>
        <v>52011.101593267464</v>
      </c>
      <c r="J218" s="4">
        <f t="shared" si="36"/>
        <v>52011.101593267464</v>
      </c>
      <c r="K218" s="4">
        <f t="shared" si="37"/>
        <v>2705154688.9451895</v>
      </c>
      <c r="L218" s="10">
        <f t="shared" si="38"/>
        <v>0.21940058041536936</v>
      </c>
    </row>
    <row r="219" spans="1:12" x14ac:dyDescent="0.25">
      <c r="A219">
        <v>216</v>
      </c>
      <c r="B219" s="2">
        <v>39417</v>
      </c>
      <c r="C219" s="1">
        <v>242258</v>
      </c>
      <c r="D219" t="str">
        <f t="shared" si="30"/>
        <v>2007</v>
      </c>
      <c r="E219" t="str">
        <f t="shared" si="31"/>
        <v>December</v>
      </c>
      <c r="F219">
        <f t="shared" si="32"/>
        <v>182942.48579395251</v>
      </c>
      <c r="G219">
        <f t="shared" si="33"/>
        <v>1.111728763039743</v>
      </c>
      <c r="H219" s="19">
        <f t="shared" si="34"/>
        <v>203382.42343912658</v>
      </c>
      <c r="I219" s="4">
        <f t="shared" si="35"/>
        <v>38875.576560873422</v>
      </c>
      <c r="J219" s="4">
        <f t="shared" si="36"/>
        <v>38875.576560873422</v>
      </c>
      <c r="K219" s="4">
        <f t="shared" si="37"/>
        <v>1511310452.940331</v>
      </c>
      <c r="L219" s="10">
        <f t="shared" si="38"/>
        <v>0.16047179684829158</v>
      </c>
    </row>
    <row r="220" spans="1:12" x14ac:dyDescent="0.25">
      <c r="A220">
        <v>217</v>
      </c>
      <c r="B220" s="2">
        <v>39448</v>
      </c>
      <c r="C220" s="1">
        <v>215041</v>
      </c>
      <c r="D220" t="str">
        <f t="shared" si="30"/>
        <v>2008</v>
      </c>
      <c r="E220" t="str">
        <f t="shared" si="31"/>
        <v>January</v>
      </c>
      <c r="F220">
        <f t="shared" si="32"/>
        <v>183386.13367872871</v>
      </c>
      <c r="G220">
        <f t="shared" si="33"/>
        <v>0.88086830169734098</v>
      </c>
      <c r="H220" s="19">
        <f t="shared" si="34"/>
        <v>161539.03212842331</v>
      </c>
      <c r="I220" s="4">
        <f t="shared" si="35"/>
        <v>53501.967871576693</v>
      </c>
      <c r="J220" s="4">
        <f t="shared" si="36"/>
        <v>53501.967871576693</v>
      </c>
      <c r="K220" s="4">
        <f t="shared" si="37"/>
        <v>2862460566.1312246</v>
      </c>
      <c r="L220" s="10">
        <f t="shared" si="38"/>
        <v>0.2487989168185448</v>
      </c>
    </row>
    <row r="221" spans="1:12" x14ac:dyDescent="0.25">
      <c r="A221">
        <v>218</v>
      </c>
      <c r="B221" s="2">
        <v>39479</v>
      </c>
      <c r="C221" s="1">
        <v>200841</v>
      </c>
      <c r="D221" t="str">
        <f t="shared" si="30"/>
        <v>2008</v>
      </c>
      <c r="E221" t="str">
        <f t="shared" si="31"/>
        <v>February</v>
      </c>
      <c r="F221">
        <f t="shared" si="32"/>
        <v>183829.78156350495</v>
      </c>
      <c r="G221">
        <f t="shared" si="33"/>
        <v>0.83016692625609334</v>
      </c>
      <c r="H221" s="19">
        <f t="shared" si="34"/>
        <v>152609.40471490397</v>
      </c>
      <c r="I221" s="4">
        <f t="shared" si="35"/>
        <v>48231.595285096031</v>
      </c>
      <c r="J221" s="4">
        <f t="shared" si="36"/>
        <v>48231.595285096031</v>
      </c>
      <c r="K221" s="4">
        <f t="shared" si="37"/>
        <v>2326286783.7452979</v>
      </c>
      <c r="L221" s="10">
        <f t="shared" si="38"/>
        <v>0.24014815344026386</v>
      </c>
    </row>
    <row r="222" spans="1:12" x14ac:dyDescent="0.25">
      <c r="A222">
        <v>219</v>
      </c>
      <c r="B222" s="2">
        <v>39508</v>
      </c>
      <c r="C222" s="1">
        <v>232177</v>
      </c>
      <c r="D222" t="str">
        <f t="shared" si="30"/>
        <v>2008</v>
      </c>
      <c r="E222" t="str">
        <f t="shared" si="31"/>
        <v>March</v>
      </c>
      <c r="F222">
        <f t="shared" si="32"/>
        <v>184273.42944828112</v>
      </c>
      <c r="G222">
        <f t="shared" si="33"/>
        <v>0.98332674262300346</v>
      </c>
      <c r="H222" s="19">
        <f t="shared" si="34"/>
        <v>181200.99113134813</v>
      </c>
      <c r="I222" s="4">
        <f t="shared" si="35"/>
        <v>50976.008868651872</v>
      </c>
      <c r="J222" s="4">
        <f t="shared" si="36"/>
        <v>50976.008868651872</v>
      </c>
      <c r="K222" s="4">
        <f t="shared" si="37"/>
        <v>2598553480.1768742</v>
      </c>
      <c r="L222" s="10">
        <f t="shared" si="38"/>
        <v>0.21955666956094649</v>
      </c>
    </row>
    <row r="223" spans="1:12" x14ac:dyDescent="0.25">
      <c r="A223">
        <v>220</v>
      </c>
      <c r="B223" s="2">
        <v>39539</v>
      </c>
      <c r="C223" s="1">
        <v>261292</v>
      </c>
      <c r="D223" t="str">
        <f t="shared" si="30"/>
        <v>2008</v>
      </c>
      <c r="E223" t="str">
        <f t="shared" si="31"/>
        <v>April</v>
      </c>
      <c r="F223">
        <f t="shared" si="32"/>
        <v>184717.07733305736</v>
      </c>
      <c r="G223">
        <f t="shared" si="33"/>
        <v>0.93658687187562784</v>
      </c>
      <c r="H223" s="19">
        <f t="shared" si="34"/>
        <v>173003.58964137663</v>
      </c>
      <c r="I223" s="4">
        <f t="shared" si="35"/>
        <v>88288.410358623369</v>
      </c>
      <c r="J223" s="4">
        <f t="shared" si="36"/>
        <v>88288.410358623369</v>
      </c>
      <c r="K223" s="4">
        <f t="shared" si="37"/>
        <v>7794843403.6526737</v>
      </c>
      <c r="L223" s="10">
        <f t="shared" si="38"/>
        <v>0.33789174700573826</v>
      </c>
    </row>
    <row r="224" spans="1:12" x14ac:dyDescent="0.25">
      <c r="A224">
        <v>221</v>
      </c>
      <c r="B224" s="2">
        <v>39569</v>
      </c>
      <c r="C224" s="1">
        <v>242047</v>
      </c>
      <c r="D224" t="str">
        <f t="shared" si="30"/>
        <v>2008</v>
      </c>
      <c r="E224" t="str">
        <f t="shared" si="31"/>
        <v>May</v>
      </c>
      <c r="F224">
        <f t="shared" si="32"/>
        <v>185160.72521783359</v>
      </c>
      <c r="G224">
        <f t="shared" si="33"/>
        <v>0.97609322051065506</v>
      </c>
      <c r="H224" s="19">
        <f t="shared" si="34"/>
        <v>180734.12858996366</v>
      </c>
      <c r="I224" s="4">
        <f t="shared" si="35"/>
        <v>61312.871410036343</v>
      </c>
      <c r="J224" s="4">
        <f t="shared" si="36"/>
        <v>61312.871410036343</v>
      </c>
      <c r="K224" s="4">
        <f t="shared" si="37"/>
        <v>3759268200.5436521</v>
      </c>
      <c r="L224" s="10">
        <f t="shared" si="38"/>
        <v>0.25330977624195444</v>
      </c>
    </row>
    <row r="225" spans="1:12" x14ac:dyDescent="0.25">
      <c r="A225">
        <v>222</v>
      </c>
      <c r="B225" s="2">
        <v>39600</v>
      </c>
      <c r="C225" s="1">
        <v>256070</v>
      </c>
      <c r="D225" t="str">
        <f t="shared" si="30"/>
        <v>2008</v>
      </c>
      <c r="E225" t="str">
        <f t="shared" si="31"/>
        <v>June</v>
      </c>
      <c r="F225">
        <f t="shared" si="32"/>
        <v>185604.37310260977</v>
      </c>
      <c r="G225">
        <f t="shared" si="33"/>
        <v>0.98072084700089668</v>
      </c>
      <c r="H225" s="19">
        <f t="shared" si="34"/>
        <v>182026.07799626188</v>
      </c>
      <c r="I225" s="4">
        <f t="shared" si="35"/>
        <v>74043.922003738116</v>
      </c>
      <c r="J225" s="4">
        <f t="shared" si="36"/>
        <v>74043.922003738116</v>
      </c>
      <c r="K225" s="4">
        <f t="shared" si="37"/>
        <v>5482502385.6956539</v>
      </c>
      <c r="L225" s="10">
        <f t="shared" si="38"/>
        <v>0.28915500450555753</v>
      </c>
    </row>
    <row r="226" spans="1:12" x14ac:dyDescent="0.25">
      <c r="A226">
        <v>223</v>
      </c>
      <c r="B226" s="2">
        <v>39630</v>
      </c>
      <c r="C226" s="1">
        <v>288177</v>
      </c>
      <c r="D226" t="str">
        <f t="shared" si="30"/>
        <v>2008</v>
      </c>
      <c r="E226" t="str">
        <f t="shared" si="31"/>
        <v>July</v>
      </c>
      <c r="F226">
        <f t="shared" si="32"/>
        <v>186048.020987386</v>
      </c>
      <c r="G226">
        <f t="shared" si="33"/>
        <v>1.0385167675850244</v>
      </c>
      <c r="H226" s="19">
        <f t="shared" si="34"/>
        <v>193213.98937141089</v>
      </c>
      <c r="I226" s="4">
        <f t="shared" si="35"/>
        <v>94963.010628589109</v>
      </c>
      <c r="J226" s="4">
        <f t="shared" si="36"/>
        <v>94963.010628589109</v>
      </c>
      <c r="K226" s="4">
        <f t="shared" si="37"/>
        <v>9017973387.6455288</v>
      </c>
      <c r="L226" s="10">
        <f t="shared" si="38"/>
        <v>0.32953015205442876</v>
      </c>
    </row>
    <row r="227" spans="1:12" x14ac:dyDescent="0.25">
      <c r="A227">
        <v>224</v>
      </c>
      <c r="B227" s="2">
        <v>39661</v>
      </c>
      <c r="C227" s="1">
        <v>244799</v>
      </c>
      <c r="D227" t="str">
        <f t="shared" si="30"/>
        <v>2008</v>
      </c>
      <c r="E227" t="str">
        <f t="shared" si="31"/>
        <v>August</v>
      </c>
      <c r="F227">
        <f t="shared" si="32"/>
        <v>186491.66887216223</v>
      </c>
      <c r="G227">
        <f t="shared" si="33"/>
        <v>1.0763038061901868</v>
      </c>
      <c r="H227" s="19">
        <f t="shared" si="34"/>
        <v>200721.69302986821</v>
      </c>
      <c r="I227" s="4">
        <f t="shared" si="35"/>
        <v>44077.306970131787</v>
      </c>
      <c r="J227" s="4">
        <f t="shared" si="36"/>
        <v>44077.306970131787</v>
      </c>
      <c r="K227" s="4">
        <f t="shared" si="37"/>
        <v>1942808989.7392282</v>
      </c>
      <c r="L227" s="10">
        <f t="shared" si="38"/>
        <v>0.18005509405729511</v>
      </c>
    </row>
    <row r="228" spans="1:12" x14ac:dyDescent="0.25">
      <c r="A228">
        <v>225</v>
      </c>
      <c r="B228" s="2">
        <v>39692</v>
      </c>
      <c r="C228" s="1">
        <v>268734</v>
      </c>
      <c r="D228" t="str">
        <f t="shared" si="30"/>
        <v>2008</v>
      </c>
      <c r="E228" t="str">
        <f t="shared" si="31"/>
        <v>September</v>
      </c>
      <c r="F228">
        <f t="shared" si="32"/>
        <v>186935.31675693841</v>
      </c>
      <c r="G228">
        <f t="shared" si="33"/>
        <v>1.0142202557133111</v>
      </c>
      <c r="H228" s="19">
        <f t="shared" si="34"/>
        <v>189593.58476307089</v>
      </c>
      <c r="I228" s="4">
        <f t="shared" si="35"/>
        <v>79140.415236929111</v>
      </c>
      <c r="J228" s="4">
        <f t="shared" si="36"/>
        <v>79140.415236929111</v>
      </c>
      <c r="K228" s="4">
        <f t="shared" si="37"/>
        <v>6263205323.8735619</v>
      </c>
      <c r="L228" s="10">
        <f t="shared" si="38"/>
        <v>0.29449349630835364</v>
      </c>
    </row>
    <row r="229" spans="1:12" x14ac:dyDescent="0.25">
      <c r="A229">
        <v>226</v>
      </c>
      <c r="B229" s="2">
        <v>39722</v>
      </c>
      <c r="C229" s="1">
        <v>239329</v>
      </c>
      <c r="D229" t="str">
        <f t="shared" si="30"/>
        <v>2008</v>
      </c>
      <c r="E229" t="str">
        <f t="shared" si="31"/>
        <v>October</v>
      </c>
      <c r="F229">
        <f t="shared" si="32"/>
        <v>187378.96464171464</v>
      </c>
      <c r="G229">
        <f t="shared" si="33"/>
        <v>1.0427397293727916</v>
      </c>
      <c r="H229" s="19">
        <f t="shared" si="34"/>
        <v>195387.49088065542</v>
      </c>
      <c r="I229" s="4">
        <f t="shared" si="35"/>
        <v>43941.509119344584</v>
      </c>
      <c r="J229" s="4">
        <f t="shared" si="36"/>
        <v>43941.509119344584</v>
      </c>
      <c r="K229" s="4">
        <f t="shared" si="37"/>
        <v>1930856223.6854432</v>
      </c>
      <c r="L229" s="10">
        <f t="shared" si="38"/>
        <v>0.18360294456311013</v>
      </c>
    </row>
    <row r="230" spans="1:12" x14ac:dyDescent="0.25">
      <c r="A230">
        <v>227</v>
      </c>
      <c r="B230" s="2">
        <v>39753</v>
      </c>
      <c r="C230" s="1">
        <v>177906</v>
      </c>
      <c r="D230" t="str">
        <f t="shared" si="30"/>
        <v>2008</v>
      </c>
      <c r="E230" t="str">
        <f t="shared" si="31"/>
        <v>November</v>
      </c>
      <c r="F230">
        <f t="shared" si="32"/>
        <v>187822.61252649088</v>
      </c>
      <c r="G230">
        <f t="shared" si="33"/>
        <v>1.0139730232081001</v>
      </c>
      <c r="H230" s="19">
        <f t="shared" si="34"/>
        <v>190447.06225032953</v>
      </c>
      <c r="I230" s="4">
        <f t="shared" si="35"/>
        <v>-12541.062250329531</v>
      </c>
      <c r="J230" s="4">
        <f t="shared" si="36"/>
        <v>12541.062250329531</v>
      </c>
      <c r="K230" s="4">
        <f t="shared" si="37"/>
        <v>157278242.36664039</v>
      </c>
      <c r="L230" s="10">
        <f t="shared" si="38"/>
        <v>7.0492632347023326E-2</v>
      </c>
    </row>
    <row r="231" spans="1:12" x14ac:dyDescent="0.25">
      <c r="A231">
        <v>228</v>
      </c>
      <c r="B231" s="2">
        <v>39783</v>
      </c>
      <c r="C231" s="1">
        <v>194550</v>
      </c>
      <c r="D231" t="str">
        <f t="shared" si="30"/>
        <v>2008</v>
      </c>
      <c r="E231" t="str">
        <f t="shared" si="31"/>
        <v>December</v>
      </c>
      <c r="F231">
        <f t="shared" si="32"/>
        <v>188266.26041126705</v>
      </c>
      <c r="G231">
        <f t="shared" si="33"/>
        <v>1.111728763039743</v>
      </c>
      <c r="H231" s="19">
        <f t="shared" si="34"/>
        <v>209301.01680913605</v>
      </c>
      <c r="I231" s="4">
        <f t="shared" si="35"/>
        <v>-14751.016809136054</v>
      </c>
      <c r="J231" s="4">
        <f t="shared" si="36"/>
        <v>14751.016809136054</v>
      </c>
      <c r="K231" s="4">
        <f t="shared" si="37"/>
        <v>217592496.9034144</v>
      </c>
      <c r="L231" s="10">
        <f t="shared" si="38"/>
        <v>7.5821212074716288E-2</v>
      </c>
    </row>
    <row r="232" spans="1:12" x14ac:dyDescent="0.25">
      <c r="A232">
        <v>229</v>
      </c>
      <c r="B232" s="2">
        <v>39814</v>
      </c>
      <c r="C232" s="1">
        <v>197433</v>
      </c>
      <c r="D232" t="str">
        <f t="shared" si="30"/>
        <v>2009</v>
      </c>
      <c r="E232" t="str">
        <f t="shared" si="31"/>
        <v>January</v>
      </c>
      <c r="F232">
        <f t="shared" si="32"/>
        <v>188709.90829604329</v>
      </c>
      <c r="G232">
        <f t="shared" si="33"/>
        <v>0.88086830169734098</v>
      </c>
      <c r="H232" s="19">
        <f t="shared" si="34"/>
        <v>166228.57643419661</v>
      </c>
      <c r="I232" s="4">
        <f t="shared" si="35"/>
        <v>31204.423565803387</v>
      </c>
      <c r="J232" s="4">
        <f t="shared" si="36"/>
        <v>31204.423565803387</v>
      </c>
      <c r="K232" s="4">
        <f t="shared" si="37"/>
        <v>973716050.0740658</v>
      </c>
      <c r="L232" s="10">
        <f t="shared" si="38"/>
        <v>0.15805069854483997</v>
      </c>
    </row>
    <row r="233" spans="1:12" x14ac:dyDescent="0.25">
      <c r="A233">
        <v>230</v>
      </c>
      <c r="B233" s="2">
        <v>39845</v>
      </c>
      <c r="C233" s="1">
        <v>199356</v>
      </c>
      <c r="D233" t="str">
        <f t="shared" si="30"/>
        <v>2009</v>
      </c>
      <c r="E233" t="str">
        <f t="shared" si="31"/>
        <v>February</v>
      </c>
      <c r="F233">
        <f t="shared" si="32"/>
        <v>189153.55618081949</v>
      </c>
      <c r="G233">
        <f t="shared" si="33"/>
        <v>0.83016692625609334</v>
      </c>
      <c r="H233" s="19">
        <f t="shared" si="34"/>
        <v>157029.02632504018</v>
      </c>
      <c r="I233" s="4">
        <f t="shared" si="35"/>
        <v>42326.973674959823</v>
      </c>
      <c r="J233" s="4">
        <f t="shared" si="36"/>
        <v>42326.973674959823</v>
      </c>
      <c r="K233" s="4">
        <f t="shared" si="37"/>
        <v>1791572700.480742</v>
      </c>
      <c r="L233" s="10">
        <f t="shared" si="38"/>
        <v>0.21231853405445447</v>
      </c>
    </row>
    <row r="234" spans="1:12" x14ac:dyDescent="0.25">
      <c r="A234">
        <v>231</v>
      </c>
      <c r="B234" s="2">
        <v>39873</v>
      </c>
      <c r="C234" s="1">
        <v>271417</v>
      </c>
      <c r="D234" t="str">
        <f t="shared" si="30"/>
        <v>2009</v>
      </c>
      <c r="E234" t="str">
        <f t="shared" si="31"/>
        <v>March</v>
      </c>
      <c r="F234">
        <f t="shared" si="32"/>
        <v>189597.2040655957</v>
      </c>
      <c r="G234">
        <f t="shared" si="33"/>
        <v>0.98332674262300346</v>
      </c>
      <c r="H234" s="19">
        <f t="shared" si="34"/>
        <v>186436.0010842511</v>
      </c>
      <c r="I234" s="4">
        <f t="shared" si="35"/>
        <v>84980.998915748904</v>
      </c>
      <c r="J234" s="4">
        <f t="shared" si="36"/>
        <v>84980.998915748904</v>
      </c>
      <c r="K234" s="4">
        <f t="shared" si="37"/>
        <v>7221770176.7185163</v>
      </c>
      <c r="L234" s="10">
        <f t="shared" si="38"/>
        <v>0.31310123874241075</v>
      </c>
    </row>
    <row r="235" spans="1:12" x14ac:dyDescent="0.25">
      <c r="A235">
        <v>232</v>
      </c>
      <c r="B235" s="2">
        <v>39904</v>
      </c>
      <c r="C235" s="1">
        <v>234359</v>
      </c>
      <c r="D235" t="str">
        <f t="shared" si="30"/>
        <v>2009</v>
      </c>
      <c r="E235" t="str">
        <f t="shared" si="31"/>
        <v>April</v>
      </c>
      <c r="F235">
        <f t="shared" si="32"/>
        <v>190040.85195037193</v>
      </c>
      <c r="G235">
        <f t="shared" si="33"/>
        <v>0.93658687187562784</v>
      </c>
      <c r="H235" s="19">
        <f t="shared" si="34"/>
        <v>177989.76705677816</v>
      </c>
      <c r="I235" s="4">
        <f t="shared" si="35"/>
        <v>56369.232943221839</v>
      </c>
      <c r="J235" s="4">
        <f t="shared" si="36"/>
        <v>56369.232943221839</v>
      </c>
      <c r="K235" s="4">
        <f t="shared" si="37"/>
        <v>3177490422.6072063</v>
      </c>
      <c r="L235" s="10">
        <f t="shared" si="38"/>
        <v>0.24052514707445347</v>
      </c>
    </row>
    <row r="236" spans="1:12" x14ac:dyDescent="0.25">
      <c r="A236">
        <v>233</v>
      </c>
      <c r="B236" s="2">
        <v>39934</v>
      </c>
      <c r="C236" s="1">
        <v>246944</v>
      </c>
      <c r="D236" t="str">
        <f t="shared" si="30"/>
        <v>2009</v>
      </c>
      <c r="E236" t="str">
        <f t="shared" si="31"/>
        <v>May</v>
      </c>
      <c r="F236">
        <f t="shared" si="32"/>
        <v>190484.49983514813</v>
      </c>
      <c r="G236">
        <f t="shared" si="33"/>
        <v>0.97609322051065506</v>
      </c>
      <c r="H236" s="19">
        <f t="shared" si="34"/>
        <v>185930.6289014511</v>
      </c>
      <c r="I236" s="4">
        <f t="shared" si="35"/>
        <v>61013.371098548902</v>
      </c>
      <c r="J236" s="4">
        <f t="shared" si="36"/>
        <v>61013.371098548902</v>
      </c>
      <c r="K236" s="4">
        <f t="shared" si="37"/>
        <v>3722631452.8092422</v>
      </c>
      <c r="L236" s="10">
        <f t="shared" si="38"/>
        <v>0.24707371346762383</v>
      </c>
    </row>
    <row r="237" spans="1:12" x14ac:dyDescent="0.25">
      <c r="A237">
        <v>234</v>
      </c>
      <c r="B237" s="2">
        <v>39965</v>
      </c>
      <c r="C237" s="1">
        <v>300129</v>
      </c>
      <c r="D237" t="str">
        <f t="shared" si="30"/>
        <v>2009</v>
      </c>
      <c r="E237" t="str">
        <f t="shared" si="31"/>
        <v>June</v>
      </c>
      <c r="F237">
        <f t="shared" si="32"/>
        <v>190928.14771992434</v>
      </c>
      <c r="G237">
        <f t="shared" si="33"/>
        <v>0.98072084700089668</v>
      </c>
      <c r="H237" s="19">
        <f t="shared" si="34"/>
        <v>187247.21474819651</v>
      </c>
      <c r="I237" s="4">
        <f t="shared" si="35"/>
        <v>112881.78525180349</v>
      </c>
      <c r="J237" s="4">
        <f t="shared" si="36"/>
        <v>112881.78525180349</v>
      </c>
      <c r="K237" s="4">
        <f t="shared" si="37"/>
        <v>12742297441.634281</v>
      </c>
      <c r="L237" s="10">
        <f t="shared" si="38"/>
        <v>0.37611088982338758</v>
      </c>
    </row>
    <row r="238" spans="1:12" x14ac:dyDescent="0.25">
      <c r="A238">
        <v>235</v>
      </c>
      <c r="B238" s="2">
        <v>39995</v>
      </c>
      <c r="C238" s="1">
        <v>285370</v>
      </c>
      <c r="D238" t="str">
        <f t="shared" si="30"/>
        <v>2009</v>
      </c>
      <c r="E238" t="str">
        <f t="shared" si="31"/>
        <v>July</v>
      </c>
      <c r="F238">
        <f t="shared" si="32"/>
        <v>191371.79560470057</v>
      </c>
      <c r="G238">
        <f t="shared" si="33"/>
        <v>1.0385167675850244</v>
      </c>
      <c r="H238" s="19">
        <f t="shared" si="34"/>
        <v>198742.81857833563</v>
      </c>
      <c r="I238" s="4">
        <f t="shared" si="35"/>
        <v>86627.181421664369</v>
      </c>
      <c r="J238" s="4">
        <f t="shared" si="36"/>
        <v>86627.181421664369</v>
      </c>
      <c r="K238" s="4">
        <f t="shared" si="37"/>
        <v>7504268561.0619526</v>
      </c>
      <c r="L238" s="10">
        <f t="shared" si="38"/>
        <v>0.30356092589152456</v>
      </c>
    </row>
    <row r="239" spans="1:12" x14ac:dyDescent="0.25">
      <c r="A239">
        <v>236</v>
      </c>
      <c r="B239" s="2">
        <v>40026</v>
      </c>
      <c r="C239" s="1">
        <v>258104</v>
      </c>
      <c r="D239" t="str">
        <f t="shared" si="30"/>
        <v>2009</v>
      </c>
      <c r="E239" t="str">
        <f t="shared" si="31"/>
        <v>August</v>
      </c>
      <c r="F239">
        <f t="shared" si="32"/>
        <v>191815.44348947678</v>
      </c>
      <c r="G239">
        <f t="shared" si="33"/>
        <v>1.0763038061901868</v>
      </c>
      <c r="H239" s="19">
        <f t="shared" si="34"/>
        <v>206451.69191378256</v>
      </c>
      <c r="I239" s="4">
        <f t="shared" si="35"/>
        <v>51652.308086217439</v>
      </c>
      <c r="J239" s="4">
        <f t="shared" si="36"/>
        <v>51652.308086217439</v>
      </c>
      <c r="K239" s="4">
        <f t="shared" si="37"/>
        <v>2667960930.6335235</v>
      </c>
      <c r="L239" s="10">
        <f t="shared" si="38"/>
        <v>0.20012207515659361</v>
      </c>
    </row>
    <row r="240" spans="1:12" x14ac:dyDescent="0.25">
      <c r="A240">
        <v>237</v>
      </c>
      <c r="B240" s="2">
        <v>40057</v>
      </c>
      <c r="C240" s="1">
        <v>308690</v>
      </c>
      <c r="D240" t="str">
        <f t="shared" si="30"/>
        <v>2009</v>
      </c>
      <c r="E240" t="str">
        <f t="shared" si="31"/>
        <v>September</v>
      </c>
      <c r="F240">
        <f t="shared" si="32"/>
        <v>192259.09137425298</v>
      </c>
      <c r="G240">
        <f t="shared" si="33"/>
        <v>1.0142202557133111</v>
      </c>
      <c r="H240" s="19">
        <f t="shared" si="34"/>
        <v>194993.0648168037</v>
      </c>
      <c r="I240" s="4">
        <f t="shared" si="35"/>
        <v>113696.9351831963</v>
      </c>
      <c r="J240" s="4">
        <f t="shared" si="36"/>
        <v>113696.9351831963</v>
      </c>
      <c r="K240" s="4">
        <f t="shared" si="37"/>
        <v>12926993070.051941</v>
      </c>
      <c r="L240" s="10">
        <f t="shared" si="38"/>
        <v>0.36832075928341151</v>
      </c>
    </row>
    <row r="241" spans="1:12" x14ac:dyDescent="0.25">
      <c r="A241">
        <v>238</v>
      </c>
      <c r="B241" s="2">
        <v>40087</v>
      </c>
      <c r="C241" s="1">
        <v>294465</v>
      </c>
      <c r="D241" t="str">
        <f t="shared" si="30"/>
        <v>2009</v>
      </c>
      <c r="E241" t="str">
        <f t="shared" si="31"/>
        <v>October</v>
      </c>
      <c r="F241">
        <f t="shared" si="32"/>
        <v>192702.73925902921</v>
      </c>
      <c r="G241">
        <f t="shared" si="33"/>
        <v>1.0427397293727916</v>
      </c>
      <c r="H241" s="19">
        <f t="shared" si="34"/>
        <v>200938.80218435574</v>
      </c>
      <c r="I241" s="4">
        <f t="shared" si="35"/>
        <v>93526.197815644264</v>
      </c>
      <c r="J241" s="4">
        <f t="shared" si="36"/>
        <v>93526.197815644264</v>
      </c>
      <c r="K241" s="4">
        <f t="shared" si="37"/>
        <v>8747149677.8510227</v>
      </c>
      <c r="L241" s="10">
        <f t="shared" si="38"/>
        <v>0.31761397047406065</v>
      </c>
    </row>
    <row r="242" spans="1:12" x14ac:dyDescent="0.25">
      <c r="A242">
        <v>239</v>
      </c>
      <c r="B242" s="2">
        <v>40118</v>
      </c>
      <c r="C242" s="1">
        <v>251723</v>
      </c>
      <c r="D242" t="str">
        <f t="shared" si="30"/>
        <v>2009</v>
      </c>
      <c r="E242" t="str">
        <f t="shared" si="31"/>
        <v>November</v>
      </c>
      <c r="F242">
        <f t="shared" si="32"/>
        <v>193146.38714380542</v>
      </c>
      <c r="G242">
        <f t="shared" si="33"/>
        <v>1.0139730232081001</v>
      </c>
      <c r="H242" s="19">
        <f t="shared" si="34"/>
        <v>195845.2260939265</v>
      </c>
      <c r="I242" s="4">
        <f t="shared" si="35"/>
        <v>55877.773906073504</v>
      </c>
      <c r="J242" s="4">
        <f t="shared" si="36"/>
        <v>55877.773906073504</v>
      </c>
      <c r="K242" s="4">
        <f t="shared" si="37"/>
        <v>3122325616.6982689</v>
      </c>
      <c r="L242" s="10">
        <f t="shared" si="38"/>
        <v>0.22198120118572201</v>
      </c>
    </row>
    <row r="243" spans="1:12" x14ac:dyDescent="0.25">
      <c r="A243">
        <v>240</v>
      </c>
      <c r="B243" s="2">
        <v>40148</v>
      </c>
      <c r="C243" s="1">
        <v>293019</v>
      </c>
      <c r="D243" t="str">
        <f t="shared" si="30"/>
        <v>2009</v>
      </c>
      <c r="E243" t="str">
        <f t="shared" si="31"/>
        <v>December</v>
      </c>
      <c r="F243">
        <f t="shared" si="32"/>
        <v>193590.03502858162</v>
      </c>
      <c r="G243">
        <f t="shared" si="33"/>
        <v>1.111728763039743</v>
      </c>
      <c r="H243" s="19">
        <f t="shared" si="34"/>
        <v>215219.61017914556</v>
      </c>
      <c r="I243" s="4">
        <f t="shared" si="35"/>
        <v>77799.389820854441</v>
      </c>
      <c r="J243" s="4">
        <f t="shared" si="36"/>
        <v>77799.389820854441</v>
      </c>
      <c r="K243" s="4">
        <f t="shared" si="37"/>
        <v>6052745056.4972696</v>
      </c>
      <c r="L243" s="10">
        <f t="shared" si="38"/>
        <v>0.26550971036299503</v>
      </c>
    </row>
    <row r="244" spans="1:12" x14ac:dyDescent="0.25">
      <c r="A244">
        <v>241</v>
      </c>
      <c r="B244" s="2">
        <v>40179</v>
      </c>
      <c r="C244" s="1">
        <v>213313</v>
      </c>
      <c r="D244" t="str">
        <f t="shared" si="30"/>
        <v>2010</v>
      </c>
      <c r="E244" t="str">
        <f t="shared" si="31"/>
        <v>January</v>
      </c>
      <c r="F244">
        <f t="shared" si="32"/>
        <v>194033.68291335786</v>
      </c>
      <c r="G244">
        <f t="shared" si="33"/>
        <v>0.88086830169734098</v>
      </c>
      <c r="H244" s="19">
        <f t="shared" si="34"/>
        <v>170918.12073996992</v>
      </c>
      <c r="I244" s="4">
        <f t="shared" si="35"/>
        <v>42394.87926003008</v>
      </c>
      <c r="J244" s="4">
        <f t="shared" si="36"/>
        <v>42394.87926003008</v>
      </c>
      <c r="K244" s="4">
        <f t="shared" si="37"/>
        <v>1797325787.4725287</v>
      </c>
      <c r="L244" s="10">
        <f t="shared" si="38"/>
        <v>0.19874493940842836</v>
      </c>
    </row>
    <row r="245" spans="1:12" x14ac:dyDescent="0.25">
      <c r="A245">
        <v>242</v>
      </c>
      <c r="B245" s="2">
        <v>40210</v>
      </c>
      <c r="C245" s="1">
        <v>220957</v>
      </c>
      <c r="D245" t="str">
        <f t="shared" si="30"/>
        <v>2010</v>
      </c>
      <c r="E245" t="str">
        <f t="shared" si="31"/>
        <v>February</v>
      </c>
      <c r="F245">
        <f t="shared" si="32"/>
        <v>194477.33079813406</v>
      </c>
      <c r="G245">
        <f t="shared" si="33"/>
        <v>0.83016692625609334</v>
      </c>
      <c r="H245" s="19">
        <f t="shared" si="34"/>
        <v>161448.64793517644</v>
      </c>
      <c r="I245" s="4">
        <f t="shared" si="35"/>
        <v>59508.352064823557</v>
      </c>
      <c r="J245" s="4">
        <f t="shared" si="36"/>
        <v>59508.352064823557</v>
      </c>
      <c r="K245" s="4">
        <f t="shared" si="37"/>
        <v>3541243965.4709902</v>
      </c>
      <c r="L245" s="10">
        <f t="shared" si="38"/>
        <v>0.26932096319566051</v>
      </c>
    </row>
    <row r="246" spans="1:12" x14ac:dyDescent="0.25">
      <c r="A246">
        <v>243</v>
      </c>
      <c r="B246" s="2">
        <v>40238</v>
      </c>
      <c r="C246" s="1">
        <v>353741</v>
      </c>
      <c r="D246" t="str">
        <f t="shared" si="30"/>
        <v>2010</v>
      </c>
      <c r="E246" t="str">
        <f t="shared" si="31"/>
        <v>March</v>
      </c>
      <c r="F246">
        <f t="shared" si="32"/>
        <v>194920.97868291027</v>
      </c>
      <c r="G246">
        <f t="shared" si="33"/>
        <v>0.98332674262300346</v>
      </c>
      <c r="H246" s="19">
        <f t="shared" si="34"/>
        <v>191671.01103715404</v>
      </c>
      <c r="I246" s="4">
        <f t="shared" si="35"/>
        <v>162069.98896284596</v>
      </c>
      <c r="J246" s="4">
        <f t="shared" si="36"/>
        <v>162069.98896284596</v>
      </c>
      <c r="K246" s="4">
        <f t="shared" si="37"/>
        <v>26266681322.417011</v>
      </c>
      <c r="L246" s="10">
        <f t="shared" si="38"/>
        <v>0.4581600350619407</v>
      </c>
    </row>
    <row r="247" spans="1:12" x14ac:dyDescent="0.25">
      <c r="A247">
        <v>244</v>
      </c>
      <c r="B247" s="2">
        <v>40269</v>
      </c>
      <c r="C247" s="1">
        <v>277835</v>
      </c>
      <c r="D247" t="str">
        <f t="shared" si="30"/>
        <v>2010</v>
      </c>
      <c r="E247" t="str">
        <f t="shared" si="31"/>
        <v>April</v>
      </c>
      <c r="F247">
        <f t="shared" si="32"/>
        <v>195364.6265676865</v>
      </c>
      <c r="G247">
        <f t="shared" si="33"/>
        <v>0.93658687187562784</v>
      </c>
      <c r="H247" s="19">
        <f t="shared" si="34"/>
        <v>182975.94447217966</v>
      </c>
      <c r="I247" s="4">
        <f t="shared" si="35"/>
        <v>94859.055527820339</v>
      </c>
      <c r="J247" s="4">
        <f t="shared" si="36"/>
        <v>94859.055527820339</v>
      </c>
      <c r="K247" s="4">
        <f t="shared" si="37"/>
        <v>8998240415.6301022</v>
      </c>
      <c r="L247" s="10">
        <f t="shared" si="38"/>
        <v>0.34142226691316913</v>
      </c>
    </row>
    <row r="248" spans="1:12" x14ac:dyDescent="0.25">
      <c r="A248">
        <v>245</v>
      </c>
      <c r="B248" s="2">
        <v>40299</v>
      </c>
      <c r="C248" s="1">
        <v>251094</v>
      </c>
      <c r="D248" t="str">
        <f t="shared" si="30"/>
        <v>2010</v>
      </c>
      <c r="E248" t="str">
        <f t="shared" si="31"/>
        <v>May</v>
      </c>
      <c r="F248">
        <f t="shared" si="32"/>
        <v>195808.27445246271</v>
      </c>
      <c r="G248">
        <f t="shared" si="33"/>
        <v>0.97609322051065506</v>
      </c>
      <c r="H248" s="19">
        <f t="shared" si="34"/>
        <v>191127.12921293854</v>
      </c>
      <c r="I248" s="4">
        <f t="shared" si="35"/>
        <v>59966.87078706146</v>
      </c>
      <c r="J248" s="4">
        <f t="shared" si="36"/>
        <v>59966.87078706146</v>
      </c>
      <c r="K248" s="4">
        <f t="shared" si="37"/>
        <v>3596025591.992125</v>
      </c>
      <c r="L248" s="10">
        <f t="shared" si="38"/>
        <v>0.2388223963418539</v>
      </c>
    </row>
    <row r="249" spans="1:12" x14ac:dyDescent="0.25">
      <c r="A249">
        <v>246</v>
      </c>
      <c r="B249" s="2">
        <v>40330</v>
      </c>
      <c r="C249" s="1">
        <v>262773</v>
      </c>
      <c r="D249" t="str">
        <f t="shared" si="30"/>
        <v>2010</v>
      </c>
      <c r="E249" t="str">
        <f t="shared" si="31"/>
        <v>June</v>
      </c>
      <c r="F249">
        <f t="shared" si="32"/>
        <v>196251.92233723891</v>
      </c>
      <c r="G249">
        <f t="shared" si="33"/>
        <v>0.98072084700089668</v>
      </c>
      <c r="H249" s="19">
        <f t="shared" si="34"/>
        <v>192468.35150013113</v>
      </c>
      <c r="I249" s="4">
        <f t="shared" si="35"/>
        <v>70304.648499868868</v>
      </c>
      <c r="J249" s="4">
        <f t="shared" si="36"/>
        <v>70304.648499868868</v>
      </c>
      <c r="K249" s="4">
        <f t="shared" si="37"/>
        <v>4942743600.690114</v>
      </c>
      <c r="L249" s="10">
        <f t="shared" si="38"/>
        <v>0.26754898143975547</v>
      </c>
    </row>
    <row r="250" spans="1:12" x14ac:dyDescent="0.25">
      <c r="A250">
        <v>247</v>
      </c>
      <c r="B250" s="2">
        <v>40360</v>
      </c>
      <c r="C250" s="1">
        <v>302349</v>
      </c>
      <c r="D250" t="str">
        <f t="shared" si="30"/>
        <v>2010</v>
      </c>
      <c r="E250" t="str">
        <f t="shared" si="31"/>
        <v>July</v>
      </c>
      <c r="F250">
        <f t="shared" si="32"/>
        <v>196695.57022201514</v>
      </c>
      <c r="G250">
        <f t="shared" si="33"/>
        <v>1.0385167675850244</v>
      </c>
      <c r="H250" s="19">
        <f t="shared" si="34"/>
        <v>204271.64778526034</v>
      </c>
      <c r="I250" s="4">
        <f t="shared" si="35"/>
        <v>98077.352214739658</v>
      </c>
      <c r="J250" s="4">
        <f t="shared" si="36"/>
        <v>98077.352214739658</v>
      </c>
      <c r="K250" s="4">
        <f t="shared" si="37"/>
        <v>9619167017.4540977</v>
      </c>
      <c r="L250" s="10">
        <f t="shared" si="38"/>
        <v>0.32438457615120164</v>
      </c>
    </row>
    <row r="251" spans="1:12" x14ac:dyDescent="0.25">
      <c r="A251">
        <v>248</v>
      </c>
      <c r="B251" s="2">
        <v>40391</v>
      </c>
      <c r="C251" s="1">
        <v>312774</v>
      </c>
      <c r="D251" t="str">
        <f t="shared" si="30"/>
        <v>2010</v>
      </c>
      <c r="E251" t="str">
        <f t="shared" si="31"/>
        <v>August</v>
      </c>
      <c r="F251">
        <f t="shared" si="32"/>
        <v>197139.21810679135</v>
      </c>
      <c r="G251">
        <f t="shared" si="33"/>
        <v>1.0763038061901868</v>
      </c>
      <c r="H251" s="19">
        <f t="shared" si="34"/>
        <v>212181.69079769694</v>
      </c>
      <c r="I251" s="4">
        <f t="shared" si="35"/>
        <v>100592.30920230306</v>
      </c>
      <c r="J251" s="4">
        <f t="shared" si="36"/>
        <v>100592.30920230306</v>
      </c>
      <c r="K251" s="4">
        <f t="shared" si="37"/>
        <v>10118812670.651745</v>
      </c>
      <c r="L251" s="10">
        <f t="shared" si="38"/>
        <v>0.32161339881928502</v>
      </c>
    </row>
    <row r="252" spans="1:12" x14ac:dyDescent="0.25">
      <c r="A252">
        <v>249</v>
      </c>
      <c r="B252" s="2">
        <v>40422</v>
      </c>
      <c r="C252" s="1">
        <v>307034</v>
      </c>
      <c r="D252" t="str">
        <f t="shared" si="30"/>
        <v>2010</v>
      </c>
      <c r="E252" t="str">
        <f t="shared" si="31"/>
        <v>September</v>
      </c>
      <c r="F252">
        <f t="shared" si="32"/>
        <v>197582.86599156755</v>
      </c>
      <c r="G252">
        <f t="shared" si="33"/>
        <v>1.0142202557133111</v>
      </c>
      <c r="H252" s="19">
        <f t="shared" si="34"/>
        <v>200392.54487053651</v>
      </c>
      <c r="I252" s="4">
        <f t="shared" si="35"/>
        <v>106641.45512946349</v>
      </c>
      <c r="J252" s="4">
        <f t="shared" si="36"/>
        <v>106641.45512946349</v>
      </c>
      <c r="K252" s="4">
        <f t="shared" si="37"/>
        <v>11372399952.129374</v>
      </c>
      <c r="L252" s="10">
        <f t="shared" si="38"/>
        <v>0.3473278370781851</v>
      </c>
    </row>
    <row r="253" spans="1:12" x14ac:dyDescent="0.25">
      <c r="A253">
        <v>250</v>
      </c>
      <c r="B253" s="2">
        <v>40452</v>
      </c>
      <c r="C253" s="1">
        <v>303159</v>
      </c>
      <c r="D253" t="str">
        <f t="shared" si="30"/>
        <v>2010</v>
      </c>
      <c r="E253" t="str">
        <f t="shared" si="31"/>
        <v>October</v>
      </c>
      <c r="F253">
        <f t="shared" si="32"/>
        <v>198026.51387634379</v>
      </c>
      <c r="G253">
        <f t="shared" si="33"/>
        <v>1.0427397293727916</v>
      </c>
      <c r="H253" s="19">
        <f t="shared" si="34"/>
        <v>206490.11348805609</v>
      </c>
      <c r="I253" s="4">
        <f t="shared" si="35"/>
        <v>96668.886511943914</v>
      </c>
      <c r="J253" s="4">
        <f t="shared" si="36"/>
        <v>96668.886511943914</v>
      </c>
      <c r="K253" s="4">
        <f t="shared" si="37"/>
        <v>9344873619.4590912</v>
      </c>
      <c r="L253" s="10">
        <f t="shared" si="38"/>
        <v>0.31887190059323295</v>
      </c>
    </row>
    <row r="254" spans="1:12" x14ac:dyDescent="0.25">
      <c r="A254">
        <v>251</v>
      </c>
      <c r="B254" s="2">
        <v>40483</v>
      </c>
      <c r="C254" s="1">
        <v>328468</v>
      </c>
      <c r="D254" t="str">
        <f t="shared" si="30"/>
        <v>2010</v>
      </c>
      <c r="E254" t="str">
        <f t="shared" si="31"/>
        <v>November</v>
      </c>
      <c r="F254">
        <f t="shared" si="32"/>
        <v>198470.16176111999</v>
      </c>
      <c r="G254">
        <f t="shared" si="33"/>
        <v>1.0139730232081001</v>
      </c>
      <c r="H254" s="19">
        <f t="shared" si="34"/>
        <v>201243.38993752352</v>
      </c>
      <c r="I254" s="4">
        <f t="shared" si="35"/>
        <v>127224.61006247648</v>
      </c>
      <c r="J254" s="4">
        <f t="shared" si="36"/>
        <v>127224.61006247648</v>
      </c>
      <c r="K254" s="4">
        <f t="shared" si="37"/>
        <v>16186101405.549192</v>
      </c>
      <c r="L254" s="10">
        <f t="shared" si="38"/>
        <v>0.38732725885771668</v>
      </c>
    </row>
    <row r="255" spans="1:12" x14ac:dyDescent="0.25">
      <c r="A255">
        <v>252</v>
      </c>
      <c r="B255" s="2">
        <v>40513</v>
      </c>
      <c r="C255" s="1">
        <v>381542</v>
      </c>
      <c r="D255" t="str">
        <f t="shared" si="30"/>
        <v>2010</v>
      </c>
      <c r="E255" t="str">
        <f t="shared" si="31"/>
        <v>December</v>
      </c>
      <c r="F255">
        <f t="shared" si="32"/>
        <v>198913.8096458962</v>
      </c>
      <c r="G255">
        <f t="shared" si="33"/>
        <v>1.111728763039743</v>
      </c>
      <c r="H255" s="19">
        <f t="shared" si="34"/>
        <v>221138.20354915506</v>
      </c>
      <c r="I255" s="4">
        <f t="shared" si="35"/>
        <v>160403.79645084494</v>
      </c>
      <c r="J255" s="4">
        <f t="shared" si="36"/>
        <v>160403.79645084494</v>
      </c>
      <c r="K255" s="4">
        <f t="shared" si="37"/>
        <v>25729377915.844093</v>
      </c>
      <c r="L255" s="10">
        <f t="shared" si="38"/>
        <v>0.4204092772246435</v>
      </c>
    </row>
    <row r="256" spans="1:12" x14ac:dyDescent="0.25">
      <c r="A256">
        <v>253</v>
      </c>
      <c r="B256" s="2">
        <v>40544</v>
      </c>
      <c r="C256" s="1">
        <v>244863</v>
      </c>
      <c r="D256" t="str">
        <f t="shared" si="30"/>
        <v>2011</v>
      </c>
      <c r="E256" t="str">
        <f t="shared" si="31"/>
        <v>January</v>
      </c>
      <c r="F256">
        <f t="shared" si="32"/>
        <v>199357.45753067243</v>
      </c>
      <c r="G256">
        <f t="shared" si="33"/>
        <v>0.88086830169734098</v>
      </c>
      <c r="H256" s="19">
        <f t="shared" si="34"/>
        <v>175607.6650457432</v>
      </c>
      <c r="I256" s="4">
        <f t="shared" si="35"/>
        <v>69255.334954256803</v>
      </c>
      <c r="J256" s="4">
        <f t="shared" si="36"/>
        <v>69255.334954256803</v>
      </c>
      <c r="K256" s="4">
        <f t="shared" si="37"/>
        <v>4796301419.6263037</v>
      </c>
      <c r="L256" s="10">
        <f t="shared" si="38"/>
        <v>0.28283299213950985</v>
      </c>
    </row>
    <row r="257" spans="1:12" x14ac:dyDescent="0.25">
      <c r="A257">
        <v>254</v>
      </c>
      <c r="B257" s="2">
        <v>40575</v>
      </c>
      <c r="C257" s="1">
        <v>274128</v>
      </c>
      <c r="D257" t="str">
        <f t="shared" si="30"/>
        <v>2011</v>
      </c>
      <c r="E257" t="str">
        <f t="shared" si="31"/>
        <v>February</v>
      </c>
      <c r="F257">
        <f t="shared" si="32"/>
        <v>199801.10541544863</v>
      </c>
      <c r="G257">
        <f t="shared" si="33"/>
        <v>0.83016692625609334</v>
      </c>
      <c r="H257" s="19">
        <f t="shared" si="34"/>
        <v>165868.26954531268</v>
      </c>
      <c r="I257" s="4">
        <f t="shared" si="35"/>
        <v>108259.73045468732</v>
      </c>
      <c r="J257" s="4">
        <f t="shared" si="36"/>
        <v>108259.73045468732</v>
      </c>
      <c r="K257" s="4">
        <f t="shared" si="37"/>
        <v>11720169238.121553</v>
      </c>
      <c r="L257" s="10">
        <f t="shared" si="38"/>
        <v>0.39492401525815429</v>
      </c>
    </row>
    <row r="258" spans="1:12" x14ac:dyDescent="0.25">
      <c r="A258">
        <v>255</v>
      </c>
      <c r="B258" s="2">
        <v>40603</v>
      </c>
      <c r="C258" s="1">
        <v>306135</v>
      </c>
      <c r="D258" t="str">
        <f t="shared" si="30"/>
        <v>2011</v>
      </c>
      <c r="E258" t="str">
        <f t="shared" si="31"/>
        <v>March</v>
      </c>
      <c r="F258">
        <f t="shared" si="32"/>
        <v>200244.75330022484</v>
      </c>
      <c r="G258">
        <f t="shared" si="33"/>
        <v>0.98332674262300346</v>
      </c>
      <c r="H258" s="19">
        <f t="shared" si="34"/>
        <v>196906.020990057</v>
      </c>
      <c r="I258" s="4">
        <f t="shared" si="35"/>
        <v>109228.979009943</v>
      </c>
      <c r="J258" s="4">
        <f t="shared" si="36"/>
        <v>109228.979009943</v>
      </c>
      <c r="K258" s="4">
        <f t="shared" si="37"/>
        <v>11930969855.554567</v>
      </c>
      <c r="L258" s="10">
        <f t="shared" si="38"/>
        <v>0.35680003596433923</v>
      </c>
    </row>
    <row r="259" spans="1:12" x14ac:dyDescent="0.25">
      <c r="A259">
        <v>256</v>
      </c>
      <c r="B259" s="2">
        <v>40634</v>
      </c>
      <c r="C259" s="1">
        <v>289172</v>
      </c>
      <c r="D259" t="str">
        <f t="shared" si="30"/>
        <v>2011</v>
      </c>
      <c r="E259" t="str">
        <f t="shared" si="31"/>
        <v>April</v>
      </c>
      <c r="F259">
        <f t="shared" si="32"/>
        <v>200688.40118500107</v>
      </c>
      <c r="G259">
        <f t="shared" si="33"/>
        <v>0.93658687187562784</v>
      </c>
      <c r="H259" s="19">
        <f t="shared" si="34"/>
        <v>187962.12188758119</v>
      </c>
      <c r="I259" s="4">
        <f t="shared" si="35"/>
        <v>101209.87811241881</v>
      </c>
      <c r="J259" s="4">
        <f t="shared" si="36"/>
        <v>101209.87811241881</v>
      </c>
      <c r="K259" s="4">
        <f t="shared" si="37"/>
        <v>10243439427.530672</v>
      </c>
      <c r="L259" s="10">
        <f t="shared" si="38"/>
        <v>0.3499988868646301</v>
      </c>
    </row>
    <row r="260" spans="1:12" x14ac:dyDescent="0.25">
      <c r="A260">
        <v>257</v>
      </c>
      <c r="B260" s="2">
        <v>40664</v>
      </c>
      <c r="C260" s="1">
        <v>318510</v>
      </c>
      <c r="D260" t="str">
        <f t="shared" si="30"/>
        <v>2011</v>
      </c>
      <c r="E260" t="str">
        <f t="shared" si="31"/>
        <v>May</v>
      </c>
      <c r="F260">
        <f t="shared" si="32"/>
        <v>201132.04906977728</v>
      </c>
      <c r="G260">
        <f t="shared" si="33"/>
        <v>0.97609322051065506</v>
      </c>
      <c r="H260" s="19">
        <f t="shared" si="34"/>
        <v>196323.62952442601</v>
      </c>
      <c r="I260" s="4">
        <f t="shared" si="35"/>
        <v>122186.37047557399</v>
      </c>
      <c r="J260" s="4">
        <f t="shared" si="36"/>
        <v>122186.37047557399</v>
      </c>
      <c r="K260" s="4">
        <f t="shared" si="37"/>
        <v>14929509129.994219</v>
      </c>
      <c r="L260" s="10">
        <f t="shared" si="38"/>
        <v>0.38361863199137858</v>
      </c>
    </row>
    <row r="261" spans="1:12" x14ac:dyDescent="0.25">
      <c r="A261">
        <v>258</v>
      </c>
      <c r="B261" s="2">
        <v>40695</v>
      </c>
      <c r="C261" s="1">
        <v>304319</v>
      </c>
      <c r="D261" t="str">
        <f t="shared" ref="D261:D324" si="39">TEXT(B261, "yyyy")</f>
        <v>2011</v>
      </c>
      <c r="E261" t="str">
        <f t="shared" ref="E261:E324" si="40">TEXT(B261, "mmmm")</f>
        <v>June</v>
      </c>
      <c r="F261">
        <f t="shared" ref="F261:F324" si="41">$H$1+($J$1*A261)</f>
        <v>201575.69695455348</v>
      </c>
      <c r="G261">
        <f t="shared" ref="G261:G324" si="42">VLOOKUP(E261,$T$8:$W$19,4,FALSE)</f>
        <v>0.98072084700089668</v>
      </c>
      <c r="H261" s="19">
        <f t="shared" ref="H261:H324" si="43">F261*G261</f>
        <v>197689.48825206576</v>
      </c>
      <c r="I261" s="4">
        <f t="shared" ref="I261:I324" si="44">C261-H261</f>
        <v>106629.51174793424</v>
      </c>
      <c r="J261" s="4">
        <f t="shared" ref="J261:J324" si="45">ABS(I261)</f>
        <v>106629.51174793424</v>
      </c>
      <c r="K261" s="4">
        <f t="shared" ref="K261:K324" si="46">J261^2</f>
        <v>11369852775.602846</v>
      </c>
      <c r="L261" s="10">
        <f t="shared" ref="L261:L324" si="47">J261/C261</f>
        <v>0.35038729671145818</v>
      </c>
    </row>
    <row r="262" spans="1:12" x14ac:dyDescent="0.25">
      <c r="A262">
        <v>259</v>
      </c>
      <c r="B262" s="2">
        <v>40725</v>
      </c>
      <c r="C262" s="1">
        <v>306221</v>
      </c>
      <c r="D262" t="str">
        <f t="shared" si="39"/>
        <v>2011</v>
      </c>
      <c r="E262" t="str">
        <f t="shared" si="40"/>
        <v>July</v>
      </c>
      <c r="F262">
        <f t="shared" si="41"/>
        <v>202019.34483932971</v>
      </c>
      <c r="G262">
        <f t="shared" si="42"/>
        <v>1.0385167675850244</v>
      </c>
      <c r="H262" s="19">
        <f t="shared" si="43"/>
        <v>209800.47699218508</v>
      </c>
      <c r="I262" s="4">
        <f t="shared" si="44"/>
        <v>96420.523007814918</v>
      </c>
      <c r="J262" s="4">
        <f t="shared" si="45"/>
        <v>96420.523007814918</v>
      </c>
      <c r="K262" s="4">
        <f t="shared" si="46"/>
        <v>9296917257.1005669</v>
      </c>
      <c r="L262" s="10">
        <f t="shared" si="47"/>
        <v>0.31487234059001479</v>
      </c>
    </row>
    <row r="263" spans="1:12" x14ac:dyDescent="0.25">
      <c r="A263">
        <v>260</v>
      </c>
      <c r="B263" s="2">
        <v>40756</v>
      </c>
      <c r="C263" s="1">
        <v>327360</v>
      </c>
      <c r="D263" t="str">
        <f t="shared" si="39"/>
        <v>2011</v>
      </c>
      <c r="E263" t="str">
        <f t="shared" si="40"/>
        <v>August</v>
      </c>
      <c r="F263">
        <f t="shared" si="41"/>
        <v>202462.99272410592</v>
      </c>
      <c r="G263">
        <f t="shared" si="42"/>
        <v>1.0763038061901868</v>
      </c>
      <c r="H263" s="19">
        <f t="shared" si="43"/>
        <v>217911.68968161131</v>
      </c>
      <c r="I263" s="4">
        <f t="shared" si="44"/>
        <v>109448.31031838869</v>
      </c>
      <c r="J263" s="4">
        <f t="shared" si="45"/>
        <v>109448.31031838869</v>
      </c>
      <c r="K263" s="4">
        <f t="shared" si="46"/>
        <v>11978932631.550306</v>
      </c>
      <c r="L263" s="10">
        <f t="shared" si="47"/>
        <v>0.33433623630983839</v>
      </c>
    </row>
    <row r="264" spans="1:12" x14ac:dyDescent="0.25">
      <c r="A264">
        <v>261</v>
      </c>
      <c r="B264" s="2">
        <v>40787</v>
      </c>
      <c r="C264" s="1">
        <v>311648</v>
      </c>
      <c r="D264" t="str">
        <f t="shared" si="39"/>
        <v>2011</v>
      </c>
      <c r="E264" t="str">
        <f t="shared" si="40"/>
        <v>September</v>
      </c>
      <c r="F264">
        <f t="shared" si="41"/>
        <v>202906.64060888212</v>
      </c>
      <c r="G264">
        <f t="shared" si="42"/>
        <v>1.0142202557133111</v>
      </c>
      <c r="H264" s="19">
        <f t="shared" si="43"/>
        <v>205792.02492426935</v>
      </c>
      <c r="I264" s="4">
        <f t="shared" si="44"/>
        <v>105855.97507573065</v>
      </c>
      <c r="J264" s="4">
        <f t="shared" si="45"/>
        <v>105855.97507573065</v>
      </c>
      <c r="K264" s="4">
        <f t="shared" si="46"/>
        <v>11205487459.233707</v>
      </c>
      <c r="L264" s="10">
        <f t="shared" si="47"/>
        <v>0.33966518339835533</v>
      </c>
    </row>
    <row r="265" spans="1:12" x14ac:dyDescent="0.25">
      <c r="A265">
        <v>262</v>
      </c>
      <c r="B265" s="2">
        <v>40817</v>
      </c>
      <c r="C265" s="1">
        <v>280582</v>
      </c>
      <c r="D265" t="str">
        <f t="shared" si="39"/>
        <v>2011</v>
      </c>
      <c r="E265" t="str">
        <f t="shared" si="40"/>
        <v>October</v>
      </c>
      <c r="F265">
        <f t="shared" si="41"/>
        <v>203350.28849365836</v>
      </c>
      <c r="G265">
        <f t="shared" si="42"/>
        <v>1.0427397293727916</v>
      </c>
      <c r="H265" s="19">
        <f t="shared" si="43"/>
        <v>212041.42479175641</v>
      </c>
      <c r="I265" s="4">
        <f t="shared" si="44"/>
        <v>68540.575208243594</v>
      </c>
      <c r="J265" s="4">
        <f t="shared" si="45"/>
        <v>68540.575208243594</v>
      </c>
      <c r="K265" s="4">
        <f t="shared" si="46"/>
        <v>4697810449.8768959</v>
      </c>
      <c r="L265" s="10">
        <f t="shared" si="47"/>
        <v>0.24428001514082726</v>
      </c>
    </row>
    <row r="266" spans="1:12" x14ac:dyDescent="0.25">
      <c r="A266">
        <v>263</v>
      </c>
      <c r="B266" s="2">
        <v>40848</v>
      </c>
      <c r="C266" s="1">
        <v>321622</v>
      </c>
      <c r="D266" t="str">
        <f t="shared" si="39"/>
        <v>2011</v>
      </c>
      <c r="E266" t="str">
        <f t="shared" si="40"/>
        <v>November</v>
      </c>
      <c r="F266">
        <f t="shared" si="41"/>
        <v>203793.93637843453</v>
      </c>
      <c r="G266">
        <f t="shared" si="42"/>
        <v>1.0139730232081001</v>
      </c>
      <c r="H266" s="19">
        <f t="shared" si="43"/>
        <v>206641.55378112048</v>
      </c>
      <c r="I266" s="4">
        <f t="shared" si="44"/>
        <v>114980.44621887952</v>
      </c>
      <c r="J266" s="4">
        <f t="shared" si="45"/>
        <v>114980.44621887952</v>
      </c>
      <c r="K266" s="4">
        <f t="shared" si="46"/>
        <v>13220503012.692644</v>
      </c>
      <c r="L266" s="10">
        <f t="shared" si="47"/>
        <v>0.35750180714901192</v>
      </c>
    </row>
    <row r="267" spans="1:12" x14ac:dyDescent="0.25">
      <c r="A267">
        <v>264</v>
      </c>
      <c r="B267" s="2">
        <v>40878</v>
      </c>
      <c r="C267" s="1">
        <v>348414</v>
      </c>
      <c r="D267" t="str">
        <f t="shared" si="39"/>
        <v>2011</v>
      </c>
      <c r="E267" t="str">
        <f t="shared" si="40"/>
        <v>December</v>
      </c>
      <c r="F267">
        <f t="shared" si="41"/>
        <v>204237.58426321077</v>
      </c>
      <c r="G267">
        <f t="shared" si="42"/>
        <v>1.111728763039743</v>
      </c>
      <c r="H267" s="19">
        <f t="shared" si="43"/>
        <v>227056.7969191646</v>
      </c>
      <c r="I267" s="4">
        <f t="shared" si="44"/>
        <v>121357.2030808354</v>
      </c>
      <c r="J267" s="4">
        <f t="shared" si="45"/>
        <v>121357.2030808354</v>
      </c>
      <c r="K267" s="4">
        <f t="shared" si="46"/>
        <v>14727570739.603127</v>
      </c>
      <c r="L267" s="10">
        <f t="shared" si="47"/>
        <v>0.34831322243318408</v>
      </c>
    </row>
    <row r="268" spans="1:12" x14ac:dyDescent="0.25">
      <c r="A268">
        <v>265</v>
      </c>
      <c r="B268" s="2">
        <v>40909</v>
      </c>
      <c r="C268" s="1">
        <v>268237</v>
      </c>
      <c r="D268" t="str">
        <f t="shared" si="39"/>
        <v>2012</v>
      </c>
      <c r="E268" t="str">
        <f t="shared" si="40"/>
        <v>January</v>
      </c>
      <c r="F268">
        <f t="shared" si="41"/>
        <v>204681.232147987</v>
      </c>
      <c r="G268">
        <f t="shared" si="42"/>
        <v>0.88086830169734098</v>
      </c>
      <c r="H268" s="19">
        <f t="shared" si="43"/>
        <v>180297.2093515165</v>
      </c>
      <c r="I268" s="4">
        <f t="shared" si="44"/>
        <v>87939.790648483497</v>
      </c>
      <c r="J268" s="4">
        <f t="shared" si="45"/>
        <v>87939.790648483497</v>
      </c>
      <c r="K268" s="4">
        <f t="shared" si="46"/>
        <v>7733406779.2991056</v>
      </c>
      <c r="L268" s="10">
        <f t="shared" si="47"/>
        <v>0.32784362578049819</v>
      </c>
    </row>
    <row r="269" spans="1:12" x14ac:dyDescent="0.25">
      <c r="A269">
        <v>266</v>
      </c>
      <c r="B269" s="2">
        <v>40940</v>
      </c>
      <c r="C269" s="1">
        <v>249473</v>
      </c>
      <c r="D269" t="str">
        <f t="shared" si="39"/>
        <v>2012</v>
      </c>
      <c r="E269" t="str">
        <f t="shared" si="40"/>
        <v>February</v>
      </c>
      <c r="F269">
        <f t="shared" si="41"/>
        <v>205124.88003276318</v>
      </c>
      <c r="G269">
        <f t="shared" si="42"/>
        <v>0.83016692625609334</v>
      </c>
      <c r="H269" s="19">
        <f t="shared" si="43"/>
        <v>170287.89115544889</v>
      </c>
      <c r="I269" s="4">
        <f t="shared" si="44"/>
        <v>79185.108844551112</v>
      </c>
      <c r="J269" s="4">
        <f t="shared" si="45"/>
        <v>79185.108844551112</v>
      </c>
      <c r="K269" s="4">
        <f t="shared" si="46"/>
        <v>6270281462.7234068</v>
      </c>
      <c r="L269" s="10">
        <f t="shared" si="47"/>
        <v>0.31740953467730421</v>
      </c>
    </row>
    <row r="270" spans="1:12" x14ac:dyDescent="0.25">
      <c r="A270">
        <v>267</v>
      </c>
      <c r="B270" s="2">
        <v>40969</v>
      </c>
      <c r="C270" s="1">
        <v>300512</v>
      </c>
      <c r="D270" t="str">
        <f t="shared" si="39"/>
        <v>2012</v>
      </c>
      <c r="E270" t="str">
        <f t="shared" si="40"/>
        <v>March</v>
      </c>
      <c r="F270">
        <f t="shared" si="41"/>
        <v>205568.52791753941</v>
      </c>
      <c r="G270">
        <f t="shared" si="42"/>
        <v>0.98332674262300346</v>
      </c>
      <c r="H270" s="19">
        <f t="shared" si="43"/>
        <v>202141.03094295997</v>
      </c>
      <c r="I270" s="4">
        <f t="shared" si="44"/>
        <v>98370.969057040027</v>
      </c>
      <c r="J270" s="4">
        <f t="shared" si="45"/>
        <v>98370.969057040027</v>
      </c>
      <c r="K270" s="4">
        <f t="shared" si="46"/>
        <v>9676847553.2211266</v>
      </c>
      <c r="L270" s="10">
        <f t="shared" si="47"/>
        <v>0.32734456213741892</v>
      </c>
    </row>
    <row r="271" spans="1:12" x14ac:dyDescent="0.25">
      <c r="A271">
        <v>268</v>
      </c>
      <c r="B271" s="2">
        <v>41000</v>
      </c>
      <c r="C271" s="1">
        <v>257849</v>
      </c>
      <c r="D271" t="str">
        <f t="shared" si="39"/>
        <v>2012</v>
      </c>
      <c r="E271" t="str">
        <f t="shared" si="40"/>
        <v>April</v>
      </c>
      <c r="F271">
        <f t="shared" si="41"/>
        <v>206012.17580231564</v>
      </c>
      <c r="G271">
        <f t="shared" si="42"/>
        <v>0.93658687187562784</v>
      </c>
      <c r="H271" s="19">
        <f t="shared" si="43"/>
        <v>192948.29930298272</v>
      </c>
      <c r="I271" s="4">
        <f t="shared" si="44"/>
        <v>64900.700697017281</v>
      </c>
      <c r="J271" s="4">
        <f t="shared" si="45"/>
        <v>64900.700697017281</v>
      </c>
      <c r="K271" s="4">
        <f t="shared" si="46"/>
        <v>4212100950.9638195</v>
      </c>
      <c r="L271" s="10">
        <f t="shared" si="47"/>
        <v>0.25170041651128094</v>
      </c>
    </row>
    <row r="272" spans="1:12" x14ac:dyDescent="0.25">
      <c r="A272">
        <v>269</v>
      </c>
      <c r="B272" s="2">
        <v>41030</v>
      </c>
      <c r="C272" s="1">
        <v>287481</v>
      </c>
      <c r="D272" t="str">
        <f t="shared" si="39"/>
        <v>2012</v>
      </c>
      <c r="E272" t="str">
        <f t="shared" si="40"/>
        <v>May</v>
      </c>
      <c r="F272">
        <f t="shared" si="41"/>
        <v>206455.82368709182</v>
      </c>
      <c r="G272">
        <f t="shared" si="42"/>
        <v>0.97609322051065506</v>
      </c>
      <c r="H272" s="19">
        <f t="shared" si="43"/>
        <v>201520.12983591342</v>
      </c>
      <c r="I272" s="4">
        <f t="shared" si="44"/>
        <v>85960.870164086577</v>
      </c>
      <c r="J272" s="4">
        <f t="shared" si="45"/>
        <v>85960.870164086577</v>
      </c>
      <c r="K272" s="4">
        <f t="shared" si="46"/>
        <v>7389271199.36695</v>
      </c>
      <c r="L272" s="10">
        <f t="shared" si="47"/>
        <v>0.29901409193681172</v>
      </c>
    </row>
    <row r="273" spans="1:12" x14ac:dyDescent="0.25">
      <c r="A273">
        <v>270</v>
      </c>
      <c r="B273" s="2">
        <v>41061</v>
      </c>
      <c r="C273" s="1">
        <v>353169</v>
      </c>
      <c r="D273" t="str">
        <f t="shared" si="39"/>
        <v>2012</v>
      </c>
      <c r="E273" t="str">
        <f t="shared" si="40"/>
        <v>June</v>
      </c>
      <c r="F273">
        <f t="shared" si="41"/>
        <v>206899.47157186805</v>
      </c>
      <c r="G273">
        <f t="shared" si="42"/>
        <v>0.98072084700089668</v>
      </c>
      <c r="H273" s="19">
        <f t="shared" si="43"/>
        <v>202910.62500400038</v>
      </c>
      <c r="I273" s="4">
        <f t="shared" si="44"/>
        <v>150258.37499599962</v>
      </c>
      <c r="J273" s="4">
        <f t="shared" si="45"/>
        <v>150258.37499599962</v>
      </c>
      <c r="K273" s="4">
        <f t="shared" si="46"/>
        <v>22577579256.438442</v>
      </c>
      <c r="L273" s="10">
        <f t="shared" si="47"/>
        <v>0.42545742971778278</v>
      </c>
    </row>
    <row r="274" spans="1:12" x14ac:dyDescent="0.25">
      <c r="A274">
        <v>271</v>
      </c>
      <c r="B274" s="2">
        <v>41091</v>
      </c>
      <c r="C274" s="1">
        <v>364174</v>
      </c>
      <c r="D274" t="str">
        <f t="shared" si="39"/>
        <v>2012</v>
      </c>
      <c r="E274" t="str">
        <f t="shared" si="40"/>
        <v>July</v>
      </c>
      <c r="F274">
        <f t="shared" si="41"/>
        <v>207343.11945664429</v>
      </c>
      <c r="G274">
        <f t="shared" si="42"/>
        <v>1.0385167675850244</v>
      </c>
      <c r="H274" s="19">
        <f t="shared" si="43"/>
        <v>215329.30619910982</v>
      </c>
      <c r="I274" s="4">
        <f t="shared" si="44"/>
        <v>148844.69380089018</v>
      </c>
      <c r="J274" s="4">
        <f t="shared" si="45"/>
        <v>148844.69380089018</v>
      </c>
      <c r="K274" s="4">
        <f t="shared" si="46"/>
        <v>22154742872.680756</v>
      </c>
      <c r="L274" s="10">
        <f t="shared" si="47"/>
        <v>0.40871861747650895</v>
      </c>
    </row>
    <row r="275" spans="1:12" x14ac:dyDescent="0.25">
      <c r="A275">
        <v>272</v>
      </c>
      <c r="B275" s="2">
        <v>41122</v>
      </c>
      <c r="C275" s="1">
        <v>420048</v>
      </c>
      <c r="D275" t="str">
        <f t="shared" si="39"/>
        <v>2012</v>
      </c>
      <c r="E275" t="str">
        <f t="shared" si="40"/>
        <v>August</v>
      </c>
      <c r="F275">
        <f t="shared" si="41"/>
        <v>207786.76734142046</v>
      </c>
      <c r="G275">
        <f t="shared" si="42"/>
        <v>1.0763038061901868</v>
      </c>
      <c r="H275" s="19">
        <f t="shared" si="43"/>
        <v>223641.68856552566</v>
      </c>
      <c r="I275" s="4">
        <f t="shared" si="44"/>
        <v>196406.31143447434</v>
      </c>
      <c r="J275" s="4">
        <f t="shared" si="45"/>
        <v>196406.31143447434</v>
      </c>
      <c r="K275" s="4">
        <f t="shared" si="46"/>
        <v>38575439171.295723</v>
      </c>
      <c r="L275" s="10">
        <f t="shared" si="47"/>
        <v>0.46758063705689429</v>
      </c>
    </row>
    <row r="276" spans="1:12" x14ac:dyDescent="0.25">
      <c r="A276">
        <v>273</v>
      </c>
      <c r="B276" s="2">
        <v>41153</v>
      </c>
      <c r="C276" s="1">
        <v>288079</v>
      </c>
      <c r="D276" t="str">
        <f t="shared" si="39"/>
        <v>2012</v>
      </c>
      <c r="E276" t="str">
        <f t="shared" si="40"/>
        <v>September</v>
      </c>
      <c r="F276">
        <f t="shared" si="41"/>
        <v>208230.4152261967</v>
      </c>
      <c r="G276">
        <f t="shared" si="42"/>
        <v>1.0142202557133111</v>
      </c>
      <c r="H276" s="19">
        <f t="shared" si="43"/>
        <v>211191.50497800217</v>
      </c>
      <c r="I276" s="4">
        <f t="shared" si="44"/>
        <v>76887.495021997835</v>
      </c>
      <c r="J276" s="4">
        <f t="shared" si="45"/>
        <v>76887.495021997835</v>
      </c>
      <c r="K276" s="4">
        <f t="shared" si="46"/>
        <v>5911686890.7577419</v>
      </c>
      <c r="L276" s="10">
        <f t="shared" si="47"/>
        <v>0.26689725742590692</v>
      </c>
    </row>
    <row r="277" spans="1:12" x14ac:dyDescent="0.25">
      <c r="A277">
        <v>274</v>
      </c>
      <c r="B277" s="2">
        <v>41183</v>
      </c>
      <c r="C277" s="1">
        <v>341633</v>
      </c>
      <c r="D277" t="str">
        <f t="shared" si="39"/>
        <v>2012</v>
      </c>
      <c r="E277" t="str">
        <f t="shared" si="40"/>
        <v>October</v>
      </c>
      <c r="F277">
        <f t="shared" si="41"/>
        <v>208674.0631109729</v>
      </c>
      <c r="G277">
        <f t="shared" si="42"/>
        <v>1.0427397293727916</v>
      </c>
      <c r="H277" s="19">
        <f t="shared" si="43"/>
        <v>217592.73609545673</v>
      </c>
      <c r="I277" s="4">
        <f t="shared" si="44"/>
        <v>124040.26390454327</v>
      </c>
      <c r="J277" s="4">
        <f t="shared" si="45"/>
        <v>124040.26390454327</v>
      </c>
      <c r="K277" s="4">
        <f t="shared" si="46"/>
        <v>15385987069.508741</v>
      </c>
      <c r="L277" s="10">
        <f t="shared" si="47"/>
        <v>0.36308045155047458</v>
      </c>
    </row>
    <row r="278" spans="1:12" x14ac:dyDescent="0.25">
      <c r="A278">
        <v>275</v>
      </c>
      <c r="B278" s="2">
        <v>41214</v>
      </c>
      <c r="C278" s="1">
        <v>311742</v>
      </c>
      <c r="D278" t="str">
        <f t="shared" si="39"/>
        <v>2012</v>
      </c>
      <c r="E278" t="str">
        <f t="shared" si="40"/>
        <v>November</v>
      </c>
      <c r="F278">
        <f t="shared" si="41"/>
        <v>209117.7109957491</v>
      </c>
      <c r="G278">
        <f t="shared" si="42"/>
        <v>1.0139730232081001</v>
      </c>
      <c r="H278" s="19">
        <f t="shared" si="43"/>
        <v>212039.71762471748</v>
      </c>
      <c r="I278" s="4">
        <f t="shared" si="44"/>
        <v>99702.282375282521</v>
      </c>
      <c r="J278" s="4">
        <f t="shared" si="45"/>
        <v>99702.282375282521</v>
      </c>
      <c r="K278" s="4">
        <f t="shared" si="46"/>
        <v>9940545110.8405724</v>
      </c>
      <c r="L278" s="10">
        <f t="shared" si="47"/>
        <v>0.31982306643083869</v>
      </c>
    </row>
    <row r="279" spans="1:12" x14ac:dyDescent="0.25">
      <c r="A279">
        <v>276</v>
      </c>
      <c r="B279" s="2">
        <v>41244</v>
      </c>
      <c r="C279" s="1">
        <v>359306</v>
      </c>
      <c r="D279" t="str">
        <f t="shared" si="39"/>
        <v>2012</v>
      </c>
      <c r="E279" t="str">
        <f t="shared" si="40"/>
        <v>December</v>
      </c>
      <c r="F279">
        <f t="shared" si="41"/>
        <v>209561.35888052534</v>
      </c>
      <c r="G279">
        <f t="shared" si="42"/>
        <v>1.111728763039743</v>
      </c>
      <c r="H279" s="19">
        <f t="shared" si="43"/>
        <v>232975.3902891741</v>
      </c>
      <c r="I279" s="4">
        <f t="shared" si="44"/>
        <v>126330.6097108259</v>
      </c>
      <c r="J279" s="4">
        <f t="shared" si="45"/>
        <v>126330.6097108259</v>
      </c>
      <c r="K279" s="4">
        <f t="shared" si="46"/>
        <v>15959422949.909019</v>
      </c>
      <c r="L279" s="10">
        <f t="shared" si="47"/>
        <v>0.35159615957102275</v>
      </c>
    </row>
    <row r="280" spans="1:12" x14ac:dyDescent="0.25">
      <c r="A280">
        <v>277</v>
      </c>
      <c r="B280" s="2">
        <v>41275</v>
      </c>
      <c r="C280" s="1">
        <v>311458</v>
      </c>
      <c r="D280" t="str">
        <f t="shared" si="39"/>
        <v>2013</v>
      </c>
      <c r="E280" t="str">
        <f t="shared" si="40"/>
        <v>January</v>
      </c>
      <c r="F280">
        <f t="shared" si="41"/>
        <v>210005.00676530154</v>
      </c>
      <c r="G280">
        <f t="shared" si="42"/>
        <v>0.88086830169734098</v>
      </c>
      <c r="H280" s="19">
        <f t="shared" si="43"/>
        <v>184986.75365728978</v>
      </c>
      <c r="I280" s="4">
        <f t="shared" si="44"/>
        <v>126471.24634271022</v>
      </c>
      <c r="J280" s="4">
        <f t="shared" si="45"/>
        <v>126471.24634271022</v>
      </c>
      <c r="K280" s="4">
        <f t="shared" si="46"/>
        <v>15994976151.478493</v>
      </c>
      <c r="L280" s="10">
        <f t="shared" si="47"/>
        <v>0.40606196130043287</v>
      </c>
    </row>
    <row r="281" spans="1:12" x14ac:dyDescent="0.25">
      <c r="A281">
        <v>278</v>
      </c>
      <c r="B281" s="2">
        <v>41306</v>
      </c>
      <c r="C281" s="1">
        <v>235087</v>
      </c>
      <c r="D281" t="str">
        <f t="shared" si="39"/>
        <v>2013</v>
      </c>
      <c r="E281" t="str">
        <f t="shared" si="40"/>
        <v>February</v>
      </c>
      <c r="F281">
        <f t="shared" si="41"/>
        <v>210448.65465007775</v>
      </c>
      <c r="G281">
        <f t="shared" si="42"/>
        <v>0.83016692625609334</v>
      </c>
      <c r="H281" s="19">
        <f t="shared" si="43"/>
        <v>174707.51276558515</v>
      </c>
      <c r="I281" s="4">
        <f t="shared" si="44"/>
        <v>60379.487234414846</v>
      </c>
      <c r="J281" s="4">
        <f t="shared" si="45"/>
        <v>60379.487234414846</v>
      </c>
      <c r="K281" s="4">
        <f t="shared" si="46"/>
        <v>3645682478.6908655</v>
      </c>
      <c r="L281" s="10">
        <f t="shared" si="47"/>
        <v>0.25683890319079677</v>
      </c>
    </row>
    <row r="282" spans="1:12" x14ac:dyDescent="0.25">
      <c r="A282">
        <v>279</v>
      </c>
      <c r="B282" s="2">
        <v>41334</v>
      </c>
      <c r="C282" s="1">
        <v>283889</v>
      </c>
      <c r="D282" t="str">
        <f t="shared" si="39"/>
        <v>2013</v>
      </c>
      <c r="E282" t="str">
        <f t="shared" si="40"/>
        <v>March</v>
      </c>
      <c r="F282">
        <f t="shared" si="41"/>
        <v>210892.30253485398</v>
      </c>
      <c r="G282">
        <f t="shared" si="42"/>
        <v>0.98332674262300346</v>
      </c>
      <c r="H282" s="19">
        <f t="shared" si="43"/>
        <v>207376.04089586294</v>
      </c>
      <c r="I282" s="4">
        <f t="shared" si="44"/>
        <v>76512.959104137059</v>
      </c>
      <c r="J282" s="4">
        <f t="shared" si="45"/>
        <v>76512.959104137059</v>
      </c>
      <c r="K282" s="4">
        <f t="shared" si="46"/>
        <v>5854232910.8713503</v>
      </c>
      <c r="L282" s="10">
        <f t="shared" si="47"/>
        <v>0.26951716728769715</v>
      </c>
    </row>
    <row r="283" spans="1:12" x14ac:dyDescent="0.25">
      <c r="A283">
        <v>280</v>
      </c>
      <c r="B283" s="2">
        <v>41365</v>
      </c>
      <c r="C283" s="1">
        <v>333716</v>
      </c>
      <c r="D283" t="str">
        <f t="shared" si="39"/>
        <v>2013</v>
      </c>
      <c r="E283" t="str">
        <f t="shared" si="40"/>
        <v>April</v>
      </c>
      <c r="F283">
        <f t="shared" si="41"/>
        <v>211335.95041963019</v>
      </c>
      <c r="G283">
        <f t="shared" si="42"/>
        <v>0.93658687187562784</v>
      </c>
      <c r="H283" s="19">
        <f t="shared" si="43"/>
        <v>197934.47671838422</v>
      </c>
      <c r="I283" s="4">
        <f t="shared" si="44"/>
        <v>135781.52328161578</v>
      </c>
      <c r="J283" s="4">
        <f t="shared" si="45"/>
        <v>135781.52328161578</v>
      </c>
      <c r="K283" s="4">
        <f t="shared" si="46"/>
        <v>18436622064.675968</v>
      </c>
      <c r="L283" s="10">
        <f t="shared" si="47"/>
        <v>0.4068774745041166</v>
      </c>
    </row>
    <row r="284" spans="1:12" x14ac:dyDescent="0.25">
      <c r="A284">
        <v>281</v>
      </c>
      <c r="B284" s="2">
        <v>41395</v>
      </c>
      <c r="C284" s="1">
        <v>316191</v>
      </c>
      <c r="D284" t="str">
        <f t="shared" si="39"/>
        <v>2013</v>
      </c>
      <c r="E284" t="str">
        <f t="shared" si="40"/>
        <v>May</v>
      </c>
      <c r="F284">
        <f t="shared" si="41"/>
        <v>211779.59830440639</v>
      </c>
      <c r="G284">
        <f t="shared" si="42"/>
        <v>0.97609322051065506</v>
      </c>
      <c r="H284" s="19">
        <f t="shared" si="43"/>
        <v>206716.63014740089</v>
      </c>
      <c r="I284" s="4">
        <f t="shared" si="44"/>
        <v>109474.36985259911</v>
      </c>
      <c r="J284" s="4">
        <f t="shared" si="45"/>
        <v>109474.36985259911</v>
      </c>
      <c r="K284" s="4">
        <f t="shared" si="46"/>
        <v>11984637654.623659</v>
      </c>
      <c r="L284" s="10">
        <f t="shared" si="47"/>
        <v>0.34622860819124868</v>
      </c>
    </row>
    <row r="285" spans="1:12" x14ac:dyDescent="0.25">
      <c r="A285">
        <v>282</v>
      </c>
      <c r="B285" s="2">
        <v>41426</v>
      </c>
      <c r="C285" s="1">
        <v>318602</v>
      </c>
      <c r="D285" t="str">
        <f t="shared" si="39"/>
        <v>2013</v>
      </c>
      <c r="E285" t="str">
        <f t="shared" si="40"/>
        <v>June</v>
      </c>
      <c r="F285">
        <f t="shared" si="41"/>
        <v>212223.24618918262</v>
      </c>
      <c r="G285">
        <f t="shared" si="42"/>
        <v>0.98072084700089668</v>
      </c>
      <c r="H285" s="19">
        <f t="shared" si="43"/>
        <v>208131.761755935</v>
      </c>
      <c r="I285" s="4">
        <f t="shared" si="44"/>
        <v>110470.238244065</v>
      </c>
      <c r="J285" s="4">
        <f t="shared" si="45"/>
        <v>110470.238244065</v>
      </c>
      <c r="K285" s="4">
        <f t="shared" si="46"/>
        <v>12203673537.700481</v>
      </c>
      <c r="L285" s="10">
        <f t="shared" si="47"/>
        <v>0.34673428994188671</v>
      </c>
    </row>
    <row r="286" spans="1:12" x14ac:dyDescent="0.25">
      <c r="A286">
        <v>283</v>
      </c>
      <c r="B286" s="2">
        <v>41456</v>
      </c>
      <c r="C286" s="1">
        <v>342291</v>
      </c>
      <c r="D286" t="str">
        <f t="shared" si="39"/>
        <v>2013</v>
      </c>
      <c r="E286" t="str">
        <f t="shared" si="40"/>
        <v>July</v>
      </c>
      <c r="F286">
        <f t="shared" si="41"/>
        <v>212666.89407395883</v>
      </c>
      <c r="G286">
        <f t="shared" si="42"/>
        <v>1.0385167675850244</v>
      </c>
      <c r="H286" s="19">
        <f t="shared" si="43"/>
        <v>220858.1354060345</v>
      </c>
      <c r="I286" s="4">
        <f t="shared" si="44"/>
        <v>121432.8645939655</v>
      </c>
      <c r="J286" s="4">
        <f t="shared" si="45"/>
        <v>121432.8645939655</v>
      </c>
      <c r="K286" s="4">
        <f t="shared" si="46"/>
        <v>14745940603.496359</v>
      </c>
      <c r="L286" s="10">
        <f t="shared" si="47"/>
        <v>0.35476499409556633</v>
      </c>
    </row>
    <row r="287" spans="1:12" x14ac:dyDescent="0.25">
      <c r="A287">
        <v>284</v>
      </c>
      <c r="B287" s="2">
        <v>41487</v>
      </c>
      <c r="C287" s="1">
        <v>329175</v>
      </c>
      <c r="D287" t="str">
        <f t="shared" si="39"/>
        <v>2013</v>
      </c>
      <c r="E287" t="str">
        <f t="shared" si="40"/>
        <v>August</v>
      </c>
      <c r="F287">
        <f t="shared" si="41"/>
        <v>213110.54195873503</v>
      </c>
      <c r="G287">
        <f t="shared" si="42"/>
        <v>1.0763038061901868</v>
      </c>
      <c r="H287" s="19">
        <f t="shared" si="43"/>
        <v>229371.68744944004</v>
      </c>
      <c r="I287" s="4">
        <f t="shared" si="44"/>
        <v>99803.31255055996</v>
      </c>
      <c r="J287" s="4">
        <f t="shared" si="45"/>
        <v>99803.31255055996</v>
      </c>
      <c r="K287" s="4">
        <f t="shared" si="46"/>
        <v>9960701196.0647583</v>
      </c>
      <c r="L287" s="10">
        <f t="shared" si="47"/>
        <v>0.30319226110901482</v>
      </c>
    </row>
    <row r="288" spans="1:12" x14ac:dyDescent="0.25">
      <c r="A288">
        <v>285</v>
      </c>
      <c r="B288" s="2">
        <v>41518</v>
      </c>
      <c r="C288" s="1">
        <v>309837</v>
      </c>
      <c r="D288" t="str">
        <f t="shared" si="39"/>
        <v>2013</v>
      </c>
      <c r="E288" t="str">
        <f t="shared" si="40"/>
        <v>September</v>
      </c>
      <c r="F288">
        <f t="shared" si="41"/>
        <v>213554.18984351127</v>
      </c>
      <c r="G288">
        <f t="shared" si="42"/>
        <v>1.0142202557133111</v>
      </c>
      <c r="H288" s="19">
        <f t="shared" si="43"/>
        <v>216590.98503173498</v>
      </c>
      <c r="I288" s="4">
        <f t="shared" si="44"/>
        <v>93246.014968265023</v>
      </c>
      <c r="J288" s="4">
        <f t="shared" si="45"/>
        <v>93246.014968265023</v>
      </c>
      <c r="K288" s="4">
        <f t="shared" si="46"/>
        <v>8694819307.4619045</v>
      </c>
      <c r="L288" s="10">
        <f t="shared" si="47"/>
        <v>0.30095183909044115</v>
      </c>
    </row>
    <row r="289" spans="1:12" x14ac:dyDescent="0.25">
      <c r="A289">
        <v>286</v>
      </c>
      <c r="B289" s="2">
        <v>41548</v>
      </c>
      <c r="C289" s="1">
        <v>330187</v>
      </c>
      <c r="D289" t="str">
        <f t="shared" si="39"/>
        <v>2013</v>
      </c>
      <c r="E289" t="str">
        <f t="shared" si="40"/>
        <v>October</v>
      </c>
      <c r="F289">
        <f t="shared" si="41"/>
        <v>213997.83772828747</v>
      </c>
      <c r="G289">
        <f t="shared" si="42"/>
        <v>1.0427397293727916</v>
      </c>
      <c r="H289" s="19">
        <f t="shared" si="43"/>
        <v>223144.04739915705</v>
      </c>
      <c r="I289" s="4">
        <f t="shared" si="44"/>
        <v>107042.95260084295</v>
      </c>
      <c r="J289" s="4">
        <f t="shared" si="45"/>
        <v>107042.95260084295</v>
      </c>
      <c r="K289" s="4">
        <f t="shared" si="46"/>
        <v>11458193701.506311</v>
      </c>
      <c r="L289" s="10">
        <f t="shared" si="47"/>
        <v>0.32418887660883972</v>
      </c>
    </row>
    <row r="290" spans="1:12" x14ac:dyDescent="0.25">
      <c r="A290">
        <v>287</v>
      </c>
      <c r="B290" s="2">
        <v>41579</v>
      </c>
      <c r="C290" s="1">
        <v>302919</v>
      </c>
      <c r="D290" t="str">
        <f t="shared" si="39"/>
        <v>2013</v>
      </c>
      <c r="E290" t="str">
        <f t="shared" si="40"/>
        <v>November</v>
      </c>
      <c r="F290">
        <f t="shared" si="41"/>
        <v>214441.48561306368</v>
      </c>
      <c r="G290">
        <f t="shared" si="42"/>
        <v>1.0139730232081001</v>
      </c>
      <c r="H290" s="19">
        <f t="shared" si="43"/>
        <v>217437.88146831447</v>
      </c>
      <c r="I290" s="4">
        <f t="shared" si="44"/>
        <v>85481.118531685526</v>
      </c>
      <c r="J290" s="4">
        <f t="shared" si="45"/>
        <v>85481.118531685526</v>
      </c>
      <c r="K290" s="4">
        <f t="shared" si="46"/>
        <v>7307021625.428071</v>
      </c>
      <c r="L290" s="10">
        <f t="shared" si="47"/>
        <v>0.28219134003375662</v>
      </c>
    </row>
    <row r="291" spans="1:12" x14ac:dyDescent="0.25">
      <c r="A291">
        <v>288</v>
      </c>
      <c r="B291" s="2">
        <v>41609</v>
      </c>
      <c r="C291" s="1">
        <v>353813</v>
      </c>
      <c r="D291" t="str">
        <f t="shared" si="39"/>
        <v>2013</v>
      </c>
      <c r="E291" t="str">
        <f t="shared" si="40"/>
        <v>December</v>
      </c>
      <c r="F291">
        <f t="shared" si="41"/>
        <v>214885.13349783991</v>
      </c>
      <c r="G291">
        <f t="shared" si="42"/>
        <v>1.111728763039743</v>
      </c>
      <c r="H291" s="19">
        <f t="shared" si="43"/>
        <v>238893.98365918361</v>
      </c>
      <c r="I291" s="4">
        <f t="shared" si="44"/>
        <v>114919.01634081639</v>
      </c>
      <c r="J291" s="4">
        <f t="shared" si="45"/>
        <v>114919.01634081639</v>
      </c>
      <c r="K291" s="4">
        <f t="shared" si="46"/>
        <v>13206380316.740826</v>
      </c>
      <c r="L291" s="10">
        <f t="shared" si="47"/>
        <v>0.32480156563160878</v>
      </c>
    </row>
    <row r="292" spans="1:12" x14ac:dyDescent="0.25">
      <c r="A292">
        <v>289</v>
      </c>
      <c r="B292" s="2">
        <v>41640</v>
      </c>
      <c r="C292" s="1">
        <v>312593</v>
      </c>
      <c r="D292" t="str">
        <f t="shared" si="39"/>
        <v>2014</v>
      </c>
      <c r="E292" t="str">
        <f t="shared" si="40"/>
        <v>January</v>
      </c>
      <c r="F292">
        <f t="shared" si="41"/>
        <v>215328.78138261611</v>
      </c>
      <c r="G292">
        <f t="shared" si="42"/>
        <v>0.88086830169734098</v>
      </c>
      <c r="H292" s="19">
        <f t="shared" si="43"/>
        <v>189676.29796306306</v>
      </c>
      <c r="I292" s="4">
        <f t="shared" si="44"/>
        <v>122916.70203693694</v>
      </c>
      <c r="J292" s="4">
        <f t="shared" si="45"/>
        <v>122916.70203693694</v>
      </c>
      <c r="K292" s="4">
        <f t="shared" si="46"/>
        <v>15108515639.637138</v>
      </c>
      <c r="L292" s="10">
        <f t="shared" si="47"/>
        <v>0.39321642531002593</v>
      </c>
    </row>
    <row r="293" spans="1:12" x14ac:dyDescent="0.25">
      <c r="A293">
        <v>290</v>
      </c>
      <c r="B293" s="2">
        <v>41671</v>
      </c>
      <c r="C293" s="1">
        <v>259325</v>
      </c>
      <c r="D293" t="str">
        <f t="shared" si="39"/>
        <v>2014</v>
      </c>
      <c r="E293" t="str">
        <f t="shared" si="40"/>
        <v>February</v>
      </c>
      <c r="F293">
        <f t="shared" si="41"/>
        <v>215772.42926739232</v>
      </c>
      <c r="G293">
        <f t="shared" si="42"/>
        <v>0.83016692625609334</v>
      </c>
      <c r="H293" s="19">
        <f t="shared" si="43"/>
        <v>179127.13437572139</v>
      </c>
      <c r="I293" s="4">
        <f t="shared" si="44"/>
        <v>80197.865624278609</v>
      </c>
      <c r="J293" s="4">
        <f t="shared" si="45"/>
        <v>80197.865624278609</v>
      </c>
      <c r="K293" s="4">
        <f t="shared" si="46"/>
        <v>6431697650.6898489</v>
      </c>
      <c r="L293" s="10">
        <f t="shared" si="47"/>
        <v>0.30925620601283565</v>
      </c>
    </row>
    <row r="294" spans="1:12" x14ac:dyDescent="0.25">
      <c r="A294">
        <v>291</v>
      </c>
      <c r="B294" s="2">
        <v>41699</v>
      </c>
      <c r="C294" s="1">
        <v>240793</v>
      </c>
      <c r="D294" t="str">
        <f t="shared" si="39"/>
        <v>2014</v>
      </c>
      <c r="E294" t="str">
        <f t="shared" si="40"/>
        <v>March</v>
      </c>
      <c r="F294">
        <f t="shared" si="41"/>
        <v>216216.07715216855</v>
      </c>
      <c r="G294">
        <f t="shared" si="42"/>
        <v>0.98332674262300346</v>
      </c>
      <c r="H294" s="19">
        <f t="shared" si="43"/>
        <v>212611.05084876591</v>
      </c>
      <c r="I294" s="4">
        <f t="shared" si="44"/>
        <v>28181.94915123409</v>
      </c>
      <c r="J294" s="4">
        <f t="shared" si="45"/>
        <v>28181.94915123409</v>
      </c>
      <c r="K294" s="4">
        <f t="shared" si="46"/>
        <v>794222257.96274388</v>
      </c>
      <c r="L294" s="10">
        <f t="shared" si="47"/>
        <v>0.11703807482457584</v>
      </c>
    </row>
    <row r="295" spans="1:12" x14ac:dyDescent="0.25">
      <c r="A295">
        <v>292</v>
      </c>
      <c r="B295" s="2">
        <v>41730</v>
      </c>
      <c r="C295" s="1">
        <v>293229</v>
      </c>
      <c r="D295" t="str">
        <f t="shared" si="39"/>
        <v>2014</v>
      </c>
      <c r="E295" t="str">
        <f t="shared" si="40"/>
        <v>April</v>
      </c>
      <c r="F295">
        <f t="shared" si="41"/>
        <v>216659.72503694476</v>
      </c>
      <c r="G295">
        <f t="shared" si="42"/>
        <v>0.93658687187562784</v>
      </c>
      <c r="H295" s="19">
        <f t="shared" si="43"/>
        <v>202920.65413378575</v>
      </c>
      <c r="I295" s="4">
        <f t="shared" si="44"/>
        <v>90308.345866214251</v>
      </c>
      <c r="J295" s="4">
        <f t="shared" si="45"/>
        <v>90308.345866214251</v>
      </c>
      <c r="K295" s="4">
        <f t="shared" si="46"/>
        <v>8155597333.0917768</v>
      </c>
      <c r="L295" s="10">
        <f t="shared" si="47"/>
        <v>0.30797890340387291</v>
      </c>
    </row>
    <row r="296" spans="1:12" x14ac:dyDescent="0.25">
      <c r="A296">
        <v>293</v>
      </c>
      <c r="B296" s="2">
        <v>41760</v>
      </c>
      <c r="C296" s="1">
        <v>293344</v>
      </c>
      <c r="D296" t="str">
        <f t="shared" si="39"/>
        <v>2014</v>
      </c>
      <c r="E296" t="str">
        <f t="shared" si="40"/>
        <v>May</v>
      </c>
      <c r="F296">
        <f t="shared" si="41"/>
        <v>217103.37292172096</v>
      </c>
      <c r="G296">
        <f t="shared" si="42"/>
        <v>0.97609322051065506</v>
      </c>
      <c r="H296" s="19">
        <f t="shared" si="43"/>
        <v>211913.13045888836</v>
      </c>
      <c r="I296" s="4">
        <f t="shared" si="44"/>
        <v>81430.869541111635</v>
      </c>
      <c r="J296" s="4">
        <f t="shared" si="45"/>
        <v>81430.869541111635</v>
      </c>
      <c r="K296" s="4">
        <f t="shared" si="46"/>
        <v>6630986514.2215424</v>
      </c>
      <c r="L296" s="10">
        <f t="shared" si="47"/>
        <v>0.27759514270314589</v>
      </c>
    </row>
    <row r="297" spans="1:12" x14ac:dyDescent="0.25">
      <c r="A297">
        <v>294</v>
      </c>
      <c r="B297" s="2">
        <v>41791</v>
      </c>
      <c r="C297" s="1">
        <v>263557</v>
      </c>
      <c r="D297" t="str">
        <f t="shared" si="39"/>
        <v>2014</v>
      </c>
      <c r="E297" t="str">
        <f t="shared" si="40"/>
        <v>June</v>
      </c>
      <c r="F297">
        <f t="shared" si="41"/>
        <v>217547.0208064972</v>
      </c>
      <c r="G297">
        <f t="shared" si="42"/>
        <v>0.98072084700089668</v>
      </c>
      <c r="H297" s="19">
        <f t="shared" si="43"/>
        <v>213352.89850786963</v>
      </c>
      <c r="I297" s="4">
        <f t="shared" si="44"/>
        <v>50204.101492130372</v>
      </c>
      <c r="J297" s="4">
        <f t="shared" si="45"/>
        <v>50204.101492130372</v>
      </c>
      <c r="K297" s="4">
        <f t="shared" si="46"/>
        <v>2520451806.6321273</v>
      </c>
      <c r="L297" s="10">
        <f t="shared" si="47"/>
        <v>0.19048669355065648</v>
      </c>
    </row>
    <row r="298" spans="1:12" x14ac:dyDescent="0.25">
      <c r="A298">
        <v>295</v>
      </c>
      <c r="B298" s="2">
        <v>41821</v>
      </c>
      <c r="C298" s="1">
        <v>294757</v>
      </c>
      <c r="D298" t="str">
        <f t="shared" si="39"/>
        <v>2014</v>
      </c>
      <c r="E298" t="str">
        <f t="shared" si="40"/>
        <v>July</v>
      </c>
      <c r="F298">
        <f t="shared" si="41"/>
        <v>217990.6686912734</v>
      </c>
      <c r="G298">
        <f t="shared" si="42"/>
        <v>1.0385167675850244</v>
      </c>
      <c r="H298" s="19">
        <f t="shared" si="43"/>
        <v>226386.96461295924</v>
      </c>
      <c r="I298" s="4">
        <f t="shared" si="44"/>
        <v>68370.035387040756</v>
      </c>
      <c r="J298" s="4">
        <f t="shared" si="45"/>
        <v>68370.035387040756</v>
      </c>
      <c r="K298" s="4">
        <f t="shared" si="46"/>
        <v>4674461738.8252048</v>
      </c>
      <c r="L298" s="10">
        <f t="shared" si="47"/>
        <v>0.23195389893044357</v>
      </c>
    </row>
    <row r="299" spans="1:12" x14ac:dyDescent="0.25">
      <c r="A299">
        <v>296</v>
      </c>
      <c r="B299" s="2">
        <v>41852</v>
      </c>
      <c r="C299" s="1">
        <v>272448</v>
      </c>
      <c r="D299" t="str">
        <f t="shared" si="39"/>
        <v>2014</v>
      </c>
      <c r="E299" t="str">
        <f t="shared" si="40"/>
        <v>August</v>
      </c>
      <c r="F299">
        <f t="shared" si="41"/>
        <v>218434.3165760496</v>
      </c>
      <c r="G299">
        <f t="shared" si="42"/>
        <v>1.0763038061901868</v>
      </c>
      <c r="H299" s="19">
        <f t="shared" si="43"/>
        <v>235101.68633335442</v>
      </c>
      <c r="I299" s="4">
        <f t="shared" si="44"/>
        <v>37346.313666645583</v>
      </c>
      <c r="J299" s="4">
        <f t="shared" si="45"/>
        <v>37346.313666645583</v>
      </c>
      <c r="K299" s="4">
        <f t="shared" si="46"/>
        <v>1394747144.4874787</v>
      </c>
      <c r="L299" s="10">
        <f t="shared" si="47"/>
        <v>0.13707685013890938</v>
      </c>
    </row>
    <row r="300" spans="1:12" x14ac:dyDescent="0.25">
      <c r="A300">
        <v>297</v>
      </c>
      <c r="B300" s="2">
        <v>41883</v>
      </c>
      <c r="C300" s="1">
        <v>296286</v>
      </c>
      <c r="D300" t="str">
        <f t="shared" si="39"/>
        <v>2014</v>
      </c>
      <c r="E300" t="str">
        <f t="shared" si="40"/>
        <v>September</v>
      </c>
      <c r="F300">
        <f t="shared" si="41"/>
        <v>218877.96446082584</v>
      </c>
      <c r="G300">
        <f t="shared" si="42"/>
        <v>1.0142202557133111</v>
      </c>
      <c r="H300" s="19">
        <f t="shared" si="43"/>
        <v>221990.46508546779</v>
      </c>
      <c r="I300" s="4">
        <f t="shared" si="44"/>
        <v>74295.534914532211</v>
      </c>
      <c r="J300" s="4">
        <f t="shared" si="45"/>
        <v>74295.534914532211</v>
      </c>
      <c r="K300" s="4">
        <f t="shared" si="46"/>
        <v>5519826508.236475</v>
      </c>
      <c r="L300" s="10">
        <f t="shared" si="47"/>
        <v>0.25075614411255415</v>
      </c>
    </row>
    <row r="301" spans="1:12" x14ac:dyDescent="0.25">
      <c r="A301">
        <v>298</v>
      </c>
      <c r="B301" s="2">
        <v>41913</v>
      </c>
      <c r="C301" s="1">
        <v>306849</v>
      </c>
      <c r="D301" t="str">
        <f t="shared" si="39"/>
        <v>2014</v>
      </c>
      <c r="E301" t="str">
        <f t="shared" si="40"/>
        <v>October</v>
      </c>
      <c r="F301">
        <f t="shared" si="41"/>
        <v>219321.61234560204</v>
      </c>
      <c r="G301">
        <f t="shared" si="42"/>
        <v>1.0427397293727916</v>
      </c>
      <c r="H301" s="19">
        <f t="shared" si="43"/>
        <v>228695.35870285737</v>
      </c>
      <c r="I301" s="4">
        <f t="shared" si="44"/>
        <v>78153.641297142633</v>
      </c>
      <c r="J301" s="4">
        <f t="shared" si="45"/>
        <v>78153.641297142633</v>
      </c>
      <c r="K301" s="4">
        <f t="shared" si="46"/>
        <v>6107991648.0024385</v>
      </c>
      <c r="L301" s="10">
        <f t="shared" si="47"/>
        <v>0.25469739610408582</v>
      </c>
    </row>
    <row r="302" spans="1:12" x14ac:dyDescent="0.25">
      <c r="A302">
        <v>299</v>
      </c>
      <c r="B302" s="2">
        <v>41944</v>
      </c>
      <c r="C302" s="1">
        <v>294636</v>
      </c>
      <c r="D302" t="str">
        <f t="shared" si="39"/>
        <v>2014</v>
      </c>
      <c r="E302" t="str">
        <f t="shared" si="40"/>
        <v>November</v>
      </c>
      <c r="F302">
        <f t="shared" si="41"/>
        <v>219765.26023037825</v>
      </c>
      <c r="G302">
        <f t="shared" si="42"/>
        <v>1.0139730232081001</v>
      </c>
      <c r="H302" s="19">
        <f t="shared" si="43"/>
        <v>222836.0453119115</v>
      </c>
      <c r="I302" s="4">
        <f t="shared" si="44"/>
        <v>71799.954688088503</v>
      </c>
      <c r="J302" s="4">
        <f t="shared" si="45"/>
        <v>71799.954688088503</v>
      </c>
      <c r="K302" s="4">
        <f t="shared" si="46"/>
        <v>5155233493.2115622</v>
      </c>
      <c r="L302" s="10">
        <f t="shared" si="47"/>
        <v>0.24369036603839483</v>
      </c>
    </row>
    <row r="303" spans="1:12" x14ac:dyDescent="0.25">
      <c r="A303">
        <v>300</v>
      </c>
      <c r="B303" s="2">
        <v>41974</v>
      </c>
      <c r="C303" s="1">
        <v>370001</v>
      </c>
      <c r="D303" t="str">
        <f t="shared" si="39"/>
        <v>2014</v>
      </c>
      <c r="E303" t="str">
        <f t="shared" si="40"/>
        <v>December</v>
      </c>
      <c r="F303">
        <f t="shared" si="41"/>
        <v>220208.90811515448</v>
      </c>
      <c r="G303">
        <f t="shared" si="42"/>
        <v>1.111728763039743</v>
      </c>
      <c r="H303" s="19">
        <f t="shared" si="43"/>
        <v>244812.57702919311</v>
      </c>
      <c r="I303" s="4">
        <f t="shared" si="44"/>
        <v>125188.42297080689</v>
      </c>
      <c r="J303" s="4">
        <f t="shared" si="45"/>
        <v>125188.42297080689</v>
      </c>
      <c r="K303" s="4">
        <f t="shared" si="46"/>
        <v>15672141245.91765</v>
      </c>
      <c r="L303" s="10">
        <f t="shared" si="47"/>
        <v>0.33834617466116818</v>
      </c>
    </row>
    <row r="304" spans="1:12" x14ac:dyDescent="0.25">
      <c r="A304">
        <v>301</v>
      </c>
      <c r="B304" s="2">
        <v>42005</v>
      </c>
      <c r="C304" s="1">
        <v>253788</v>
      </c>
      <c r="D304" t="str">
        <f t="shared" si="39"/>
        <v>2015</v>
      </c>
      <c r="E304" t="str">
        <f t="shared" si="40"/>
        <v>January</v>
      </c>
      <c r="F304">
        <f t="shared" si="41"/>
        <v>220652.55599993069</v>
      </c>
      <c r="G304">
        <f t="shared" si="42"/>
        <v>0.88086830169734098</v>
      </c>
      <c r="H304" s="19">
        <f t="shared" si="43"/>
        <v>194365.84226883636</v>
      </c>
      <c r="I304" s="4">
        <f t="shared" si="44"/>
        <v>59422.157731163636</v>
      </c>
      <c r="J304" s="4">
        <f t="shared" si="45"/>
        <v>59422.157731163636</v>
      </c>
      <c r="K304" s="4">
        <f t="shared" si="46"/>
        <v>3530992829.4272904</v>
      </c>
      <c r="L304" s="10">
        <f t="shared" si="47"/>
        <v>0.2341409275898137</v>
      </c>
    </row>
    <row r="305" spans="1:12" x14ac:dyDescent="0.25">
      <c r="A305">
        <v>302</v>
      </c>
      <c r="B305" s="2">
        <v>42036</v>
      </c>
      <c r="C305" s="1">
        <v>185938</v>
      </c>
      <c r="D305" t="str">
        <f t="shared" si="39"/>
        <v>2015</v>
      </c>
      <c r="E305" t="str">
        <f t="shared" si="40"/>
        <v>February</v>
      </c>
      <c r="F305">
        <f t="shared" si="41"/>
        <v>221096.20388470689</v>
      </c>
      <c r="G305">
        <f t="shared" si="42"/>
        <v>0.83016692625609334</v>
      </c>
      <c r="H305" s="19">
        <f t="shared" si="43"/>
        <v>183546.75598585766</v>
      </c>
      <c r="I305" s="4">
        <f t="shared" si="44"/>
        <v>2391.2440141423431</v>
      </c>
      <c r="J305" s="4">
        <f t="shared" si="45"/>
        <v>2391.2440141423431</v>
      </c>
      <c r="K305" s="4">
        <f t="shared" si="46"/>
        <v>5718047.9351715865</v>
      </c>
      <c r="L305" s="10">
        <f t="shared" si="47"/>
        <v>1.2860437426143892E-2</v>
      </c>
    </row>
    <row r="306" spans="1:12" x14ac:dyDescent="0.25">
      <c r="A306">
        <v>303</v>
      </c>
      <c r="B306" s="2">
        <v>42064</v>
      </c>
      <c r="C306" s="1">
        <v>234658</v>
      </c>
      <c r="D306" t="str">
        <f t="shared" si="39"/>
        <v>2015</v>
      </c>
      <c r="E306" t="str">
        <f t="shared" si="40"/>
        <v>March</v>
      </c>
      <c r="F306">
        <f t="shared" si="41"/>
        <v>221539.8517694831</v>
      </c>
      <c r="G306">
        <f t="shared" si="42"/>
        <v>0.98332674262300346</v>
      </c>
      <c r="H306" s="19">
        <f t="shared" si="43"/>
        <v>217846.06080166885</v>
      </c>
      <c r="I306" s="4">
        <f t="shared" si="44"/>
        <v>16811.939198331151</v>
      </c>
      <c r="J306" s="4">
        <f t="shared" si="45"/>
        <v>16811.939198331151</v>
      </c>
      <c r="K306" s="4">
        <f t="shared" si="46"/>
        <v>282641299.60838348</v>
      </c>
      <c r="L306" s="10">
        <f t="shared" si="47"/>
        <v>7.1644432315672815E-2</v>
      </c>
    </row>
    <row r="307" spans="1:12" x14ac:dyDescent="0.25">
      <c r="A307">
        <v>304</v>
      </c>
      <c r="B307" s="2">
        <v>42095</v>
      </c>
      <c r="C307" s="1">
        <v>219371</v>
      </c>
      <c r="D307" t="str">
        <f t="shared" si="39"/>
        <v>2015</v>
      </c>
      <c r="E307" t="str">
        <f t="shared" si="40"/>
        <v>April</v>
      </c>
      <c r="F307">
        <f t="shared" si="41"/>
        <v>221983.49965425933</v>
      </c>
      <c r="G307">
        <f t="shared" si="42"/>
        <v>0.93658687187562784</v>
      </c>
      <c r="H307" s="19">
        <f t="shared" si="43"/>
        <v>207906.83154918725</v>
      </c>
      <c r="I307" s="4">
        <f t="shared" si="44"/>
        <v>11464.168450812751</v>
      </c>
      <c r="J307" s="4">
        <f t="shared" si="45"/>
        <v>11464.168450812751</v>
      </c>
      <c r="K307" s="4">
        <f t="shared" si="46"/>
        <v>131427158.26861043</v>
      </c>
      <c r="L307" s="10">
        <f t="shared" si="47"/>
        <v>5.2259270600091855E-2</v>
      </c>
    </row>
    <row r="308" spans="1:12" x14ac:dyDescent="0.25">
      <c r="A308">
        <v>305</v>
      </c>
      <c r="B308" s="2">
        <v>42125</v>
      </c>
      <c r="C308" s="1">
        <v>212693</v>
      </c>
      <c r="D308" t="str">
        <f t="shared" si="39"/>
        <v>2015</v>
      </c>
      <c r="E308" t="str">
        <f t="shared" si="40"/>
        <v>May</v>
      </c>
      <c r="F308">
        <f t="shared" si="41"/>
        <v>222427.14753903553</v>
      </c>
      <c r="G308">
        <f t="shared" si="42"/>
        <v>0.97609322051065506</v>
      </c>
      <c r="H308" s="19">
        <f t="shared" si="43"/>
        <v>217109.63077037581</v>
      </c>
      <c r="I308" s="4">
        <f t="shared" si="44"/>
        <v>-4416.6307703758066</v>
      </c>
      <c r="J308" s="4">
        <f t="shared" si="45"/>
        <v>4416.6307703758066</v>
      </c>
      <c r="K308" s="4">
        <f t="shared" si="46"/>
        <v>19506627.361830391</v>
      </c>
      <c r="L308" s="10">
        <f t="shared" si="47"/>
        <v>2.076528503700548E-2</v>
      </c>
    </row>
    <row r="309" spans="1:12" x14ac:dyDescent="0.25">
      <c r="A309">
        <v>306</v>
      </c>
      <c r="B309" s="2">
        <v>42156</v>
      </c>
      <c r="C309" s="1">
        <v>212522</v>
      </c>
      <c r="D309" t="str">
        <f t="shared" si="39"/>
        <v>2015</v>
      </c>
      <c r="E309" t="str">
        <f t="shared" si="40"/>
        <v>June</v>
      </c>
      <c r="F309">
        <f t="shared" si="41"/>
        <v>222870.79542381174</v>
      </c>
      <c r="G309">
        <f t="shared" si="42"/>
        <v>0.98072084700089668</v>
      </c>
      <c r="H309" s="19">
        <f t="shared" si="43"/>
        <v>218574.03525980422</v>
      </c>
      <c r="I309" s="4">
        <f t="shared" si="44"/>
        <v>-6052.0352598042227</v>
      </c>
      <c r="J309" s="4">
        <f t="shared" si="45"/>
        <v>6052.0352598042227</v>
      </c>
      <c r="K309" s="4">
        <f t="shared" si="46"/>
        <v>36627130.785913564</v>
      </c>
      <c r="L309" s="10">
        <f t="shared" si="47"/>
        <v>2.8477217698893397E-2</v>
      </c>
    </row>
    <row r="310" spans="1:12" x14ac:dyDescent="0.25">
      <c r="A310">
        <v>307</v>
      </c>
      <c r="B310" s="2">
        <v>42186</v>
      </c>
      <c r="C310" s="1">
        <v>227606</v>
      </c>
      <c r="D310" t="str">
        <f t="shared" si="39"/>
        <v>2015</v>
      </c>
      <c r="E310" t="str">
        <f t="shared" si="40"/>
        <v>July</v>
      </c>
      <c r="F310">
        <f t="shared" si="41"/>
        <v>223314.44330858797</v>
      </c>
      <c r="G310">
        <f t="shared" si="42"/>
        <v>1.0385167675850244</v>
      </c>
      <c r="H310" s="19">
        <f t="shared" si="43"/>
        <v>231915.79381988395</v>
      </c>
      <c r="I310" s="4">
        <f t="shared" si="44"/>
        <v>-4309.7938198839547</v>
      </c>
      <c r="J310" s="4">
        <f t="shared" si="45"/>
        <v>4309.7938198839547</v>
      </c>
      <c r="K310" s="4">
        <f t="shared" si="46"/>
        <v>18574322.769909929</v>
      </c>
      <c r="L310" s="10">
        <f t="shared" si="47"/>
        <v>1.8935326045376462E-2</v>
      </c>
    </row>
    <row r="311" spans="1:12" x14ac:dyDescent="0.25">
      <c r="A311">
        <v>308</v>
      </c>
      <c r="B311" s="2">
        <v>42217</v>
      </c>
      <c r="C311" s="1">
        <v>207261</v>
      </c>
      <c r="D311" t="str">
        <f t="shared" si="39"/>
        <v>2015</v>
      </c>
      <c r="E311" t="str">
        <f t="shared" si="40"/>
        <v>August</v>
      </c>
      <c r="F311">
        <f t="shared" si="41"/>
        <v>223758.09119336418</v>
      </c>
      <c r="G311">
        <f t="shared" si="42"/>
        <v>1.0763038061901868</v>
      </c>
      <c r="H311" s="19">
        <f t="shared" si="43"/>
        <v>240831.68521726879</v>
      </c>
      <c r="I311" s="4">
        <f t="shared" si="44"/>
        <v>-33570.685217268794</v>
      </c>
      <c r="J311" s="4">
        <f t="shared" si="45"/>
        <v>33570.685217268794</v>
      </c>
      <c r="K311" s="4">
        <f t="shared" si="46"/>
        <v>1126990905.9569495</v>
      </c>
      <c r="L311" s="10">
        <f t="shared" si="47"/>
        <v>0.16197299645021879</v>
      </c>
    </row>
    <row r="312" spans="1:12" x14ac:dyDescent="0.25">
      <c r="A312">
        <v>309</v>
      </c>
      <c r="B312" s="2">
        <v>42248</v>
      </c>
      <c r="C312" s="1">
        <v>200075</v>
      </c>
      <c r="D312" t="str">
        <f t="shared" si="39"/>
        <v>2015</v>
      </c>
      <c r="E312" t="str">
        <f t="shared" si="40"/>
        <v>September</v>
      </c>
      <c r="F312">
        <f t="shared" si="41"/>
        <v>224201.73907814038</v>
      </c>
      <c r="G312">
        <f t="shared" si="42"/>
        <v>1.0142202557133111</v>
      </c>
      <c r="H312" s="19">
        <f t="shared" si="43"/>
        <v>227389.9451392006</v>
      </c>
      <c r="I312" s="4">
        <f t="shared" si="44"/>
        <v>-27314.945139200601</v>
      </c>
      <c r="J312" s="4">
        <f t="shared" si="45"/>
        <v>27314.945139200601</v>
      </c>
      <c r="K312" s="4">
        <f t="shared" si="46"/>
        <v>746106227.9575386</v>
      </c>
      <c r="L312" s="10">
        <f t="shared" si="47"/>
        <v>0.13652352937248832</v>
      </c>
    </row>
    <row r="313" spans="1:12" x14ac:dyDescent="0.25">
      <c r="A313">
        <v>310</v>
      </c>
      <c r="B313" s="2">
        <v>42278</v>
      </c>
      <c r="C313" s="1">
        <v>192151</v>
      </c>
      <c r="D313" t="str">
        <f t="shared" si="39"/>
        <v>2015</v>
      </c>
      <c r="E313" t="str">
        <f t="shared" si="40"/>
        <v>October</v>
      </c>
      <c r="F313">
        <f t="shared" si="41"/>
        <v>224645.38696291661</v>
      </c>
      <c r="G313">
        <f t="shared" si="42"/>
        <v>1.0427397293727916</v>
      </c>
      <c r="H313" s="19">
        <f t="shared" si="43"/>
        <v>234246.67000655772</v>
      </c>
      <c r="I313" s="4">
        <f t="shared" si="44"/>
        <v>-42095.670006557717</v>
      </c>
      <c r="J313" s="4">
        <f t="shared" si="45"/>
        <v>42095.670006557717</v>
      </c>
      <c r="K313" s="4">
        <f t="shared" si="46"/>
        <v>1772045433.301003</v>
      </c>
      <c r="L313" s="10">
        <f t="shared" si="47"/>
        <v>0.21907598714842866</v>
      </c>
    </row>
    <row r="314" spans="1:12" x14ac:dyDescent="0.25">
      <c r="A314">
        <v>311</v>
      </c>
      <c r="B314" s="2">
        <v>42309</v>
      </c>
      <c r="C314" s="1">
        <v>195193</v>
      </c>
      <c r="D314" t="str">
        <f t="shared" si="39"/>
        <v>2015</v>
      </c>
      <c r="E314" t="str">
        <f t="shared" si="40"/>
        <v>November</v>
      </c>
      <c r="F314">
        <f t="shared" si="41"/>
        <v>225089.03484769282</v>
      </c>
      <c r="G314">
        <f t="shared" si="42"/>
        <v>1.0139730232081001</v>
      </c>
      <c r="H314" s="19">
        <f t="shared" si="43"/>
        <v>228234.20915550849</v>
      </c>
      <c r="I314" s="4">
        <f t="shared" si="44"/>
        <v>-33041.209155508492</v>
      </c>
      <c r="J314" s="4">
        <f t="shared" si="45"/>
        <v>33041.209155508492</v>
      </c>
      <c r="K314" s="4">
        <f t="shared" si="46"/>
        <v>1091721502.4580581</v>
      </c>
      <c r="L314" s="10">
        <f t="shared" si="47"/>
        <v>0.1692745598228855</v>
      </c>
    </row>
    <row r="315" spans="1:12" x14ac:dyDescent="0.25">
      <c r="A315">
        <v>312</v>
      </c>
      <c r="B315" s="2">
        <v>42339</v>
      </c>
      <c r="C315" s="1">
        <v>227724</v>
      </c>
      <c r="D315" t="str">
        <f t="shared" si="39"/>
        <v>2015</v>
      </c>
      <c r="E315" t="str">
        <f t="shared" si="40"/>
        <v>December</v>
      </c>
      <c r="F315">
        <f t="shared" si="41"/>
        <v>225532.68273246902</v>
      </c>
      <c r="G315">
        <f t="shared" si="42"/>
        <v>1.111728763039743</v>
      </c>
      <c r="H315" s="19">
        <f t="shared" si="43"/>
        <v>250731.17039920259</v>
      </c>
      <c r="I315" s="4">
        <f t="shared" si="44"/>
        <v>-23007.170399202587</v>
      </c>
      <c r="J315" s="4">
        <f t="shared" si="45"/>
        <v>23007.170399202587</v>
      </c>
      <c r="K315" s="4">
        <f t="shared" si="46"/>
        <v>529329889.77794373</v>
      </c>
      <c r="L315" s="10">
        <f t="shared" si="47"/>
        <v>0.10103094271663324</v>
      </c>
    </row>
    <row r="316" spans="1:12" x14ac:dyDescent="0.25">
      <c r="A316">
        <v>313</v>
      </c>
      <c r="B316" s="2">
        <v>42370</v>
      </c>
      <c r="C316" s="1">
        <v>155277</v>
      </c>
      <c r="D316" t="str">
        <f t="shared" si="39"/>
        <v>2016</v>
      </c>
      <c r="E316" t="str">
        <f t="shared" si="40"/>
        <v>January</v>
      </c>
      <c r="F316">
        <f t="shared" si="41"/>
        <v>225976.33061724526</v>
      </c>
      <c r="G316">
        <f t="shared" si="42"/>
        <v>0.88086830169734098</v>
      </c>
      <c r="H316" s="19">
        <f t="shared" si="43"/>
        <v>199055.38657460967</v>
      </c>
      <c r="I316" s="4">
        <f t="shared" si="44"/>
        <v>-43778.386574609671</v>
      </c>
      <c r="J316" s="4">
        <f t="shared" si="45"/>
        <v>43778.386574609671</v>
      </c>
      <c r="K316" s="4">
        <f t="shared" si="46"/>
        <v>1916547131.0759642</v>
      </c>
      <c r="L316" s="10">
        <f t="shared" si="47"/>
        <v>0.28193735437063872</v>
      </c>
    </row>
    <row r="317" spans="1:12" x14ac:dyDescent="0.25">
      <c r="A317">
        <v>314</v>
      </c>
      <c r="B317" s="2">
        <v>42401</v>
      </c>
      <c r="C317" s="1">
        <v>146816</v>
      </c>
      <c r="D317" t="str">
        <f t="shared" si="39"/>
        <v>2016</v>
      </c>
      <c r="E317" t="str">
        <f t="shared" si="40"/>
        <v>February</v>
      </c>
      <c r="F317">
        <f t="shared" si="41"/>
        <v>226419.97850202146</v>
      </c>
      <c r="G317">
        <f t="shared" si="42"/>
        <v>0.83016692625609334</v>
      </c>
      <c r="H317" s="19">
        <f t="shared" si="43"/>
        <v>187966.37759599389</v>
      </c>
      <c r="I317" s="4">
        <f t="shared" si="44"/>
        <v>-41150.377595993894</v>
      </c>
      <c r="J317" s="4">
        <f t="shared" si="45"/>
        <v>41150.377595993894</v>
      </c>
      <c r="K317" s="4">
        <f t="shared" si="46"/>
        <v>1693353576.2928762</v>
      </c>
      <c r="L317" s="10">
        <f t="shared" si="47"/>
        <v>0.28028537486373345</v>
      </c>
    </row>
    <row r="318" spans="1:12" x14ac:dyDescent="0.25">
      <c r="A318">
        <v>315</v>
      </c>
      <c r="B318" s="2">
        <v>42430</v>
      </c>
      <c r="C318" s="1">
        <v>179279</v>
      </c>
      <c r="D318" t="str">
        <f t="shared" si="39"/>
        <v>2016</v>
      </c>
      <c r="E318" t="str">
        <f t="shared" si="40"/>
        <v>March</v>
      </c>
      <c r="F318">
        <f t="shared" si="41"/>
        <v>226863.62638679767</v>
      </c>
      <c r="G318">
        <f t="shared" si="42"/>
        <v>0.98332674262300346</v>
      </c>
      <c r="H318" s="19">
        <f t="shared" si="43"/>
        <v>223081.07075457182</v>
      </c>
      <c r="I318" s="4">
        <f t="shared" si="44"/>
        <v>-43802.070754571818</v>
      </c>
      <c r="J318" s="4">
        <f t="shared" si="45"/>
        <v>43802.070754571818</v>
      </c>
      <c r="K318" s="4">
        <f t="shared" si="46"/>
        <v>1918621402.3885157</v>
      </c>
      <c r="L318" s="10">
        <f t="shared" si="47"/>
        <v>0.24432348883344851</v>
      </c>
    </row>
    <row r="319" spans="1:12" x14ac:dyDescent="0.25">
      <c r="A319">
        <v>316</v>
      </c>
      <c r="B319" s="2">
        <v>42461</v>
      </c>
      <c r="C319" s="1">
        <v>162946</v>
      </c>
      <c r="D319" t="str">
        <f t="shared" si="39"/>
        <v>2016</v>
      </c>
      <c r="E319" t="str">
        <f t="shared" si="40"/>
        <v>April</v>
      </c>
      <c r="F319">
        <f t="shared" si="41"/>
        <v>227307.2742715739</v>
      </c>
      <c r="G319">
        <f t="shared" si="42"/>
        <v>0.93658687187562784</v>
      </c>
      <c r="H319" s="19">
        <f t="shared" si="43"/>
        <v>212893.00896458878</v>
      </c>
      <c r="I319" s="4">
        <f t="shared" si="44"/>
        <v>-49947.008964588778</v>
      </c>
      <c r="J319" s="4">
        <f t="shared" si="45"/>
        <v>49947.008964588778</v>
      </c>
      <c r="K319" s="4">
        <f t="shared" si="46"/>
        <v>2494703704.5087118</v>
      </c>
      <c r="L319" s="10">
        <f t="shared" si="47"/>
        <v>0.3065249160125979</v>
      </c>
    </row>
    <row r="320" spans="1:12" x14ac:dyDescent="0.25">
      <c r="A320">
        <v>317</v>
      </c>
      <c r="B320" s="2">
        <v>42491</v>
      </c>
      <c r="C320" s="1">
        <v>167487</v>
      </c>
      <c r="D320" t="str">
        <f t="shared" si="39"/>
        <v>2016</v>
      </c>
      <c r="E320" t="str">
        <f t="shared" si="40"/>
        <v>May</v>
      </c>
      <c r="F320">
        <f t="shared" si="41"/>
        <v>227750.92215635011</v>
      </c>
      <c r="G320">
        <f t="shared" si="42"/>
        <v>0.97609322051065506</v>
      </c>
      <c r="H320" s="19">
        <f t="shared" si="43"/>
        <v>222306.13108186328</v>
      </c>
      <c r="I320" s="4">
        <f t="shared" si="44"/>
        <v>-54819.131081863277</v>
      </c>
      <c r="J320" s="4">
        <f t="shared" si="45"/>
        <v>54819.131081863277</v>
      </c>
      <c r="K320" s="4">
        <f t="shared" si="46"/>
        <v>3005137132.5705085</v>
      </c>
      <c r="L320" s="10">
        <f t="shared" si="47"/>
        <v>0.32730379720135461</v>
      </c>
    </row>
    <row r="321" spans="1:12" x14ac:dyDescent="0.25">
      <c r="A321">
        <v>318</v>
      </c>
      <c r="B321" s="2">
        <v>42522</v>
      </c>
      <c r="C321" s="1">
        <v>171802</v>
      </c>
      <c r="D321" t="str">
        <f t="shared" si="39"/>
        <v>2016</v>
      </c>
      <c r="E321" t="str">
        <f t="shared" si="40"/>
        <v>June</v>
      </c>
      <c r="F321">
        <f t="shared" si="41"/>
        <v>228194.57004112631</v>
      </c>
      <c r="G321">
        <f t="shared" si="42"/>
        <v>0.98072084700089668</v>
      </c>
      <c r="H321" s="19">
        <f t="shared" si="43"/>
        <v>223795.17201173885</v>
      </c>
      <c r="I321" s="4">
        <f t="shared" si="44"/>
        <v>-51993.172011738847</v>
      </c>
      <c r="J321" s="4">
        <f t="shared" si="45"/>
        <v>51993.172011738847</v>
      </c>
      <c r="K321" s="4">
        <f t="shared" si="46"/>
        <v>2703289935.8422637</v>
      </c>
      <c r="L321" s="10">
        <f t="shared" si="47"/>
        <v>0.3026342650943461</v>
      </c>
    </row>
    <row r="322" spans="1:12" x14ac:dyDescent="0.25">
      <c r="A322">
        <v>319</v>
      </c>
      <c r="B322" s="2">
        <v>42552</v>
      </c>
      <c r="C322" s="1">
        <v>181399</v>
      </c>
      <c r="D322" t="str">
        <f t="shared" si="39"/>
        <v>2016</v>
      </c>
      <c r="E322" t="str">
        <f t="shared" si="40"/>
        <v>July</v>
      </c>
      <c r="F322">
        <f t="shared" si="41"/>
        <v>228638.21792590254</v>
      </c>
      <c r="G322">
        <f t="shared" si="42"/>
        <v>1.0385167675850244</v>
      </c>
      <c r="H322" s="19">
        <f t="shared" si="43"/>
        <v>237444.62302680869</v>
      </c>
      <c r="I322" s="4">
        <f t="shared" si="44"/>
        <v>-56045.623026808695</v>
      </c>
      <c r="J322" s="4">
        <f t="shared" si="45"/>
        <v>56045.623026808695</v>
      </c>
      <c r="K322" s="4">
        <f t="shared" si="46"/>
        <v>3141111860.4631491</v>
      </c>
      <c r="L322" s="10">
        <f t="shared" si="47"/>
        <v>0.30896324140049669</v>
      </c>
    </row>
    <row r="323" spans="1:12" x14ac:dyDescent="0.25">
      <c r="A323">
        <v>320</v>
      </c>
      <c r="B323" s="2">
        <v>42583</v>
      </c>
      <c r="C323" s="1">
        <v>183887</v>
      </c>
      <c r="D323" t="str">
        <f t="shared" si="39"/>
        <v>2016</v>
      </c>
      <c r="E323" t="str">
        <f t="shared" si="40"/>
        <v>August</v>
      </c>
      <c r="F323">
        <f t="shared" si="41"/>
        <v>229081.86581067875</v>
      </c>
      <c r="G323">
        <f t="shared" si="42"/>
        <v>1.0763038061901868</v>
      </c>
      <c r="H323" s="19">
        <f t="shared" si="43"/>
        <v>246561.68410118317</v>
      </c>
      <c r="I323" s="4">
        <f t="shared" si="44"/>
        <v>-62674.684101183171</v>
      </c>
      <c r="J323" s="4">
        <f t="shared" si="45"/>
        <v>62674.684101183171</v>
      </c>
      <c r="K323" s="4">
        <f t="shared" si="46"/>
        <v>3928116027.1831026</v>
      </c>
      <c r="L323" s="10">
        <f t="shared" si="47"/>
        <v>0.34083259883071221</v>
      </c>
    </row>
    <row r="324" spans="1:12" x14ac:dyDescent="0.25">
      <c r="A324">
        <v>321</v>
      </c>
      <c r="B324" s="2">
        <v>42614</v>
      </c>
      <c r="C324" s="1">
        <v>159953</v>
      </c>
      <c r="D324" t="str">
        <f t="shared" si="39"/>
        <v>2016</v>
      </c>
      <c r="E324" t="str">
        <f t="shared" si="40"/>
        <v>September</v>
      </c>
      <c r="F324">
        <f t="shared" si="41"/>
        <v>229525.51369545495</v>
      </c>
      <c r="G324">
        <f t="shared" si="42"/>
        <v>1.0142202557133111</v>
      </c>
      <c r="H324" s="19">
        <f t="shared" si="43"/>
        <v>232789.42519293341</v>
      </c>
      <c r="I324" s="4">
        <f t="shared" si="44"/>
        <v>-72836.425192933413</v>
      </c>
      <c r="J324" s="4">
        <f t="shared" si="45"/>
        <v>72836.425192933413</v>
      </c>
      <c r="K324" s="4">
        <f t="shared" si="46"/>
        <v>5305144834.8857851</v>
      </c>
      <c r="L324" s="10">
        <f t="shared" si="47"/>
        <v>0.4553614198729215</v>
      </c>
    </row>
    <row r="325" spans="1:12" x14ac:dyDescent="0.25">
      <c r="A325">
        <v>322</v>
      </c>
      <c r="B325" s="2">
        <v>42644</v>
      </c>
      <c r="C325" s="1">
        <v>159032</v>
      </c>
      <c r="D325" t="str">
        <f t="shared" ref="D325:D388" si="48">TEXT(B325, "yyyy")</f>
        <v>2016</v>
      </c>
      <c r="E325" t="str">
        <f t="shared" ref="E325:E388" si="49">TEXT(B325, "mmmm")</f>
        <v>October</v>
      </c>
      <c r="F325">
        <f t="shared" ref="F325:F388" si="50">$H$1+($J$1*A325)</f>
        <v>229969.16158023119</v>
      </c>
      <c r="G325">
        <f t="shared" ref="G325:G388" si="51">VLOOKUP(E325,$T$8:$W$19,4,FALSE)</f>
        <v>1.0427397293727916</v>
      </c>
      <c r="H325" s="19">
        <f t="shared" ref="H325:H388" si="52">F325*G325</f>
        <v>239797.98131025804</v>
      </c>
      <c r="I325" s="4">
        <f t="shared" ref="I325:I388" si="53">C325-H325</f>
        <v>-80765.981310258037</v>
      </c>
      <c r="J325" s="4">
        <f t="shared" ref="J325:J388" si="54">ABS(I325)</f>
        <v>80765.981310258037</v>
      </c>
      <c r="K325" s="4">
        <f t="shared" ref="K325:K388" si="55">J325^2</f>
        <v>6523143737.0089502</v>
      </c>
      <c r="L325" s="10">
        <f t="shared" ref="L325:L388" si="56">J325/C325</f>
        <v>0.50785993580070699</v>
      </c>
    </row>
    <row r="326" spans="1:12" x14ac:dyDescent="0.25">
      <c r="A326">
        <v>323</v>
      </c>
      <c r="B326" s="2">
        <v>42675</v>
      </c>
      <c r="C326" s="1">
        <v>178138</v>
      </c>
      <c r="D326" t="str">
        <f t="shared" si="48"/>
        <v>2016</v>
      </c>
      <c r="E326" t="str">
        <f t="shared" si="49"/>
        <v>November</v>
      </c>
      <c r="F326">
        <f t="shared" si="50"/>
        <v>230412.80946500739</v>
      </c>
      <c r="G326">
        <f t="shared" si="51"/>
        <v>1.0139730232081001</v>
      </c>
      <c r="H326" s="19">
        <f t="shared" si="52"/>
        <v>233632.37299910549</v>
      </c>
      <c r="I326" s="4">
        <f t="shared" si="53"/>
        <v>-55494.372999105486</v>
      </c>
      <c r="J326" s="4">
        <f t="shared" si="54"/>
        <v>55494.372999105486</v>
      </c>
      <c r="K326" s="4">
        <f t="shared" si="55"/>
        <v>3079625434.563848</v>
      </c>
      <c r="L326" s="10">
        <f t="shared" si="56"/>
        <v>0.31152462135594589</v>
      </c>
    </row>
    <row r="327" spans="1:12" x14ac:dyDescent="0.25">
      <c r="A327">
        <v>324</v>
      </c>
      <c r="B327" s="2">
        <v>42705</v>
      </c>
      <c r="C327" s="1">
        <v>204346</v>
      </c>
      <c r="D327" t="str">
        <f t="shared" si="48"/>
        <v>2016</v>
      </c>
      <c r="E327" t="str">
        <f t="shared" si="49"/>
        <v>December</v>
      </c>
      <c r="F327">
        <f t="shared" si="50"/>
        <v>230856.4573497836</v>
      </c>
      <c r="G327">
        <f t="shared" si="51"/>
        <v>1.111728763039743</v>
      </c>
      <c r="H327" s="19">
        <f t="shared" si="52"/>
        <v>256649.76376921209</v>
      </c>
      <c r="I327" s="4">
        <f t="shared" si="53"/>
        <v>-52303.763769212092</v>
      </c>
      <c r="J327" s="4">
        <f t="shared" si="54"/>
        <v>52303.763769212092</v>
      </c>
      <c r="K327" s="4">
        <f t="shared" si="55"/>
        <v>2735683704.4255433</v>
      </c>
      <c r="L327" s="10">
        <f t="shared" si="56"/>
        <v>0.25595687593205685</v>
      </c>
    </row>
    <row r="328" spans="1:12" x14ac:dyDescent="0.25">
      <c r="A328">
        <v>325</v>
      </c>
      <c r="B328" s="2">
        <v>42736</v>
      </c>
      <c r="C328" s="1">
        <v>147200</v>
      </c>
      <c r="D328" t="str">
        <f t="shared" si="48"/>
        <v>2017</v>
      </c>
      <c r="E328" t="str">
        <f t="shared" si="49"/>
        <v>January</v>
      </c>
      <c r="F328">
        <f t="shared" si="50"/>
        <v>231300.1052345598</v>
      </c>
      <c r="G328">
        <f t="shared" si="51"/>
        <v>0.88086830169734098</v>
      </c>
      <c r="H328" s="19">
        <f t="shared" si="52"/>
        <v>203744.93088038295</v>
      </c>
      <c r="I328" s="4">
        <f t="shared" si="53"/>
        <v>-56544.930880382948</v>
      </c>
      <c r="J328" s="4">
        <f t="shared" si="54"/>
        <v>56544.930880382948</v>
      </c>
      <c r="K328" s="4">
        <f t="shared" si="55"/>
        <v>3197329208.2672853</v>
      </c>
      <c r="L328" s="10">
        <f t="shared" si="56"/>
        <v>0.3841367586982537</v>
      </c>
    </row>
    <row r="329" spans="1:12" x14ac:dyDescent="0.25">
      <c r="A329">
        <v>326</v>
      </c>
      <c r="B329" s="2">
        <v>42767</v>
      </c>
      <c r="C329" s="1">
        <v>135649</v>
      </c>
      <c r="D329" t="str">
        <f t="shared" si="48"/>
        <v>2017</v>
      </c>
      <c r="E329" t="str">
        <f t="shared" si="49"/>
        <v>February</v>
      </c>
      <c r="F329">
        <f t="shared" si="50"/>
        <v>231743.75311933603</v>
      </c>
      <c r="G329">
        <f t="shared" si="51"/>
        <v>0.83016692625609334</v>
      </c>
      <c r="H329" s="19">
        <f t="shared" si="52"/>
        <v>192385.99920613013</v>
      </c>
      <c r="I329" s="4">
        <f t="shared" si="53"/>
        <v>-56736.999206130131</v>
      </c>
      <c r="J329" s="4">
        <f t="shared" si="54"/>
        <v>56736.999206130131</v>
      </c>
      <c r="K329" s="4">
        <f t="shared" si="55"/>
        <v>3219087078.9164109</v>
      </c>
      <c r="L329" s="10">
        <f t="shared" si="56"/>
        <v>0.41826330607767204</v>
      </c>
    </row>
    <row r="330" spans="1:12" x14ac:dyDescent="0.25">
      <c r="A330">
        <v>327</v>
      </c>
      <c r="B330" s="2">
        <v>42795</v>
      </c>
      <c r="C330" s="1">
        <v>189105</v>
      </c>
      <c r="D330" t="str">
        <f t="shared" si="48"/>
        <v>2017</v>
      </c>
      <c r="E330" t="str">
        <f t="shared" si="49"/>
        <v>March</v>
      </c>
      <c r="F330">
        <f t="shared" si="50"/>
        <v>232187.40100411224</v>
      </c>
      <c r="G330">
        <f t="shared" si="51"/>
        <v>0.98332674262300346</v>
      </c>
      <c r="H330" s="19">
        <f t="shared" si="52"/>
        <v>228316.08070747476</v>
      </c>
      <c r="I330" s="4">
        <f t="shared" si="53"/>
        <v>-39211.080707474757</v>
      </c>
      <c r="J330" s="4">
        <f t="shared" si="54"/>
        <v>39211.080707474757</v>
      </c>
      <c r="K330" s="4">
        <f t="shared" si="55"/>
        <v>1537508850.2480991</v>
      </c>
      <c r="L330" s="10">
        <f t="shared" si="56"/>
        <v>0.2073508405778523</v>
      </c>
    </row>
    <row r="331" spans="1:12" x14ac:dyDescent="0.25">
      <c r="A331">
        <v>328</v>
      </c>
      <c r="B331" s="2">
        <v>42826</v>
      </c>
      <c r="C331" s="1">
        <v>156907</v>
      </c>
      <c r="D331" t="str">
        <f t="shared" si="48"/>
        <v>2017</v>
      </c>
      <c r="E331" t="str">
        <f t="shared" si="49"/>
        <v>April</v>
      </c>
      <c r="F331">
        <f t="shared" si="50"/>
        <v>232631.04888888844</v>
      </c>
      <c r="G331">
        <f t="shared" si="51"/>
        <v>0.93658687187562784</v>
      </c>
      <c r="H331" s="19">
        <f t="shared" si="52"/>
        <v>217879.18637999028</v>
      </c>
      <c r="I331" s="4">
        <f t="shared" si="53"/>
        <v>-60972.186379990279</v>
      </c>
      <c r="J331" s="4">
        <f t="shared" si="54"/>
        <v>60972.186379990279</v>
      </c>
      <c r="K331" s="4">
        <f t="shared" si="55"/>
        <v>3717607511.9562721</v>
      </c>
      <c r="L331" s="10">
        <f t="shared" si="56"/>
        <v>0.38858805776664063</v>
      </c>
    </row>
    <row r="332" spans="1:12" x14ac:dyDescent="0.25">
      <c r="A332">
        <v>329</v>
      </c>
      <c r="B332" s="2">
        <v>42856</v>
      </c>
      <c r="C332" s="1">
        <v>195551</v>
      </c>
      <c r="D332" t="str">
        <f t="shared" si="48"/>
        <v>2017</v>
      </c>
      <c r="E332" t="str">
        <f t="shared" si="49"/>
        <v>May</v>
      </c>
      <c r="F332">
        <f t="shared" si="50"/>
        <v>233074.69677366468</v>
      </c>
      <c r="G332">
        <f t="shared" si="51"/>
        <v>0.97609322051065506</v>
      </c>
      <c r="H332" s="19">
        <f t="shared" si="52"/>
        <v>227502.63139335075</v>
      </c>
      <c r="I332" s="4">
        <f t="shared" si="53"/>
        <v>-31951.631393350748</v>
      </c>
      <c r="J332" s="4">
        <f t="shared" si="54"/>
        <v>31951.631393350748</v>
      </c>
      <c r="K332" s="4">
        <f t="shared" si="55"/>
        <v>1020906748.696557</v>
      </c>
      <c r="L332" s="10">
        <f t="shared" si="56"/>
        <v>0.16339283048079911</v>
      </c>
    </row>
    <row r="333" spans="1:12" x14ac:dyDescent="0.25">
      <c r="A333">
        <v>330</v>
      </c>
      <c r="B333" s="2">
        <v>42887</v>
      </c>
      <c r="C333" s="1">
        <v>194796</v>
      </c>
      <c r="D333" t="str">
        <f t="shared" si="48"/>
        <v>2017</v>
      </c>
      <c r="E333" t="str">
        <f t="shared" si="49"/>
        <v>June</v>
      </c>
      <c r="F333">
        <f t="shared" si="50"/>
        <v>233518.34465844088</v>
      </c>
      <c r="G333">
        <f t="shared" si="51"/>
        <v>0.98072084700089668</v>
      </c>
      <c r="H333" s="19">
        <f t="shared" si="52"/>
        <v>229016.30876367347</v>
      </c>
      <c r="I333" s="4">
        <f t="shared" si="53"/>
        <v>-34220.308763673471</v>
      </c>
      <c r="J333" s="4">
        <f t="shared" si="54"/>
        <v>34220.308763673471</v>
      </c>
      <c r="K333" s="4">
        <f t="shared" si="55"/>
        <v>1171029531.8811474</v>
      </c>
      <c r="L333" s="10">
        <f t="shared" si="56"/>
        <v>0.17567254339757218</v>
      </c>
    </row>
    <row r="334" spans="1:12" x14ac:dyDescent="0.25">
      <c r="A334">
        <v>331</v>
      </c>
      <c r="B334" s="2">
        <v>42917</v>
      </c>
      <c r="C334" s="1">
        <v>184800</v>
      </c>
      <c r="D334" t="str">
        <f t="shared" si="48"/>
        <v>2017</v>
      </c>
      <c r="E334" t="str">
        <f t="shared" si="49"/>
        <v>July</v>
      </c>
      <c r="F334">
        <f t="shared" si="50"/>
        <v>233961.99254321709</v>
      </c>
      <c r="G334">
        <f t="shared" si="51"/>
        <v>1.0385167675850244</v>
      </c>
      <c r="H334" s="19">
        <f t="shared" si="52"/>
        <v>242973.45223373341</v>
      </c>
      <c r="I334" s="4">
        <f t="shared" si="53"/>
        <v>-58173.452233733406</v>
      </c>
      <c r="J334" s="4">
        <f t="shared" si="54"/>
        <v>58173.452233733406</v>
      </c>
      <c r="K334" s="4">
        <f t="shared" si="55"/>
        <v>3384150544.790462</v>
      </c>
      <c r="L334" s="10">
        <f t="shared" si="56"/>
        <v>0.31479140819119811</v>
      </c>
    </row>
    <row r="335" spans="1:12" x14ac:dyDescent="0.25">
      <c r="A335">
        <v>332</v>
      </c>
      <c r="B335" s="2">
        <v>42948</v>
      </c>
      <c r="C335" s="1">
        <v>216520</v>
      </c>
      <c r="D335" t="str">
        <f t="shared" si="48"/>
        <v>2017</v>
      </c>
      <c r="E335" t="str">
        <f t="shared" si="49"/>
        <v>August</v>
      </c>
      <c r="F335">
        <f t="shared" si="50"/>
        <v>234405.64042799332</v>
      </c>
      <c r="G335">
        <f t="shared" si="51"/>
        <v>1.0763038061901868</v>
      </c>
      <c r="H335" s="19">
        <f t="shared" si="52"/>
        <v>252291.68298509755</v>
      </c>
      <c r="I335" s="4">
        <f t="shared" si="53"/>
        <v>-35771.682985097548</v>
      </c>
      <c r="J335" s="4">
        <f t="shared" si="54"/>
        <v>35771.682985097548</v>
      </c>
      <c r="K335" s="4">
        <f t="shared" si="55"/>
        <v>1279613303.5863175</v>
      </c>
      <c r="L335" s="10">
        <f t="shared" si="56"/>
        <v>0.16521191107102137</v>
      </c>
    </row>
    <row r="336" spans="1:12" x14ac:dyDescent="0.25">
      <c r="A336">
        <v>333</v>
      </c>
      <c r="B336" s="2">
        <v>42979</v>
      </c>
      <c r="C336" s="1">
        <v>199217</v>
      </c>
      <c r="D336" t="str">
        <f t="shared" si="48"/>
        <v>2017</v>
      </c>
      <c r="E336" t="str">
        <f t="shared" si="49"/>
        <v>September</v>
      </c>
      <c r="F336">
        <f t="shared" si="50"/>
        <v>234849.28831276952</v>
      </c>
      <c r="G336">
        <f t="shared" si="51"/>
        <v>1.0142202557133111</v>
      </c>
      <c r="H336" s="19">
        <f t="shared" si="52"/>
        <v>238188.90524666623</v>
      </c>
      <c r="I336" s="4">
        <f t="shared" si="53"/>
        <v>-38971.905246666225</v>
      </c>
      <c r="J336" s="4">
        <f t="shared" si="54"/>
        <v>38971.905246666225</v>
      </c>
      <c r="K336" s="4">
        <f t="shared" si="55"/>
        <v>1518809398.5551305</v>
      </c>
      <c r="L336" s="10">
        <f t="shared" si="56"/>
        <v>0.19562539967305112</v>
      </c>
    </row>
    <row r="337" spans="1:12" x14ac:dyDescent="0.25">
      <c r="A337">
        <v>334</v>
      </c>
      <c r="B337" s="2">
        <v>43009</v>
      </c>
      <c r="C337" s="1">
        <v>202844</v>
      </c>
      <c r="D337" t="str">
        <f t="shared" si="48"/>
        <v>2017</v>
      </c>
      <c r="E337" t="str">
        <f t="shared" si="49"/>
        <v>October</v>
      </c>
      <c r="F337">
        <f t="shared" si="50"/>
        <v>235292.93619754573</v>
      </c>
      <c r="G337">
        <f t="shared" si="51"/>
        <v>1.0427397293727916</v>
      </c>
      <c r="H337" s="19">
        <f t="shared" si="52"/>
        <v>245349.29261395836</v>
      </c>
      <c r="I337" s="4">
        <f t="shared" si="53"/>
        <v>-42505.292613958358</v>
      </c>
      <c r="J337" s="4">
        <f t="shared" si="54"/>
        <v>42505.292613958358</v>
      </c>
      <c r="K337" s="4">
        <f t="shared" si="55"/>
        <v>1806699900.1982229</v>
      </c>
      <c r="L337" s="10">
        <f t="shared" si="56"/>
        <v>0.20954670886966514</v>
      </c>
    </row>
    <row r="338" spans="1:12" x14ac:dyDescent="0.25">
      <c r="A338">
        <v>335</v>
      </c>
      <c r="B338" s="2">
        <v>43040</v>
      </c>
      <c r="C338" s="1">
        <v>204196</v>
      </c>
      <c r="D338" t="str">
        <f t="shared" si="48"/>
        <v>2017</v>
      </c>
      <c r="E338" t="str">
        <f t="shared" si="49"/>
        <v>November</v>
      </c>
      <c r="F338">
        <f t="shared" si="50"/>
        <v>235736.58408232196</v>
      </c>
      <c r="G338">
        <f t="shared" si="51"/>
        <v>1.0139730232081001</v>
      </c>
      <c r="H338" s="19">
        <f t="shared" si="52"/>
        <v>239030.53684270248</v>
      </c>
      <c r="I338" s="4">
        <f t="shared" si="53"/>
        <v>-34834.53684270248</v>
      </c>
      <c r="J338" s="4">
        <f t="shared" si="54"/>
        <v>34834.53684270248</v>
      </c>
      <c r="K338" s="4">
        <f t="shared" si="55"/>
        <v>1213444957.0455966</v>
      </c>
      <c r="L338" s="10">
        <f t="shared" si="56"/>
        <v>0.17059362985906915</v>
      </c>
    </row>
    <row r="339" spans="1:12" x14ac:dyDescent="0.25">
      <c r="A339">
        <v>336</v>
      </c>
      <c r="B339" s="2">
        <v>43070</v>
      </c>
      <c r="C339" s="1">
        <v>212620</v>
      </c>
      <c r="D339" t="str">
        <f t="shared" si="48"/>
        <v>2017</v>
      </c>
      <c r="E339" t="str">
        <f t="shared" si="49"/>
        <v>December</v>
      </c>
      <c r="F339">
        <f t="shared" si="50"/>
        <v>236180.23196709817</v>
      </c>
      <c r="G339">
        <f t="shared" si="51"/>
        <v>1.111728763039743</v>
      </c>
      <c r="H339" s="19">
        <f t="shared" si="52"/>
        <v>262568.35713922163</v>
      </c>
      <c r="I339" s="4">
        <f t="shared" si="53"/>
        <v>-49948.357139221625</v>
      </c>
      <c r="J339" s="4">
        <f t="shared" si="54"/>
        <v>49948.357139221625</v>
      </c>
      <c r="K339" s="4">
        <f t="shared" si="55"/>
        <v>2494838380.9072318</v>
      </c>
      <c r="L339" s="10">
        <f t="shared" si="56"/>
        <v>0.23491843259910464</v>
      </c>
    </row>
    <row r="340" spans="1:12" x14ac:dyDescent="0.25">
      <c r="A340">
        <v>337</v>
      </c>
      <c r="B340" s="2">
        <v>43101</v>
      </c>
      <c r="C340" s="1">
        <v>181245</v>
      </c>
      <c r="D340" t="str">
        <f t="shared" si="48"/>
        <v>2018</v>
      </c>
      <c r="E340" t="str">
        <f t="shared" si="49"/>
        <v>January</v>
      </c>
      <c r="F340">
        <f t="shared" si="50"/>
        <v>236623.87985187437</v>
      </c>
      <c r="G340">
        <f t="shared" si="51"/>
        <v>0.88086830169734098</v>
      </c>
      <c r="H340" s="19">
        <f t="shared" si="52"/>
        <v>208434.47518615623</v>
      </c>
      <c r="I340" s="4">
        <f t="shared" si="53"/>
        <v>-27189.475186156225</v>
      </c>
      <c r="J340" s="4">
        <f t="shared" si="54"/>
        <v>27189.475186156225</v>
      </c>
      <c r="K340" s="4">
        <f t="shared" si="55"/>
        <v>739267560.89860511</v>
      </c>
      <c r="L340" s="10">
        <f t="shared" si="56"/>
        <v>0.15001503592461157</v>
      </c>
    </row>
    <row r="341" spans="1:12" x14ac:dyDescent="0.25">
      <c r="A341">
        <v>338</v>
      </c>
      <c r="B341" s="2">
        <v>43132</v>
      </c>
      <c r="C341" s="1">
        <v>156880</v>
      </c>
      <c r="D341" t="str">
        <f t="shared" si="48"/>
        <v>2018</v>
      </c>
      <c r="E341" t="str">
        <f t="shared" si="49"/>
        <v>February</v>
      </c>
      <c r="F341">
        <f t="shared" si="50"/>
        <v>237067.52773665061</v>
      </c>
      <c r="G341">
        <f t="shared" si="51"/>
        <v>0.83016692625609334</v>
      </c>
      <c r="H341" s="19">
        <f t="shared" si="52"/>
        <v>196805.6208162664</v>
      </c>
      <c r="I341" s="4">
        <f t="shared" si="53"/>
        <v>-39925.620816266397</v>
      </c>
      <c r="J341" s="4">
        <f t="shared" si="54"/>
        <v>39925.620816266397</v>
      </c>
      <c r="K341" s="4">
        <f t="shared" si="55"/>
        <v>1594055197.5642846</v>
      </c>
      <c r="L341" s="10">
        <f t="shared" si="56"/>
        <v>0.2544978379415247</v>
      </c>
    </row>
    <row r="342" spans="1:12" x14ac:dyDescent="0.25">
      <c r="A342">
        <v>339</v>
      </c>
      <c r="B342" s="2">
        <v>43160</v>
      </c>
      <c r="C342" s="1">
        <v>207353</v>
      </c>
      <c r="D342" t="str">
        <f t="shared" si="48"/>
        <v>2018</v>
      </c>
      <c r="E342" t="str">
        <f t="shared" si="49"/>
        <v>March</v>
      </c>
      <c r="F342">
        <f t="shared" si="50"/>
        <v>237511.17562142681</v>
      </c>
      <c r="G342">
        <f t="shared" si="51"/>
        <v>0.98332674262300346</v>
      </c>
      <c r="H342" s="19">
        <f t="shared" si="52"/>
        <v>233551.09066037773</v>
      </c>
      <c r="I342" s="4">
        <f t="shared" si="53"/>
        <v>-26198.090660377726</v>
      </c>
      <c r="J342" s="4">
        <f t="shared" si="54"/>
        <v>26198.090660377726</v>
      </c>
      <c r="K342" s="4">
        <f t="shared" si="55"/>
        <v>686339954.24937057</v>
      </c>
      <c r="L342" s="10">
        <f t="shared" si="56"/>
        <v>0.12634536592370366</v>
      </c>
    </row>
    <row r="343" spans="1:12" x14ac:dyDescent="0.25">
      <c r="A343">
        <v>340</v>
      </c>
      <c r="B343" s="2">
        <v>43191</v>
      </c>
      <c r="C343" s="1">
        <v>217322</v>
      </c>
      <c r="D343" t="str">
        <f t="shared" si="48"/>
        <v>2018</v>
      </c>
      <c r="E343" t="str">
        <f t="shared" si="49"/>
        <v>April</v>
      </c>
      <c r="F343">
        <f t="shared" si="50"/>
        <v>237954.82350620301</v>
      </c>
      <c r="G343">
        <f t="shared" si="51"/>
        <v>0.93658687187562784</v>
      </c>
      <c r="H343" s="19">
        <f t="shared" si="52"/>
        <v>222865.36379539181</v>
      </c>
      <c r="I343" s="4">
        <f t="shared" si="53"/>
        <v>-5543.3637953918078</v>
      </c>
      <c r="J343" s="4">
        <f t="shared" si="54"/>
        <v>5543.3637953918078</v>
      </c>
      <c r="K343" s="4">
        <f t="shared" si="55"/>
        <v>30728882.168060668</v>
      </c>
      <c r="L343" s="10">
        <f t="shared" si="56"/>
        <v>2.5507605283366652E-2</v>
      </c>
    </row>
    <row r="344" spans="1:12" x14ac:dyDescent="0.25">
      <c r="A344">
        <v>341</v>
      </c>
      <c r="B344" s="2">
        <v>43221</v>
      </c>
      <c r="C344" s="1">
        <v>201870</v>
      </c>
      <c r="D344" t="str">
        <f t="shared" si="48"/>
        <v>2018</v>
      </c>
      <c r="E344" t="str">
        <f t="shared" si="49"/>
        <v>May</v>
      </c>
      <c r="F344">
        <f t="shared" si="50"/>
        <v>238398.47139097925</v>
      </c>
      <c r="G344">
        <f t="shared" si="51"/>
        <v>0.97609322051065506</v>
      </c>
      <c r="H344" s="19">
        <f t="shared" si="52"/>
        <v>232699.13170483819</v>
      </c>
      <c r="I344" s="4">
        <f t="shared" si="53"/>
        <v>-30829.13170483819</v>
      </c>
      <c r="J344" s="4">
        <f t="shared" si="54"/>
        <v>30829.13170483819</v>
      </c>
      <c r="K344" s="4">
        <f t="shared" si="55"/>
        <v>950435361.67425931</v>
      </c>
      <c r="L344" s="10">
        <f t="shared" si="56"/>
        <v>0.15271774758427795</v>
      </c>
    </row>
    <row r="345" spans="1:12" x14ac:dyDescent="0.25">
      <c r="A345">
        <v>342</v>
      </c>
      <c r="B345" s="2">
        <v>43252</v>
      </c>
      <c r="C345" s="1">
        <v>201963</v>
      </c>
      <c r="D345" t="str">
        <f t="shared" si="48"/>
        <v>2018</v>
      </c>
      <c r="E345" t="str">
        <f t="shared" si="49"/>
        <v>June</v>
      </c>
      <c r="F345">
        <f t="shared" si="50"/>
        <v>238842.11927575545</v>
      </c>
      <c r="G345">
        <f t="shared" si="51"/>
        <v>0.98072084700089668</v>
      </c>
      <c r="H345" s="19">
        <f t="shared" si="52"/>
        <v>234237.44551560807</v>
      </c>
      <c r="I345" s="4">
        <f t="shared" si="53"/>
        <v>-32274.445515608066</v>
      </c>
      <c r="J345" s="4">
        <f t="shared" si="54"/>
        <v>32274.445515608066</v>
      </c>
      <c r="K345" s="4">
        <f t="shared" si="55"/>
        <v>1041639833.3399535</v>
      </c>
      <c r="L345" s="10">
        <f t="shared" si="56"/>
        <v>0.15980375373513003</v>
      </c>
    </row>
    <row r="346" spans="1:12" x14ac:dyDescent="0.25">
      <c r="A346">
        <v>343</v>
      </c>
      <c r="B346" s="2">
        <v>43282</v>
      </c>
      <c r="C346" s="1">
        <v>217476</v>
      </c>
      <c r="D346" t="str">
        <f t="shared" si="48"/>
        <v>2018</v>
      </c>
      <c r="E346" t="str">
        <f t="shared" si="49"/>
        <v>July</v>
      </c>
      <c r="F346">
        <f t="shared" si="50"/>
        <v>239285.76716053166</v>
      </c>
      <c r="G346">
        <f t="shared" si="51"/>
        <v>1.0385167675850244</v>
      </c>
      <c r="H346" s="19">
        <f t="shared" si="52"/>
        <v>248502.28144065812</v>
      </c>
      <c r="I346" s="4">
        <f t="shared" si="53"/>
        <v>-31026.281440658116</v>
      </c>
      <c r="J346" s="4">
        <f t="shared" si="54"/>
        <v>31026.281440658116</v>
      </c>
      <c r="K346" s="4">
        <f t="shared" si="55"/>
        <v>962630140.0349263</v>
      </c>
      <c r="L346" s="10">
        <f t="shared" si="56"/>
        <v>0.14266531222138587</v>
      </c>
    </row>
    <row r="347" spans="1:12" x14ac:dyDescent="0.25">
      <c r="A347">
        <v>344</v>
      </c>
      <c r="B347" s="2">
        <v>43313</v>
      </c>
      <c r="C347" s="1">
        <v>248598</v>
      </c>
      <c r="D347" t="str">
        <f t="shared" si="48"/>
        <v>2018</v>
      </c>
      <c r="E347" t="str">
        <f t="shared" si="49"/>
        <v>August</v>
      </c>
      <c r="F347">
        <f t="shared" si="50"/>
        <v>239729.41504530789</v>
      </c>
      <c r="G347">
        <f t="shared" si="51"/>
        <v>1.0763038061901868</v>
      </c>
      <c r="H347" s="19">
        <f t="shared" si="52"/>
        <v>258021.68186901193</v>
      </c>
      <c r="I347" s="4">
        <f t="shared" si="53"/>
        <v>-9423.6818690119253</v>
      </c>
      <c r="J347" s="4">
        <f t="shared" si="54"/>
        <v>9423.6818690119253</v>
      </c>
      <c r="K347" s="4">
        <f t="shared" si="55"/>
        <v>88805779.968344092</v>
      </c>
      <c r="L347" s="10">
        <f t="shared" si="56"/>
        <v>3.7907311679948853E-2</v>
      </c>
    </row>
    <row r="348" spans="1:12" x14ac:dyDescent="0.25">
      <c r="A348">
        <v>345</v>
      </c>
      <c r="B348" s="2">
        <v>43344</v>
      </c>
      <c r="C348" s="1">
        <v>213323</v>
      </c>
      <c r="D348" t="str">
        <f t="shared" si="48"/>
        <v>2018</v>
      </c>
      <c r="E348" t="str">
        <f t="shared" si="49"/>
        <v>September</v>
      </c>
      <c r="F348">
        <f t="shared" si="50"/>
        <v>240173.0629300841</v>
      </c>
      <c r="G348">
        <f t="shared" si="51"/>
        <v>1.0142202557133111</v>
      </c>
      <c r="H348" s="19">
        <f t="shared" si="52"/>
        <v>243588.38530039904</v>
      </c>
      <c r="I348" s="4">
        <f t="shared" si="53"/>
        <v>-30265.385300399037</v>
      </c>
      <c r="J348" s="4">
        <f t="shared" si="54"/>
        <v>30265.385300399037</v>
      </c>
      <c r="K348" s="4">
        <f t="shared" si="55"/>
        <v>915993547.38161016</v>
      </c>
      <c r="L348" s="10">
        <f t="shared" si="56"/>
        <v>0.1418758657078657</v>
      </c>
    </row>
    <row r="349" spans="1:12" x14ac:dyDescent="0.25">
      <c r="A349">
        <v>346</v>
      </c>
      <c r="B349" s="2">
        <v>43374</v>
      </c>
      <c r="C349" s="1">
        <v>254565</v>
      </c>
      <c r="D349" t="str">
        <f t="shared" si="48"/>
        <v>2018</v>
      </c>
      <c r="E349" t="str">
        <f t="shared" si="49"/>
        <v>October</v>
      </c>
      <c r="F349">
        <f t="shared" si="50"/>
        <v>240616.7108148603</v>
      </c>
      <c r="G349">
        <f t="shared" si="51"/>
        <v>1.0427397293727916</v>
      </c>
      <c r="H349" s="19">
        <f t="shared" si="52"/>
        <v>250900.60391765868</v>
      </c>
      <c r="I349" s="4">
        <f t="shared" si="53"/>
        <v>3664.3960823413217</v>
      </c>
      <c r="J349" s="4">
        <f t="shared" si="54"/>
        <v>3664.3960823413217</v>
      </c>
      <c r="K349" s="4">
        <f t="shared" si="55"/>
        <v>13427798.648278426</v>
      </c>
      <c r="L349" s="10">
        <f t="shared" si="56"/>
        <v>1.4394736441935544E-2</v>
      </c>
    </row>
    <row r="350" spans="1:12" x14ac:dyDescent="0.25">
      <c r="A350">
        <v>347</v>
      </c>
      <c r="B350" s="2">
        <v>43405</v>
      </c>
      <c r="C350" s="1">
        <v>230909</v>
      </c>
      <c r="D350" t="str">
        <f t="shared" si="48"/>
        <v>2018</v>
      </c>
      <c r="E350" t="str">
        <f t="shared" si="49"/>
        <v>November</v>
      </c>
      <c r="F350">
        <f t="shared" si="50"/>
        <v>241060.3586996365</v>
      </c>
      <c r="G350">
        <f t="shared" si="51"/>
        <v>1.0139730232081001</v>
      </c>
      <c r="H350" s="19">
        <f t="shared" si="52"/>
        <v>244428.70068629947</v>
      </c>
      <c r="I350" s="4">
        <f t="shared" si="53"/>
        <v>-13519.700686299475</v>
      </c>
      <c r="J350" s="4">
        <f t="shared" si="54"/>
        <v>13519.700686299475</v>
      </c>
      <c r="K350" s="4">
        <f t="shared" si="55"/>
        <v>182782306.6471265</v>
      </c>
      <c r="L350" s="10">
        <f t="shared" si="56"/>
        <v>5.8549907913071707E-2</v>
      </c>
    </row>
    <row r="351" spans="1:12" x14ac:dyDescent="0.25">
      <c r="A351">
        <v>348</v>
      </c>
      <c r="B351" s="2">
        <v>43435</v>
      </c>
      <c r="C351" s="1">
        <v>234505</v>
      </c>
      <c r="D351" t="str">
        <f t="shared" si="48"/>
        <v>2018</v>
      </c>
      <c r="E351" t="str">
        <f t="shared" si="49"/>
        <v>December</v>
      </c>
      <c r="F351">
        <f t="shared" si="50"/>
        <v>241504.00658441274</v>
      </c>
      <c r="G351">
        <f t="shared" si="51"/>
        <v>1.111728763039743</v>
      </c>
      <c r="H351" s="19">
        <f t="shared" si="52"/>
        <v>268486.95050923113</v>
      </c>
      <c r="I351" s="4">
        <f t="shared" si="53"/>
        <v>-33981.95050923113</v>
      </c>
      <c r="J351" s="4">
        <f t="shared" si="54"/>
        <v>33981.95050923113</v>
      </c>
      <c r="K351" s="4">
        <f t="shared" si="55"/>
        <v>1154772960.4118338</v>
      </c>
      <c r="L351" s="10">
        <f t="shared" si="56"/>
        <v>0.14490927915921251</v>
      </c>
    </row>
    <row r="352" spans="1:12" x14ac:dyDescent="0.25">
      <c r="A352">
        <v>349</v>
      </c>
      <c r="B352" s="2">
        <v>43466</v>
      </c>
      <c r="C352" s="1">
        <v>199775</v>
      </c>
      <c r="D352" t="str">
        <f t="shared" si="48"/>
        <v>2019</v>
      </c>
      <c r="E352" t="str">
        <f t="shared" si="49"/>
        <v>January</v>
      </c>
      <c r="F352">
        <f t="shared" si="50"/>
        <v>241947.65446918894</v>
      </c>
      <c r="G352">
        <f t="shared" si="51"/>
        <v>0.88086830169734098</v>
      </c>
      <c r="H352" s="19">
        <f t="shared" si="52"/>
        <v>213124.01949192953</v>
      </c>
      <c r="I352" s="4">
        <f t="shared" si="53"/>
        <v>-13349.019491929532</v>
      </c>
      <c r="J352" s="4">
        <f t="shared" si="54"/>
        <v>13349.019491929532</v>
      </c>
      <c r="K352" s="4">
        <f t="shared" si="55"/>
        <v>178196321.39591458</v>
      </c>
      <c r="L352" s="10">
        <f t="shared" si="56"/>
        <v>6.6820270263694317E-2</v>
      </c>
    </row>
    <row r="353" spans="1:12" x14ac:dyDescent="0.25">
      <c r="A353">
        <v>350</v>
      </c>
      <c r="B353" s="2">
        <v>43497</v>
      </c>
      <c r="C353" s="1">
        <v>198634</v>
      </c>
      <c r="D353" t="str">
        <f t="shared" si="48"/>
        <v>2019</v>
      </c>
      <c r="E353" t="str">
        <f t="shared" si="49"/>
        <v>February</v>
      </c>
      <c r="F353">
        <f t="shared" si="50"/>
        <v>242391.30235396515</v>
      </c>
      <c r="G353">
        <f t="shared" si="51"/>
        <v>0.83016692625609334</v>
      </c>
      <c r="H353" s="19">
        <f t="shared" si="52"/>
        <v>201225.2424264026</v>
      </c>
      <c r="I353" s="4">
        <f t="shared" si="53"/>
        <v>-2591.2424264026049</v>
      </c>
      <c r="J353" s="4">
        <f t="shared" si="54"/>
        <v>2591.2424264026049</v>
      </c>
      <c r="K353" s="4">
        <f t="shared" si="55"/>
        <v>6714537.3123888597</v>
      </c>
      <c r="L353" s="10">
        <f t="shared" si="56"/>
        <v>1.3045311610311451E-2</v>
      </c>
    </row>
    <row r="354" spans="1:12" x14ac:dyDescent="0.25">
      <c r="A354">
        <v>351</v>
      </c>
      <c r="B354" s="2">
        <v>43525</v>
      </c>
      <c r="C354" s="1">
        <v>209148</v>
      </c>
      <c r="D354" t="str">
        <f t="shared" si="48"/>
        <v>2019</v>
      </c>
      <c r="E354" t="str">
        <f t="shared" si="49"/>
        <v>March</v>
      </c>
      <c r="F354">
        <f t="shared" si="50"/>
        <v>242834.95023874138</v>
      </c>
      <c r="G354">
        <f t="shared" si="51"/>
        <v>0.98332674262300346</v>
      </c>
      <c r="H354" s="19">
        <f t="shared" si="52"/>
        <v>238786.10061328069</v>
      </c>
      <c r="I354" s="4">
        <f t="shared" si="53"/>
        <v>-29638.100613280694</v>
      </c>
      <c r="J354" s="4">
        <f t="shared" si="54"/>
        <v>29638.100613280694</v>
      </c>
      <c r="K354" s="4">
        <f t="shared" si="55"/>
        <v>878417007.96294951</v>
      </c>
      <c r="L354" s="10">
        <f t="shared" si="56"/>
        <v>0.14170874506703718</v>
      </c>
    </row>
    <row r="355" spans="1:12" x14ac:dyDescent="0.25">
      <c r="A355">
        <v>352</v>
      </c>
      <c r="B355" s="2">
        <v>43556</v>
      </c>
      <c r="C355" s="1">
        <v>231922</v>
      </c>
      <c r="D355" t="str">
        <f t="shared" si="48"/>
        <v>2019</v>
      </c>
      <c r="E355" t="str">
        <f t="shared" si="49"/>
        <v>April</v>
      </c>
      <c r="F355">
        <f t="shared" si="50"/>
        <v>243278.59812351759</v>
      </c>
      <c r="G355">
        <f t="shared" si="51"/>
        <v>0.93658687187562784</v>
      </c>
      <c r="H355" s="19">
        <f t="shared" si="52"/>
        <v>227851.54121079331</v>
      </c>
      <c r="I355" s="4">
        <f t="shared" si="53"/>
        <v>4070.458789206692</v>
      </c>
      <c r="J355" s="4">
        <f t="shared" si="54"/>
        <v>4070.458789206692</v>
      </c>
      <c r="K355" s="4">
        <f t="shared" si="55"/>
        <v>16568634.754630009</v>
      </c>
      <c r="L355" s="10">
        <f t="shared" si="56"/>
        <v>1.7550981749065168E-2</v>
      </c>
    </row>
    <row r="356" spans="1:12" x14ac:dyDescent="0.25">
      <c r="A356">
        <v>353</v>
      </c>
      <c r="B356" s="2">
        <v>43586</v>
      </c>
      <c r="C356" s="1">
        <v>245440</v>
      </c>
      <c r="D356" t="str">
        <f t="shared" si="48"/>
        <v>2019</v>
      </c>
      <c r="E356" t="str">
        <f t="shared" si="49"/>
        <v>May</v>
      </c>
      <c r="F356">
        <f t="shared" si="50"/>
        <v>243722.24600829379</v>
      </c>
      <c r="G356">
        <f t="shared" si="51"/>
        <v>0.97609322051065506</v>
      </c>
      <c r="H356" s="19">
        <f t="shared" si="52"/>
        <v>237895.63201632563</v>
      </c>
      <c r="I356" s="4">
        <f t="shared" si="53"/>
        <v>7544.3679836743686</v>
      </c>
      <c r="J356" s="4">
        <f t="shared" si="54"/>
        <v>7544.3679836743686</v>
      </c>
      <c r="K356" s="4">
        <f t="shared" si="55"/>
        <v>56917488.273090854</v>
      </c>
      <c r="L356" s="10">
        <f t="shared" si="56"/>
        <v>3.0738135526704565E-2</v>
      </c>
    </row>
    <row r="357" spans="1:12" x14ac:dyDescent="0.25">
      <c r="A357">
        <v>354</v>
      </c>
      <c r="B357" s="2">
        <v>43617</v>
      </c>
      <c r="C357" s="1">
        <v>223191</v>
      </c>
      <c r="D357" t="str">
        <f t="shared" si="48"/>
        <v>2019</v>
      </c>
      <c r="E357" t="str">
        <f t="shared" si="49"/>
        <v>June</v>
      </c>
      <c r="F357">
        <f t="shared" si="50"/>
        <v>244165.89389307002</v>
      </c>
      <c r="G357">
        <f t="shared" si="51"/>
        <v>0.98072084700089668</v>
      </c>
      <c r="H357" s="19">
        <f t="shared" si="52"/>
        <v>239458.58226754269</v>
      </c>
      <c r="I357" s="4">
        <f t="shared" si="53"/>
        <v>-16267.58226754269</v>
      </c>
      <c r="J357" s="4">
        <f t="shared" si="54"/>
        <v>16267.58226754269</v>
      </c>
      <c r="K357" s="4">
        <f t="shared" si="55"/>
        <v>264634232.83126935</v>
      </c>
      <c r="L357" s="10">
        <f t="shared" si="56"/>
        <v>7.288637206492507E-2</v>
      </c>
    </row>
    <row r="358" spans="1:12" x14ac:dyDescent="0.25">
      <c r="A358">
        <v>355</v>
      </c>
      <c r="B358" s="2">
        <v>43647</v>
      </c>
      <c r="C358" s="1">
        <v>243599</v>
      </c>
      <c r="D358" t="str">
        <f t="shared" si="48"/>
        <v>2019</v>
      </c>
      <c r="E358" t="str">
        <f t="shared" si="49"/>
        <v>July</v>
      </c>
      <c r="F358">
        <f t="shared" si="50"/>
        <v>244609.54177784623</v>
      </c>
      <c r="G358">
        <f t="shared" si="51"/>
        <v>1.0385167675850244</v>
      </c>
      <c r="H358" s="19">
        <f t="shared" si="52"/>
        <v>254031.11064758286</v>
      </c>
      <c r="I358" s="4">
        <f t="shared" si="53"/>
        <v>-10432.110647582856</v>
      </c>
      <c r="J358" s="4">
        <f t="shared" si="54"/>
        <v>10432.110647582856</v>
      </c>
      <c r="K358" s="4">
        <f t="shared" si="55"/>
        <v>108828932.56341161</v>
      </c>
      <c r="L358" s="10">
        <f t="shared" si="56"/>
        <v>4.2824932153181484E-2</v>
      </c>
    </row>
    <row r="359" spans="1:12" x14ac:dyDescent="0.25">
      <c r="A359">
        <v>356</v>
      </c>
      <c r="B359" s="2">
        <v>43678</v>
      </c>
      <c r="C359" s="1">
        <v>242981</v>
      </c>
      <c r="D359" t="str">
        <f t="shared" si="48"/>
        <v>2019</v>
      </c>
      <c r="E359" t="str">
        <f t="shared" si="49"/>
        <v>August</v>
      </c>
      <c r="F359">
        <f t="shared" si="50"/>
        <v>245053.18966262243</v>
      </c>
      <c r="G359">
        <f t="shared" si="51"/>
        <v>1.0763038061901868</v>
      </c>
      <c r="H359" s="19">
        <f t="shared" si="52"/>
        <v>263751.68075292627</v>
      </c>
      <c r="I359" s="4">
        <f t="shared" si="53"/>
        <v>-20770.680752926273</v>
      </c>
      <c r="J359" s="4">
        <f t="shared" si="54"/>
        <v>20770.680752926273</v>
      </c>
      <c r="K359" s="4">
        <f t="shared" si="55"/>
        <v>431421178.93998194</v>
      </c>
      <c r="L359" s="10">
        <f t="shared" si="56"/>
        <v>8.5482736316527932E-2</v>
      </c>
    </row>
    <row r="360" spans="1:12" x14ac:dyDescent="0.25">
      <c r="A360">
        <v>357</v>
      </c>
      <c r="B360" s="2">
        <v>43709</v>
      </c>
      <c r="C360" s="1">
        <v>234774</v>
      </c>
      <c r="D360" t="str">
        <f t="shared" si="48"/>
        <v>2019</v>
      </c>
      <c r="E360" t="str">
        <f t="shared" si="49"/>
        <v>September</v>
      </c>
      <c r="F360">
        <f t="shared" si="50"/>
        <v>245496.83754739867</v>
      </c>
      <c r="G360">
        <f t="shared" si="51"/>
        <v>1.0142202557133111</v>
      </c>
      <c r="H360" s="19">
        <f t="shared" si="52"/>
        <v>248987.86535413188</v>
      </c>
      <c r="I360" s="4">
        <f t="shared" si="53"/>
        <v>-14213.865354131878</v>
      </c>
      <c r="J360" s="4">
        <f t="shared" si="54"/>
        <v>14213.865354131878</v>
      </c>
      <c r="K360" s="4">
        <f t="shared" si="55"/>
        <v>202033968.30539054</v>
      </c>
      <c r="L360" s="10">
        <f t="shared" si="56"/>
        <v>6.0542757520559681E-2</v>
      </c>
    </row>
    <row r="361" spans="1:12" x14ac:dyDescent="0.25">
      <c r="A361">
        <v>358</v>
      </c>
      <c r="B361" s="2">
        <v>43739</v>
      </c>
      <c r="C361" s="1">
        <v>253340</v>
      </c>
      <c r="D361" t="str">
        <f t="shared" si="48"/>
        <v>2019</v>
      </c>
      <c r="E361" t="str">
        <f t="shared" si="49"/>
        <v>October</v>
      </c>
      <c r="F361">
        <f t="shared" si="50"/>
        <v>245940.48543217487</v>
      </c>
      <c r="G361">
        <f t="shared" si="51"/>
        <v>1.0427397293727916</v>
      </c>
      <c r="H361" s="19">
        <f t="shared" si="52"/>
        <v>256451.91522135903</v>
      </c>
      <c r="I361" s="4">
        <f t="shared" si="53"/>
        <v>-3111.9152213590278</v>
      </c>
      <c r="J361" s="4">
        <f t="shared" si="54"/>
        <v>3111.9152213590278</v>
      </c>
      <c r="K361" s="4">
        <f t="shared" si="55"/>
        <v>9684016.3449260071</v>
      </c>
      <c r="L361" s="10">
        <f t="shared" si="56"/>
        <v>1.2283552622400835E-2</v>
      </c>
    </row>
    <row r="362" spans="1:12" x14ac:dyDescent="0.25">
      <c r="A362">
        <v>359</v>
      </c>
      <c r="B362" s="2">
        <v>43770</v>
      </c>
      <c r="C362" s="1">
        <v>242277</v>
      </c>
      <c r="D362" t="str">
        <f t="shared" si="48"/>
        <v>2019</v>
      </c>
      <c r="E362" t="str">
        <f t="shared" si="49"/>
        <v>November</v>
      </c>
      <c r="F362">
        <f t="shared" si="50"/>
        <v>246384.13331695108</v>
      </c>
      <c r="G362">
        <f t="shared" si="51"/>
        <v>1.0139730232081001</v>
      </c>
      <c r="H362" s="19">
        <f t="shared" si="52"/>
        <v>249826.86452989647</v>
      </c>
      <c r="I362" s="4">
        <f t="shared" si="53"/>
        <v>-7549.8645298964693</v>
      </c>
      <c r="J362" s="4">
        <f t="shared" si="54"/>
        <v>7549.8645298964693</v>
      </c>
      <c r="K362" s="4">
        <f t="shared" si="55"/>
        <v>57000454.419788837</v>
      </c>
      <c r="L362" s="10">
        <f t="shared" si="56"/>
        <v>3.116211827741168E-2</v>
      </c>
    </row>
    <row r="363" spans="1:12" x14ac:dyDescent="0.25">
      <c r="A363">
        <v>360</v>
      </c>
      <c r="B363" s="2">
        <v>43800</v>
      </c>
      <c r="C363" s="1">
        <v>262537</v>
      </c>
      <c r="D363" t="str">
        <f t="shared" si="48"/>
        <v>2019</v>
      </c>
      <c r="E363" t="str">
        <f t="shared" si="49"/>
        <v>December</v>
      </c>
      <c r="F363">
        <f t="shared" si="50"/>
        <v>246827.78120172731</v>
      </c>
      <c r="G363">
        <f t="shared" si="51"/>
        <v>1.111728763039743</v>
      </c>
      <c r="H363" s="19">
        <f t="shared" si="52"/>
        <v>274405.54387924063</v>
      </c>
      <c r="I363" s="4">
        <f t="shared" si="53"/>
        <v>-11868.543879240635</v>
      </c>
      <c r="J363" s="4">
        <f t="shared" si="54"/>
        <v>11868.543879240635</v>
      </c>
      <c r="K363" s="4">
        <f t="shared" si="55"/>
        <v>140862333.81346035</v>
      </c>
      <c r="L363" s="10">
        <f t="shared" si="56"/>
        <v>4.5207128439955641E-2</v>
      </c>
    </row>
    <row r="364" spans="1:12" x14ac:dyDescent="0.25">
      <c r="A364">
        <v>361</v>
      </c>
      <c r="B364" s="2">
        <v>43831</v>
      </c>
      <c r="C364" s="1">
        <v>193451</v>
      </c>
      <c r="D364" t="str">
        <f t="shared" si="48"/>
        <v>2020</v>
      </c>
      <c r="E364" t="str">
        <f t="shared" si="49"/>
        <v>January</v>
      </c>
      <c r="F364">
        <f t="shared" si="50"/>
        <v>247271.42908650351</v>
      </c>
      <c r="G364">
        <f t="shared" si="51"/>
        <v>0.88086830169734098</v>
      </c>
      <c r="H364" s="19">
        <f t="shared" si="52"/>
        <v>217813.56379770284</v>
      </c>
      <c r="I364" s="4">
        <f t="shared" si="53"/>
        <v>-24362.563797702838</v>
      </c>
      <c r="J364" s="4">
        <f t="shared" si="54"/>
        <v>24362.563797702838</v>
      </c>
      <c r="K364" s="4">
        <f t="shared" si="55"/>
        <v>593534514.79714096</v>
      </c>
      <c r="L364" s="10">
        <f t="shared" si="56"/>
        <v>0.12593661339410414</v>
      </c>
    </row>
    <row r="365" spans="1:12" x14ac:dyDescent="0.25">
      <c r="A365">
        <v>362</v>
      </c>
      <c r="B365" s="2">
        <v>43862</v>
      </c>
      <c r="C365" s="1">
        <v>200967</v>
      </c>
      <c r="D365" t="str">
        <f t="shared" si="48"/>
        <v>2020</v>
      </c>
      <c r="E365" t="str">
        <f t="shared" si="49"/>
        <v>February</v>
      </c>
      <c r="F365">
        <f t="shared" si="50"/>
        <v>247715.07697127972</v>
      </c>
      <c r="G365">
        <f t="shared" si="51"/>
        <v>0.83016692625609334</v>
      </c>
      <c r="H365" s="19">
        <f t="shared" si="52"/>
        <v>205644.86403653884</v>
      </c>
      <c r="I365" s="4">
        <f t="shared" si="53"/>
        <v>-4677.8640365388419</v>
      </c>
      <c r="J365" s="4">
        <f t="shared" si="54"/>
        <v>4677.8640365388419</v>
      </c>
      <c r="K365" s="4">
        <f t="shared" si="55"/>
        <v>21882411.944343466</v>
      </c>
      <c r="L365" s="10">
        <f t="shared" si="56"/>
        <v>2.3276776966063294E-2</v>
      </c>
    </row>
    <row r="366" spans="1:12" x14ac:dyDescent="0.25">
      <c r="A366">
        <v>363</v>
      </c>
      <c r="B366" s="2">
        <v>43891</v>
      </c>
      <c r="C366" s="1">
        <v>163591</v>
      </c>
      <c r="D366" t="str">
        <f t="shared" si="48"/>
        <v>2020</v>
      </c>
      <c r="E366" t="str">
        <f t="shared" si="49"/>
        <v>March</v>
      </c>
      <c r="F366">
        <f t="shared" si="50"/>
        <v>248158.72485605595</v>
      </c>
      <c r="G366">
        <f t="shared" si="51"/>
        <v>0.98332674262300346</v>
      </c>
      <c r="H366" s="19">
        <f t="shared" si="52"/>
        <v>244021.11056618366</v>
      </c>
      <c r="I366" s="4">
        <f t="shared" si="53"/>
        <v>-80430.110566183663</v>
      </c>
      <c r="J366" s="4">
        <f t="shared" si="54"/>
        <v>80430.110566183663</v>
      </c>
      <c r="K366" s="4">
        <f t="shared" si="55"/>
        <v>6469002685.688529</v>
      </c>
      <c r="L366" s="10">
        <f t="shared" si="56"/>
        <v>0.49165363966345133</v>
      </c>
    </row>
    <row r="367" spans="1:12" x14ac:dyDescent="0.25">
      <c r="A367">
        <v>364</v>
      </c>
      <c r="B367" s="2">
        <v>43922</v>
      </c>
      <c r="C367" s="1">
        <v>55706</v>
      </c>
      <c r="D367" t="str">
        <f t="shared" si="48"/>
        <v>2020</v>
      </c>
      <c r="E367" t="str">
        <f t="shared" si="49"/>
        <v>April</v>
      </c>
      <c r="F367">
        <f t="shared" si="50"/>
        <v>248602.37274083216</v>
      </c>
      <c r="G367">
        <f t="shared" si="51"/>
        <v>0.93658687187562784</v>
      </c>
      <c r="H367" s="19">
        <f t="shared" si="52"/>
        <v>232837.71862619484</v>
      </c>
      <c r="I367" s="4">
        <f t="shared" si="53"/>
        <v>-177131.71862619484</v>
      </c>
      <c r="J367" s="4">
        <f t="shared" si="54"/>
        <v>177131.71862619484</v>
      </c>
      <c r="K367" s="4">
        <f t="shared" si="55"/>
        <v>31375645743.46946</v>
      </c>
      <c r="L367" s="10">
        <f t="shared" si="56"/>
        <v>3.1797601447993902</v>
      </c>
    </row>
    <row r="368" spans="1:12" x14ac:dyDescent="0.25">
      <c r="A368">
        <v>365</v>
      </c>
      <c r="B368" s="2">
        <v>43952</v>
      </c>
      <c r="C368" s="1">
        <v>62173</v>
      </c>
      <c r="D368" t="str">
        <f t="shared" si="48"/>
        <v>2020</v>
      </c>
      <c r="E368" t="str">
        <f t="shared" si="49"/>
        <v>May</v>
      </c>
      <c r="F368">
        <f t="shared" si="50"/>
        <v>249046.02062560836</v>
      </c>
      <c r="G368">
        <f t="shared" si="51"/>
        <v>0.97609322051065506</v>
      </c>
      <c r="H368" s="19">
        <f t="shared" si="52"/>
        <v>243092.1323278131</v>
      </c>
      <c r="I368" s="4">
        <f t="shared" si="53"/>
        <v>-180919.1323278131</v>
      </c>
      <c r="J368" s="4">
        <f t="shared" si="54"/>
        <v>180919.1323278131</v>
      </c>
      <c r="K368" s="4">
        <f t="shared" si="55"/>
        <v>32731732442.248749</v>
      </c>
      <c r="L368" s="10">
        <f t="shared" si="56"/>
        <v>2.9099308755860758</v>
      </c>
    </row>
    <row r="369" spans="1:12" x14ac:dyDescent="0.25">
      <c r="A369">
        <v>366</v>
      </c>
      <c r="B369" s="2">
        <v>43983</v>
      </c>
      <c r="C369" s="1">
        <v>132794</v>
      </c>
      <c r="D369" t="str">
        <f t="shared" si="48"/>
        <v>2020</v>
      </c>
      <c r="E369" t="str">
        <f t="shared" si="49"/>
        <v>June</v>
      </c>
      <c r="F369">
        <f t="shared" si="50"/>
        <v>249489.6685103846</v>
      </c>
      <c r="G369">
        <f t="shared" si="51"/>
        <v>0.98072084700089668</v>
      </c>
      <c r="H369" s="19">
        <f t="shared" si="52"/>
        <v>244679.71901947731</v>
      </c>
      <c r="I369" s="4">
        <f t="shared" si="53"/>
        <v>-111885.71901947731</v>
      </c>
      <c r="J369" s="4">
        <f t="shared" si="54"/>
        <v>111885.71901947731</v>
      </c>
      <c r="K369" s="4">
        <f t="shared" si="55"/>
        <v>12518414120.505428</v>
      </c>
      <c r="L369" s="10">
        <f t="shared" si="56"/>
        <v>0.84255101148754696</v>
      </c>
    </row>
    <row r="370" spans="1:12" x14ac:dyDescent="0.25">
      <c r="A370">
        <v>367</v>
      </c>
      <c r="B370" s="2">
        <v>44013</v>
      </c>
      <c r="C370" s="1">
        <v>174454</v>
      </c>
      <c r="D370" t="str">
        <f t="shared" si="48"/>
        <v>2020</v>
      </c>
      <c r="E370" t="str">
        <f t="shared" si="49"/>
        <v>July</v>
      </c>
      <c r="F370">
        <f t="shared" si="50"/>
        <v>249933.3163951608</v>
      </c>
      <c r="G370">
        <f t="shared" si="51"/>
        <v>1.0385167675850244</v>
      </c>
      <c r="H370" s="19">
        <f t="shared" si="52"/>
        <v>259559.9398545076</v>
      </c>
      <c r="I370" s="4">
        <f t="shared" si="53"/>
        <v>-85105.939854507596</v>
      </c>
      <c r="J370" s="4">
        <f t="shared" si="54"/>
        <v>85105.939854507596</v>
      </c>
      <c r="K370" s="4">
        <f t="shared" si="55"/>
        <v>7243020998.5190649</v>
      </c>
      <c r="L370" s="10">
        <f t="shared" si="56"/>
        <v>0.48784172248562713</v>
      </c>
    </row>
    <row r="371" spans="1:12" x14ac:dyDescent="0.25">
      <c r="A371">
        <v>368</v>
      </c>
      <c r="B371" s="2">
        <v>44044</v>
      </c>
      <c r="C371" s="1">
        <v>183365</v>
      </c>
      <c r="D371" t="str">
        <f t="shared" si="48"/>
        <v>2020</v>
      </c>
      <c r="E371" t="str">
        <f t="shared" si="49"/>
        <v>August</v>
      </c>
      <c r="F371">
        <f t="shared" si="50"/>
        <v>250376.964279937</v>
      </c>
      <c r="G371">
        <f t="shared" si="51"/>
        <v>1.0763038061901868</v>
      </c>
      <c r="H371" s="19">
        <f t="shared" si="52"/>
        <v>269481.67963684065</v>
      </c>
      <c r="I371" s="4">
        <f t="shared" si="53"/>
        <v>-86116.67963684065</v>
      </c>
      <c r="J371" s="4">
        <f t="shared" si="54"/>
        <v>86116.67963684065</v>
      </c>
      <c r="K371" s="4">
        <f t="shared" si="55"/>
        <v>7416082511.6742449</v>
      </c>
      <c r="L371" s="10">
        <f t="shared" si="56"/>
        <v>0.46964622276247187</v>
      </c>
    </row>
    <row r="372" spans="1:12" x14ac:dyDescent="0.25">
      <c r="A372">
        <v>369</v>
      </c>
      <c r="B372" s="2">
        <v>44075</v>
      </c>
      <c r="C372" s="1">
        <v>207688</v>
      </c>
      <c r="D372" t="str">
        <f t="shared" si="48"/>
        <v>2020</v>
      </c>
      <c r="E372" t="str">
        <f t="shared" si="49"/>
        <v>September</v>
      </c>
      <c r="F372">
        <f t="shared" si="50"/>
        <v>250820.61216471321</v>
      </c>
      <c r="G372">
        <f t="shared" si="51"/>
        <v>1.0142202557133111</v>
      </c>
      <c r="H372" s="19">
        <f t="shared" si="52"/>
        <v>254387.34540786466</v>
      </c>
      <c r="I372" s="4">
        <f t="shared" si="53"/>
        <v>-46699.345407864661</v>
      </c>
      <c r="J372" s="4">
        <f t="shared" si="54"/>
        <v>46699.345407864661</v>
      </c>
      <c r="K372" s="4">
        <f t="shared" si="55"/>
        <v>2180828861.5230503</v>
      </c>
      <c r="L372" s="10">
        <f t="shared" si="56"/>
        <v>0.22485336373726292</v>
      </c>
    </row>
    <row r="373" spans="1:12" x14ac:dyDescent="0.25">
      <c r="A373">
        <v>370</v>
      </c>
      <c r="B373" s="2">
        <v>44105</v>
      </c>
      <c r="C373" s="1">
        <v>215024</v>
      </c>
      <c r="D373" t="str">
        <f t="shared" si="48"/>
        <v>2020</v>
      </c>
      <c r="E373" t="str">
        <f t="shared" si="49"/>
        <v>October</v>
      </c>
      <c r="F373">
        <f t="shared" si="50"/>
        <v>251264.26004948944</v>
      </c>
      <c r="G373">
        <f t="shared" si="51"/>
        <v>1.0427397293727916</v>
      </c>
      <c r="H373" s="19">
        <f t="shared" si="52"/>
        <v>262003.22652505935</v>
      </c>
      <c r="I373" s="4">
        <f t="shared" si="53"/>
        <v>-46979.226525059348</v>
      </c>
      <c r="J373" s="4">
        <f t="shared" si="54"/>
        <v>46979.226525059348</v>
      </c>
      <c r="K373" s="4">
        <f t="shared" si="55"/>
        <v>2207047724.8928399</v>
      </c>
      <c r="L373" s="10">
        <f t="shared" si="56"/>
        <v>0.21848364147750646</v>
      </c>
    </row>
    <row r="374" spans="1:12" x14ac:dyDescent="0.25">
      <c r="A374">
        <v>371</v>
      </c>
      <c r="B374" s="2">
        <v>44136</v>
      </c>
      <c r="C374" s="1">
        <v>225000</v>
      </c>
      <c r="D374" t="str">
        <f t="shared" si="48"/>
        <v>2020</v>
      </c>
      <c r="E374" t="str">
        <f t="shared" si="49"/>
        <v>November</v>
      </c>
      <c r="F374">
        <f t="shared" si="50"/>
        <v>251707.90793426565</v>
      </c>
      <c r="G374">
        <f t="shared" si="51"/>
        <v>1.0139730232081001</v>
      </c>
      <c r="H374" s="19">
        <f t="shared" si="52"/>
        <v>255225.02837349346</v>
      </c>
      <c r="I374" s="4">
        <f t="shared" si="53"/>
        <v>-30225.028373493464</v>
      </c>
      <c r="J374" s="4">
        <f t="shared" si="54"/>
        <v>30225.028373493464</v>
      </c>
      <c r="K374" s="4">
        <f t="shared" si="55"/>
        <v>913552340.17848492</v>
      </c>
      <c r="L374" s="10">
        <f t="shared" si="56"/>
        <v>0.13433345943774871</v>
      </c>
    </row>
    <row r="375" spans="1:12" x14ac:dyDescent="0.25">
      <c r="A375">
        <v>372</v>
      </c>
      <c r="B375" s="2">
        <v>44166</v>
      </c>
      <c r="C375" s="1">
        <v>243933</v>
      </c>
      <c r="D375" t="str">
        <f t="shared" si="48"/>
        <v>2020</v>
      </c>
      <c r="E375" t="str">
        <f t="shared" si="49"/>
        <v>December</v>
      </c>
      <c r="F375">
        <f t="shared" si="50"/>
        <v>252151.55581904185</v>
      </c>
      <c r="G375">
        <f t="shared" si="51"/>
        <v>1.111728763039743</v>
      </c>
      <c r="H375" s="19">
        <f t="shared" si="52"/>
        <v>280324.13724925008</v>
      </c>
      <c r="I375" s="4">
        <f t="shared" si="53"/>
        <v>-36391.137249250081</v>
      </c>
      <c r="J375" s="4">
        <f t="shared" si="54"/>
        <v>36391.137249250081</v>
      </c>
      <c r="K375" s="4">
        <f t="shared" si="55"/>
        <v>1324314870.2937567</v>
      </c>
      <c r="L375" s="10">
        <f t="shared" si="56"/>
        <v>0.14918496984520374</v>
      </c>
    </row>
    <row r="376" spans="1:12" x14ac:dyDescent="0.25">
      <c r="A376">
        <v>373</v>
      </c>
      <c r="B376" s="2">
        <v>44197</v>
      </c>
      <c r="C376" s="1">
        <v>171114</v>
      </c>
      <c r="D376" t="str">
        <f t="shared" si="48"/>
        <v>2021</v>
      </c>
      <c r="E376" t="str">
        <f t="shared" si="49"/>
        <v>January</v>
      </c>
      <c r="F376">
        <f t="shared" si="50"/>
        <v>252595.20370381809</v>
      </c>
      <c r="G376">
        <f t="shared" si="51"/>
        <v>0.88086830169734098</v>
      </c>
      <c r="H376" s="19">
        <f t="shared" si="52"/>
        <v>222503.10810347614</v>
      </c>
      <c r="I376" s="4">
        <f t="shared" si="53"/>
        <v>-51389.108103476145</v>
      </c>
      <c r="J376" s="4">
        <f t="shared" si="54"/>
        <v>51389.108103476145</v>
      </c>
      <c r="K376" s="4">
        <f t="shared" si="55"/>
        <v>2640840431.6707578</v>
      </c>
      <c r="L376" s="10">
        <f t="shared" si="56"/>
        <v>0.30032088609626417</v>
      </c>
    </row>
    <row r="377" spans="1:12" x14ac:dyDescent="0.25">
      <c r="A377">
        <v>374</v>
      </c>
      <c r="B377" s="2">
        <v>44228</v>
      </c>
      <c r="C377" s="1">
        <v>167341</v>
      </c>
      <c r="D377" t="str">
        <f t="shared" si="48"/>
        <v>2021</v>
      </c>
      <c r="E377" t="str">
        <f t="shared" si="49"/>
        <v>February</v>
      </c>
      <c r="F377">
        <f t="shared" si="50"/>
        <v>253038.85158859429</v>
      </c>
      <c r="G377">
        <f t="shared" si="51"/>
        <v>0.83016692625609334</v>
      </c>
      <c r="H377" s="19">
        <f t="shared" si="52"/>
        <v>210064.48564667511</v>
      </c>
      <c r="I377" s="4">
        <f t="shared" si="53"/>
        <v>-42723.485646675108</v>
      </c>
      <c r="J377" s="4">
        <f t="shared" si="54"/>
        <v>42723.485646675108</v>
      </c>
      <c r="K377" s="4">
        <f t="shared" si="55"/>
        <v>1825296225.8016539</v>
      </c>
      <c r="L377" s="10">
        <f t="shared" si="56"/>
        <v>0.25530793796305212</v>
      </c>
    </row>
    <row r="378" spans="1:12" x14ac:dyDescent="0.25">
      <c r="A378">
        <v>375</v>
      </c>
      <c r="B378" s="2">
        <v>44256</v>
      </c>
      <c r="C378" s="1">
        <v>189372</v>
      </c>
      <c r="D378" t="str">
        <f t="shared" si="48"/>
        <v>2021</v>
      </c>
      <c r="E378" t="str">
        <f t="shared" si="49"/>
        <v>March</v>
      </c>
      <c r="F378">
        <f t="shared" si="50"/>
        <v>253482.4994733705</v>
      </c>
      <c r="G378">
        <f t="shared" si="51"/>
        <v>0.98332674262300346</v>
      </c>
      <c r="H378" s="19">
        <f t="shared" si="52"/>
        <v>249256.1205190866</v>
      </c>
      <c r="I378" s="4">
        <f t="shared" si="53"/>
        <v>-59884.120519086602</v>
      </c>
      <c r="J378" s="4">
        <f t="shared" si="54"/>
        <v>59884.120519086602</v>
      </c>
      <c r="K378" s="4">
        <f t="shared" si="55"/>
        <v>3586107890.3444891</v>
      </c>
      <c r="L378" s="10">
        <f t="shared" si="56"/>
        <v>0.31622478782019836</v>
      </c>
    </row>
    <row r="379" spans="1:12" x14ac:dyDescent="0.25">
      <c r="A379">
        <v>376</v>
      </c>
      <c r="B379" s="2">
        <v>44287</v>
      </c>
      <c r="C379" s="1">
        <v>175074</v>
      </c>
      <c r="D379" t="str">
        <f t="shared" si="48"/>
        <v>2021</v>
      </c>
      <c r="E379" t="str">
        <f t="shared" si="49"/>
        <v>April</v>
      </c>
      <c r="F379">
        <f t="shared" si="50"/>
        <v>253926.14735814673</v>
      </c>
      <c r="G379">
        <f t="shared" si="51"/>
        <v>0.93658687187562784</v>
      </c>
      <c r="H379" s="19">
        <f t="shared" si="52"/>
        <v>237823.89604159637</v>
      </c>
      <c r="I379" s="4">
        <f t="shared" si="53"/>
        <v>-62749.896041596367</v>
      </c>
      <c r="J379" s="4">
        <f t="shared" si="54"/>
        <v>62749.896041596367</v>
      </c>
      <c r="K379" s="4">
        <f t="shared" si="55"/>
        <v>3937549453.2311516</v>
      </c>
      <c r="L379" s="10">
        <f t="shared" si="56"/>
        <v>0.35841927437310145</v>
      </c>
    </row>
    <row r="380" spans="1:12" x14ac:dyDescent="0.25">
      <c r="A380">
        <v>377</v>
      </c>
      <c r="B380" s="2">
        <v>44317</v>
      </c>
      <c r="C380" s="1">
        <v>188612</v>
      </c>
      <c r="D380" t="str">
        <f t="shared" si="48"/>
        <v>2021</v>
      </c>
      <c r="E380" t="str">
        <f t="shared" si="49"/>
        <v>May</v>
      </c>
      <c r="F380">
        <f t="shared" si="50"/>
        <v>254369.79524292293</v>
      </c>
      <c r="G380">
        <f t="shared" si="51"/>
        <v>0.97609322051065506</v>
      </c>
      <c r="H380" s="19">
        <f t="shared" si="52"/>
        <v>248288.63263930054</v>
      </c>
      <c r="I380" s="4">
        <f t="shared" si="53"/>
        <v>-59676.632639300544</v>
      </c>
      <c r="J380" s="4">
        <f t="shared" si="54"/>
        <v>59676.632639300544</v>
      </c>
      <c r="K380" s="4">
        <f t="shared" si="55"/>
        <v>3561300483.1660309</v>
      </c>
      <c r="L380" s="10">
        <f t="shared" si="56"/>
        <v>0.31639891756251215</v>
      </c>
    </row>
    <row r="381" spans="1:12" x14ac:dyDescent="0.25">
      <c r="A381">
        <v>378</v>
      </c>
      <c r="B381" s="2">
        <v>44348</v>
      </c>
      <c r="C381" s="1">
        <v>182408</v>
      </c>
      <c r="D381" t="str">
        <f t="shared" si="48"/>
        <v>2021</v>
      </c>
      <c r="E381" t="str">
        <f t="shared" si="49"/>
        <v>June</v>
      </c>
      <c r="F381">
        <f t="shared" si="50"/>
        <v>254813.44312769914</v>
      </c>
      <c r="G381">
        <f t="shared" si="51"/>
        <v>0.98072084700089668</v>
      </c>
      <c r="H381" s="19">
        <f t="shared" si="52"/>
        <v>249900.85577141191</v>
      </c>
      <c r="I381" s="4">
        <f t="shared" si="53"/>
        <v>-67492.855771411909</v>
      </c>
      <c r="J381" s="4">
        <f t="shared" si="54"/>
        <v>67492.855771411909</v>
      </c>
      <c r="K381" s="4">
        <f t="shared" si="55"/>
        <v>4555285580.1806097</v>
      </c>
      <c r="L381" s="10">
        <f t="shared" si="56"/>
        <v>0.37001039302778338</v>
      </c>
    </row>
    <row r="382" spans="1:12" x14ac:dyDescent="0.25">
      <c r="A382">
        <v>379</v>
      </c>
      <c r="B382" s="2">
        <v>44378</v>
      </c>
      <c r="C382" s="1">
        <v>175426</v>
      </c>
      <c r="D382" t="str">
        <f t="shared" si="48"/>
        <v>2021</v>
      </c>
      <c r="E382" t="str">
        <f t="shared" si="49"/>
        <v>July</v>
      </c>
      <c r="F382">
        <f t="shared" si="50"/>
        <v>255257.09101247537</v>
      </c>
      <c r="G382">
        <f t="shared" si="51"/>
        <v>1.0385167675850244</v>
      </c>
      <c r="H382" s="19">
        <f t="shared" si="52"/>
        <v>265088.76906143234</v>
      </c>
      <c r="I382" s="4">
        <f t="shared" si="53"/>
        <v>-89662.769061432336</v>
      </c>
      <c r="J382" s="4">
        <f t="shared" si="54"/>
        <v>89662.769061432336</v>
      </c>
      <c r="K382" s="4">
        <f t="shared" si="55"/>
        <v>8039412155.7637482</v>
      </c>
      <c r="L382" s="10">
        <f t="shared" si="56"/>
        <v>0.51111448166994822</v>
      </c>
    </row>
    <row r="383" spans="1:12" x14ac:dyDescent="0.25">
      <c r="A383">
        <v>380</v>
      </c>
      <c r="B383" s="2">
        <v>44409</v>
      </c>
      <c r="C383" s="1">
        <v>172763</v>
      </c>
      <c r="D383" t="str">
        <f t="shared" si="48"/>
        <v>2021</v>
      </c>
      <c r="E383" t="str">
        <f t="shared" si="49"/>
        <v>August</v>
      </c>
      <c r="F383">
        <f t="shared" si="50"/>
        <v>255700.73889725158</v>
      </c>
      <c r="G383">
        <f t="shared" si="51"/>
        <v>1.0763038061901868</v>
      </c>
      <c r="H383" s="19">
        <f t="shared" si="52"/>
        <v>275211.67852075503</v>
      </c>
      <c r="I383" s="4">
        <f t="shared" si="53"/>
        <v>-102448.67852075503</v>
      </c>
      <c r="J383" s="4">
        <f t="shared" si="54"/>
        <v>102448.67852075503</v>
      </c>
      <c r="K383" s="4">
        <f t="shared" si="55"/>
        <v>10495731730.649012</v>
      </c>
      <c r="L383" s="10">
        <f t="shared" si="56"/>
        <v>0.59300127064681107</v>
      </c>
    </row>
    <row r="384" spans="1:12" x14ac:dyDescent="0.25">
      <c r="A384">
        <v>381</v>
      </c>
      <c r="B384" s="2">
        <v>44440</v>
      </c>
      <c r="C384" s="1">
        <v>155067</v>
      </c>
      <c r="D384" t="str">
        <f t="shared" si="48"/>
        <v>2021</v>
      </c>
      <c r="E384" t="str">
        <f t="shared" si="49"/>
        <v>September</v>
      </c>
      <c r="F384">
        <f t="shared" si="50"/>
        <v>256144.38678202778</v>
      </c>
      <c r="G384">
        <f t="shared" si="51"/>
        <v>1.0142202557133111</v>
      </c>
      <c r="H384" s="19">
        <f t="shared" si="52"/>
        <v>259786.82546159747</v>
      </c>
      <c r="I384" s="4">
        <f t="shared" si="53"/>
        <v>-104719.82546159747</v>
      </c>
      <c r="J384" s="4">
        <f t="shared" si="54"/>
        <v>104719.82546159747</v>
      </c>
      <c r="K384" s="4">
        <f t="shared" si="55"/>
        <v>10966241844.707438</v>
      </c>
      <c r="L384" s="10">
        <f t="shared" si="56"/>
        <v>0.67531986471394601</v>
      </c>
    </row>
    <row r="385" spans="1:12" x14ac:dyDescent="0.25">
      <c r="A385">
        <v>382</v>
      </c>
      <c r="B385" s="2">
        <v>44470</v>
      </c>
      <c r="C385" s="1">
        <v>162353</v>
      </c>
      <c r="D385" t="str">
        <f t="shared" si="48"/>
        <v>2021</v>
      </c>
      <c r="E385" t="str">
        <f t="shared" si="49"/>
        <v>October</v>
      </c>
      <c r="F385">
        <f t="shared" si="50"/>
        <v>256588.03466680401</v>
      </c>
      <c r="G385">
        <f t="shared" si="51"/>
        <v>1.0427397293727916</v>
      </c>
      <c r="H385" s="19">
        <f t="shared" si="52"/>
        <v>267554.5378287597</v>
      </c>
      <c r="I385" s="4">
        <f t="shared" si="53"/>
        <v>-105201.5378287597</v>
      </c>
      <c r="J385" s="4">
        <f t="shared" si="54"/>
        <v>105201.5378287597</v>
      </c>
      <c r="K385" s="4">
        <f t="shared" si="55"/>
        <v>11067363561.535957</v>
      </c>
      <c r="L385" s="10">
        <f t="shared" si="56"/>
        <v>0.64798025185096486</v>
      </c>
    </row>
    <row r="386" spans="1:12" x14ac:dyDescent="0.25">
      <c r="A386">
        <v>383</v>
      </c>
      <c r="B386" s="2">
        <v>44501</v>
      </c>
      <c r="C386" s="1">
        <v>172946</v>
      </c>
      <c r="D386" t="str">
        <f t="shared" si="48"/>
        <v>2021</v>
      </c>
      <c r="E386" t="str">
        <f t="shared" si="49"/>
        <v>November</v>
      </c>
      <c r="F386">
        <f t="shared" si="50"/>
        <v>257031.68255158022</v>
      </c>
      <c r="G386">
        <f t="shared" si="51"/>
        <v>1.0139730232081001</v>
      </c>
      <c r="H386" s="19">
        <f t="shared" si="52"/>
        <v>260623.19221709049</v>
      </c>
      <c r="I386" s="4">
        <f t="shared" si="53"/>
        <v>-87677.192217090487</v>
      </c>
      <c r="J386" s="4">
        <f t="shared" si="54"/>
        <v>87677.192217090487</v>
      </c>
      <c r="K386" s="4">
        <f t="shared" si="55"/>
        <v>7687290035.0726328</v>
      </c>
      <c r="L386" s="10">
        <f t="shared" si="56"/>
        <v>0.50696282202011311</v>
      </c>
    </row>
    <row r="387" spans="1:12" x14ac:dyDescent="0.25">
      <c r="A387">
        <v>384</v>
      </c>
      <c r="B387" s="2">
        <v>44531</v>
      </c>
      <c r="C387" s="1">
        <v>207062</v>
      </c>
      <c r="D387" t="str">
        <f t="shared" si="48"/>
        <v>2021</v>
      </c>
      <c r="E387" t="str">
        <f t="shared" si="49"/>
        <v>December</v>
      </c>
      <c r="F387">
        <f t="shared" si="50"/>
        <v>257475.33043635642</v>
      </c>
      <c r="G387">
        <f t="shared" si="51"/>
        <v>1.111728763039743</v>
      </c>
      <c r="H387" s="19">
        <f t="shared" si="52"/>
        <v>286242.73061925964</v>
      </c>
      <c r="I387" s="4">
        <f t="shared" si="53"/>
        <v>-79180.730619259644</v>
      </c>
      <c r="J387" s="4">
        <f t="shared" si="54"/>
        <v>79180.730619259644</v>
      </c>
      <c r="K387" s="4">
        <f t="shared" si="55"/>
        <v>6269588101.3997622</v>
      </c>
      <c r="L387" s="10">
        <f t="shared" si="56"/>
        <v>0.38240107126976292</v>
      </c>
    </row>
    <row r="388" spans="1:12" x14ac:dyDescent="0.25">
      <c r="A388">
        <v>385</v>
      </c>
      <c r="B388" s="2">
        <v>44562</v>
      </c>
      <c r="C388" s="1">
        <v>126480</v>
      </c>
      <c r="D388" t="str">
        <f t="shared" si="48"/>
        <v>2022</v>
      </c>
      <c r="E388" t="str">
        <f t="shared" si="49"/>
        <v>January</v>
      </c>
      <c r="F388">
        <f t="shared" si="50"/>
        <v>257918.97832113266</v>
      </c>
      <c r="G388">
        <f t="shared" si="51"/>
        <v>0.88086830169734098</v>
      </c>
      <c r="H388" s="19">
        <f t="shared" si="52"/>
        <v>227192.65240924942</v>
      </c>
      <c r="I388" s="4">
        <f t="shared" si="53"/>
        <v>-100712.65240924942</v>
      </c>
      <c r="J388" s="4">
        <f t="shared" si="54"/>
        <v>100712.65240924942</v>
      </c>
      <c r="K388" s="4">
        <f t="shared" si="55"/>
        <v>10143038355.306293</v>
      </c>
      <c r="L388" s="10">
        <f t="shared" si="56"/>
        <v>0.79627334289412888</v>
      </c>
    </row>
    <row r="389" spans="1:12" x14ac:dyDescent="0.25">
      <c r="A389">
        <v>386</v>
      </c>
      <c r="B389" s="2">
        <v>44593</v>
      </c>
      <c r="C389" s="1">
        <v>132323</v>
      </c>
      <c r="D389" t="str">
        <f t="shared" ref="D389:D395" si="57">TEXT(B389, "yyyy")</f>
        <v>2022</v>
      </c>
      <c r="E389" t="str">
        <f t="shared" ref="E389:E395" si="58">TEXT(B389, "mmmm")</f>
        <v>February</v>
      </c>
      <c r="F389">
        <f t="shared" ref="F389:F395" si="59">$H$1+($J$1*A389)</f>
        <v>258362.62620590886</v>
      </c>
      <c r="G389">
        <f t="shared" ref="G389:G395" si="60">VLOOKUP(E389,$T$8:$W$19,4,FALSE)</f>
        <v>0.83016692625609334</v>
      </c>
      <c r="H389" s="19">
        <f t="shared" ref="H389:H395" si="61">F389*G389</f>
        <v>214484.10725681134</v>
      </c>
      <c r="I389" s="4">
        <f t="shared" ref="I389:I395" si="62">C389-H389</f>
        <v>-82161.107256811345</v>
      </c>
      <c r="J389" s="4">
        <f t="shared" ref="J389:J395" si="63">ABS(I389)</f>
        <v>82161.107256811345</v>
      </c>
      <c r="K389" s="4">
        <f t="shared" ref="K389:K395" si="64">J389^2</f>
        <v>6750447545.6652575</v>
      </c>
      <c r="L389" s="10">
        <f t="shared" ref="L389:L395" si="65">J389/C389</f>
        <v>0.62091327476562164</v>
      </c>
    </row>
    <row r="390" spans="1:12" x14ac:dyDescent="0.25">
      <c r="A390">
        <v>387</v>
      </c>
      <c r="B390" s="2">
        <v>44621</v>
      </c>
      <c r="C390" s="1">
        <v>146800</v>
      </c>
      <c r="D390" t="str">
        <f t="shared" si="57"/>
        <v>2022</v>
      </c>
      <c r="E390" t="str">
        <f t="shared" si="58"/>
        <v>March</v>
      </c>
      <c r="F390">
        <f t="shared" si="59"/>
        <v>258806.27409068507</v>
      </c>
      <c r="G390">
        <f t="shared" si="60"/>
        <v>0.98332674262300346</v>
      </c>
      <c r="H390" s="19">
        <f t="shared" si="61"/>
        <v>254491.13047198957</v>
      </c>
      <c r="I390" s="4">
        <f t="shared" si="62"/>
        <v>-107691.13047198957</v>
      </c>
      <c r="J390" s="4">
        <f t="shared" si="63"/>
        <v>107691.13047198957</v>
      </c>
      <c r="K390" s="4">
        <f t="shared" si="64"/>
        <v>11597379582.335081</v>
      </c>
      <c r="L390" s="10">
        <f t="shared" si="65"/>
        <v>0.73359080702990176</v>
      </c>
    </row>
    <row r="391" spans="1:12" x14ac:dyDescent="0.25">
      <c r="A391">
        <v>388</v>
      </c>
      <c r="B391" s="2">
        <v>44652</v>
      </c>
      <c r="C391" s="1">
        <v>147236</v>
      </c>
      <c r="D391" t="str">
        <f t="shared" si="57"/>
        <v>2022</v>
      </c>
      <c r="E391" t="str">
        <f t="shared" si="58"/>
        <v>April</v>
      </c>
      <c r="F391">
        <f t="shared" si="59"/>
        <v>259249.9219754613</v>
      </c>
      <c r="G391">
        <f t="shared" si="60"/>
        <v>0.93658687187562784</v>
      </c>
      <c r="H391" s="19">
        <f t="shared" si="61"/>
        <v>242810.0734569979</v>
      </c>
      <c r="I391" s="4">
        <f t="shared" si="62"/>
        <v>-95574.073456997896</v>
      </c>
      <c r="J391" s="4">
        <f t="shared" si="63"/>
        <v>95574.073456997896</v>
      </c>
      <c r="K391" s="4">
        <f t="shared" si="64"/>
        <v>9134403517.1636295</v>
      </c>
      <c r="L391" s="10">
        <f t="shared" si="65"/>
        <v>0.64912163775841436</v>
      </c>
    </row>
    <row r="392" spans="1:12" x14ac:dyDescent="0.25">
      <c r="A392">
        <v>389</v>
      </c>
      <c r="B392" s="2">
        <v>44682</v>
      </c>
      <c r="C392" s="1">
        <v>187062</v>
      </c>
      <c r="D392" t="str">
        <f t="shared" si="57"/>
        <v>2022</v>
      </c>
      <c r="E392" t="str">
        <f t="shared" si="58"/>
        <v>May</v>
      </c>
      <c r="F392">
        <f t="shared" si="59"/>
        <v>259693.56986023751</v>
      </c>
      <c r="G392">
        <f t="shared" si="60"/>
        <v>0.97609322051065506</v>
      </c>
      <c r="H392" s="19">
        <f t="shared" si="61"/>
        <v>253485.13295078801</v>
      </c>
      <c r="I392" s="4">
        <f t="shared" si="62"/>
        <v>-66423.132950788015</v>
      </c>
      <c r="J392" s="4">
        <f t="shared" si="63"/>
        <v>66423.132950788015</v>
      </c>
      <c r="K392" s="4">
        <f t="shared" si="64"/>
        <v>4412032590.9980602</v>
      </c>
      <c r="L392" s="10">
        <f t="shared" si="65"/>
        <v>0.35508619041167105</v>
      </c>
    </row>
    <row r="393" spans="1:12" x14ac:dyDescent="0.25">
      <c r="A393">
        <v>390</v>
      </c>
      <c r="B393" s="2">
        <v>44713</v>
      </c>
      <c r="C393" s="1">
        <v>178047</v>
      </c>
      <c r="D393" t="str">
        <f t="shared" si="57"/>
        <v>2022</v>
      </c>
      <c r="E393" t="str">
        <f t="shared" si="58"/>
        <v>June</v>
      </c>
      <c r="F393">
        <f t="shared" si="59"/>
        <v>260137.21774501371</v>
      </c>
      <c r="G393">
        <f t="shared" si="60"/>
        <v>0.98072084700089668</v>
      </c>
      <c r="H393" s="19">
        <f t="shared" si="61"/>
        <v>255121.99252334653</v>
      </c>
      <c r="I393" s="4">
        <f t="shared" si="62"/>
        <v>-77074.992523346533</v>
      </c>
      <c r="J393" s="4">
        <f t="shared" si="63"/>
        <v>77074.992523346533</v>
      </c>
      <c r="K393" s="4">
        <f t="shared" si="64"/>
        <v>5940554472.4739237</v>
      </c>
      <c r="L393" s="10">
        <f t="shared" si="65"/>
        <v>0.43289127322193877</v>
      </c>
    </row>
    <row r="394" spans="1:12" x14ac:dyDescent="0.25">
      <c r="A394">
        <v>391</v>
      </c>
      <c r="B394" s="2">
        <v>44743</v>
      </c>
      <c r="C394" s="1">
        <v>181975</v>
      </c>
      <c r="D394" t="str">
        <f t="shared" si="57"/>
        <v>2022</v>
      </c>
      <c r="E394" t="str">
        <f t="shared" si="58"/>
        <v>July</v>
      </c>
      <c r="F394">
        <f t="shared" si="59"/>
        <v>260580.86562978991</v>
      </c>
      <c r="G394">
        <f t="shared" si="60"/>
        <v>1.0385167675850244</v>
      </c>
      <c r="H394" s="19">
        <f t="shared" si="61"/>
        <v>270617.59826835699</v>
      </c>
      <c r="I394" s="4">
        <f t="shared" si="62"/>
        <v>-88642.598268356989</v>
      </c>
      <c r="J394" s="4">
        <f t="shared" si="63"/>
        <v>88642.598268356989</v>
      </c>
      <c r="K394" s="4">
        <f t="shared" si="64"/>
        <v>7857510227.7653255</v>
      </c>
      <c r="L394" s="10">
        <f t="shared" si="65"/>
        <v>0.48711415451769191</v>
      </c>
    </row>
    <row r="395" spans="1:12" x14ac:dyDescent="0.25">
      <c r="A395">
        <v>392</v>
      </c>
      <c r="B395" s="2">
        <v>44774</v>
      </c>
      <c r="C395" s="1">
        <v>208493</v>
      </c>
      <c r="D395" t="str">
        <f t="shared" si="57"/>
        <v>2022</v>
      </c>
      <c r="E395" t="str">
        <f t="shared" si="58"/>
        <v>August</v>
      </c>
      <c r="F395">
        <f t="shared" si="59"/>
        <v>261024.51351456615</v>
      </c>
      <c r="G395">
        <f t="shared" si="60"/>
        <v>1.0763038061901868</v>
      </c>
      <c r="H395" s="19">
        <f t="shared" si="61"/>
        <v>280941.6774046694</v>
      </c>
      <c r="I395" s="4">
        <f t="shared" si="62"/>
        <v>-72448.677404669404</v>
      </c>
      <c r="J395" s="4">
        <f t="shared" si="63"/>
        <v>72448.677404669404</v>
      </c>
      <c r="K395" s="4">
        <f t="shared" si="64"/>
        <v>5248810857.6858549</v>
      </c>
      <c r="L395" s="10">
        <f t="shared" si="65"/>
        <v>0.34748733724714692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1"/>
  <sheetViews>
    <sheetView topLeftCell="A79" workbookViewId="0">
      <selection activeCell="I26" sqref="I26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16.5703125" customWidth="1"/>
    <col min="4" max="4" width="31.28515625" customWidth="1"/>
    <col min="5" max="5" width="31.42578125" customWidth="1"/>
    <col min="7" max="7" width="10.140625" customWidth="1"/>
    <col min="8" max="8" width="9.140625" bestFit="1" customWidth="1"/>
    <col min="17" max="17" width="10.7109375" bestFit="1" customWidth="1"/>
  </cols>
  <sheetData>
    <row r="1" spans="1:18" x14ac:dyDescent="0.25">
      <c r="A1" t="s">
        <v>0</v>
      </c>
      <c r="B1" t="s">
        <v>1</v>
      </c>
      <c r="C1" t="s">
        <v>47</v>
      </c>
      <c r="D1" t="s">
        <v>48</v>
      </c>
      <c r="E1" t="s">
        <v>49</v>
      </c>
      <c r="G1" t="s">
        <v>50</v>
      </c>
      <c r="H1" t="s">
        <v>51</v>
      </c>
      <c r="Q1" t="s">
        <v>0</v>
      </c>
      <c r="R1" s="1" t="s">
        <v>1</v>
      </c>
    </row>
    <row r="2" spans="1:18" x14ac:dyDescent="0.25">
      <c r="A2" s="21">
        <v>32874</v>
      </c>
      <c r="B2" s="22">
        <v>69792</v>
      </c>
      <c r="G2" t="s">
        <v>52</v>
      </c>
      <c r="H2" s="23">
        <f>_xlfn.FORECAST.ETS.STAT($B$2:$B$393,$A$2:$A$393,1,1,1)</f>
        <v>0.251</v>
      </c>
      <c r="Q2" s="2">
        <v>32874</v>
      </c>
      <c r="R2" s="1">
        <v>69792</v>
      </c>
    </row>
    <row r="3" spans="1:18" x14ac:dyDescent="0.25">
      <c r="A3" s="21">
        <v>32905</v>
      </c>
      <c r="B3" s="22">
        <v>57258</v>
      </c>
      <c r="G3" t="s">
        <v>53</v>
      </c>
      <c r="H3" s="23">
        <f>_xlfn.FORECAST.ETS.STAT($B$2:$B$393,$A$2:$A$393,2,1,1)</f>
        <v>1E-3</v>
      </c>
      <c r="Q3" s="2">
        <v>32905</v>
      </c>
      <c r="R3" s="1">
        <v>57258</v>
      </c>
    </row>
    <row r="4" spans="1:18" x14ac:dyDescent="0.25">
      <c r="A4" s="21">
        <v>32933</v>
      </c>
      <c r="B4" s="22">
        <v>32740</v>
      </c>
      <c r="G4" t="s">
        <v>54</v>
      </c>
      <c r="H4" s="23">
        <f>_xlfn.FORECAST.ETS.STAT($B$2:$B$393,$A$2:$A$393,3,1,1)</f>
        <v>0.25</v>
      </c>
      <c r="Q4" s="2">
        <v>32933</v>
      </c>
      <c r="R4" s="1">
        <v>32740</v>
      </c>
    </row>
    <row r="5" spans="1:18" x14ac:dyDescent="0.25">
      <c r="A5" s="21">
        <v>32964</v>
      </c>
      <c r="B5" s="22">
        <v>32812</v>
      </c>
      <c r="G5" t="s">
        <v>55</v>
      </c>
      <c r="H5" s="23">
        <f>_xlfn.FORECAST.ETS.STAT($B$2:$B$393,$A$2:$A$393,4,1,1)</f>
        <v>1.2056506710088559</v>
      </c>
      <c r="Q5" s="2">
        <v>32964</v>
      </c>
      <c r="R5" s="1">
        <v>32812</v>
      </c>
    </row>
    <row r="6" spans="1:18" x14ac:dyDescent="0.25">
      <c r="A6" s="21">
        <v>32994</v>
      </c>
      <c r="B6" s="22">
        <v>58464</v>
      </c>
      <c r="G6" t="s">
        <v>56</v>
      </c>
      <c r="H6" s="23">
        <f>_xlfn.FORECAST.ETS.STAT($B$2:$B$393,$A$2:$A$393,5,1,1)</f>
        <v>0.14466592754454816</v>
      </c>
      <c r="Q6" s="2">
        <v>32994</v>
      </c>
      <c r="R6" s="1">
        <v>58464</v>
      </c>
    </row>
    <row r="7" spans="1:18" x14ac:dyDescent="0.25">
      <c r="A7" s="21">
        <v>33025</v>
      </c>
      <c r="B7" s="22">
        <v>37632</v>
      </c>
      <c r="G7" t="s">
        <v>57</v>
      </c>
      <c r="H7" s="23">
        <f>_xlfn.FORECAST.ETS.STAT($B$2:$B$393,$A$2:$A$393,6,1,1)</f>
        <v>25292.653723664946</v>
      </c>
      <c r="Q7" s="2">
        <v>33025</v>
      </c>
      <c r="R7" s="1">
        <v>37632</v>
      </c>
    </row>
    <row r="8" spans="1:18" x14ac:dyDescent="0.25">
      <c r="A8" s="21">
        <v>33055</v>
      </c>
      <c r="B8" s="22">
        <v>43697</v>
      </c>
      <c r="G8" t="s">
        <v>58</v>
      </c>
      <c r="H8" s="23">
        <f>_xlfn.FORECAST.ETS.STAT($B$2:$B$393,$A$2:$A$393,7,1,1)</f>
        <v>35846.580082856075</v>
      </c>
      <c r="Q8" s="2">
        <v>33055</v>
      </c>
      <c r="R8" s="1">
        <v>43697</v>
      </c>
    </row>
    <row r="9" spans="1:18" x14ac:dyDescent="0.25">
      <c r="A9" s="21">
        <v>33086</v>
      </c>
      <c r="B9" s="22">
        <v>84707</v>
      </c>
      <c r="Q9" s="2">
        <v>33086</v>
      </c>
      <c r="R9" s="1">
        <v>84707</v>
      </c>
    </row>
    <row r="10" spans="1:18" x14ac:dyDescent="0.25">
      <c r="A10" s="21">
        <v>33117</v>
      </c>
      <c r="B10" s="22">
        <v>75195</v>
      </c>
      <c r="Q10" s="2">
        <v>33117</v>
      </c>
      <c r="R10" s="1">
        <v>75195</v>
      </c>
    </row>
    <row r="11" spans="1:18" x14ac:dyDescent="0.25">
      <c r="A11" s="21">
        <v>33147</v>
      </c>
      <c r="B11" s="22">
        <v>80938</v>
      </c>
      <c r="Q11" s="2">
        <v>33147</v>
      </c>
      <c r="R11" s="1">
        <v>80938</v>
      </c>
    </row>
    <row r="12" spans="1:18" x14ac:dyDescent="0.25">
      <c r="A12" s="21">
        <v>33178</v>
      </c>
      <c r="B12" s="22">
        <v>73082</v>
      </c>
      <c r="Q12" s="2">
        <v>33178</v>
      </c>
      <c r="R12" s="1">
        <v>73082</v>
      </c>
    </row>
    <row r="13" spans="1:18" x14ac:dyDescent="0.25">
      <c r="A13" s="21">
        <v>33208</v>
      </c>
      <c r="B13" s="22">
        <v>66391</v>
      </c>
      <c r="Q13" s="2">
        <v>33208</v>
      </c>
      <c r="R13" s="1">
        <v>66391</v>
      </c>
    </row>
    <row r="14" spans="1:18" x14ac:dyDescent="0.25">
      <c r="A14" s="21">
        <v>33239</v>
      </c>
      <c r="B14" s="22">
        <v>60486</v>
      </c>
      <c r="Q14" s="2">
        <v>33239</v>
      </c>
      <c r="R14" s="1">
        <v>60486</v>
      </c>
    </row>
    <row r="15" spans="1:18" x14ac:dyDescent="0.25">
      <c r="A15" s="21">
        <v>33270</v>
      </c>
      <c r="B15" s="22">
        <v>58540</v>
      </c>
      <c r="Q15" s="2">
        <v>33270</v>
      </c>
      <c r="R15" s="1">
        <v>58540</v>
      </c>
    </row>
    <row r="16" spans="1:18" x14ac:dyDescent="0.25">
      <c r="A16" s="21">
        <v>33298</v>
      </c>
      <c r="B16" s="22">
        <v>66155</v>
      </c>
      <c r="Q16" s="2">
        <v>33298</v>
      </c>
      <c r="R16" s="1">
        <v>66155</v>
      </c>
    </row>
    <row r="17" spans="1:18" x14ac:dyDescent="0.25">
      <c r="A17" s="21">
        <v>33329</v>
      </c>
      <c r="B17" s="22">
        <v>39851</v>
      </c>
      <c r="Q17" s="2">
        <v>33329</v>
      </c>
      <c r="R17" s="1">
        <v>39851</v>
      </c>
    </row>
    <row r="18" spans="1:18" x14ac:dyDescent="0.25">
      <c r="A18" s="21">
        <v>33359</v>
      </c>
      <c r="B18" s="22">
        <v>55941</v>
      </c>
      <c r="Q18" s="2">
        <v>33359</v>
      </c>
      <c r="R18" s="1">
        <v>55941</v>
      </c>
    </row>
    <row r="19" spans="1:18" x14ac:dyDescent="0.25">
      <c r="A19" s="21">
        <v>33390</v>
      </c>
      <c r="B19" s="22">
        <v>68826</v>
      </c>
      <c r="Q19" s="2">
        <v>33390</v>
      </c>
      <c r="R19" s="1">
        <v>68826</v>
      </c>
    </row>
    <row r="20" spans="1:18" x14ac:dyDescent="0.25">
      <c r="A20" s="21">
        <v>33420</v>
      </c>
      <c r="B20" s="22">
        <v>85112</v>
      </c>
      <c r="Q20" s="2">
        <v>33420</v>
      </c>
      <c r="R20" s="1">
        <v>85112</v>
      </c>
    </row>
    <row r="21" spans="1:18" x14ac:dyDescent="0.25">
      <c r="A21" s="21">
        <v>33451</v>
      </c>
      <c r="B21" s="22">
        <v>78648</v>
      </c>
      <c r="Q21" s="2">
        <v>33451</v>
      </c>
      <c r="R21" s="1">
        <v>78648</v>
      </c>
    </row>
    <row r="22" spans="1:18" x14ac:dyDescent="0.25">
      <c r="A22" s="21">
        <v>33482</v>
      </c>
      <c r="B22" s="22">
        <v>73080</v>
      </c>
      <c r="Q22" s="2">
        <v>33482</v>
      </c>
      <c r="R22" s="1">
        <v>73080</v>
      </c>
    </row>
    <row r="23" spans="1:18" x14ac:dyDescent="0.25">
      <c r="A23" s="21">
        <v>33512</v>
      </c>
      <c r="B23" s="22">
        <v>80372</v>
      </c>
      <c r="Q23" s="2">
        <v>33512</v>
      </c>
      <c r="R23" s="1">
        <v>80372</v>
      </c>
    </row>
    <row r="24" spans="1:18" x14ac:dyDescent="0.25">
      <c r="A24" s="21">
        <v>33543</v>
      </c>
      <c r="B24" s="22">
        <v>69039</v>
      </c>
      <c r="Q24" s="2">
        <v>33543</v>
      </c>
      <c r="R24" s="1">
        <v>69039</v>
      </c>
    </row>
    <row r="25" spans="1:18" x14ac:dyDescent="0.25">
      <c r="A25" s="21">
        <v>33573</v>
      </c>
      <c r="B25" s="22">
        <v>55458</v>
      </c>
      <c r="Q25" s="2">
        <v>33573</v>
      </c>
      <c r="R25" s="1">
        <v>55458</v>
      </c>
    </row>
    <row r="26" spans="1:18" x14ac:dyDescent="0.25">
      <c r="A26" s="21">
        <v>33604</v>
      </c>
      <c r="B26" s="22">
        <v>55747</v>
      </c>
      <c r="Q26" s="2">
        <v>33604</v>
      </c>
      <c r="R26" s="1">
        <v>55747</v>
      </c>
    </row>
    <row r="27" spans="1:18" x14ac:dyDescent="0.25">
      <c r="A27" s="21">
        <v>33635</v>
      </c>
      <c r="B27" s="22">
        <v>45472</v>
      </c>
      <c r="Q27" s="2">
        <v>33635</v>
      </c>
      <c r="R27" s="1">
        <v>45472</v>
      </c>
    </row>
    <row r="28" spans="1:18" x14ac:dyDescent="0.25">
      <c r="A28" s="21">
        <v>33664</v>
      </c>
      <c r="B28" s="22">
        <v>39612</v>
      </c>
      <c r="Q28" s="2">
        <v>33664</v>
      </c>
      <c r="R28" s="1">
        <v>39612</v>
      </c>
    </row>
    <row r="29" spans="1:18" x14ac:dyDescent="0.25">
      <c r="A29" s="21">
        <v>33695</v>
      </c>
      <c r="B29" s="22">
        <v>76270</v>
      </c>
      <c r="Q29" s="2">
        <v>33695</v>
      </c>
      <c r="R29" s="1">
        <v>76270</v>
      </c>
    </row>
    <row r="30" spans="1:18" x14ac:dyDescent="0.25">
      <c r="A30" s="21">
        <v>33725</v>
      </c>
      <c r="B30" s="22">
        <v>62091</v>
      </c>
      <c r="Q30" s="2">
        <v>33725</v>
      </c>
      <c r="R30" s="1">
        <v>62091</v>
      </c>
    </row>
    <row r="31" spans="1:18" x14ac:dyDescent="0.25">
      <c r="A31" s="21">
        <v>33756</v>
      </c>
      <c r="B31" s="22">
        <v>67800</v>
      </c>
      <c r="Q31" s="2">
        <v>33756</v>
      </c>
      <c r="R31" s="1">
        <v>67800</v>
      </c>
    </row>
    <row r="32" spans="1:18" x14ac:dyDescent="0.25">
      <c r="A32" s="21">
        <v>33786</v>
      </c>
      <c r="B32" s="22">
        <v>71403</v>
      </c>
      <c r="Q32" s="2">
        <v>33786</v>
      </c>
      <c r="R32" s="1">
        <v>71403</v>
      </c>
    </row>
    <row r="33" spans="1:18" x14ac:dyDescent="0.25">
      <c r="A33" s="21">
        <v>33817</v>
      </c>
      <c r="B33" s="22">
        <v>67980</v>
      </c>
      <c r="Q33" s="2">
        <v>33817</v>
      </c>
      <c r="R33" s="1">
        <v>67980</v>
      </c>
    </row>
    <row r="34" spans="1:18" x14ac:dyDescent="0.25">
      <c r="A34" s="21">
        <v>33848</v>
      </c>
      <c r="B34" s="22">
        <v>69585</v>
      </c>
      <c r="Q34" s="2">
        <v>33848</v>
      </c>
      <c r="R34" s="1">
        <v>69585</v>
      </c>
    </row>
    <row r="35" spans="1:18" x14ac:dyDescent="0.25">
      <c r="A35" s="21">
        <v>33878</v>
      </c>
      <c r="B35" s="22">
        <v>72163</v>
      </c>
      <c r="Q35" s="2">
        <v>33878</v>
      </c>
      <c r="R35" s="1">
        <v>72163</v>
      </c>
    </row>
    <row r="36" spans="1:18" x14ac:dyDescent="0.25">
      <c r="A36" s="21">
        <v>33909</v>
      </c>
      <c r="B36" s="22">
        <v>75357</v>
      </c>
      <c r="Q36" s="2">
        <v>33909</v>
      </c>
      <c r="R36" s="1">
        <v>75357</v>
      </c>
    </row>
    <row r="37" spans="1:18" x14ac:dyDescent="0.25">
      <c r="A37" s="21">
        <v>33939</v>
      </c>
      <c r="B37" s="22">
        <v>67997</v>
      </c>
      <c r="Q37" s="2">
        <v>33939</v>
      </c>
      <c r="R37" s="1">
        <v>67997</v>
      </c>
    </row>
    <row r="38" spans="1:18" x14ac:dyDescent="0.25">
      <c r="A38" s="21">
        <v>33970</v>
      </c>
      <c r="B38" s="22">
        <v>61071</v>
      </c>
      <c r="Q38" s="2">
        <v>33970</v>
      </c>
      <c r="R38" s="1">
        <v>61071</v>
      </c>
    </row>
    <row r="39" spans="1:18" x14ac:dyDescent="0.25">
      <c r="A39" s="21">
        <v>34001</v>
      </c>
      <c r="B39" s="22">
        <v>66606</v>
      </c>
      <c r="Q39" s="2">
        <v>34001</v>
      </c>
      <c r="R39" s="1">
        <v>66606</v>
      </c>
    </row>
    <row r="40" spans="1:18" x14ac:dyDescent="0.25">
      <c r="A40" s="21">
        <v>34029</v>
      </c>
      <c r="B40" s="22">
        <v>90636</v>
      </c>
      <c r="Q40" s="2">
        <v>34029</v>
      </c>
      <c r="R40" s="1">
        <v>90636</v>
      </c>
    </row>
    <row r="41" spans="1:18" x14ac:dyDescent="0.25">
      <c r="A41" s="21">
        <v>34060</v>
      </c>
      <c r="B41" s="22">
        <v>82832</v>
      </c>
      <c r="Q41" s="2">
        <v>34060</v>
      </c>
      <c r="R41" s="1">
        <v>82832</v>
      </c>
    </row>
    <row r="42" spans="1:18" x14ac:dyDescent="0.25">
      <c r="A42" s="21">
        <v>34090</v>
      </c>
      <c r="B42" s="22">
        <v>90675</v>
      </c>
      <c r="Q42" s="2">
        <v>34090</v>
      </c>
      <c r="R42" s="1">
        <v>90675</v>
      </c>
    </row>
    <row r="43" spans="1:18" x14ac:dyDescent="0.25">
      <c r="A43" s="21">
        <v>34121</v>
      </c>
      <c r="B43" s="22">
        <v>92286</v>
      </c>
      <c r="Q43" s="2">
        <v>34121</v>
      </c>
      <c r="R43" s="1">
        <v>92286</v>
      </c>
    </row>
    <row r="44" spans="1:18" x14ac:dyDescent="0.25">
      <c r="A44" s="21">
        <v>34151</v>
      </c>
      <c r="B44" s="22">
        <v>94397</v>
      </c>
      <c r="Q44" s="2">
        <v>34151</v>
      </c>
      <c r="R44" s="1">
        <v>94397</v>
      </c>
    </row>
    <row r="45" spans="1:18" x14ac:dyDescent="0.25">
      <c r="A45" s="21">
        <v>34182</v>
      </c>
      <c r="B45" s="22">
        <v>109283</v>
      </c>
      <c r="Q45" s="2">
        <v>34182</v>
      </c>
      <c r="R45" s="1">
        <v>109283</v>
      </c>
    </row>
    <row r="46" spans="1:18" x14ac:dyDescent="0.25">
      <c r="A46" s="21">
        <v>34213</v>
      </c>
      <c r="B46" s="22">
        <v>101182</v>
      </c>
      <c r="Q46" s="2">
        <v>34213</v>
      </c>
      <c r="R46" s="1">
        <v>101182</v>
      </c>
    </row>
    <row r="47" spans="1:18" x14ac:dyDescent="0.25">
      <c r="A47" s="21">
        <v>34243</v>
      </c>
      <c r="B47" s="22">
        <v>97551</v>
      </c>
      <c r="Q47" s="2">
        <v>34243</v>
      </c>
      <c r="R47" s="1">
        <v>97551</v>
      </c>
    </row>
    <row r="48" spans="1:18" x14ac:dyDescent="0.25">
      <c r="A48" s="21">
        <v>34274</v>
      </c>
      <c r="B48" s="22">
        <v>105926</v>
      </c>
      <c r="Q48" s="2">
        <v>34274</v>
      </c>
      <c r="R48" s="1">
        <v>105926</v>
      </c>
    </row>
    <row r="49" spans="1:18" x14ac:dyDescent="0.25">
      <c r="A49" s="21">
        <v>34304</v>
      </c>
      <c r="B49" s="22">
        <v>105746</v>
      </c>
      <c r="Q49" s="2">
        <v>34304</v>
      </c>
      <c r="R49" s="1">
        <v>105746</v>
      </c>
    </row>
    <row r="50" spans="1:18" x14ac:dyDescent="0.25">
      <c r="A50" s="21">
        <v>34335</v>
      </c>
      <c r="B50" s="22">
        <v>93915</v>
      </c>
      <c r="Q50" s="2">
        <v>34335</v>
      </c>
      <c r="R50" s="1">
        <v>93915</v>
      </c>
    </row>
    <row r="51" spans="1:18" x14ac:dyDescent="0.25">
      <c r="A51" s="21">
        <v>34366</v>
      </c>
      <c r="B51" s="22">
        <v>91542</v>
      </c>
      <c r="Q51" s="2">
        <v>34366</v>
      </c>
      <c r="R51" s="1">
        <v>91542</v>
      </c>
    </row>
    <row r="52" spans="1:18" x14ac:dyDescent="0.25">
      <c r="A52" s="21">
        <v>34394</v>
      </c>
      <c r="B52" s="22">
        <v>114805</v>
      </c>
      <c r="Q52" s="2">
        <v>34394</v>
      </c>
      <c r="R52" s="1">
        <v>114805</v>
      </c>
    </row>
    <row r="53" spans="1:18" x14ac:dyDescent="0.25">
      <c r="A53" s="21">
        <v>34425</v>
      </c>
      <c r="B53" s="22">
        <v>96698</v>
      </c>
      <c r="Q53" s="2">
        <v>34425</v>
      </c>
      <c r="R53" s="1">
        <v>96698</v>
      </c>
    </row>
    <row r="54" spans="1:18" x14ac:dyDescent="0.25">
      <c r="A54" s="21">
        <v>34455</v>
      </c>
      <c r="B54" s="22">
        <v>118772</v>
      </c>
      <c r="Q54" s="2">
        <v>34455</v>
      </c>
      <c r="R54" s="1">
        <v>118772</v>
      </c>
    </row>
    <row r="55" spans="1:18" x14ac:dyDescent="0.25">
      <c r="A55" s="21">
        <v>34486</v>
      </c>
      <c r="B55" s="22">
        <v>120281</v>
      </c>
      <c r="Q55" s="2">
        <v>34486</v>
      </c>
      <c r="R55" s="1">
        <v>120281</v>
      </c>
    </row>
    <row r="56" spans="1:18" x14ac:dyDescent="0.25">
      <c r="A56" s="21">
        <v>34516</v>
      </c>
      <c r="B56" s="22">
        <v>109044</v>
      </c>
      <c r="Q56" s="2">
        <v>34516</v>
      </c>
      <c r="R56" s="1">
        <v>109044</v>
      </c>
    </row>
    <row r="57" spans="1:18" x14ac:dyDescent="0.25">
      <c r="A57" s="21">
        <v>34547</v>
      </c>
      <c r="B57" s="22">
        <v>159083</v>
      </c>
      <c r="Q57" s="2">
        <v>34547</v>
      </c>
      <c r="R57" s="1">
        <v>159083</v>
      </c>
    </row>
    <row r="58" spans="1:18" x14ac:dyDescent="0.25">
      <c r="A58" s="21">
        <v>34578</v>
      </c>
      <c r="B58" s="22">
        <v>114803</v>
      </c>
      <c r="Q58" s="2">
        <v>34578</v>
      </c>
      <c r="R58" s="1">
        <v>114803</v>
      </c>
    </row>
    <row r="59" spans="1:18" x14ac:dyDescent="0.25">
      <c r="A59" s="21">
        <v>34608</v>
      </c>
      <c r="B59" s="22">
        <v>127987</v>
      </c>
      <c r="Q59" s="2">
        <v>34608</v>
      </c>
      <c r="R59" s="1">
        <v>127987</v>
      </c>
    </row>
    <row r="60" spans="1:18" x14ac:dyDescent="0.25">
      <c r="A60" s="21">
        <v>34639</v>
      </c>
      <c r="B60" s="22">
        <v>139273</v>
      </c>
      <c r="Q60" s="2">
        <v>34639</v>
      </c>
      <c r="R60" s="1">
        <v>139273</v>
      </c>
    </row>
    <row r="61" spans="1:18" x14ac:dyDescent="0.25">
      <c r="A61" s="21">
        <v>34669</v>
      </c>
      <c r="B61" s="22">
        <v>140448</v>
      </c>
      <c r="Q61" s="2">
        <v>34669</v>
      </c>
      <c r="R61" s="1">
        <v>140448</v>
      </c>
    </row>
    <row r="62" spans="1:18" x14ac:dyDescent="0.25">
      <c r="A62" s="21">
        <v>34700</v>
      </c>
      <c r="B62" s="22">
        <v>110921</v>
      </c>
      <c r="Q62" s="2">
        <v>34700</v>
      </c>
      <c r="R62" s="1">
        <v>110921</v>
      </c>
    </row>
    <row r="63" spans="1:18" x14ac:dyDescent="0.25">
      <c r="A63" s="21">
        <v>34731</v>
      </c>
      <c r="B63" s="22">
        <v>132244</v>
      </c>
      <c r="Q63" s="2">
        <v>34731</v>
      </c>
      <c r="R63" s="1">
        <v>132244</v>
      </c>
    </row>
    <row r="64" spans="1:18" x14ac:dyDescent="0.25">
      <c r="A64" s="21">
        <v>34759</v>
      </c>
      <c r="B64" s="22">
        <v>178474</v>
      </c>
      <c r="Q64" s="2">
        <v>34759</v>
      </c>
      <c r="R64" s="1">
        <v>178474</v>
      </c>
    </row>
    <row r="65" spans="1:18" x14ac:dyDescent="0.25">
      <c r="A65" s="21">
        <v>34790</v>
      </c>
      <c r="B65" s="22">
        <v>135202</v>
      </c>
      <c r="Q65" s="2">
        <v>34790</v>
      </c>
      <c r="R65" s="1">
        <v>135202</v>
      </c>
    </row>
    <row r="66" spans="1:18" x14ac:dyDescent="0.25">
      <c r="A66" s="21">
        <v>34820</v>
      </c>
      <c r="B66" s="22">
        <v>135837</v>
      </c>
      <c r="Q66" s="2">
        <v>34820</v>
      </c>
      <c r="R66" s="1">
        <v>135837</v>
      </c>
    </row>
    <row r="67" spans="1:18" x14ac:dyDescent="0.25">
      <c r="A67" s="21">
        <v>34851</v>
      </c>
      <c r="B67" s="22">
        <v>137598</v>
      </c>
      <c r="Q67" s="2">
        <v>34851</v>
      </c>
      <c r="R67" s="1">
        <v>137598</v>
      </c>
    </row>
    <row r="68" spans="1:18" x14ac:dyDescent="0.25">
      <c r="A68" s="21">
        <v>34881</v>
      </c>
      <c r="B68" s="22">
        <v>133326</v>
      </c>
      <c r="Q68" s="2">
        <v>34881</v>
      </c>
      <c r="R68" s="1">
        <v>133326</v>
      </c>
    </row>
    <row r="69" spans="1:18" x14ac:dyDescent="0.25">
      <c r="A69" s="21">
        <v>34912</v>
      </c>
      <c r="B69" s="22">
        <v>155183</v>
      </c>
      <c r="Q69" s="2">
        <v>34912</v>
      </c>
      <c r="R69" s="1">
        <v>155183</v>
      </c>
    </row>
    <row r="70" spans="1:18" x14ac:dyDescent="0.25">
      <c r="A70" s="21">
        <v>34943</v>
      </c>
      <c r="B70" s="22">
        <v>137920</v>
      </c>
      <c r="Q70" s="2">
        <v>34943</v>
      </c>
      <c r="R70" s="1">
        <v>137920</v>
      </c>
    </row>
    <row r="71" spans="1:18" x14ac:dyDescent="0.25">
      <c r="A71" s="21">
        <v>34973</v>
      </c>
      <c r="B71" s="22">
        <v>146628</v>
      </c>
      <c r="Q71" s="2">
        <v>34973</v>
      </c>
      <c r="R71" s="1">
        <v>146628</v>
      </c>
    </row>
    <row r="72" spans="1:18" x14ac:dyDescent="0.25">
      <c r="A72" s="21">
        <v>35004</v>
      </c>
      <c r="B72" s="22">
        <v>146066</v>
      </c>
      <c r="Q72" s="2">
        <v>35004</v>
      </c>
      <c r="R72" s="1">
        <v>146066</v>
      </c>
    </row>
    <row r="73" spans="1:18" x14ac:dyDescent="0.25">
      <c r="A73" s="21">
        <v>35034</v>
      </c>
      <c r="B73" s="22">
        <v>135447</v>
      </c>
      <c r="Q73" s="2">
        <v>35034</v>
      </c>
      <c r="R73" s="1">
        <v>135447</v>
      </c>
    </row>
    <row r="74" spans="1:18" x14ac:dyDescent="0.25">
      <c r="A74" s="21">
        <v>35065</v>
      </c>
      <c r="B74" s="22">
        <v>113611</v>
      </c>
      <c r="Q74" s="2">
        <v>35065</v>
      </c>
      <c r="R74" s="1">
        <v>113611</v>
      </c>
    </row>
    <row r="75" spans="1:18" x14ac:dyDescent="0.25">
      <c r="A75" s="21">
        <v>35096</v>
      </c>
      <c r="B75" s="22">
        <v>129557</v>
      </c>
      <c r="Q75" s="2">
        <v>35096</v>
      </c>
      <c r="R75" s="1">
        <v>129557</v>
      </c>
    </row>
    <row r="76" spans="1:18" x14ac:dyDescent="0.25">
      <c r="A76" s="21">
        <v>35125</v>
      </c>
      <c r="B76" s="22">
        <v>135244</v>
      </c>
      <c r="Q76" s="2">
        <v>35125</v>
      </c>
      <c r="R76" s="1">
        <v>135244</v>
      </c>
    </row>
    <row r="77" spans="1:18" x14ac:dyDescent="0.25">
      <c r="A77" s="21">
        <v>35156</v>
      </c>
      <c r="B77" s="22">
        <v>128993</v>
      </c>
      <c r="Q77" s="2">
        <v>35156</v>
      </c>
      <c r="R77" s="1">
        <v>128993</v>
      </c>
    </row>
    <row r="78" spans="1:18" x14ac:dyDescent="0.25">
      <c r="A78" s="21">
        <v>35186</v>
      </c>
      <c r="B78" s="22">
        <v>147166</v>
      </c>
      <c r="Q78" s="2">
        <v>35186</v>
      </c>
      <c r="R78" s="1">
        <v>147166</v>
      </c>
    </row>
    <row r="79" spans="1:18" x14ac:dyDescent="0.25">
      <c r="A79" s="21">
        <v>35217</v>
      </c>
      <c r="B79" s="22">
        <v>129070</v>
      </c>
      <c r="Q79" s="2">
        <v>35217</v>
      </c>
      <c r="R79" s="1">
        <v>129070</v>
      </c>
    </row>
    <row r="80" spans="1:18" x14ac:dyDescent="0.25">
      <c r="A80" s="21">
        <v>35247</v>
      </c>
      <c r="B80" s="22">
        <v>153716</v>
      </c>
      <c r="Q80" s="2">
        <v>35247</v>
      </c>
      <c r="R80" s="1">
        <v>153716</v>
      </c>
    </row>
    <row r="81" spans="1:18" x14ac:dyDescent="0.25">
      <c r="A81" s="21">
        <v>35278</v>
      </c>
      <c r="B81" s="22">
        <v>151652</v>
      </c>
      <c r="Q81" s="2">
        <v>35278</v>
      </c>
      <c r="R81" s="1">
        <v>151652</v>
      </c>
    </row>
    <row r="82" spans="1:18" x14ac:dyDescent="0.25">
      <c r="A82" s="21">
        <v>35309</v>
      </c>
      <c r="B82" s="22">
        <v>165120</v>
      </c>
      <c r="Q82" s="2">
        <v>35309</v>
      </c>
      <c r="R82" s="1">
        <v>165120</v>
      </c>
    </row>
    <row r="83" spans="1:18" x14ac:dyDescent="0.25">
      <c r="A83" s="21">
        <v>35339</v>
      </c>
      <c r="B83" s="22">
        <v>163423</v>
      </c>
      <c r="Q83" s="2">
        <v>35339</v>
      </c>
      <c r="R83" s="1">
        <v>163423</v>
      </c>
    </row>
    <row r="84" spans="1:18" x14ac:dyDescent="0.25">
      <c r="A84" s="21">
        <v>35370</v>
      </c>
      <c r="B84" s="22">
        <v>158599</v>
      </c>
      <c r="Q84" s="2">
        <v>35370</v>
      </c>
      <c r="R84" s="1">
        <v>158599</v>
      </c>
    </row>
    <row r="85" spans="1:18" x14ac:dyDescent="0.25">
      <c r="A85" s="21">
        <v>35400</v>
      </c>
      <c r="B85" s="22">
        <v>152407</v>
      </c>
      <c r="Q85" s="2">
        <v>35400</v>
      </c>
      <c r="R85" s="1">
        <v>152407</v>
      </c>
    </row>
    <row r="86" spans="1:18" x14ac:dyDescent="0.25">
      <c r="A86" s="21">
        <v>35431</v>
      </c>
      <c r="B86" s="22">
        <v>150152</v>
      </c>
      <c r="Q86" s="2">
        <v>35431</v>
      </c>
      <c r="R86" s="1">
        <v>150152</v>
      </c>
    </row>
    <row r="87" spans="1:18" x14ac:dyDescent="0.25">
      <c r="A87" s="21">
        <v>35462</v>
      </c>
      <c r="B87" s="22">
        <v>137523</v>
      </c>
      <c r="Q87" s="2">
        <v>35462</v>
      </c>
      <c r="R87" s="1">
        <v>137523</v>
      </c>
    </row>
    <row r="88" spans="1:18" x14ac:dyDescent="0.25">
      <c r="A88" s="21">
        <v>35490</v>
      </c>
      <c r="B88" s="22">
        <v>159027</v>
      </c>
      <c r="Q88" s="2">
        <v>35490</v>
      </c>
      <c r="R88" s="1">
        <v>159027</v>
      </c>
    </row>
    <row r="89" spans="1:18" x14ac:dyDescent="0.25">
      <c r="A89" s="21">
        <v>35521</v>
      </c>
      <c r="B89" s="22">
        <v>176706</v>
      </c>
      <c r="Q89" s="2">
        <v>35521</v>
      </c>
      <c r="R89" s="1">
        <v>176706</v>
      </c>
    </row>
    <row r="90" spans="1:18" x14ac:dyDescent="0.25">
      <c r="A90" s="21">
        <v>35551</v>
      </c>
      <c r="B90" s="22">
        <v>167344</v>
      </c>
      <c r="Q90" s="2">
        <v>35551</v>
      </c>
      <c r="R90" s="1">
        <v>167344</v>
      </c>
    </row>
    <row r="91" spans="1:18" x14ac:dyDescent="0.25">
      <c r="A91" s="21">
        <v>35582</v>
      </c>
      <c r="B91" s="22">
        <v>167959</v>
      </c>
      <c r="Q91" s="2">
        <v>35582</v>
      </c>
      <c r="R91" s="1">
        <v>167959</v>
      </c>
    </row>
    <row r="92" spans="1:18" x14ac:dyDescent="0.25">
      <c r="A92" s="21">
        <v>35612</v>
      </c>
      <c r="B92" s="22">
        <v>175383</v>
      </c>
      <c r="Q92" s="2">
        <v>35612</v>
      </c>
      <c r="R92" s="1">
        <v>175383</v>
      </c>
    </row>
    <row r="93" spans="1:18" x14ac:dyDescent="0.25">
      <c r="A93" s="21">
        <v>35643</v>
      </c>
      <c r="B93" s="22">
        <v>173822</v>
      </c>
      <c r="Q93" s="2">
        <v>35643</v>
      </c>
      <c r="R93" s="1">
        <v>173822</v>
      </c>
    </row>
    <row r="94" spans="1:18" x14ac:dyDescent="0.25">
      <c r="A94" s="21">
        <v>35674</v>
      </c>
      <c r="B94" s="22">
        <v>180865</v>
      </c>
      <c r="Q94" s="2">
        <v>35674</v>
      </c>
      <c r="R94" s="1">
        <v>180865</v>
      </c>
    </row>
    <row r="95" spans="1:18" x14ac:dyDescent="0.25">
      <c r="A95" s="21">
        <v>35704</v>
      </c>
      <c r="B95" s="22">
        <v>185697</v>
      </c>
      <c r="Q95" s="2">
        <v>35704</v>
      </c>
      <c r="R95" s="1">
        <v>185697</v>
      </c>
    </row>
    <row r="96" spans="1:18" x14ac:dyDescent="0.25">
      <c r="A96" s="21">
        <v>35735</v>
      </c>
      <c r="B96" s="22">
        <v>140970</v>
      </c>
      <c r="Q96" s="2">
        <v>35735</v>
      </c>
      <c r="R96" s="1">
        <v>140970</v>
      </c>
    </row>
    <row r="97" spans="1:18" x14ac:dyDescent="0.25">
      <c r="A97" s="21">
        <v>35765</v>
      </c>
      <c r="B97" s="22">
        <v>115568</v>
      </c>
      <c r="Q97" s="2">
        <v>35765</v>
      </c>
      <c r="R97" s="1">
        <v>115568</v>
      </c>
    </row>
    <row r="98" spans="1:18" x14ac:dyDescent="0.25">
      <c r="A98" s="21">
        <v>35796</v>
      </c>
      <c r="B98" s="22">
        <v>125788</v>
      </c>
      <c r="Q98" s="2">
        <v>35796</v>
      </c>
      <c r="R98" s="1">
        <v>125788</v>
      </c>
    </row>
    <row r="99" spans="1:18" x14ac:dyDescent="0.25">
      <c r="A99" s="21">
        <v>35827</v>
      </c>
      <c r="B99" s="22">
        <v>115902</v>
      </c>
      <c r="Q99" s="2">
        <v>35827</v>
      </c>
      <c r="R99" s="1">
        <v>115902</v>
      </c>
    </row>
    <row r="100" spans="1:18" x14ac:dyDescent="0.25">
      <c r="A100" s="21">
        <v>35855</v>
      </c>
      <c r="B100" s="22">
        <v>128629</v>
      </c>
      <c r="Q100" s="2">
        <v>35855</v>
      </c>
      <c r="R100" s="1">
        <v>128629</v>
      </c>
    </row>
    <row r="101" spans="1:18" x14ac:dyDescent="0.25">
      <c r="A101" s="21">
        <v>35886</v>
      </c>
      <c r="B101" s="22">
        <v>138591</v>
      </c>
      <c r="Q101" s="2">
        <v>35886</v>
      </c>
      <c r="R101" s="1">
        <v>138591</v>
      </c>
    </row>
    <row r="102" spans="1:18" x14ac:dyDescent="0.25">
      <c r="A102" s="21">
        <v>35916</v>
      </c>
      <c r="B102" s="22">
        <v>154580</v>
      </c>
      <c r="Q102" s="2">
        <v>35916</v>
      </c>
      <c r="R102" s="1">
        <v>154580</v>
      </c>
    </row>
    <row r="103" spans="1:18" x14ac:dyDescent="0.25">
      <c r="A103" s="21">
        <v>35947</v>
      </c>
      <c r="B103" s="22">
        <v>129611</v>
      </c>
      <c r="Q103" s="2">
        <v>35947</v>
      </c>
      <c r="R103" s="1">
        <v>129611</v>
      </c>
    </row>
    <row r="104" spans="1:18" x14ac:dyDescent="0.25">
      <c r="A104" s="21">
        <v>35977</v>
      </c>
      <c r="B104" s="22">
        <v>135337</v>
      </c>
      <c r="Q104" s="2">
        <v>35977</v>
      </c>
      <c r="R104" s="1">
        <v>135337</v>
      </c>
    </row>
    <row r="105" spans="1:18" x14ac:dyDescent="0.25">
      <c r="A105" s="21">
        <v>36008</v>
      </c>
      <c r="B105" s="22">
        <v>146373</v>
      </c>
      <c r="Q105" s="2">
        <v>36008</v>
      </c>
      <c r="R105" s="1">
        <v>146373</v>
      </c>
    </row>
    <row r="106" spans="1:18" x14ac:dyDescent="0.25">
      <c r="A106" s="21">
        <v>36039</v>
      </c>
      <c r="B106" s="22">
        <v>124538</v>
      </c>
      <c r="Q106" s="2">
        <v>36039</v>
      </c>
      <c r="R106" s="1">
        <v>124538</v>
      </c>
    </row>
    <row r="107" spans="1:18" x14ac:dyDescent="0.25">
      <c r="A107" s="21">
        <v>36069</v>
      </c>
      <c r="B107" s="22">
        <v>108528</v>
      </c>
      <c r="Q107" s="2">
        <v>36069</v>
      </c>
      <c r="R107" s="1">
        <v>108528</v>
      </c>
    </row>
    <row r="108" spans="1:18" x14ac:dyDescent="0.25">
      <c r="A108" s="21">
        <v>36100</v>
      </c>
      <c r="B108" s="22">
        <v>111375</v>
      </c>
      <c r="Q108" s="2">
        <v>36100</v>
      </c>
      <c r="R108" s="1">
        <v>111375</v>
      </c>
    </row>
    <row r="109" spans="1:18" x14ac:dyDescent="0.25">
      <c r="A109" s="21">
        <v>36130</v>
      </c>
      <c r="B109" s="22">
        <v>127366</v>
      </c>
      <c r="Q109" s="2">
        <v>36130</v>
      </c>
      <c r="R109" s="1">
        <v>127366</v>
      </c>
    </row>
    <row r="110" spans="1:18" x14ac:dyDescent="0.25">
      <c r="A110" s="21">
        <v>36161</v>
      </c>
      <c r="B110" s="22">
        <v>93861</v>
      </c>
      <c r="Q110" s="2">
        <v>36161</v>
      </c>
      <c r="R110" s="1">
        <v>93861</v>
      </c>
    </row>
    <row r="111" spans="1:18" x14ac:dyDescent="0.25">
      <c r="A111" s="21">
        <v>36192</v>
      </c>
      <c r="B111" s="22">
        <v>57175</v>
      </c>
      <c r="Q111" s="2">
        <v>36192</v>
      </c>
      <c r="R111" s="1">
        <v>57175</v>
      </c>
    </row>
    <row r="112" spans="1:18" x14ac:dyDescent="0.25">
      <c r="A112" s="21">
        <v>36220</v>
      </c>
      <c r="B112" s="22">
        <v>105723</v>
      </c>
      <c r="Q112" s="2">
        <v>36220</v>
      </c>
      <c r="R112" s="1">
        <v>105723</v>
      </c>
    </row>
    <row r="113" spans="1:18" x14ac:dyDescent="0.25">
      <c r="A113" s="21">
        <v>36251</v>
      </c>
      <c r="B113" s="22">
        <v>129560</v>
      </c>
      <c r="Q113" s="2">
        <v>36251</v>
      </c>
      <c r="R113" s="1">
        <v>129560</v>
      </c>
    </row>
    <row r="114" spans="1:18" x14ac:dyDescent="0.25">
      <c r="A114" s="21">
        <v>36281</v>
      </c>
      <c r="B114" s="22">
        <v>101648</v>
      </c>
      <c r="Q114" s="2">
        <v>36281</v>
      </c>
      <c r="R114" s="1">
        <v>101648</v>
      </c>
    </row>
    <row r="115" spans="1:18" x14ac:dyDescent="0.25">
      <c r="A115" s="21">
        <v>36312</v>
      </c>
      <c r="B115" s="22">
        <v>103799</v>
      </c>
      <c r="Q115" s="2">
        <v>36312</v>
      </c>
      <c r="R115" s="1">
        <v>103799</v>
      </c>
    </row>
    <row r="116" spans="1:18" x14ac:dyDescent="0.25">
      <c r="A116" s="21">
        <v>36342</v>
      </c>
      <c r="B116" s="22">
        <v>115943</v>
      </c>
      <c r="Q116" s="2">
        <v>36342</v>
      </c>
      <c r="R116" s="1">
        <v>115943</v>
      </c>
    </row>
    <row r="117" spans="1:18" x14ac:dyDescent="0.25">
      <c r="A117" s="21">
        <v>36373</v>
      </c>
      <c r="B117" s="22">
        <v>121715</v>
      </c>
      <c r="Q117" s="2">
        <v>36373</v>
      </c>
      <c r="R117" s="1">
        <v>121715</v>
      </c>
    </row>
    <row r="118" spans="1:18" x14ac:dyDescent="0.25">
      <c r="A118" s="21">
        <v>36404</v>
      </c>
      <c r="B118" s="22">
        <v>107371</v>
      </c>
      <c r="Q118" s="2">
        <v>36404</v>
      </c>
      <c r="R118" s="1">
        <v>107371</v>
      </c>
    </row>
    <row r="119" spans="1:18" x14ac:dyDescent="0.25">
      <c r="A119" s="21">
        <v>36434</v>
      </c>
      <c r="B119" s="22">
        <v>81339</v>
      </c>
      <c r="Q119" s="2">
        <v>36434</v>
      </c>
      <c r="R119" s="1">
        <v>81339</v>
      </c>
    </row>
    <row r="120" spans="1:18" x14ac:dyDescent="0.25">
      <c r="A120" s="21">
        <v>36465</v>
      </c>
      <c r="B120" s="22">
        <v>80401</v>
      </c>
      <c r="Q120" s="2">
        <v>36465</v>
      </c>
      <c r="R120" s="1">
        <v>80401</v>
      </c>
    </row>
    <row r="121" spans="1:18" x14ac:dyDescent="0.25">
      <c r="A121" s="21">
        <v>36495</v>
      </c>
      <c r="B121" s="22">
        <v>78346</v>
      </c>
      <c r="Q121" s="2">
        <v>36495</v>
      </c>
      <c r="R121" s="1">
        <v>78346</v>
      </c>
    </row>
    <row r="122" spans="1:18" x14ac:dyDescent="0.25">
      <c r="A122" s="21">
        <v>36526</v>
      </c>
      <c r="B122" s="22">
        <v>83998</v>
      </c>
      <c r="Q122" s="2">
        <v>36526</v>
      </c>
      <c r="R122" s="1">
        <v>83998</v>
      </c>
    </row>
    <row r="123" spans="1:18" x14ac:dyDescent="0.25">
      <c r="A123" s="21">
        <v>36557</v>
      </c>
      <c r="B123" s="22">
        <v>98936</v>
      </c>
      <c r="Q123" s="2">
        <v>36557</v>
      </c>
      <c r="R123" s="1">
        <v>98936</v>
      </c>
    </row>
    <row r="124" spans="1:18" x14ac:dyDescent="0.25">
      <c r="A124" s="21">
        <v>36586</v>
      </c>
      <c r="B124" s="22">
        <v>92716</v>
      </c>
      <c r="Q124" s="2">
        <v>36586</v>
      </c>
      <c r="R124" s="1">
        <v>92716</v>
      </c>
    </row>
    <row r="125" spans="1:18" x14ac:dyDescent="0.25">
      <c r="A125" s="21">
        <v>36617</v>
      </c>
      <c r="B125" s="22">
        <v>113309</v>
      </c>
      <c r="Q125" s="2">
        <v>36617</v>
      </c>
      <c r="R125" s="1">
        <v>113309</v>
      </c>
    </row>
    <row r="126" spans="1:18" x14ac:dyDescent="0.25">
      <c r="A126" s="21">
        <v>36647</v>
      </c>
      <c r="B126" s="22">
        <v>123089</v>
      </c>
      <c r="Q126" s="2">
        <v>36647</v>
      </c>
      <c r="R126" s="1">
        <v>123089</v>
      </c>
    </row>
    <row r="127" spans="1:18" x14ac:dyDescent="0.25">
      <c r="A127" s="21">
        <v>36678</v>
      </c>
      <c r="B127" s="22">
        <v>115922</v>
      </c>
      <c r="Q127" s="2">
        <v>36678</v>
      </c>
      <c r="R127" s="1">
        <v>115922</v>
      </c>
    </row>
    <row r="128" spans="1:18" x14ac:dyDescent="0.25">
      <c r="A128" s="21">
        <v>36708</v>
      </c>
      <c r="B128" s="22">
        <v>121700</v>
      </c>
      <c r="Q128" s="2">
        <v>36708</v>
      </c>
      <c r="R128" s="1">
        <v>121700</v>
      </c>
    </row>
    <row r="129" spans="1:18" x14ac:dyDescent="0.25">
      <c r="A129" s="21">
        <v>36739</v>
      </c>
      <c r="B129" s="22">
        <v>134259</v>
      </c>
      <c r="Q129" s="2">
        <v>36739</v>
      </c>
      <c r="R129" s="1">
        <v>134259</v>
      </c>
    </row>
    <row r="130" spans="1:18" x14ac:dyDescent="0.25">
      <c r="A130" s="21">
        <v>36770</v>
      </c>
      <c r="B130" s="22">
        <v>120680</v>
      </c>
      <c r="Q130" s="2">
        <v>36770</v>
      </c>
      <c r="R130" s="1">
        <v>120680</v>
      </c>
    </row>
    <row r="131" spans="1:18" x14ac:dyDescent="0.25">
      <c r="A131" s="21">
        <v>36800</v>
      </c>
      <c r="B131" s="22">
        <v>130493</v>
      </c>
      <c r="Q131" s="2">
        <v>36800</v>
      </c>
      <c r="R131" s="1">
        <v>130493</v>
      </c>
    </row>
    <row r="132" spans="1:18" x14ac:dyDescent="0.25">
      <c r="A132" s="21">
        <v>36831</v>
      </c>
      <c r="B132" s="22">
        <v>125055</v>
      </c>
      <c r="Q132" s="2">
        <v>36831</v>
      </c>
      <c r="R132" s="1">
        <v>125055</v>
      </c>
    </row>
    <row r="133" spans="1:18" x14ac:dyDescent="0.25">
      <c r="A133" s="21">
        <v>36861</v>
      </c>
      <c r="B133" s="22">
        <v>151595</v>
      </c>
      <c r="Q133" s="2">
        <v>36861</v>
      </c>
      <c r="R133" s="1">
        <v>151595</v>
      </c>
    </row>
    <row r="134" spans="1:18" x14ac:dyDescent="0.25">
      <c r="A134" s="21">
        <v>36892</v>
      </c>
      <c r="B134" s="22">
        <v>123877</v>
      </c>
      <c r="Q134" s="2">
        <v>36892</v>
      </c>
      <c r="R134" s="1">
        <v>123877</v>
      </c>
    </row>
    <row r="135" spans="1:18" x14ac:dyDescent="0.25">
      <c r="A135" s="21">
        <v>36923</v>
      </c>
      <c r="B135" s="22">
        <v>118303</v>
      </c>
      <c r="Q135" s="2">
        <v>36923</v>
      </c>
      <c r="R135" s="1">
        <v>118303</v>
      </c>
    </row>
    <row r="136" spans="1:18" x14ac:dyDescent="0.25">
      <c r="A136" s="21">
        <v>36951</v>
      </c>
      <c r="B136" s="22">
        <v>155105</v>
      </c>
      <c r="Q136" s="2">
        <v>36951</v>
      </c>
      <c r="R136" s="1">
        <v>155105</v>
      </c>
    </row>
    <row r="137" spans="1:18" x14ac:dyDescent="0.25">
      <c r="A137" s="21">
        <v>36982</v>
      </c>
      <c r="B137" s="22">
        <v>139920</v>
      </c>
      <c r="Q137" s="2">
        <v>36982</v>
      </c>
      <c r="R137" s="1">
        <v>139920</v>
      </c>
    </row>
    <row r="138" spans="1:18" x14ac:dyDescent="0.25">
      <c r="A138" s="21">
        <v>37012</v>
      </c>
      <c r="B138" s="22">
        <v>152816</v>
      </c>
      <c r="Q138" s="2">
        <v>37012</v>
      </c>
      <c r="R138" s="1">
        <v>152816</v>
      </c>
    </row>
    <row r="139" spans="1:18" x14ac:dyDescent="0.25">
      <c r="A139" s="21">
        <v>37043</v>
      </c>
      <c r="B139" s="22">
        <v>133510</v>
      </c>
      <c r="Q139" s="2">
        <v>37043</v>
      </c>
      <c r="R139" s="1">
        <v>133510</v>
      </c>
    </row>
    <row r="140" spans="1:18" x14ac:dyDescent="0.25">
      <c r="A140" s="21">
        <v>37073</v>
      </c>
      <c r="B140" s="22">
        <v>138828</v>
      </c>
      <c r="Q140" s="2">
        <v>37073</v>
      </c>
      <c r="R140" s="1">
        <v>138828</v>
      </c>
    </row>
    <row r="141" spans="1:18" x14ac:dyDescent="0.25">
      <c r="A141" s="21">
        <v>37104</v>
      </c>
      <c r="B141" s="22">
        <v>139347</v>
      </c>
      <c r="Q141" s="2">
        <v>37104</v>
      </c>
      <c r="R141" s="1">
        <v>139347</v>
      </c>
    </row>
    <row r="142" spans="1:18" x14ac:dyDescent="0.25">
      <c r="A142" s="21">
        <v>37135</v>
      </c>
      <c r="B142" s="22">
        <v>108303</v>
      </c>
      <c r="Q142" s="2">
        <v>37135</v>
      </c>
      <c r="R142" s="1">
        <v>108303</v>
      </c>
    </row>
    <row r="143" spans="1:18" x14ac:dyDescent="0.25">
      <c r="A143" s="21">
        <v>37165</v>
      </c>
      <c r="B143" s="22">
        <v>125664</v>
      </c>
      <c r="Q143" s="2">
        <v>37165</v>
      </c>
      <c r="R143" s="1">
        <v>125664</v>
      </c>
    </row>
    <row r="144" spans="1:18" x14ac:dyDescent="0.25">
      <c r="A144" s="21">
        <v>37196</v>
      </c>
      <c r="B144" s="22">
        <v>126197</v>
      </c>
      <c r="Q144" s="2">
        <v>37196</v>
      </c>
      <c r="R144" s="1">
        <v>126197</v>
      </c>
    </row>
    <row r="145" spans="1:18" x14ac:dyDescent="0.25">
      <c r="A145" s="21">
        <v>37226</v>
      </c>
      <c r="B145" s="22">
        <v>125058</v>
      </c>
      <c r="Q145" s="2">
        <v>37226</v>
      </c>
      <c r="R145" s="1">
        <v>125058</v>
      </c>
    </row>
    <row r="146" spans="1:18" x14ac:dyDescent="0.25">
      <c r="A146" s="21">
        <v>37257</v>
      </c>
      <c r="B146" s="22">
        <v>114671</v>
      </c>
      <c r="Q146" s="2">
        <v>37257</v>
      </c>
      <c r="R146" s="1">
        <v>114671</v>
      </c>
    </row>
    <row r="147" spans="1:18" x14ac:dyDescent="0.25">
      <c r="A147" s="21">
        <v>37288</v>
      </c>
      <c r="B147" s="22">
        <v>97388</v>
      </c>
      <c r="Q147" s="2">
        <v>37288</v>
      </c>
      <c r="R147" s="1">
        <v>97388</v>
      </c>
    </row>
    <row r="148" spans="1:18" x14ac:dyDescent="0.25">
      <c r="A148" s="21">
        <v>37316</v>
      </c>
      <c r="B148" s="22">
        <v>123553</v>
      </c>
      <c r="Q148" s="2">
        <v>37316</v>
      </c>
      <c r="R148" s="1">
        <v>123553</v>
      </c>
    </row>
    <row r="149" spans="1:18" x14ac:dyDescent="0.25">
      <c r="A149" s="21">
        <v>37347</v>
      </c>
      <c r="B149" s="22">
        <v>138638</v>
      </c>
      <c r="Q149" s="2">
        <v>37347</v>
      </c>
      <c r="R149" s="1">
        <v>138638</v>
      </c>
    </row>
    <row r="150" spans="1:18" x14ac:dyDescent="0.25">
      <c r="A150" s="21">
        <v>37377</v>
      </c>
      <c r="B150" s="22">
        <v>122965</v>
      </c>
      <c r="Q150" s="2">
        <v>37377</v>
      </c>
      <c r="R150" s="1">
        <v>122965</v>
      </c>
    </row>
    <row r="151" spans="1:18" x14ac:dyDescent="0.25">
      <c r="A151" s="21">
        <v>37408</v>
      </c>
      <c r="B151" s="22">
        <v>107277</v>
      </c>
      <c r="Q151" s="2">
        <v>37408</v>
      </c>
      <c r="R151" s="1">
        <v>107277</v>
      </c>
    </row>
    <row r="152" spans="1:18" x14ac:dyDescent="0.25">
      <c r="A152" s="21">
        <v>37438</v>
      </c>
      <c r="B152" s="22">
        <v>123485</v>
      </c>
      <c r="Q152" s="2">
        <v>37438</v>
      </c>
      <c r="R152" s="1">
        <v>123485</v>
      </c>
    </row>
    <row r="153" spans="1:18" x14ac:dyDescent="0.25">
      <c r="A153" s="21">
        <v>37469</v>
      </c>
      <c r="B153" s="22">
        <v>126754</v>
      </c>
      <c r="Q153" s="2">
        <v>37469</v>
      </c>
      <c r="R153" s="1">
        <v>126754</v>
      </c>
    </row>
    <row r="154" spans="1:18" x14ac:dyDescent="0.25">
      <c r="A154" s="21">
        <v>37500</v>
      </c>
      <c r="B154" s="22">
        <v>129428</v>
      </c>
      <c r="Q154" s="2">
        <v>37500</v>
      </c>
      <c r="R154" s="1">
        <v>129428</v>
      </c>
    </row>
    <row r="155" spans="1:18" x14ac:dyDescent="0.25">
      <c r="A155" s="21">
        <v>37530</v>
      </c>
      <c r="B155" s="22">
        <v>137811</v>
      </c>
      <c r="Q155" s="2">
        <v>37530</v>
      </c>
      <c r="R155" s="1">
        <v>137811</v>
      </c>
    </row>
    <row r="156" spans="1:18" x14ac:dyDescent="0.25">
      <c r="A156" s="21">
        <v>37561</v>
      </c>
      <c r="B156" s="22">
        <v>118278</v>
      </c>
      <c r="Q156" s="2">
        <v>37561</v>
      </c>
      <c r="R156" s="1">
        <v>118278</v>
      </c>
    </row>
    <row r="157" spans="1:18" x14ac:dyDescent="0.25">
      <c r="A157" s="21">
        <v>37591</v>
      </c>
      <c r="B157" s="22">
        <v>126239</v>
      </c>
      <c r="Q157" s="2">
        <v>37591</v>
      </c>
      <c r="R157" s="1">
        <v>126239</v>
      </c>
    </row>
    <row r="158" spans="1:18" x14ac:dyDescent="0.25">
      <c r="A158" s="21">
        <v>37622</v>
      </c>
      <c r="B158" s="22">
        <v>117222</v>
      </c>
      <c r="Q158" s="2">
        <v>37622</v>
      </c>
      <c r="R158" s="1">
        <v>117222</v>
      </c>
    </row>
    <row r="159" spans="1:18" x14ac:dyDescent="0.25">
      <c r="A159" s="21">
        <v>37653</v>
      </c>
      <c r="B159" s="22">
        <v>117920</v>
      </c>
      <c r="Q159" s="2">
        <v>37653</v>
      </c>
      <c r="R159" s="1">
        <v>117920</v>
      </c>
    </row>
    <row r="160" spans="1:18" x14ac:dyDescent="0.25">
      <c r="A160" s="21">
        <v>37681</v>
      </c>
      <c r="B160" s="22">
        <v>102578</v>
      </c>
      <c r="Q160" s="2">
        <v>37681</v>
      </c>
      <c r="R160" s="1">
        <v>102578</v>
      </c>
    </row>
    <row r="161" spans="1:18" x14ac:dyDescent="0.25">
      <c r="A161" s="21">
        <v>37712</v>
      </c>
      <c r="B161" s="22">
        <v>108860</v>
      </c>
      <c r="Q161" s="2">
        <v>37712</v>
      </c>
      <c r="R161" s="1">
        <v>108860</v>
      </c>
    </row>
    <row r="162" spans="1:18" x14ac:dyDescent="0.25">
      <c r="A162" s="21">
        <v>37742</v>
      </c>
      <c r="B162" s="22">
        <v>106581</v>
      </c>
      <c r="Q162" s="2">
        <v>37742</v>
      </c>
      <c r="R162" s="1">
        <v>106581</v>
      </c>
    </row>
    <row r="163" spans="1:18" x14ac:dyDescent="0.25">
      <c r="A163" s="21">
        <v>37773</v>
      </c>
      <c r="B163" s="22">
        <v>99897</v>
      </c>
      <c r="Q163" s="2">
        <v>37773</v>
      </c>
      <c r="R163" s="1">
        <v>99897</v>
      </c>
    </row>
    <row r="164" spans="1:18" x14ac:dyDescent="0.25">
      <c r="A164" s="21">
        <v>37803</v>
      </c>
      <c r="B164" s="22">
        <v>113171</v>
      </c>
      <c r="Q164" s="2">
        <v>37803</v>
      </c>
      <c r="R164" s="1">
        <v>113171</v>
      </c>
    </row>
    <row r="165" spans="1:18" x14ac:dyDescent="0.25">
      <c r="A165" s="21">
        <v>37834</v>
      </c>
      <c r="B165" s="22">
        <v>99252</v>
      </c>
      <c r="Q165" s="2">
        <v>37834</v>
      </c>
      <c r="R165" s="1">
        <v>99252</v>
      </c>
    </row>
    <row r="166" spans="1:18" x14ac:dyDescent="0.25">
      <c r="A166" s="21">
        <v>37865</v>
      </c>
      <c r="B166" s="22">
        <v>125557</v>
      </c>
      <c r="Q166" s="2">
        <v>37865</v>
      </c>
      <c r="R166" s="1">
        <v>125557</v>
      </c>
    </row>
    <row r="167" spans="1:18" x14ac:dyDescent="0.25">
      <c r="A167" s="21">
        <v>37895</v>
      </c>
      <c r="B167" s="22">
        <v>140872</v>
      </c>
      <c r="Q167" s="2">
        <v>37895</v>
      </c>
      <c r="R167" s="1">
        <v>140872</v>
      </c>
    </row>
    <row r="168" spans="1:18" x14ac:dyDescent="0.25">
      <c r="A168" s="21">
        <v>37926</v>
      </c>
      <c r="B168" s="22">
        <v>130398</v>
      </c>
      <c r="Q168" s="2">
        <v>37926</v>
      </c>
      <c r="R168" s="1">
        <v>130398</v>
      </c>
    </row>
    <row r="169" spans="1:18" x14ac:dyDescent="0.25">
      <c r="A169" s="21">
        <v>37956</v>
      </c>
      <c r="B169" s="22">
        <v>169073</v>
      </c>
      <c r="Q169" s="2">
        <v>37956</v>
      </c>
      <c r="R169" s="1">
        <v>169073</v>
      </c>
    </row>
    <row r="170" spans="1:18" x14ac:dyDescent="0.25">
      <c r="A170" s="21">
        <v>37987</v>
      </c>
      <c r="B170" s="22">
        <v>107522</v>
      </c>
      <c r="Q170" s="2">
        <v>37987</v>
      </c>
      <c r="R170" s="1">
        <v>107522</v>
      </c>
    </row>
    <row r="171" spans="1:18" x14ac:dyDescent="0.25">
      <c r="A171" s="21">
        <v>38018</v>
      </c>
      <c r="B171" s="22">
        <v>104931</v>
      </c>
      <c r="Q171" s="2">
        <v>38018</v>
      </c>
      <c r="R171" s="1">
        <v>104931</v>
      </c>
    </row>
    <row r="172" spans="1:18" x14ac:dyDescent="0.25">
      <c r="A172" s="21">
        <v>38047</v>
      </c>
      <c r="B172" s="22">
        <v>141465</v>
      </c>
      <c r="Q172" s="2">
        <v>38047</v>
      </c>
      <c r="R172" s="1">
        <v>141465</v>
      </c>
    </row>
    <row r="173" spans="1:18" x14ac:dyDescent="0.25">
      <c r="A173" s="21">
        <v>38078</v>
      </c>
      <c r="B173" s="22">
        <v>115479</v>
      </c>
      <c r="Q173" s="2">
        <v>38078</v>
      </c>
      <c r="R173" s="1">
        <v>115479</v>
      </c>
    </row>
    <row r="174" spans="1:18" x14ac:dyDescent="0.25">
      <c r="A174" s="21">
        <v>38108</v>
      </c>
      <c r="B174" s="22">
        <v>123311</v>
      </c>
      <c r="Q174" s="2">
        <v>38108</v>
      </c>
      <c r="R174" s="1">
        <v>123311</v>
      </c>
    </row>
    <row r="175" spans="1:18" x14ac:dyDescent="0.25">
      <c r="A175" s="21">
        <v>38139</v>
      </c>
      <c r="B175" s="22">
        <v>130753</v>
      </c>
      <c r="Q175" s="2">
        <v>38139</v>
      </c>
      <c r="R175" s="1">
        <v>130753</v>
      </c>
    </row>
    <row r="176" spans="1:18" x14ac:dyDescent="0.25">
      <c r="A176" s="21">
        <v>38169</v>
      </c>
      <c r="B176" s="22">
        <v>133848</v>
      </c>
      <c r="Q176" s="2">
        <v>38169</v>
      </c>
      <c r="R176" s="1">
        <v>133848</v>
      </c>
    </row>
    <row r="177" spans="1:18" x14ac:dyDescent="0.25">
      <c r="A177" s="21">
        <v>38200</v>
      </c>
      <c r="B177" s="22">
        <v>130234</v>
      </c>
      <c r="Q177" s="2">
        <v>38200</v>
      </c>
      <c r="R177" s="1">
        <v>130234</v>
      </c>
    </row>
    <row r="178" spans="1:18" x14ac:dyDescent="0.25">
      <c r="A178" s="21">
        <v>38231</v>
      </c>
      <c r="B178" s="22">
        <v>137402</v>
      </c>
      <c r="Q178" s="2">
        <v>38231</v>
      </c>
      <c r="R178" s="1">
        <v>137402</v>
      </c>
    </row>
    <row r="179" spans="1:18" x14ac:dyDescent="0.25">
      <c r="A179" s="21">
        <v>38261</v>
      </c>
      <c r="B179" s="22">
        <v>137196</v>
      </c>
      <c r="Q179" s="2">
        <v>38261</v>
      </c>
      <c r="R179" s="1">
        <v>137196</v>
      </c>
    </row>
    <row r="180" spans="1:18" x14ac:dyDescent="0.25">
      <c r="A180" s="21">
        <v>38292</v>
      </c>
      <c r="B180" s="22">
        <v>138814</v>
      </c>
      <c r="Q180" s="2">
        <v>38292</v>
      </c>
      <c r="R180" s="1">
        <v>138814</v>
      </c>
    </row>
    <row r="181" spans="1:18" x14ac:dyDescent="0.25">
      <c r="A181" s="21">
        <v>38322</v>
      </c>
      <c r="B181" s="22">
        <v>177881</v>
      </c>
      <c r="Q181" s="2">
        <v>38322</v>
      </c>
      <c r="R181" s="1">
        <v>177881</v>
      </c>
    </row>
    <row r="182" spans="1:18" x14ac:dyDescent="0.25">
      <c r="A182" s="21">
        <v>38353</v>
      </c>
      <c r="B182" s="22">
        <v>106660</v>
      </c>
      <c r="Q182" s="2">
        <v>38353</v>
      </c>
      <c r="R182" s="1">
        <v>106660</v>
      </c>
    </row>
    <row r="183" spans="1:18" x14ac:dyDescent="0.25">
      <c r="A183" s="21">
        <v>38384</v>
      </c>
      <c r="B183" s="22">
        <v>114816</v>
      </c>
      <c r="Q183" s="2">
        <v>38384</v>
      </c>
      <c r="R183" s="1">
        <v>114816</v>
      </c>
    </row>
    <row r="184" spans="1:18" x14ac:dyDescent="0.25">
      <c r="A184" s="21">
        <v>38412</v>
      </c>
      <c r="B184" s="22">
        <v>149478</v>
      </c>
      <c r="Q184" s="2">
        <v>38412</v>
      </c>
      <c r="R184" s="1">
        <v>149478</v>
      </c>
    </row>
    <row r="185" spans="1:18" x14ac:dyDescent="0.25">
      <c r="A185" s="21">
        <v>38443</v>
      </c>
      <c r="B185" s="22">
        <v>137605</v>
      </c>
      <c r="Q185" s="2">
        <v>38443</v>
      </c>
      <c r="R185" s="1">
        <v>137605</v>
      </c>
    </row>
    <row r="186" spans="1:18" x14ac:dyDescent="0.25">
      <c r="A186" s="21">
        <v>38473</v>
      </c>
      <c r="B186" s="22">
        <v>143000</v>
      </c>
      <c r="Q186" s="2">
        <v>38473</v>
      </c>
      <c r="R186" s="1">
        <v>143000</v>
      </c>
    </row>
    <row r="187" spans="1:18" x14ac:dyDescent="0.25">
      <c r="A187" s="21">
        <v>38504</v>
      </c>
      <c r="B187" s="22">
        <v>148526</v>
      </c>
      <c r="Q187" s="2">
        <v>38504</v>
      </c>
      <c r="R187" s="1">
        <v>148526</v>
      </c>
    </row>
    <row r="188" spans="1:18" x14ac:dyDescent="0.25">
      <c r="A188" s="21">
        <v>38534</v>
      </c>
      <c r="B188" s="22">
        <v>138779</v>
      </c>
      <c r="Q188" s="2">
        <v>38534</v>
      </c>
      <c r="R188" s="1">
        <v>138779</v>
      </c>
    </row>
    <row r="189" spans="1:18" x14ac:dyDescent="0.25">
      <c r="A189" s="21">
        <v>38565</v>
      </c>
      <c r="B189" s="22">
        <v>151723</v>
      </c>
      <c r="Q189" s="2">
        <v>38565</v>
      </c>
      <c r="R189" s="1">
        <v>151723</v>
      </c>
    </row>
    <row r="190" spans="1:18" x14ac:dyDescent="0.25">
      <c r="A190" s="21">
        <v>38596</v>
      </c>
      <c r="B190" s="22">
        <v>144472</v>
      </c>
      <c r="Q190" s="2">
        <v>38596</v>
      </c>
      <c r="R190" s="1">
        <v>144472</v>
      </c>
    </row>
    <row r="191" spans="1:18" x14ac:dyDescent="0.25">
      <c r="A191" s="21">
        <v>38626</v>
      </c>
      <c r="B191" s="22">
        <v>137644</v>
      </c>
      <c r="Q191" s="2">
        <v>38626</v>
      </c>
      <c r="R191" s="1">
        <v>137644</v>
      </c>
    </row>
    <row r="192" spans="1:18" x14ac:dyDescent="0.25">
      <c r="A192" s="21">
        <v>38657</v>
      </c>
      <c r="B192" s="22">
        <v>158334</v>
      </c>
      <c r="Q192" s="2">
        <v>38657</v>
      </c>
      <c r="R192" s="1">
        <v>158334</v>
      </c>
    </row>
    <row r="193" spans="1:18" x14ac:dyDescent="0.25">
      <c r="A193" s="21">
        <v>38687</v>
      </c>
      <c r="B193" s="22">
        <v>183687</v>
      </c>
      <c r="Q193" s="2">
        <v>38687</v>
      </c>
      <c r="R193" s="1">
        <v>183687</v>
      </c>
    </row>
    <row r="194" spans="1:18" x14ac:dyDescent="0.25">
      <c r="A194" s="21">
        <v>38718</v>
      </c>
      <c r="B194" s="22">
        <v>132900</v>
      </c>
      <c r="Q194" s="2">
        <v>38718</v>
      </c>
      <c r="R194" s="1">
        <v>132900</v>
      </c>
    </row>
    <row r="195" spans="1:18" x14ac:dyDescent="0.25">
      <c r="A195" s="21">
        <v>38749</v>
      </c>
      <c r="B195" s="22">
        <v>127821</v>
      </c>
      <c r="Q195" s="2">
        <v>38749</v>
      </c>
      <c r="R195" s="1">
        <v>127821</v>
      </c>
    </row>
    <row r="196" spans="1:18" x14ac:dyDescent="0.25">
      <c r="A196" s="21">
        <v>38777</v>
      </c>
      <c r="B196" s="22">
        <v>156775</v>
      </c>
      <c r="Q196" s="2">
        <v>38777</v>
      </c>
      <c r="R196" s="1">
        <v>156775</v>
      </c>
    </row>
    <row r="197" spans="1:18" x14ac:dyDescent="0.25">
      <c r="A197" s="21">
        <v>38808</v>
      </c>
      <c r="B197" s="22">
        <v>131139</v>
      </c>
      <c r="Q197" s="2">
        <v>38808</v>
      </c>
      <c r="R197" s="1">
        <v>131139</v>
      </c>
    </row>
    <row r="198" spans="1:18" x14ac:dyDescent="0.25">
      <c r="A198" s="21">
        <v>38838</v>
      </c>
      <c r="B198" s="22">
        <v>164066</v>
      </c>
      <c r="Q198" s="2">
        <v>38838</v>
      </c>
      <c r="R198" s="1">
        <v>164066</v>
      </c>
    </row>
    <row r="199" spans="1:18" x14ac:dyDescent="0.25">
      <c r="A199" s="21">
        <v>38869</v>
      </c>
      <c r="B199" s="22">
        <v>146954</v>
      </c>
      <c r="Q199" s="2">
        <v>38869</v>
      </c>
      <c r="R199" s="1">
        <v>146954</v>
      </c>
    </row>
    <row r="200" spans="1:18" x14ac:dyDescent="0.25">
      <c r="A200" s="21">
        <v>38899</v>
      </c>
      <c r="B200" s="22">
        <v>165746</v>
      </c>
      <c r="Q200" s="2">
        <v>38899</v>
      </c>
      <c r="R200" s="1">
        <v>165746</v>
      </c>
    </row>
    <row r="201" spans="1:18" x14ac:dyDescent="0.25">
      <c r="A201" s="21">
        <v>38930</v>
      </c>
      <c r="B201" s="22">
        <v>178513</v>
      </c>
      <c r="Q201" s="2">
        <v>38930</v>
      </c>
      <c r="R201" s="1">
        <v>178513</v>
      </c>
    </row>
    <row r="202" spans="1:18" x14ac:dyDescent="0.25">
      <c r="A202" s="21">
        <v>38961</v>
      </c>
      <c r="B202" s="22">
        <v>159288</v>
      </c>
      <c r="Q202" s="2">
        <v>38961</v>
      </c>
      <c r="R202" s="1">
        <v>159288</v>
      </c>
    </row>
    <row r="203" spans="1:18" x14ac:dyDescent="0.25">
      <c r="A203" s="21">
        <v>38991</v>
      </c>
      <c r="B203" s="22">
        <v>175186</v>
      </c>
      <c r="Q203" s="2">
        <v>38991</v>
      </c>
      <c r="R203" s="1">
        <v>175186</v>
      </c>
    </row>
    <row r="204" spans="1:18" x14ac:dyDescent="0.25">
      <c r="A204" s="21">
        <v>39022</v>
      </c>
      <c r="B204" s="22">
        <v>182709</v>
      </c>
      <c r="Q204" s="2">
        <v>39022</v>
      </c>
      <c r="R204" s="1">
        <v>182709</v>
      </c>
    </row>
    <row r="205" spans="1:18" x14ac:dyDescent="0.25">
      <c r="A205" s="21">
        <v>39052</v>
      </c>
      <c r="B205" s="22">
        <v>204801</v>
      </c>
      <c r="Q205" s="2">
        <v>39052</v>
      </c>
      <c r="R205" s="1">
        <v>204801</v>
      </c>
    </row>
    <row r="206" spans="1:18" x14ac:dyDescent="0.25">
      <c r="A206" s="21">
        <v>39083</v>
      </c>
      <c r="B206" s="22">
        <v>152953</v>
      </c>
      <c r="Q206" s="2">
        <v>39083</v>
      </c>
      <c r="R206" s="1">
        <v>152953</v>
      </c>
    </row>
    <row r="207" spans="1:18" x14ac:dyDescent="0.25">
      <c r="A207" s="21">
        <v>39114</v>
      </c>
      <c r="B207" s="22">
        <v>146473</v>
      </c>
      <c r="Q207" s="2">
        <v>39114</v>
      </c>
      <c r="R207" s="1">
        <v>146473</v>
      </c>
    </row>
    <row r="208" spans="1:18" x14ac:dyDescent="0.25">
      <c r="A208" s="21">
        <v>39142</v>
      </c>
      <c r="B208" s="22">
        <v>193464</v>
      </c>
      <c r="Q208" s="2">
        <v>39142</v>
      </c>
      <c r="R208" s="1">
        <v>193464</v>
      </c>
    </row>
    <row r="209" spans="1:18" x14ac:dyDescent="0.25">
      <c r="A209" s="21">
        <v>39173</v>
      </c>
      <c r="B209" s="22">
        <v>179334</v>
      </c>
      <c r="Q209" s="2">
        <v>39173</v>
      </c>
      <c r="R209" s="1">
        <v>179334</v>
      </c>
    </row>
    <row r="210" spans="1:18" x14ac:dyDescent="0.25">
      <c r="A210" s="21">
        <v>39203</v>
      </c>
      <c r="B210" s="22">
        <v>211155</v>
      </c>
      <c r="Q210" s="2">
        <v>39203</v>
      </c>
      <c r="R210" s="1">
        <v>211155</v>
      </c>
    </row>
    <row r="211" spans="1:18" x14ac:dyDescent="0.25">
      <c r="A211" s="21">
        <v>39234</v>
      </c>
      <c r="B211" s="22">
        <v>198767</v>
      </c>
      <c r="Q211" s="2">
        <v>39234</v>
      </c>
      <c r="R211" s="1">
        <v>198767</v>
      </c>
    </row>
    <row r="212" spans="1:18" x14ac:dyDescent="0.25">
      <c r="A212" s="21">
        <v>39264</v>
      </c>
      <c r="B212" s="22">
        <v>217374</v>
      </c>
      <c r="Q212" s="2">
        <v>39264</v>
      </c>
      <c r="R212" s="1">
        <v>217374</v>
      </c>
    </row>
    <row r="213" spans="1:18" x14ac:dyDescent="0.25">
      <c r="A213" s="21">
        <v>39295</v>
      </c>
      <c r="B213" s="22">
        <v>235270</v>
      </c>
      <c r="Q213" s="2">
        <v>39295</v>
      </c>
      <c r="R213" s="1">
        <v>235270</v>
      </c>
    </row>
    <row r="214" spans="1:18" x14ac:dyDescent="0.25">
      <c r="A214" s="21">
        <v>39326</v>
      </c>
      <c r="B214" s="22">
        <v>204034</v>
      </c>
      <c r="Q214" s="2">
        <v>39326</v>
      </c>
      <c r="R214" s="1">
        <v>204034</v>
      </c>
    </row>
    <row r="215" spans="1:18" x14ac:dyDescent="0.25">
      <c r="A215" s="21">
        <v>39356</v>
      </c>
      <c r="B215" s="22">
        <v>244463</v>
      </c>
      <c r="Q215" s="2">
        <v>39356</v>
      </c>
      <c r="R215" s="1">
        <v>244463</v>
      </c>
    </row>
    <row r="216" spans="1:18" x14ac:dyDescent="0.25">
      <c r="A216" s="21">
        <v>39387</v>
      </c>
      <c r="B216" s="22">
        <v>237060</v>
      </c>
      <c r="Q216" s="2">
        <v>39387</v>
      </c>
      <c r="R216" s="1">
        <v>237060</v>
      </c>
    </row>
    <row r="217" spans="1:18" x14ac:dyDescent="0.25">
      <c r="A217" s="21">
        <v>39417</v>
      </c>
      <c r="B217" s="22">
        <v>242258</v>
      </c>
      <c r="Q217" s="2">
        <v>39417</v>
      </c>
      <c r="R217" s="1">
        <v>242258</v>
      </c>
    </row>
    <row r="218" spans="1:18" x14ac:dyDescent="0.25">
      <c r="A218" s="21">
        <v>39448</v>
      </c>
      <c r="B218" s="22">
        <v>215041</v>
      </c>
      <c r="Q218" s="2">
        <v>39448</v>
      </c>
      <c r="R218" s="1">
        <v>215041</v>
      </c>
    </row>
    <row r="219" spans="1:18" x14ac:dyDescent="0.25">
      <c r="A219" s="21">
        <v>39479</v>
      </c>
      <c r="B219" s="22">
        <v>200841</v>
      </c>
      <c r="Q219" s="2">
        <v>39479</v>
      </c>
      <c r="R219" s="1">
        <v>200841</v>
      </c>
    </row>
    <row r="220" spans="1:18" x14ac:dyDescent="0.25">
      <c r="A220" s="21">
        <v>39508</v>
      </c>
      <c r="B220" s="22">
        <v>232177</v>
      </c>
      <c r="Q220" s="2">
        <v>39508</v>
      </c>
      <c r="R220" s="1">
        <v>232177</v>
      </c>
    </row>
    <row r="221" spans="1:18" x14ac:dyDescent="0.25">
      <c r="A221" s="21">
        <v>39539</v>
      </c>
      <c r="B221" s="22">
        <v>261292</v>
      </c>
      <c r="Q221" s="2">
        <v>39539</v>
      </c>
      <c r="R221" s="1">
        <v>261292</v>
      </c>
    </row>
    <row r="222" spans="1:18" x14ac:dyDescent="0.25">
      <c r="A222" s="21">
        <v>39569</v>
      </c>
      <c r="B222" s="22">
        <v>242047</v>
      </c>
      <c r="Q222" s="2">
        <v>39569</v>
      </c>
      <c r="R222" s="1">
        <v>242047</v>
      </c>
    </row>
    <row r="223" spans="1:18" x14ac:dyDescent="0.25">
      <c r="A223" s="21">
        <v>39600</v>
      </c>
      <c r="B223" s="22">
        <v>256070</v>
      </c>
      <c r="Q223" s="2">
        <v>39600</v>
      </c>
      <c r="R223" s="1">
        <v>256070</v>
      </c>
    </row>
    <row r="224" spans="1:18" x14ac:dyDescent="0.25">
      <c r="A224" s="21">
        <v>39630</v>
      </c>
      <c r="B224" s="22">
        <v>288177</v>
      </c>
      <c r="Q224" s="2">
        <v>39630</v>
      </c>
      <c r="R224" s="1">
        <v>288177</v>
      </c>
    </row>
    <row r="225" spans="1:18" x14ac:dyDescent="0.25">
      <c r="A225" s="21">
        <v>39661</v>
      </c>
      <c r="B225" s="22">
        <v>244799</v>
      </c>
      <c r="Q225" s="2">
        <v>39661</v>
      </c>
      <c r="R225" s="1">
        <v>244799</v>
      </c>
    </row>
    <row r="226" spans="1:18" x14ac:dyDescent="0.25">
      <c r="A226" s="21">
        <v>39692</v>
      </c>
      <c r="B226" s="22">
        <v>268734</v>
      </c>
      <c r="Q226" s="2">
        <v>39692</v>
      </c>
      <c r="R226" s="1">
        <v>268734</v>
      </c>
    </row>
    <row r="227" spans="1:18" x14ac:dyDescent="0.25">
      <c r="A227" s="21">
        <v>39722</v>
      </c>
      <c r="B227" s="22">
        <v>239329</v>
      </c>
      <c r="Q227" s="2">
        <v>39722</v>
      </c>
      <c r="R227" s="1">
        <v>239329</v>
      </c>
    </row>
    <row r="228" spans="1:18" x14ac:dyDescent="0.25">
      <c r="A228" s="21">
        <v>39753</v>
      </c>
      <c r="B228" s="22">
        <v>177906</v>
      </c>
      <c r="Q228" s="2">
        <v>39753</v>
      </c>
      <c r="R228" s="1">
        <v>177906</v>
      </c>
    </row>
    <row r="229" spans="1:18" x14ac:dyDescent="0.25">
      <c r="A229" s="21">
        <v>39783</v>
      </c>
      <c r="B229" s="22">
        <v>194550</v>
      </c>
      <c r="Q229" s="2">
        <v>39783</v>
      </c>
      <c r="R229" s="1">
        <v>194550</v>
      </c>
    </row>
    <row r="230" spans="1:18" x14ac:dyDescent="0.25">
      <c r="A230" s="21">
        <v>39814</v>
      </c>
      <c r="B230" s="22">
        <v>197433</v>
      </c>
      <c r="Q230" s="2">
        <v>39814</v>
      </c>
      <c r="R230" s="1">
        <v>197433</v>
      </c>
    </row>
    <row r="231" spans="1:18" x14ac:dyDescent="0.25">
      <c r="A231" s="21">
        <v>39845</v>
      </c>
      <c r="B231" s="22">
        <v>199356</v>
      </c>
      <c r="Q231" s="2">
        <v>39845</v>
      </c>
      <c r="R231" s="1">
        <v>199356</v>
      </c>
    </row>
    <row r="232" spans="1:18" x14ac:dyDescent="0.25">
      <c r="A232" s="21">
        <v>39873</v>
      </c>
      <c r="B232" s="22">
        <v>271417</v>
      </c>
      <c r="Q232" s="2">
        <v>39873</v>
      </c>
      <c r="R232" s="1">
        <v>271417</v>
      </c>
    </row>
    <row r="233" spans="1:18" x14ac:dyDescent="0.25">
      <c r="A233" s="21">
        <v>39904</v>
      </c>
      <c r="B233" s="22">
        <v>234359</v>
      </c>
      <c r="Q233" s="2">
        <v>39904</v>
      </c>
      <c r="R233" s="1">
        <v>234359</v>
      </c>
    </row>
    <row r="234" spans="1:18" x14ac:dyDescent="0.25">
      <c r="A234" s="21">
        <v>39934</v>
      </c>
      <c r="B234" s="22">
        <v>246944</v>
      </c>
      <c r="Q234" s="2">
        <v>39934</v>
      </c>
      <c r="R234" s="1">
        <v>246944</v>
      </c>
    </row>
    <row r="235" spans="1:18" x14ac:dyDescent="0.25">
      <c r="A235" s="21">
        <v>39965</v>
      </c>
      <c r="B235" s="22">
        <v>300129</v>
      </c>
      <c r="Q235" s="2">
        <v>39965</v>
      </c>
      <c r="R235" s="1">
        <v>300129</v>
      </c>
    </row>
    <row r="236" spans="1:18" x14ac:dyDescent="0.25">
      <c r="A236" s="21">
        <v>39995</v>
      </c>
      <c r="B236" s="22">
        <v>285370</v>
      </c>
      <c r="Q236" s="2">
        <v>39995</v>
      </c>
      <c r="R236" s="1">
        <v>285370</v>
      </c>
    </row>
    <row r="237" spans="1:18" x14ac:dyDescent="0.25">
      <c r="A237" s="21">
        <v>40026</v>
      </c>
      <c r="B237" s="22">
        <v>258104</v>
      </c>
      <c r="Q237" s="2">
        <v>40026</v>
      </c>
      <c r="R237" s="1">
        <v>258104</v>
      </c>
    </row>
    <row r="238" spans="1:18" x14ac:dyDescent="0.25">
      <c r="A238" s="21">
        <v>40057</v>
      </c>
      <c r="B238" s="22">
        <v>308690</v>
      </c>
      <c r="Q238" s="2">
        <v>40057</v>
      </c>
      <c r="R238" s="1">
        <v>308690</v>
      </c>
    </row>
    <row r="239" spans="1:18" x14ac:dyDescent="0.25">
      <c r="A239" s="21">
        <v>40087</v>
      </c>
      <c r="B239" s="22">
        <v>294465</v>
      </c>
      <c r="Q239" s="2">
        <v>40087</v>
      </c>
      <c r="R239" s="1">
        <v>294465</v>
      </c>
    </row>
    <row r="240" spans="1:18" x14ac:dyDescent="0.25">
      <c r="A240" s="21">
        <v>40118</v>
      </c>
      <c r="B240" s="22">
        <v>251723</v>
      </c>
      <c r="Q240" s="2">
        <v>40118</v>
      </c>
      <c r="R240" s="1">
        <v>251723</v>
      </c>
    </row>
    <row r="241" spans="1:18" x14ac:dyDescent="0.25">
      <c r="A241" s="21">
        <v>40148</v>
      </c>
      <c r="B241" s="22">
        <v>293019</v>
      </c>
      <c r="Q241" s="2">
        <v>40148</v>
      </c>
      <c r="R241" s="1">
        <v>293019</v>
      </c>
    </row>
    <row r="242" spans="1:18" x14ac:dyDescent="0.25">
      <c r="A242" s="21">
        <v>40179</v>
      </c>
      <c r="B242" s="22">
        <v>213313</v>
      </c>
      <c r="Q242" s="2">
        <v>40179</v>
      </c>
      <c r="R242" s="1">
        <v>213313</v>
      </c>
    </row>
    <row r="243" spans="1:18" x14ac:dyDescent="0.25">
      <c r="A243" s="21">
        <v>40210</v>
      </c>
      <c r="B243" s="22">
        <v>220957</v>
      </c>
      <c r="Q243" s="2">
        <v>40210</v>
      </c>
      <c r="R243" s="1">
        <v>220957</v>
      </c>
    </row>
    <row r="244" spans="1:18" x14ac:dyDescent="0.25">
      <c r="A244" s="21">
        <v>40238</v>
      </c>
      <c r="B244" s="22">
        <v>353741</v>
      </c>
      <c r="Q244" s="2">
        <v>40238</v>
      </c>
      <c r="R244" s="1">
        <v>353741</v>
      </c>
    </row>
    <row r="245" spans="1:18" x14ac:dyDescent="0.25">
      <c r="A245" s="21">
        <v>40269</v>
      </c>
      <c r="B245" s="22">
        <v>277835</v>
      </c>
      <c r="Q245" s="2">
        <v>40269</v>
      </c>
      <c r="R245" s="1">
        <v>277835</v>
      </c>
    </row>
    <row r="246" spans="1:18" x14ac:dyDescent="0.25">
      <c r="A246" s="21">
        <v>40299</v>
      </c>
      <c r="B246" s="22">
        <v>251094</v>
      </c>
      <c r="Q246" s="2">
        <v>40299</v>
      </c>
      <c r="R246" s="1">
        <v>251094</v>
      </c>
    </row>
    <row r="247" spans="1:18" x14ac:dyDescent="0.25">
      <c r="A247" s="21">
        <v>40330</v>
      </c>
      <c r="B247" s="22">
        <v>262773</v>
      </c>
      <c r="Q247" s="2">
        <v>40330</v>
      </c>
      <c r="R247" s="1">
        <v>262773</v>
      </c>
    </row>
    <row r="248" spans="1:18" x14ac:dyDescent="0.25">
      <c r="A248" s="21">
        <v>40360</v>
      </c>
      <c r="B248" s="22">
        <v>302349</v>
      </c>
      <c r="Q248" s="2">
        <v>40360</v>
      </c>
      <c r="R248" s="1">
        <v>302349</v>
      </c>
    </row>
    <row r="249" spans="1:18" x14ac:dyDescent="0.25">
      <c r="A249" s="21">
        <v>40391</v>
      </c>
      <c r="B249" s="22">
        <v>312774</v>
      </c>
      <c r="Q249" s="2">
        <v>40391</v>
      </c>
      <c r="R249" s="1">
        <v>312774</v>
      </c>
    </row>
    <row r="250" spans="1:18" x14ac:dyDescent="0.25">
      <c r="A250" s="21">
        <v>40422</v>
      </c>
      <c r="B250" s="22">
        <v>307034</v>
      </c>
      <c r="Q250" s="2">
        <v>40422</v>
      </c>
      <c r="R250" s="1">
        <v>307034</v>
      </c>
    </row>
    <row r="251" spans="1:18" x14ac:dyDescent="0.25">
      <c r="A251" s="21">
        <v>40452</v>
      </c>
      <c r="B251" s="22">
        <v>303159</v>
      </c>
      <c r="Q251" s="2">
        <v>40452</v>
      </c>
      <c r="R251" s="1">
        <v>303159</v>
      </c>
    </row>
    <row r="252" spans="1:18" x14ac:dyDescent="0.25">
      <c r="A252" s="21">
        <v>40483</v>
      </c>
      <c r="B252" s="22">
        <v>328468</v>
      </c>
      <c r="Q252" s="2">
        <v>40483</v>
      </c>
      <c r="R252" s="1">
        <v>328468</v>
      </c>
    </row>
    <row r="253" spans="1:18" x14ac:dyDescent="0.25">
      <c r="A253" s="21">
        <v>40513</v>
      </c>
      <c r="B253" s="22">
        <v>381542</v>
      </c>
      <c r="Q253" s="2">
        <v>40513</v>
      </c>
      <c r="R253" s="1">
        <v>381542</v>
      </c>
    </row>
    <row r="254" spans="1:18" x14ac:dyDescent="0.25">
      <c r="A254" s="21">
        <v>40544</v>
      </c>
      <c r="B254" s="22">
        <v>244863</v>
      </c>
      <c r="Q254" s="2">
        <v>40544</v>
      </c>
      <c r="R254" s="1">
        <v>244863</v>
      </c>
    </row>
    <row r="255" spans="1:18" x14ac:dyDescent="0.25">
      <c r="A255" s="21">
        <v>40575</v>
      </c>
      <c r="B255" s="22">
        <v>274128</v>
      </c>
      <c r="Q255" s="2">
        <v>40575</v>
      </c>
      <c r="R255" s="1">
        <v>274128</v>
      </c>
    </row>
    <row r="256" spans="1:18" x14ac:dyDescent="0.25">
      <c r="A256" s="21">
        <v>40603</v>
      </c>
      <c r="B256" s="22">
        <v>306135</v>
      </c>
      <c r="Q256" s="2">
        <v>40603</v>
      </c>
      <c r="R256" s="1">
        <v>306135</v>
      </c>
    </row>
    <row r="257" spans="1:18" x14ac:dyDescent="0.25">
      <c r="A257" s="21">
        <v>40634</v>
      </c>
      <c r="B257" s="22">
        <v>289172</v>
      </c>
      <c r="Q257" s="2">
        <v>40634</v>
      </c>
      <c r="R257" s="1">
        <v>289172</v>
      </c>
    </row>
    <row r="258" spans="1:18" x14ac:dyDescent="0.25">
      <c r="A258" s="21">
        <v>40664</v>
      </c>
      <c r="B258" s="22">
        <v>318510</v>
      </c>
      <c r="Q258" s="2">
        <v>40664</v>
      </c>
      <c r="R258" s="1">
        <v>318510</v>
      </c>
    </row>
    <row r="259" spans="1:18" x14ac:dyDescent="0.25">
      <c r="A259" s="21">
        <v>40695</v>
      </c>
      <c r="B259" s="22">
        <v>304319</v>
      </c>
      <c r="Q259" s="2">
        <v>40695</v>
      </c>
      <c r="R259" s="1">
        <v>304319</v>
      </c>
    </row>
    <row r="260" spans="1:18" x14ac:dyDescent="0.25">
      <c r="A260" s="21">
        <v>40725</v>
      </c>
      <c r="B260" s="22">
        <v>306221</v>
      </c>
      <c r="Q260" s="2">
        <v>40725</v>
      </c>
      <c r="R260" s="1">
        <v>306221</v>
      </c>
    </row>
    <row r="261" spans="1:18" x14ac:dyDescent="0.25">
      <c r="A261" s="21">
        <v>40756</v>
      </c>
      <c r="B261" s="22">
        <v>327360</v>
      </c>
      <c r="Q261" s="2">
        <v>40756</v>
      </c>
      <c r="R261" s="1">
        <v>327360</v>
      </c>
    </row>
    <row r="262" spans="1:18" x14ac:dyDescent="0.25">
      <c r="A262" s="21">
        <v>40787</v>
      </c>
      <c r="B262" s="22">
        <v>311648</v>
      </c>
      <c r="Q262" s="2">
        <v>40787</v>
      </c>
      <c r="R262" s="1">
        <v>311648</v>
      </c>
    </row>
    <row r="263" spans="1:18" x14ac:dyDescent="0.25">
      <c r="A263" s="21">
        <v>40817</v>
      </c>
      <c r="B263" s="22">
        <v>280582</v>
      </c>
      <c r="Q263" s="2">
        <v>40817</v>
      </c>
      <c r="R263" s="1">
        <v>280582</v>
      </c>
    </row>
    <row r="264" spans="1:18" x14ac:dyDescent="0.25">
      <c r="A264" s="21">
        <v>40848</v>
      </c>
      <c r="B264" s="22">
        <v>321622</v>
      </c>
      <c r="Q264" s="2">
        <v>40848</v>
      </c>
      <c r="R264" s="1">
        <v>321622</v>
      </c>
    </row>
    <row r="265" spans="1:18" x14ac:dyDescent="0.25">
      <c r="A265" s="21">
        <v>40878</v>
      </c>
      <c r="B265" s="22">
        <v>348414</v>
      </c>
      <c r="Q265" s="2">
        <v>40878</v>
      </c>
      <c r="R265" s="1">
        <v>348414</v>
      </c>
    </row>
    <row r="266" spans="1:18" x14ac:dyDescent="0.25">
      <c r="A266" s="21">
        <v>40909</v>
      </c>
      <c r="B266" s="22">
        <v>268237</v>
      </c>
      <c r="Q266" s="2">
        <v>40909</v>
      </c>
      <c r="R266" s="1">
        <v>268237</v>
      </c>
    </row>
    <row r="267" spans="1:18" x14ac:dyDescent="0.25">
      <c r="A267" s="21">
        <v>40940</v>
      </c>
      <c r="B267" s="22">
        <v>249473</v>
      </c>
      <c r="Q267" s="2">
        <v>40940</v>
      </c>
      <c r="R267" s="1">
        <v>249473</v>
      </c>
    </row>
    <row r="268" spans="1:18" x14ac:dyDescent="0.25">
      <c r="A268" s="21">
        <v>40969</v>
      </c>
      <c r="B268" s="22">
        <v>300512</v>
      </c>
      <c r="Q268" s="2">
        <v>40969</v>
      </c>
      <c r="R268" s="1">
        <v>300512</v>
      </c>
    </row>
    <row r="269" spans="1:18" x14ac:dyDescent="0.25">
      <c r="A269" s="21">
        <v>41000</v>
      </c>
      <c r="B269" s="22">
        <v>257849</v>
      </c>
      <c r="Q269" s="2">
        <v>41000</v>
      </c>
      <c r="R269" s="1">
        <v>257849</v>
      </c>
    </row>
    <row r="270" spans="1:18" x14ac:dyDescent="0.25">
      <c r="A270" s="21">
        <v>41030</v>
      </c>
      <c r="B270" s="22">
        <v>287481</v>
      </c>
      <c r="Q270" s="2">
        <v>41030</v>
      </c>
      <c r="R270" s="1">
        <v>287481</v>
      </c>
    </row>
    <row r="271" spans="1:18" x14ac:dyDescent="0.25">
      <c r="A271" s="21">
        <v>41061</v>
      </c>
      <c r="B271" s="22">
        <v>353169</v>
      </c>
      <c r="Q271" s="2">
        <v>41061</v>
      </c>
      <c r="R271" s="1">
        <v>353169</v>
      </c>
    </row>
    <row r="272" spans="1:18" x14ac:dyDescent="0.25">
      <c r="A272" s="21">
        <v>41091</v>
      </c>
      <c r="B272" s="22">
        <v>364174</v>
      </c>
      <c r="Q272" s="2">
        <v>41091</v>
      </c>
      <c r="R272" s="1">
        <v>364174</v>
      </c>
    </row>
    <row r="273" spans="1:18" x14ac:dyDescent="0.25">
      <c r="A273" s="21">
        <v>41122</v>
      </c>
      <c r="B273" s="22">
        <v>420048</v>
      </c>
      <c r="Q273" s="2">
        <v>41122</v>
      </c>
      <c r="R273" s="1">
        <v>420048</v>
      </c>
    </row>
    <row r="274" spans="1:18" x14ac:dyDescent="0.25">
      <c r="A274" s="21">
        <v>41153</v>
      </c>
      <c r="B274" s="22">
        <v>288079</v>
      </c>
      <c r="Q274" s="2">
        <v>41153</v>
      </c>
      <c r="R274" s="1">
        <v>288079</v>
      </c>
    </row>
    <row r="275" spans="1:18" x14ac:dyDescent="0.25">
      <c r="A275" s="21">
        <v>41183</v>
      </c>
      <c r="B275" s="22">
        <v>341633</v>
      </c>
      <c r="Q275" s="2">
        <v>41183</v>
      </c>
      <c r="R275" s="1">
        <v>341633</v>
      </c>
    </row>
    <row r="276" spans="1:18" x14ac:dyDescent="0.25">
      <c r="A276" s="21">
        <v>41214</v>
      </c>
      <c r="B276" s="22">
        <v>311742</v>
      </c>
      <c r="Q276" s="2">
        <v>41214</v>
      </c>
      <c r="R276" s="1">
        <v>311742</v>
      </c>
    </row>
    <row r="277" spans="1:18" x14ac:dyDescent="0.25">
      <c r="A277" s="21">
        <v>41244</v>
      </c>
      <c r="B277" s="22">
        <v>359306</v>
      </c>
      <c r="Q277" s="2">
        <v>41244</v>
      </c>
      <c r="R277" s="1">
        <v>359306</v>
      </c>
    </row>
    <row r="278" spans="1:18" x14ac:dyDescent="0.25">
      <c r="A278" s="21">
        <v>41275</v>
      </c>
      <c r="B278" s="22">
        <v>311458</v>
      </c>
      <c r="Q278" s="2">
        <v>41275</v>
      </c>
      <c r="R278" s="1">
        <v>311458</v>
      </c>
    </row>
    <row r="279" spans="1:18" x14ac:dyDescent="0.25">
      <c r="A279" s="21">
        <v>41306</v>
      </c>
      <c r="B279" s="22">
        <v>235087</v>
      </c>
      <c r="Q279" s="2">
        <v>41306</v>
      </c>
      <c r="R279" s="1">
        <v>235087</v>
      </c>
    </row>
    <row r="280" spans="1:18" x14ac:dyDescent="0.25">
      <c r="A280" s="21">
        <v>41334</v>
      </c>
      <c r="B280" s="22">
        <v>283889</v>
      </c>
      <c r="Q280" s="2">
        <v>41334</v>
      </c>
      <c r="R280" s="1">
        <v>283889</v>
      </c>
    </row>
    <row r="281" spans="1:18" x14ac:dyDescent="0.25">
      <c r="A281" s="21">
        <v>41365</v>
      </c>
      <c r="B281" s="22">
        <v>333716</v>
      </c>
      <c r="Q281" s="2">
        <v>41365</v>
      </c>
      <c r="R281" s="1">
        <v>333716</v>
      </c>
    </row>
    <row r="282" spans="1:18" x14ac:dyDescent="0.25">
      <c r="A282" s="21">
        <v>41395</v>
      </c>
      <c r="B282" s="22">
        <v>316191</v>
      </c>
      <c r="Q282" s="2">
        <v>41395</v>
      </c>
      <c r="R282" s="1">
        <v>316191</v>
      </c>
    </row>
    <row r="283" spans="1:18" x14ac:dyDescent="0.25">
      <c r="A283" s="21">
        <v>41426</v>
      </c>
      <c r="B283" s="22">
        <v>318602</v>
      </c>
      <c r="Q283" s="2">
        <v>41426</v>
      </c>
      <c r="R283" s="1">
        <v>318602</v>
      </c>
    </row>
    <row r="284" spans="1:18" x14ac:dyDescent="0.25">
      <c r="A284" s="21">
        <v>41456</v>
      </c>
      <c r="B284" s="22">
        <v>342291</v>
      </c>
      <c r="Q284" s="2">
        <v>41456</v>
      </c>
      <c r="R284" s="1">
        <v>342291</v>
      </c>
    </row>
    <row r="285" spans="1:18" x14ac:dyDescent="0.25">
      <c r="A285" s="21">
        <v>41487</v>
      </c>
      <c r="B285" s="22">
        <v>329175</v>
      </c>
      <c r="Q285" s="2">
        <v>41487</v>
      </c>
      <c r="R285" s="1">
        <v>329175</v>
      </c>
    </row>
    <row r="286" spans="1:18" x14ac:dyDescent="0.25">
      <c r="A286" s="21">
        <v>41518</v>
      </c>
      <c r="B286" s="22">
        <v>309837</v>
      </c>
      <c r="Q286" s="2">
        <v>41518</v>
      </c>
      <c r="R286" s="1">
        <v>309837</v>
      </c>
    </row>
    <row r="287" spans="1:18" x14ac:dyDescent="0.25">
      <c r="A287" s="21">
        <v>41548</v>
      </c>
      <c r="B287" s="22">
        <v>330187</v>
      </c>
      <c r="Q287" s="2">
        <v>41548</v>
      </c>
      <c r="R287" s="1">
        <v>330187</v>
      </c>
    </row>
    <row r="288" spans="1:18" x14ac:dyDescent="0.25">
      <c r="A288" s="21">
        <v>41579</v>
      </c>
      <c r="B288" s="22">
        <v>302919</v>
      </c>
      <c r="Q288" s="2">
        <v>41579</v>
      </c>
      <c r="R288" s="1">
        <v>302919</v>
      </c>
    </row>
    <row r="289" spans="1:18" x14ac:dyDescent="0.25">
      <c r="A289" s="21">
        <v>41609</v>
      </c>
      <c r="B289" s="22">
        <v>353813</v>
      </c>
      <c r="Q289" s="2">
        <v>41609</v>
      </c>
      <c r="R289" s="1">
        <v>353813</v>
      </c>
    </row>
    <row r="290" spans="1:18" x14ac:dyDescent="0.25">
      <c r="A290" s="21">
        <v>41640</v>
      </c>
      <c r="B290" s="22">
        <v>312593</v>
      </c>
      <c r="Q290" s="2">
        <v>41640</v>
      </c>
      <c r="R290" s="1">
        <v>312593</v>
      </c>
    </row>
    <row r="291" spans="1:18" x14ac:dyDescent="0.25">
      <c r="A291" s="21">
        <v>41671</v>
      </c>
      <c r="B291" s="22">
        <v>259325</v>
      </c>
      <c r="Q291" s="2">
        <v>41671</v>
      </c>
      <c r="R291" s="1">
        <v>259325</v>
      </c>
    </row>
    <row r="292" spans="1:18" x14ac:dyDescent="0.25">
      <c r="A292" s="21">
        <v>41699</v>
      </c>
      <c r="B292" s="22">
        <v>240793</v>
      </c>
      <c r="Q292" s="2">
        <v>41699</v>
      </c>
      <c r="R292" s="1">
        <v>240793</v>
      </c>
    </row>
    <row r="293" spans="1:18" x14ac:dyDescent="0.25">
      <c r="A293" s="21">
        <v>41730</v>
      </c>
      <c r="B293" s="22">
        <v>293229</v>
      </c>
      <c r="Q293" s="2">
        <v>41730</v>
      </c>
      <c r="R293" s="1">
        <v>293229</v>
      </c>
    </row>
    <row r="294" spans="1:18" x14ac:dyDescent="0.25">
      <c r="A294" s="21">
        <v>41760</v>
      </c>
      <c r="B294" s="22">
        <v>293344</v>
      </c>
      <c r="Q294" s="2">
        <v>41760</v>
      </c>
      <c r="R294" s="1">
        <v>293344</v>
      </c>
    </row>
    <row r="295" spans="1:18" x14ac:dyDescent="0.25">
      <c r="A295" s="21">
        <v>41791</v>
      </c>
      <c r="B295" s="22">
        <v>263557</v>
      </c>
      <c r="Q295" s="2">
        <v>41791</v>
      </c>
      <c r="R295" s="1">
        <v>263557</v>
      </c>
    </row>
    <row r="296" spans="1:18" x14ac:dyDescent="0.25">
      <c r="A296" s="21">
        <v>41821</v>
      </c>
      <c r="B296" s="22">
        <v>294757</v>
      </c>
      <c r="Q296" s="2">
        <v>41821</v>
      </c>
      <c r="R296" s="1">
        <v>294757</v>
      </c>
    </row>
    <row r="297" spans="1:18" x14ac:dyDescent="0.25">
      <c r="A297" s="21">
        <v>41852</v>
      </c>
      <c r="B297" s="22">
        <v>272448</v>
      </c>
      <c r="Q297" s="2">
        <v>41852</v>
      </c>
      <c r="R297" s="1">
        <v>272448</v>
      </c>
    </row>
    <row r="298" spans="1:18" x14ac:dyDescent="0.25">
      <c r="A298" s="21">
        <v>41883</v>
      </c>
      <c r="B298" s="22">
        <v>296286</v>
      </c>
      <c r="Q298" s="2">
        <v>41883</v>
      </c>
      <c r="R298" s="1">
        <v>296286</v>
      </c>
    </row>
    <row r="299" spans="1:18" x14ac:dyDescent="0.25">
      <c r="A299" s="21">
        <v>41913</v>
      </c>
      <c r="B299" s="22">
        <v>306849</v>
      </c>
      <c r="Q299" s="2">
        <v>41913</v>
      </c>
      <c r="R299" s="1">
        <v>306849</v>
      </c>
    </row>
    <row r="300" spans="1:18" x14ac:dyDescent="0.25">
      <c r="A300" s="21">
        <v>41944</v>
      </c>
      <c r="B300" s="22">
        <v>294636</v>
      </c>
      <c r="Q300" s="2">
        <v>41944</v>
      </c>
      <c r="R300" s="1">
        <v>294636</v>
      </c>
    </row>
    <row r="301" spans="1:18" x14ac:dyDescent="0.25">
      <c r="A301" s="21">
        <v>41974</v>
      </c>
      <c r="B301" s="22">
        <v>370001</v>
      </c>
      <c r="Q301" s="2">
        <v>41974</v>
      </c>
      <c r="R301" s="1">
        <v>370001</v>
      </c>
    </row>
    <row r="302" spans="1:18" x14ac:dyDescent="0.25">
      <c r="A302" s="21">
        <v>42005</v>
      </c>
      <c r="B302" s="22">
        <v>253788</v>
      </c>
      <c r="Q302" s="2">
        <v>42005</v>
      </c>
      <c r="R302" s="1">
        <v>253788</v>
      </c>
    </row>
    <row r="303" spans="1:18" x14ac:dyDescent="0.25">
      <c r="A303" s="21">
        <v>42036</v>
      </c>
      <c r="B303" s="22">
        <v>185938</v>
      </c>
      <c r="Q303" s="2">
        <v>42036</v>
      </c>
      <c r="R303" s="1">
        <v>185938</v>
      </c>
    </row>
    <row r="304" spans="1:18" x14ac:dyDescent="0.25">
      <c r="A304" s="21">
        <v>42064</v>
      </c>
      <c r="B304" s="22">
        <v>234658</v>
      </c>
      <c r="Q304" s="2">
        <v>42064</v>
      </c>
      <c r="R304" s="1">
        <v>234658</v>
      </c>
    </row>
    <row r="305" spans="1:18" x14ac:dyDescent="0.25">
      <c r="A305" s="21">
        <v>42095</v>
      </c>
      <c r="B305" s="22">
        <v>219371</v>
      </c>
      <c r="Q305" s="2">
        <v>42095</v>
      </c>
      <c r="R305" s="1">
        <v>219371</v>
      </c>
    </row>
    <row r="306" spans="1:18" x14ac:dyDescent="0.25">
      <c r="A306" s="21">
        <v>42125</v>
      </c>
      <c r="B306" s="22">
        <v>212693</v>
      </c>
      <c r="Q306" s="2">
        <v>42125</v>
      </c>
      <c r="R306" s="1">
        <v>212693</v>
      </c>
    </row>
    <row r="307" spans="1:18" x14ac:dyDescent="0.25">
      <c r="A307" s="21">
        <v>42156</v>
      </c>
      <c r="B307" s="22">
        <v>212522</v>
      </c>
      <c r="Q307" s="2">
        <v>42156</v>
      </c>
      <c r="R307" s="1">
        <v>212522</v>
      </c>
    </row>
    <row r="308" spans="1:18" x14ac:dyDescent="0.25">
      <c r="A308" s="21">
        <v>42186</v>
      </c>
      <c r="B308" s="22">
        <v>227606</v>
      </c>
      <c r="Q308" s="2">
        <v>42186</v>
      </c>
      <c r="R308" s="1">
        <v>227606</v>
      </c>
    </row>
    <row r="309" spans="1:18" x14ac:dyDescent="0.25">
      <c r="A309" s="21">
        <v>42217</v>
      </c>
      <c r="B309" s="22">
        <v>207261</v>
      </c>
      <c r="Q309" s="2">
        <v>42217</v>
      </c>
      <c r="R309" s="1">
        <v>207261</v>
      </c>
    </row>
    <row r="310" spans="1:18" x14ac:dyDescent="0.25">
      <c r="A310" s="21">
        <v>42248</v>
      </c>
      <c r="B310" s="22">
        <v>200075</v>
      </c>
      <c r="Q310" s="2">
        <v>42248</v>
      </c>
      <c r="R310" s="1">
        <v>200075</v>
      </c>
    </row>
    <row r="311" spans="1:18" x14ac:dyDescent="0.25">
      <c r="A311" s="21">
        <v>42278</v>
      </c>
      <c r="B311" s="22">
        <v>192151</v>
      </c>
      <c r="Q311" s="2">
        <v>42278</v>
      </c>
      <c r="R311" s="1">
        <v>192151</v>
      </c>
    </row>
    <row r="312" spans="1:18" x14ac:dyDescent="0.25">
      <c r="A312" s="21">
        <v>42309</v>
      </c>
      <c r="B312" s="22">
        <v>195193</v>
      </c>
      <c r="Q312" s="2">
        <v>42309</v>
      </c>
      <c r="R312" s="1">
        <v>195193</v>
      </c>
    </row>
    <row r="313" spans="1:18" x14ac:dyDescent="0.25">
      <c r="A313" s="21">
        <v>42339</v>
      </c>
      <c r="B313" s="22">
        <v>227724</v>
      </c>
      <c r="Q313" s="2">
        <v>42339</v>
      </c>
      <c r="R313" s="1">
        <v>227724</v>
      </c>
    </row>
    <row r="314" spans="1:18" x14ac:dyDescent="0.25">
      <c r="A314" s="21">
        <v>42370</v>
      </c>
      <c r="B314" s="22">
        <v>155277</v>
      </c>
      <c r="Q314" s="2">
        <v>42370</v>
      </c>
      <c r="R314" s="1">
        <v>155277</v>
      </c>
    </row>
    <row r="315" spans="1:18" x14ac:dyDescent="0.25">
      <c r="A315" s="21">
        <v>42401</v>
      </c>
      <c r="B315" s="22">
        <v>146816</v>
      </c>
      <c r="Q315" s="2">
        <v>42401</v>
      </c>
      <c r="R315" s="1">
        <v>146816</v>
      </c>
    </row>
    <row r="316" spans="1:18" x14ac:dyDescent="0.25">
      <c r="A316" s="21">
        <v>42430</v>
      </c>
      <c r="B316" s="22">
        <v>179279</v>
      </c>
      <c r="Q316" s="2">
        <v>42430</v>
      </c>
      <c r="R316" s="1">
        <v>179279</v>
      </c>
    </row>
    <row r="317" spans="1:18" x14ac:dyDescent="0.25">
      <c r="A317" s="21">
        <v>42461</v>
      </c>
      <c r="B317" s="22">
        <v>162946</v>
      </c>
      <c r="Q317" s="2">
        <v>42461</v>
      </c>
      <c r="R317" s="1">
        <v>162946</v>
      </c>
    </row>
    <row r="318" spans="1:18" x14ac:dyDescent="0.25">
      <c r="A318" s="21">
        <v>42491</v>
      </c>
      <c r="B318" s="22">
        <v>167487</v>
      </c>
      <c r="Q318" s="2">
        <v>42491</v>
      </c>
      <c r="R318" s="1">
        <v>167487</v>
      </c>
    </row>
    <row r="319" spans="1:18" x14ac:dyDescent="0.25">
      <c r="A319" s="21">
        <v>42522</v>
      </c>
      <c r="B319" s="22">
        <v>171802</v>
      </c>
      <c r="Q319" s="2">
        <v>42522</v>
      </c>
      <c r="R319" s="1">
        <v>171802</v>
      </c>
    </row>
    <row r="320" spans="1:18" x14ac:dyDescent="0.25">
      <c r="A320" s="21">
        <v>42552</v>
      </c>
      <c r="B320" s="22">
        <v>181399</v>
      </c>
      <c r="Q320" s="2">
        <v>42552</v>
      </c>
      <c r="R320" s="1">
        <v>181399</v>
      </c>
    </row>
    <row r="321" spans="1:18" x14ac:dyDescent="0.25">
      <c r="A321" s="21">
        <v>42583</v>
      </c>
      <c r="B321" s="22">
        <v>183887</v>
      </c>
      <c r="Q321" s="2">
        <v>42583</v>
      </c>
      <c r="R321" s="1">
        <v>183887</v>
      </c>
    </row>
    <row r="322" spans="1:18" x14ac:dyDescent="0.25">
      <c r="A322" s="21">
        <v>42614</v>
      </c>
      <c r="B322" s="22">
        <v>159953</v>
      </c>
      <c r="Q322" s="2">
        <v>42614</v>
      </c>
      <c r="R322" s="1">
        <v>159953</v>
      </c>
    </row>
    <row r="323" spans="1:18" x14ac:dyDescent="0.25">
      <c r="A323" s="21">
        <v>42644</v>
      </c>
      <c r="B323" s="22">
        <v>159032</v>
      </c>
      <c r="Q323" s="2">
        <v>42644</v>
      </c>
      <c r="R323" s="1">
        <v>159032</v>
      </c>
    </row>
    <row r="324" spans="1:18" x14ac:dyDescent="0.25">
      <c r="A324" s="21">
        <v>42675</v>
      </c>
      <c r="B324" s="22">
        <v>178138</v>
      </c>
      <c r="Q324" s="2">
        <v>42675</v>
      </c>
      <c r="R324" s="1">
        <v>178138</v>
      </c>
    </row>
    <row r="325" spans="1:18" x14ac:dyDescent="0.25">
      <c r="A325" s="21">
        <v>42705</v>
      </c>
      <c r="B325" s="22">
        <v>204346</v>
      </c>
      <c r="Q325" s="2">
        <v>42705</v>
      </c>
      <c r="R325" s="1">
        <v>204346</v>
      </c>
    </row>
    <row r="326" spans="1:18" x14ac:dyDescent="0.25">
      <c r="A326" s="21">
        <v>42736</v>
      </c>
      <c r="B326" s="22">
        <v>147200</v>
      </c>
      <c r="Q326" s="2">
        <v>42736</v>
      </c>
      <c r="R326" s="1">
        <v>147200</v>
      </c>
    </row>
    <row r="327" spans="1:18" x14ac:dyDescent="0.25">
      <c r="A327" s="21">
        <v>42767</v>
      </c>
      <c r="B327" s="22">
        <v>135649</v>
      </c>
      <c r="Q327" s="2">
        <v>42767</v>
      </c>
      <c r="R327" s="1">
        <v>135649</v>
      </c>
    </row>
    <row r="328" spans="1:18" x14ac:dyDescent="0.25">
      <c r="A328" s="21">
        <v>42795</v>
      </c>
      <c r="B328" s="22">
        <v>189105</v>
      </c>
      <c r="Q328" s="2">
        <v>42795</v>
      </c>
      <c r="R328" s="1">
        <v>189105</v>
      </c>
    </row>
    <row r="329" spans="1:18" x14ac:dyDescent="0.25">
      <c r="A329" s="21">
        <v>42826</v>
      </c>
      <c r="B329" s="22">
        <v>156907</v>
      </c>
      <c r="Q329" s="2">
        <v>42826</v>
      </c>
      <c r="R329" s="1">
        <v>156907</v>
      </c>
    </row>
    <row r="330" spans="1:18" x14ac:dyDescent="0.25">
      <c r="A330" s="21">
        <v>42856</v>
      </c>
      <c r="B330" s="22">
        <v>195551</v>
      </c>
      <c r="Q330" s="2">
        <v>42856</v>
      </c>
      <c r="R330" s="1">
        <v>195551</v>
      </c>
    </row>
    <row r="331" spans="1:18" x14ac:dyDescent="0.25">
      <c r="A331" s="21">
        <v>42887</v>
      </c>
      <c r="B331" s="22">
        <v>194796</v>
      </c>
      <c r="Q331" s="2">
        <v>42887</v>
      </c>
      <c r="R331" s="1">
        <v>194796</v>
      </c>
    </row>
    <row r="332" spans="1:18" x14ac:dyDescent="0.25">
      <c r="A332" s="21">
        <v>42917</v>
      </c>
      <c r="B332" s="22">
        <v>184800</v>
      </c>
      <c r="Q332" s="2">
        <v>42917</v>
      </c>
      <c r="R332" s="1">
        <v>184800</v>
      </c>
    </row>
    <row r="333" spans="1:18" x14ac:dyDescent="0.25">
      <c r="A333" s="21">
        <v>42948</v>
      </c>
      <c r="B333" s="22">
        <v>216520</v>
      </c>
      <c r="Q333" s="2">
        <v>42948</v>
      </c>
      <c r="R333" s="1">
        <v>216520</v>
      </c>
    </row>
    <row r="334" spans="1:18" x14ac:dyDescent="0.25">
      <c r="A334" s="21">
        <v>42979</v>
      </c>
      <c r="B334" s="22">
        <v>199217</v>
      </c>
      <c r="Q334" s="2">
        <v>42979</v>
      </c>
      <c r="R334" s="1">
        <v>199217</v>
      </c>
    </row>
    <row r="335" spans="1:18" x14ac:dyDescent="0.25">
      <c r="A335" s="21">
        <v>43009</v>
      </c>
      <c r="B335" s="22">
        <v>202844</v>
      </c>
      <c r="Q335" s="2">
        <v>43009</v>
      </c>
      <c r="R335" s="1">
        <v>202844</v>
      </c>
    </row>
    <row r="336" spans="1:18" x14ac:dyDescent="0.25">
      <c r="A336" s="21">
        <v>43040</v>
      </c>
      <c r="B336" s="22">
        <v>204196</v>
      </c>
      <c r="Q336" s="2">
        <v>43040</v>
      </c>
      <c r="R336" s="1">
        <v>204196</v>
      </c>
    </row>
    <row r="337" spans="1:18" x14ac:dyDescent="0.25">
      <c r="A337" s="21">
        <v>43070</v>
      </c>
      <c r="B337" s="22">
        <v>212620</v>
      </c>
      <c r="Q337" s="2">
        <v>43070</v>
      </c>
      <c r="R337" s="1">
        <v>212620</v>
      </c>
    </row>
    <row r="338" spans="1:18" x14ac:dyDescent="0.25">
      <c r="A338" s="21">
        <v>43101</v>
      </c>
      <c r="B338" s="22">
        <v>181245</v>
      </c>
      <c r="Q338" s="2">
        <v>43101</v>
      </c>
      <c r="R338" s="1">
        <v>181245</v>
      </c>
    </row>
    <row r="339" spans="1:18" x14ac:dyDescent="0.25">
      <c r="A339" s="21">
        <v>43132</v>
      </c>
      <c r="B339" s="22">
        <v>156880</v>
      </c>
      <c r="Q339" s="2">
        <v>43132</v>
      </c>
      <c r="R339" s="1">
        <v>156880</v>
      </c>
    </row>
    <row r="340" spans="1:18" x14ac:dyDescent="0.25">
      <c r="A340" s="21">
        <v>43160</v>
      </c>
      <c r="B340" s="22">
        <v>207353</v>
      </c>
      <c r="Q340" s="2">
        <v>43160</v>
      </c>
      <c r="R340" s="1">
        <v>207353</v>
      </c>
    </row>
    <row r="341" spans="1:18" x14ac:dyDescent="0.25">
      <c r="A341" s="21">
        <v>43191</v>
      </c>
      <c r="B341" s="22">
        <v>217322</v>
      </c>
      <c r="Q341" s="2">
        <v>43191</v>
      </c>
      <c r="R341" s="1">
        <v>217322</v>
      </c>
    </row>
    <row r="342" spans="1:18" x14ac:dyDescent="0.25">
      <c r="A342" s="21">
        <v>43221</v>
      </c>
      <c r="B342" s="22">
        <v>201870</v>
      </c>
      <c r="Q342" s="2">
        <v>43221</v>
      </c>
      <c r="R342" s="1">
        <v>201870</v>
      </c>
    </row>
    <row r="343" spans="1:18" x14ac:dyDescent="0.25">
      <c r="A343" s="21">
        <v>43252</v>
      </c>
      <c r="B343" s="22">
        <v>201963</v>
      </c>
      <c r="Q343" s="2">
        <v>43252</v>
      </c>
      <c r="R343" s="1">
        <v>201963</v>
      </c>
    </row>
    <row r="344" spans="1:18" x14ac:dyDescent="0.25">
      <c r="A344" s="21">
        <v>43282</v>
      </c>
      <c r="B344" s="22">
        <v>217476</v>
      </c>
      <c r="Q344" s="2">
        <v>43282</v>
      </c>
      <c r="R344" s="1">
        <v>217476</v>
      </c>
    </row>
    <row r="345" spans="1:18" x14ac:dyDescent="0.25">
      <c r="A345" s="21">
        <v>43313</v>
      </c>
      <c r="B345" s="22">
        <v>248598</v>
      </c>
      <c r="Q345" s="2">
        <v>43313</v>
      </c>
      <c r="R345" s="1">
        <v>248598</v>
      </c>
    </row>
    <row r="346" spans="1:18" x14ac:dyDescent="0.25">
      <c r="A346" s="21">
        <v>43344</v>
      </c>
      <c r="B346" s="22">
        <v>213323</v>
      </c>
      <c r="Q346" s="2">
        <v>43344</v>
      </c>
      <c r="R346" s="1">
        <v>213323</v>
      </c>
    </row>
    <row r="347" spans="1:18" x14ac:dyDescent="0.25">
      <c r="A347" s="21">
        <v>43374</v>
      </c>
      <c r="B347" s="22">
        <v>254565</v>
      </c>
      <c r="Q347" s="2">
        <v>43374</v>
      </c>
      <c r="R347" s="1">
        <v>254565</v>
      </c>
    </row>
    <row r="348" spans="1:18" x14ac:dyDescent="0.25">
      <c r="A348" s="21">
        <v>43405</v>
      </c>
      <c r="B348" s="22">
        <v>230909</v>
      </c>
      <c r="Q348" s="2">
        <v>43405</v>
      </c>
      <c r="R348" s="1">
        <v>230909</v>
      </c>
    </row>
    <row r="349" spans="1:18" x14ac:dyDescent="0.25">
      <c r="A349" s="21">
        <v>43435</v>
      </c>
      <c r="B349" s="22">
        <v>234505</v>
      </c>
      <c r="Q349" s="2">
        <v>43435</v>
      </c>
      <c r="R349" s="1">
        <v>234505</v>
      </c>
    </row>
    <row r="350" spans="1:18" x14ac:dyDescent="0.25">
      <c r="A350" s="21">
        <v>43466</v>
      </c>
      <c r="B350" s="22">
        <v>199775</v>
      </c>
      <c r="Q350" s="2">
        <v>43466</v>
      </c>
      <c r="R350" s="1">
        <v>199775</v>
      </c>
    </row>
    <row r="351" spans="1:18" x14ac:dyDescent="0.25">
      <c r="A351" s="21">
        <v>43497</v>
      </c>
      <c r="B351" s="22">
        <v>198634</v>
      </c>
      <c r="Q351" s="2">
        <v>43497</v>
      </c>
      <c r="R351" s="1">
        <v>198634</v>
      </c>
    </row>
    <row r="352" spans="1:18" x14ac:dyDescent="0.25">
      <c r="A352" s="21">
        <v>43525</v>
      </c>
      <c r="B352" s="22">
        <v>209148</v>
      </c>
      <c r="Q352" s="2">
        <v>43525</v>
      </c>
      <c r="R352" s="1">
        <v>209148</v>
      </c>
    </row>
    <row r="353" spans="1:18" x14ac:dyDescent="0.25">
      <c r="A353" s="21">
        <v>43556</v>
      </c>
      <c r="B353" s="22">
        <v>231922</v>
      </c>
      <c r="Q353" s="2">
        <v>43556</v>
      </c>
      <c r="R353" s="1">
        <v>231922</v>
      </c>
    </row>
    <row r="354" spans="1:18" x14ac:dyDescent="0.25">
      <c r="A354" s="21">
        <v>43586</v>
      </c>
      <c r="B354" s="22">
        <v>245440</v>
      </c>
      <c r="Q354" s="2">
        <v>43586</v>
      </c>
      <c r="R354" s="1">
        <v>245440</v>
      </c>
    </row>
    <row r="355" spans="1:18" x14ac:dyDescent="0.25">
      <c r="A355" s="21">
        <v>43617</v>
      </c>
      <c r="B355" s="22">
        <v>223191</v>
      </c>
      <c r="Q355" s="2">
        <v>43617</v>
      </c>
      <c r="R355" s="1">
        <v>223191</v>
      </c>
    </row>
    <row r="356" spans="1:18" x14ac:dyDescent="0.25">
      <c r="A356" s="21">
        <v>43647</v>
      </c>
      <c r="B356" s="22">
        <v>243599</v>
      </c>
      <c r="Q356" s="2">
        <v>43647</v>
      </c>
      <c r="R356" s="1">
        <v>243599</v>
      </c>
    </row>
    <row r="357" spans="1:18" x14ac:dyDescent="0.25">
      <c r="A357" s="21">
        <v>43678</v>
      </c>
      <c r="B357" s="22">
        <v>242981</v>
      </c>
      <c r="Q357" s="2">
        <v>43678</v>
      </c>
      <c r="R357" s="1">
        <v>242981</v>
      </c>
    </row>
    <row r="358" spans="1:18" x14ac:dyDescent="0.25">
      <c r="A358" s="21">
        <v>43709</v>
      </c>
      <c r="B358" s="22">
        <v>234774</v>
      </c>
      <c r="Q358" s="2">
        <v>43709</v>
      </c>
      <c r="R358" s="1">
        <v>234774</v>
      </c>
    </row>
    <row r="359" spans="1:18" x14ac:dyDescent="0.25">
      <c r="A359" s="21">
        <v>43739</v>
      </c>
      <c r="B359" s="22">
        <v>253340</v>
      </c>
      <c r="Q359" s="2">
        <v>43739</v>
      </c>
      <c r="R359" s="1">
        <v>253340</v>
      </c>
    </row>
    <row r="360" spans="1:18" x14ac:dyDescent="0.25">
      <c r="A360" s="21">
        <v>43770</v>
      </c>
      <c r="B360" s="22">
        <v>242277</v>
      </c>
      <c r="Q360" s="2">
        <v>43770</v>
      </c>
      <c r="R360" s="1">
        <v>242277</v>
      </c>
    </row>
    <row r="361" spans="1:18" x14ac:dyDescent="0.25">
      <c r="A361" s="21">
        <v>43800</v>
      </c>
      <c r="B361" s="22">
        <v>262537</v>
      </c>
      <c r="Q361" s="2">
        <v>43800</v>
      </c>
      <c r="R361" s="1">
        <v>262537</v>
      </c>
    </row>
    <row r="362" spans="1:18" x14ac:dyDescent="0.25">
      <c r="A362" s="21">
        <v>43831</v>
      </c>
      <c r="B362" s="22">
        <v>193451</v>
      </c>
      <c r="Q362" s="2">
        <v>43831</v>
      </c>
      <c r="R362" s="1">
        <v>193451</v>
      </c>
    </row>
    <row r="363" spans="1:18" x14ac:dyDescent="0.25">
      <c r="A363" s="21">
        <v>43862</v>
      </c>
      <c r="B363" s="22">
        <v>200967</v>
      </c>
      <c r="Q363" s="2">
        <v>43862</v>
      </c>
      <c r="R363" s="1">
        <v>200967</v>
      </c>
    </row>
    <row r="364" spans="1:18" x14ac:dyDescent="0.25">
      <c r="A364" s="21">
        <v>43891</v>
      </c>
      <c r="B364" s="22">
        <v>163591</v>
      </c>
      <c r="Q364" s="2">
        <v>43891</v>
      </c>
      <c r="R364" s="1">
        <v>163591</v>
      </c>
    </row>
    <row r="365" spans="1:18" x14ac:dyDescent="0.25">
      <c r="A365" s="21">
        <v>43922</v>
      </c>
      <c r="B365" s="22">
        <v>55706</v>
      </c>
      <c r="Q365" s="2">
        <v>43922</v>
      </c>
      <c r="R365" s="1">
        <v>55706</v>
      </c>
    </row>
    <row r="366" spans="1:18" x14ac:dyDescent="0.25">
      <c r="A366" s="21">
        <v>43952</v>
      </c>
      <c r="B366" s="22">
        <v>62173</v>
      </c>
      <c r="Q366" s="2">
        <v>43952</v>
      </c>
      <c r="R366" s="1">
        <v>62173</v>
      </c>
    </row>
    <row r="367" spans="1:18" x14ac:dyDescent="0.25">
      <c r="A367" s="21">
        <v>43983</v>
      </c>
      <c r="B367" s="22">
        <v>132794</v>
      </c>
      <c r="Q367" s="2">
        <v>43983</v>
      </c>
      <c r="R367" s="1">
        <v>132794</v>
      </c>
    </row>
    <row r="368" spans="1:18" x14ac:dyDescent="0.25">
      <c r="A368" s="21">
        <v>44013</v>
      </c>
      <c r="B368" s="22">
        <v>174454</v>
      </c>
      <c r="Q368" s="2">
        <v>44013</v>
      </c>
      <c r="R368" s="1">
        <v>174454</v>
      </c>
    </row>
    <row r="369" spans="1:18" x14ac:dyDescent="0.25">
      <c r="A369" s="21">
        <v>44044</v>
      </c>
      <c r="B369" s="22">
        <v>183365</v>
      </c>
      <c r="Q369" s="2">
        <v>44044</v>
      </c>
      <c r="R369" s="1">
        <v>183365</v>
      </c>
    </row>
    <row r="370" spans="1:18" x14ac:dyDescent="0.25">
      <c r="A370" s="21">
        <v>44075</v>
      </c>
      <c r="B370" s="22">
        <v>207688</v>
      </c>
      <c r="Q370" s="2">
        <v>44075</v>
      </c>
      <c r="R370" s="1">
        <v>207688</v>
      </c>
    </row>
    <row r="371" spans="1:18" x14ac:dyDescent="0.25">
      <c r="A371" s="21">
        <v>44105</v>
      </c>
      <c r="B371" s="22">
        <v>215024</v>
      </c>
      <c r="Q371" s="2">
        <v>44105</v>
      </c>
      <c r="R371" s="1">
        <v>215024</v>
      </c>
    </row>
    <row r="372" spans="1:18" x14ac:dyDescent="0.25">
      <c r="A372" s="21">
        <v>44136</v>
      </c>
      <c r="B372" s="22">
        <v>225000</v>
      </c>
      <c r="Q372" s="2">
        <v>44136</v>
      </c>
      <c r="R372" s="1">
        <v>225000</v>
      </c>
    </row>
    <row r="373" spans="1:18" x14ac:dyDescent="0.25">
      <c r="A373" s="21">
        <v>44166</v>
      </c>
      <c r="B373" s="22">
        <v>243933</v>
      </c>
      <c r="Q373" s="2">
        <v>44166</v>
      </c>
      <c r="R373" s="1">
        <v>243933</v>
      </c>
    </row>
    <row r="374" spans="1:18" x14ac:dyDescent="0.25">
      <c r="A374" s="21">
        <v>44197</v>
      </c>
      <c r="B374" s="22">
        <v>171114</v>
      </c>
      <c r="Q374" s="2">
        <v>44197</v>
      </c>
      <c r="R374" s="1">
        <v>171114</v>
      </c>
    </row>
    <row r="375" spans="1:18" x14ac:dyDescent="0.25">
      <c r="A375" s="21">
        <v>44228</v>
      </c>
      <c r="B375" s="22">
        <v>167341</v>
      </c>
      <c r="Q375" s="2">
        <v>44228</v>
      </c>
      <c r="R375" s="1">
        <v>167341</v>
      </c>
    </row>
    <row r="376" spans="1:18" x14ac:dyDescent="0.25">
      <c r="A376" s="21">
        <v>44256</v>
      </c>
      <c r="B376" s="22">
        <v>189372</v>
      </c>
      <c r="Q376" s="2">
        <v>44256</v>
      </c>
      <c r="R376" s="1">
        <v>189372</v>
      </c>
    </row>
    <row r="377" spans="1:18" x14ac:dyDescent="0.25">
      <c r="A377" s="21">
        <v>44287</v>
      </c>
      <c r="B377" s="22">
        <v>175074</v>
      </c>
      <c r="Q377" s="2">
        <v>44287</v>
      </c>
      <c r="R377" s="1">
        <v>175074</v>
      </c>
    </row>
    <row r="378" spans="1:18" x14ac:dyDescent="0.25">
      <c r="A378" s="21">
        <v>44317</v>
      </c>
      <c r="B378" s="22">
        <v>188612</v>
      </c>
      <c r="Q378" s="2">
        <v>44317</v>
      </c>
      <c r="R378" s="1">
        <v>188612</v>
      </c>
    </row>
    <row r="379" spans="1:18" x14ac:dyDescent="0.25">
      <c r="A379" s="21">
        <v>44348</v>
      </c>
      <c r="B379" s="22">
        <v>182408</v>
      </c>
      <c r="Q379" s="2">
        <v>44348</v>
      </c>
      <c r="R379" s="1">
        <v>182408</v>
      </c>
    </row>
    <row r="380" spans="1:18" x14ac:dyDescent="0.25">
      <c r="A380" s="21">
        <v>44378</v>
      </c>
      <c r="B380" s="22">
        <v>175426</v>
      </c>
      <c r="Q380" s="2">
        <v>44378</v>
      </c>
      <c r="R380" s="1">
        <v>175426</v>
      </c>
    </row>
    <row r="381" spans="1:18" x14ac:dyDescent="0.25">
      <c r="A381" s="21">
        <v>44409</v>
      </c>
      <c r="B381" s="22">
        <v>172763</v>
      </c>
      <c r="Q381" s="2">
        <v>44409</v>
      </c>
      <c r="R381" s="1">
        <v>172763</v>
      </c>
    </row>
    <row r="382" spans="1:18" x14ac:dyDescent="0.25">
      <c r="A382" s="21">
        <v>44440</v>
      </c>
      <c r="B382" s="22">
        <v>155067</v>
      </c>
      <c r="Q382" s="2">
        <v>44440</v>
      </c>
      <c r="R382" s="1">
        <v>155067</v>
      </c>
    </row>
    <row r="383" spans="1:18" x14ac:dyDescent="0.25">
      <c r="A383" s="21">
        <v>44470</v>
      </c>
      <c r="B383" s="22">
        <v>162353</v>
      </c>
      <c r="Q383" s="2">
        <v>44470</v>
      </c>
      <c r="R383" s="1">
        <v>162353</v>
      </c>
    </row>
    <row r="384" spans="1:18" x14ac:dyDescent="0.25">
      <c r="A384" s="21">
        <v>44501</v>
      </c>
      <c r="B384" s="22">
        <v>172946</v>
      </c>
      <c r="Q384" s="2">
        <v>44501</v>
      </c>
      <c r="R384" s="1">
        <v>172946</v>
      </c>
    </row>
    <row r="385" spans="1:18" x14ac:dyDescent="0.25">
      <c r="A385" s="21">
        <v>44531</v>
      </c>
      <c r="B385" s="22">
        <v>207062</v>
      </c>
      <c r="Q385" s="2">
        <v>44531</v>
      </c>
      <c r="R385" s="1">
        <v>207062</v>
      </c>
    </row>
    <row r="386" spans="1:18" x14ac:dyDescent="0.25">
      <c r="A386" s="21">
        <v>44562</v>
      </c>
      <c r="B386" s="22">
        <v>126480</v>
      </c>
      <c r="Q386" s="2">
        <v>44562</v>
      </c>
      <c r="R386" s="1">
        <v>126480</v>
      </c>
    </row>
    <row r="387" spans="1:18" x14ac:dyDescent="0.25">
      <c r="A387" s="21">
        <v>44593</v>
      </c>
      <c r="B387" s="22">
        <v>132323</v>
      </c>
      <c r="Q387" s="2">
        <v>44593</v>
      </c>
      <c r="R387" s="1">
        <v>132323</v>
      </c>
    </row>
    <row r="388" spans="1:18" x14ac:dyDescent="0.25">
      <c r="A388" s="21">
        <v>44621</v>
      </c>
      <c r="B388" s="22">
        <v>146800</v>
      </c>
      <c r="Q388" s="2">
        <v>44621</v>
      </c>
      <c r="R388" s="1">
        <v>146800</v>
      </c>
    </row>
    <row r="389" spans="1:18" x14ac:dyDescent="0.25">
      <c r="A389" s="21">
        <v>44652</v>
      </c>
      <c r="B389" s="22">
        <v>147236</v>
      </c>
      <c r="Q389" s="2">
        <v>44652</v>
      </c>
      <c r="R389" s="1">
        <v>147236</v>
      </c>
    </row>
    <row r="390" spans="1:18" x14ac:dyDescent="0.25">
      <c r="A390" s="21">
        <v>44682</v>
      </c>
      <c r="B390" s="22">
        <v>187062</v>
      </c>
      <c r="Q390" s="2">
        <v>44682</v>
      </c>
      <c r="R390" s="1">
        <v>187062</v>
      </c>
    </row>
    <row r="391" spans="1:18" x14ac:dyDescent="0.25">
      <c r="A391" s="21">
        <v>44713</v>
      </c>
      <c r="B391" s="22">
        <v>178047</v>
      </c>
      <c r="Q391" s="2">
        <v>44713</v>
      </c>
      <c r="R391" s="1">
        <v>178047</v>
      </c>
    </row>
    <row r="392" spans="1:18" x14ac:dyDescent="0.25">
      <c r="A392" s="21">
        <v>44743</v>
      </c>
      <c r="B392" s="22">
        <v>181975</v>
      </c>
      <c r="Q392" s="2">
        <v>44743</v>
      </c>
      <c r="R392" s="1">
        <v>181975</v>
      </c>
    </row>
    <row r="393" spans="1:18" x14ac:dyDescent="0.25">
      <c r="A393" s="21">
        <v>44774</v>
      </c>
      <c r="B393" s="22">
        <v>208493</v>
      </c>
      <c r="C393" s="22">
        <v>208493</v>
      </c>
      <c r="D393" s="22">
        <v>208493</v>
      </c>
      <c r="E393" s="22">
        <v>208493</v>
      </c>
      <c r="Q393" s="2">
        <v>44774</v>
      </c>
      <c r="R393" s="1">
        <v>208493</v>
      </c>
    </row>
    <row r="394" spans="1:18" x14ac:dyDescent="0.25">
      <c r="A394" s="21">
        <v>44805</v>
      </c>
      <c r="C394" s="22">
        <f t="shared" ref="C394:C425" si="0">_xlfn.FORECAST.ETS(A394,$B$2:$B$393,$A$2:$A$393,1,1)</f>
        <v>179180.82739534762</v>
      </c>
      <c r="D394" s="22">
        <f t="shared" ref="D394:D425" si="1">C394-_xlfn.FORECAST.ETS.CONFINT(A394,$B$2:$B$393,$A$2:$A$393,0.95,1,1)</f>
        <v>121722.60640447344</v>
      </c>
      <c r="E394" s="22">
        <f t="shared" ref="E394:E425" si="2">C394+_xlfn.FORECAST.ETS.CONFINT(A394,$B$2:$B$393,$A$2:$A$393,0.95,1,1)</f>
        <v>236639.04838622181</v>
      </c>
    </row>
    <row r="395" spans="1:18" x14ac:dyDescent="0.25">
      <c r="A395" s="21">
        <v>44835</v>
      </c>
      <c r="C395" s="22">
        <f t="shared" si="0"/>
        <v>175815.79283604407</v>
      </c>
      <c r="D395" s="22">
        <f t="shared" si="1"/>
        <v>116561.23807568016</v>
      </c>
      <c r="E395" s="22">
        <f t="shared" si="2"/>
        <v>235070.34759640798</v>
      </c>
    </row>
    <row r="396" spans="1:18" x14ac:dyDescent="0.25">
      <c r="A396" s="21">
        <v>44866</v>
      </c>
      <c r="C396" s="22">
        <f t="shared" si="0"/>
        <v>192013.36986942234</v>
      </c>
      <c r="D396" s="22">
        <f t="shared" si="1"/>
        <v>131001.69401080234</v>
      </c>
      <c r="E396" s="22">
        <f t="shared" si="2"/>
        <v>253025.04572804234</v>
      </c>
    </row>
    <row r="397" spans="1:18" x14ac:dyDescent="0.25">
      <c r="A397" s="21">
        <v>44896</v>
      </c>
      <c r="C397" s="22">
        <f t="shared" si="0"/>
        <v>202741.73480340844</v>
      </c>
      <c r="D397" s="22">
        <f t="shared" si="1"/>
        <v>140008.80281377884</v>
      </c>
      <c r="E397" s="22">
        <f t="shared" si="2"/>
        <v>265474.66679303808</v>
      </c>
    </row>
    <row r="398" spans="1:18" x14ac:dyDescent="0.25">
      <c r="A398" s="21">
        <v>44927</v>
      </c>
      <c r="C398" s="22">
        <f t="shared" si="0"/>
        <v>177276.7904637102</v>
      </c>
      <c r="D398" s="22">
        <f t="shared" si="1"/>
        <v>112855.54119331938</v>
      </c>
      <c r="E398" s="22">
        <f t="shared" si="2"/>
        <v>241698.03973410104</v>
      </c>
    </row>
    <row r="399" spans="1:18" x14ac:dyDescent="0.25">
      <c r="A399" s="21">
        <v>44958</v>
      </c>
      <c r="C399" s="22">
        <f t="shared" si="0"/>
        <v>186060.686450782</v>
      </c>
      <c r="D399" s="22">
        <f t="shared" si="1"/>
        <v>119981.48398435814</v>
      </c>
      <c r="E399" s="22">
        <f t="shared" si="2"/>
        <v>252139.88891720586</v>
      </c>
    </row>
    <row r="400" spans="1:18" x14ac:dyDescent="0.25">
      <c r="A400" s="21">
        <v>44986</v>
      </c>
      <c r="C400" s="22">
        <f t="shared" si="0"/>
        <v>180394.27589588135</v>
      </c>
      <c r="D400" s="22">
        <f t="shared" si="1"/>
        <v>108178.66339079673</v>
      </c>
      <c r="E400" s="22">
        <f t="shared" si="2"/>
        <v>252609.88840096595</v>
      </c>
    </row>
    <row r="401" spans="1:5" x14ac:dyDescent="0.25">
      <c r="A401" s="21">
        <v>45017</v>
      </c>
      <c r="C401" s="22">
        <f t="shared" si="0"/>
        <v>177029.2413365778</v>
      </c>
      <c r="D401" s="22">
        <f t="shared" si="1"/>
        <v>103307.79114597695</v>
      </c>
      <c r="E401" s="22">
        <f t="shared" si="2"/>
        <v>250750.69152717866</v>
      </c>
    </row>
    <row r="402" spans="1:5" x14ac:dyDescent="0.25">
      <c r="A402" s="21">
        <v>45047</v>
      </c>
      <c r="C402" s="22">
        <f t="shared" si="0"/>
        <v>193226.81836995608</v>
      </c>
      <c r="D402" s="22">
        <f t="shared" si="1"/>
        <v>118018.330849548</v>
      </c>
      <c r="E402" s="22">
        <f t="shared" si="2"/>
        <v>268435.30589036416</v>
      </c>
    </row>
    <row r="403" spans="1:5" x14ac:dyDescent="0.25">
      <c r="A403" s="21">
        <v>45078</v>
      </c>
      <c r="C403" s="22">
        <f t="shared" si="0"/>
        <v>203955.18330394218</v>
      </c>
      <c r="D403" s="22">
        <f t="shared" si="1"/>
        <v>127277.32194171286</v>
      </c>
      <c r="E403" s="22">
        <f t="shared" si="2"/>
        <v>280633.04466617148</v>
      </c>
    </row>
    <row r="404" spans="1:5" x14ac:dyDescent="0.25">
      <c r="A404" s="21">
        <v>45108</v>
      </c>
      <c r="C404" s="22">
        <f t="shared" si="0"/>
        <v>178490.23896424394</v>
      </c>
      <c r="D404" s="22">
        <f t="shared" si="1"/>
        <v>100359.62841349239</v>
      </c>
      <c r="E404" s="22">
        <f t="shared" si="2"/>
        <v>256620.84951499547</v>
      </c>
    </row>
    <row r="405" spans="1:5" x14ac:dyDescent="0.25">
      <c r="A405" s="21">
        <v>45139</v>
      </c>
      <c r="C405" s="22">
        <f t="shared" si="0"/>
        <v>187274.13495131576</v>
      </c>
      <c r="D405" s="22">
        <f t="shared" si="1"/>
        <v>107706.44776709792</v>
      </c>
      <c r="E405" s="22">
        <f t="shared" si="2"/>
        <v>266841.82213553361</v>
      </c>
    </row>
    <row r="406" spans="1:5" x14ac:dyDescent="0.25">
      <c r="A406" s="21">
        <v>45170</v>
      </c>
      <c r="C406" s="22">
        <f t="shared" si="0"/>
        <v>181607.72439641511</v>
      </c>
      <c r="D406" s="22">
        <f t="shared" si="1"/>
        <v>96755.762772966526</v>
      </c>
      <c r="E406" s="22">
        <f t="shared" si="2"/>
        <v>266459.6860198637</v>
      </c>
    </row>
    <row r="407" spans="1:5" x14ac:dyDescent="0.25">
      <c r="A407" s="21">
        <v>45200</v>
      </c>
      <c r="C407" s="22">
        <f t="shared" si="0"/>
        <v>178242.68983711157</v>
      </c>
      <c r="D407" s="22">
        <f t="shared" si="1"/>
        <v>92045.514404437155</v>
      </c>
      <c r="E407" s="22">
        <f t="shared" si="2"/>
        <v>264439.86526978598</v>
      </c>
    </row>
    <row r="408" spans="1:5" x14ac:dyDescent="0.25">
      <c r="A408" s="21">
        <v>45231</v>
      </c>
      <c r="C408" s="22">
        <f t="shared" si="0"/>
        <v>194440.26687048981</v>
      </c>
      <c r="D408" s="22">
        <f t="shared" si="1"/>
        <v>106908.57444230324</v>
      </c>
      <c r="E408" s="22">
        <f t="shared" si="2"/>
        <v>281971.95929867635</v>
      </c>
    </row>
    <row r="409" spans="1:5" x14ac:dyDescent="0.25">
      <c r="A409" s="21">
        <v>45261</v>
      </c>
      <c r="C409" s="22">
        <f t="shared" si="0"/>
        <v>205168.63180447591</v>
      </c>
      <c r="D409" s="22">
        <f t="shared" si="1"/>
        <v>116312.60007586608</v>
      </c>
      <c r="E409" s="22">
        <f t="shared" si="2"/>
        <v>294024.66353308572</v>
      </c>
    </row>
    <row r="410" spans="1:5" x14ac:dyDescent="0.25">
      <c r="A410" s="21">
        <v>45292</v>
      </c>
      <c r="C410" s="22">
        <f t="shared" si="0"/>
        <v>179703.68746477767</v>
      </c>
      <c r="D410" s="22">
        <f t="shared" si="1"/>
        <v>89533.009075931346</v>
      </c>
      <c r="E410" s="22">
        <f t="shared" si="2"/>
        <v>269874.36585362401</v>
      </c>
    </row>
    <row r="411" spans="1:5" x14ac:dyDescent="0.25">
      <c r="A411" s="21">
        <v>45323</v>
      </c>
      <c r="C411" s="22">
        <f t="shared" si="0"/>
        <v>188487.5834518495</v>
      </c>
      <c r="D411" s="22">
        <f t="shared" si="1"/>
        <v>97011.497058278313</v>
      </c>
      <c r="E411" s="22">
        <f t="shared" si="2"/>
        <v>279963.66984542069</v>
      </c>
    </row>
    <row r="412" spans="1:5" x14ac:dyDescent="0.25">
      <c r="A412" s="21">
        <v>45352</v>
      </c>
      <c r="C412" s="22">
        <f t="shared" si="0"/>
        <v>182821.17289694885</v>
      </c>
      <c r="D412" s="22">
        <f t="shared" si="1"/>
        <v>86607.060157720305</v>
      </c>
      <c r="E412" s="22">
        <f t="shared" si="2"/>
        <v>279035.2856361774</v>
      </c>
    </row>
    <row r="413" spans="1:5" x14ac:dyDescent="0.25">
      <c r="A413" s="21">
        <v>45383</v>
      </c>
      <c r="C413" s="22">
        <f t="shared" si="0"/>
        <v>179456.1383376453</v>
      </c>
      <c r="D413" s="22">
        <f t="shared" si="1"/>
        <v>81999.322320909603</v>
      </c>
      <c r="E413" s="22">
        <f t="shared" si="2"/>
        <v>276912.95435438101</v>
      </c>
    </row>
    <row r="414" spans="1:5" x14ac:dyDescent="0.25">
      <c r="A414" s="21">
        <v>45413</v>
      </c>
      <c r="C414" s="22">
        <f t="shared" si="0"/>
        <v>195653.71537102357</v>
      </c>
      <c r="D414" s="22">
        <f t="shared" si="1"/>
        <v>96960.794809536383</v>
      </c>
      <c r="E414" s="22">
        <f t="shared" si="2"/>
        <v>294346.63593251078</v>
      </c>
    </row>
    <row r="415" spans="1:5" x14ac:dyDescent="0.25">
      <c r="A415" s="21">
        <v>45444</v>
      </c>
      <c r="C415" s="22">
        <f t="shared" si="0"/>
        <v>206382.08030500967</v>
      </c>
      <c r="D415" s="22">
        <f t="shared" si="1"/>
        <v>106459.37600013337</v>
      </c>
      <c r="E415" s="22">
        <f t="shared" si="2"/>
        <v>306304.784609886</v>
      </c>
    </row>
    <row r="416" spans="1:5" x14ac:dyDescent="0.25">
      <c r="A416" s="21">
        <v>45474</v>
      </c>
      <c r="C416" s="22">
        <f t="shared" si="0"/>
        <v>180917.13596531143</v>
      </c>
      <c r="D416" s="22">
        <f t="shared" si="1"/>
        <v>79770.705524364297</v>
      </c>
      <c r="E416" s="22">
        <f t="shared" si="2"/>
        <v>282063.56640625856</v>
      </c>
    </row>
    <row r="417" spans="1:5" x14ac:dyDescent="0.25">
      <c r="A417" s="21">
        <v>45505</v>
      </c>
      <c r="C417" s="22">
        <f t="shared" si="0"/>
        <v>189701.03195238326</v>
      </c>
      <c r="D417" s="22">
        <f t="shared" si="1"/>
        <v>87336.683481408341</v>
      </c>
      <c r="E417" s="22">
        <f t="shared" si="2"/>
        <v>292065.38042335818</v>
      </c>
    </row>
    <row r="418" spans="1:5" x14ac:dyDescent="0.25">
      <c r="A418" s="21">
        <v>45536</v>
      </c>
      <c r="C418" s="22">
        <f t="shared" si="0"/>
        <v>184034.62139748261</v>
      </c>
      <c r="D418" s="22">
        <f t="shared" si="1"/>
        <v>77318.075298919386</v>
      </c>
      <c r="E418" s="22">
        <f t="shared" si="2"/>
        <v>290751.16749604582</v>
      </c>
    </row>
    <row r="419" spans="1:5" x14ac:dyDescent="0.25">
      <c r="A419" s="21">
        <v>45566</v>
      </c>
      <c r="C419" s="22">
        <f t="shared" si="0"/>
        <v>180669.58683817904</v>
      </c>
      <c r="D419" s="22">
        <f t="shared" si="1"/>
        <v>72781.161833343707</v>
      </c>
      <c r="E419" s="22">
        <f t="shared" si="2"/>
        <v>288558.01184301439</v>
      </c>
    </row>
    <row r="420" spans="1:5" x14ac:dyDescent="0.25">
      <c r="A420" s="21">
        <v>45597</v>
      </c>
      <c r="C420" s="22">
        <f t="shared" si="0"/>
        <v>196867.16387155731</v>
      </c>
      <c r="D420" s="22">
        <f t="shared" si="1"/>
        <v>87811.082018593457</v>
      </c>
      <c r="E420" s="22">
        <f t="shared" si="2"/>
        <v>305923.24572452117</v>
      </c>
    </row>
    <row r="421" spans="1:5" x14ac:dyDescent="0.25">
      <c r="A421" s="21">
        <v>45627</v>
      </c>
      <c r="C421" s="22">
        <f t="shared" si="0"/>
        <v>207595.52880554341</v>
      </c>
      <c r="D421" s="22">
        <f t="shared" si="1"/>
        <v>97375.848024885112</v>
      </c>
      <c r="E421" s="22">
        <f t="shared" si="2"/>
        <v>317815.2095862017</v>
      </c>
    </row>
    <row r="422" spans="1:5" x14ac:dyDescent="0.25">
      <c r="A422" s="21">
        <v>45658</v>
      </c>
      <c r="C422" s="22">
        <f t="shared" si="0"/>
        <v>182130.58446584517</v>
      </c>
      <c r="D422" s="22">
        <f t="shared" si="1"/>
        <v>70751.205855045395</v>
      </c>
      <c r="E422" s="22">
        <f t="shared" si="2"/>
        <v>293509.96307664493</v>
      </c>
    </row>
    <row r="423" spans="1:5" x14ac:dyDescent="0.25">
      <c r="A423" s="21">
        <v>45689</v>
      </c>
      <c r="C423" s="22">
        <f t="shared" si="0"/>
        <v>190914.48045291699</v>
      </c>
      <c r="D423" s="22">
        <f t="shared" si="1"/>
        <v>78379.155167797406</v>
      </c>
      <c r="E423" s="22">
        <f t="shared" si="2"/>
        <v>303449.80573803658</v>
      </c>
    </row>
    <row r="424" spans="1:5" x14ac:dyDescent="0.25">
      <c r="A424" s="21">
        <v>45717</v>
      </c>
      <c r="C424" s="22">
        <f t="shared" si="0"/>
        <v>185248.06989801634</v>
      </c>
      <c r="D424" s="22">
        <f t="shared" si="1"/>
        <v>68650.13346880913</v>
      </c>
      <c r="E424" s="22">
        <f t="shared" si="2"/>
        <v>301846.00632722356</v>
      </c>
    </row>
    <row r="425" spans="1:5" x14ac:dyDescent="0.25">
      <c r="A425" s="21">
        <v>45748</v>
      </c>
      <c r="C425" s="22">
        <f t="shared" si="0"/>
        <v>181883.0353387128</v>
      </c>
      <c r="D425" s="22">
        <f t="shared" si="1"/>
        <v>64164.629541418515</v>
      </c>
      <c r="E425" s="22">
        <f t="shared" si="2"/>
        <v>299601.44113600708</v>
      </c>
    </row>
    <row r="426" spans="1:5" x14ac:dyDescent="0.25">
      <c r="A426" s="21">
        <v>45778</v>
      </c>
      <c r="C426" s="22">
        <f t="shared" ref="C426:C457" si="3">_xlfn.FORECAST.ETS(A426,$B$2:$B$393,$A$2:$A$393,1,1)</f>
        <v>198080.61237209107</v>
      </c>
      <c r="D426" s="22">
        <f t="shared" ref="D426:D457" si="4">C426-_xlfn.FORECAST.ETS.CONFINT(A426,$B$2:$B$393,$A$2:$A$393,0.95,1,1)</f>
        <v>79244.453459878976</v>
      </c>
      <c r="E426" s="22">
        <f t="shared" ref="E426:E457" si="5">C426+_xlfn.FORECAST.ETS.CONFINT(A426,$B$2:$B$393,$A$2:$A$393,0.95,1,1)</f>
        <v>316916.77128430316</v>
      </c>
    </row>
    <row r="427" spans="1:5" x14ac:dyDescent="0.25">
      <c r="A427" s="21">
        <v>45809</v>
      </c>
      <c r="C427" s="22">
        <f t="shared" si="3"/>
        <v>208808.97730607717</v>
      </c>
      <c r="D427" s="22">
        <f t="shared" si="4"/>
        <v>88857.678075514399</v>
      </c>
      <c r="E427" s="22">
        <f t="shared" si="5"/>
        <v>328760.27653663995</v>
      </c>
    </row>
    <row r="428" spans="1:5" x14ac:dyDescent="0.25">
      <c r="A428" s="21">
        <v>45839</v>
      </c>
      <c r="C428" s="22">
        <f t="shared" si="3"/>
        <v>183344.0329663789</v>
      </c>
      <c r="D428" s="22">
        <f t="shared" si="4"/>
        <v>62280.106742977368</v>
      </c>
      <c r="E428" s="22">
        <f t="shared" si="5"/>
        <v>304407.95918978041</v>
      </c>
    </row>
    <row r="429" spans="1:5" x14ac:dyDescent="0.25">
      <c r="A429" s="21">
        <v>45870</v>
      </c>
      <c r="C429" s="22">
        <f t="shared" si="3"/>
        <v>192127.92895345073</v>
      </c>
      <c r="D429" s="22">
        <f t="shared" si="4"/>
        <v>69953.793374440196</v>
      </c>
      <c r="E429" s="22">
        <f t="shared" si="5"/>
        <v>314302.06453246123</v>
      </c>
    </row>
    <row r="430" spans="1:5" x14ac:dyDescent="0.25">
      <c r="A430" s="21">
        <v>45901</v>
      </c>
      <c r="C430" s="22">
        <f t="shared" si="3"/>
        <v>186461.51839855008</v>
      </c>
      <c r="D430" s="22">
        <f t="shared" si="4"/>
        <v>60451.382217376595</v>
      </c>
      <c r="E430" s="22">
        <f t="shared" si="5"/>
        <v>312471.65457972354</v>
      </c>
    </row>
    <row r="431" spans="1:5" x14ac:dyDescent="0.25">
      <c r="A431" s="21">
        <v>45931</v>
      </c>
      <c r="C431" s="22">
        <f t="shared" si="3"/>
        <v>183096.48383924653</v>
      </c>
      <c r="D431" s="22">
        <f t="shared" si="4"/>
        <v>56004.43194932639</v>
      </c>
      <c r="E431" s="22">
        <f t="shared" si="5"/>
        <v>310188.5357291667</v>
      </c>
    </row>
    <row r="432" spans="1:5" x14ac:dyDescent="0.25">
      <c r="A432" s="21">
        <v>45962</v>
      </c>
      <c r="C432" s="22">
        <f t="shared" si="3"/>
        <v>199294.0608726248</v>
      </c>
      <c r="D432" s="22">
        <f t="shared" si="4"/>
        <v>71121.794676721795</v>
      </c>
      <c r="E432" s="22">
        <f t="shared" si="5"/>
        <v>327466.32706852781</v>
      </c>
    </row>
    <row r="433" spans="1:5" x14ac:dyDescent="0.25">
      <c r="A433" s="21">
        <v>45992</v>
      </c>
      <c r="C433" s="22">
        <f t="shared" si="3"/>
        <v>210022.4258066109</v>
      </c>
      <c r="D433" s="22">
        <f t="shared" si="4"/>
        <v>80771.578506092206</v>
      </c>
      <c r="E433" s="22">
        <f t="shared" si="5"/>
        <v>339273.27310712961</v>
      </c>
    </row>
    <row r="434" spans="1:5" x14ac:dyDescent="0.25">
      <c r="A434" s="21">
        <v>46023</v>
      </c>
      <c r="C434" s="22">
        <f t="shared" si="3"/>
        <v>184557.48146691266</v>
      </c>
      <c r="D434" s="22">
        <f t="shared" si="4"/>
        <v>54229.620382606474</v>
      </c>
      <c r="E434" s="22">
        <f t="shared" si="5"/>
        <v>314885.34255121887</v>
      </c>
    </row>
    <row r="435" spans="1:5" x14ac:dyDescent="0.25">
      <c r="A435" s="21">
        <v>46054</v>
      </c>
      <c r="C435" s="22">
        <f t="shared" si="3"/>
        <v>193341.37745398449</v>
      </c>
      <c r="D435" s="22">
        <f t="shared" si="4"/>
        <v>61938.006243758806</v>
      </c>
      <c r="E435" s="22">
        <f t="shared" si="5"/>
        <v>324744.7486642102</v>
      </c>
    </row>
    <row r="436" spans="1:5" x14ac:dyDescent="0.25">
      <c r="A436" s="21">
        <v>46082</v>
      </c>
      <c r="C436" s="22">
        <f t="shared" si="3"/>
        <v>187674.96689908384</v>
      </c>
      <c r="D436" s="22">
        <f t="shared" si="4"/>
        <v>52618.407047572167</v>
      </c>
      <c r="E436" s="22">
        <f t="shared" si="5"/>
        <v>322731.52675059554</v>
      </c>
    </row>
    <row r="437" spans="1:5" x14ac:dyDescent="0.25">
      <c r="A437" s="21">
        <v>46113</v>
      </c>
      <c r="C437" s="22">
        <f t="shared" si="3"/>
        <v>184309.93233978029</v>
      </c>
      <c r="D437" s="22">
        <f t="shared" si="4"/>
        <v>48201.011818023224</v>
      </c>
      <c r="E437" s="22">
        <f t="shared" si="5"/>
        <v>320418.85286153737</v>
      </c>
    </row>
    <row r="438" spans="1:5" x14ac:dyDescent="0.25">
      <c r="A438" s="21">
        <v>46143</v>
      </c>
      <c r="C438" s="22">
        <f t="shared" si="3"/>
        <v>200507.50937315857</v>
      </c>
      <c r="D438" s="22">
        <f t="shared" si="4"/>
        <v>63347.213789312926</v>
      </c>
      <c r="E438" s="22">
        <f t="shared" si="5"/>
        <v>337667.80495700421</v>
      </c>
    </row>
    <row r="439" spans="1:5" x14ac:dyDescent="0.25">
      <c r="A439" s="21">
        <v>46174</v>
      </c>
      <c r="C439" s="22">
        <f t="shared" si="3"/>
        <v>211235.87430714464</v>
      </c>
      <c r="D439" s="22">
        <f t="shared" si="4"/>
        <v>73025.142889612995</v>
      </c>
      <c r="E439" s="22">
        <f t="shared" si="5"/>
        <v>349446.60572467628</v>
      </c>
    </row>
    <row r="440" spans="1:5" x14ac:dyDescent="0.25">
      <c r="A440" s="21">
        <v>46204</v>
      </c>
      <c r="C440" s="22">
        <f t="shared" si="3"/>
        <v>185770.9299674464</v>
      </c>
      <c r="D440" s="22">
        <f t="shared" si="4"/>
        <v>46510.656983885972</v>
      </c>
      <c r="E440" s="22">
        <f t="shared" si="5"/>
        <v>325031.20295100682</v>
      </c>
    </row>
    <row r="441" spans="1:5" x14ac:dyDescent="0.25">
      <c r="A441" s="21">
        <v>46235</v>
      </c>
      <c r="C441" s="22">
        <f t="shared" si="3"/>
        <v>194554.82595451822</v>
      </c>
      <c r="D441" s="22">
        <f t="shared" si="4"/>
        <v>54245.862074791919</v>
      </c>
      <c r="E441" s="22">
        <f t="shared" si="5"/>
        <v>334863.78983424453</v>
      </c>
    </row>
    <row r="442" spans="1:5" x14ac:dyDescent="0.25">
      <c r="A442" s="21">
        <v>46266</v>
      </c>
      <c r="C442" s="22">
        <f t="shared" si="3"/>
        <v>188888.41539961757</v>
      </c>
      <c r="D442" s="22">
        <f t="shared" si="4"/>
        <v>45077.202970601647</v>
      </c>
      <c r="E442" s="22">
        <f t="shared" si="5"/>
        <v>332699.62782863353</v>
      </c>
    </row>
    <row r="443" spans="1:5" x14ac:dyDescent="0.25">
      <c r="A443" s="21">
        <v>46296</v>
      </c>
      <c r="C443" s="22">
        <f t="shared" si="3"/>
        <v>185523.38084031403</v>
      </c>
      <c r="D443" s="22">
        <f t="shared" si="4"/>
        <v>40682.795835099445</v>
      </c>
      <c r="E443" s="22">
        <f t="shared" si="5"/>
        <v>330363.96584552864</v>
      </c>
    </row>
    <row r="444" spans="1:5" x14ac:dyDescent="0.25">
      <c r="A444" s="21">
        <v>46327</v>
      </c>
      <c r="C444" s="22">
        <f t="shared" si="3"/>
        <v>201720.9578736923</v>
      </c>
      <c r="D444" s="22">
        <f t="shared" si="4"/>
        <v>55851.463191819668</v>
      </c>
      <c r="E444" s="22">
        <f t="shared" si="5"/>
        <v>347590.45255556493</v>
      </c>
    </row>
    <row r="445" spans="1:5" x14ac:dyDescent="0.25">
      <c r="A445" s="21">
        <v>46357</v>
      </c>
      <c r="C445" s="22">
        <f t="shared" si="3"/>
        <v>212449.3228076784</v>
      </c>
      <c r="D445" s="22">
        <f t="shared" si="4"/>
        <v>65551.349147474073</v>
      </c>
      <c r="E445" s="22">
        <f t="shared" si="5"/>
        <v>359347.2964678827</v>
      </c>
    </row>
    <row r="446" spans="1:5" x14ac:dyDescent="0.25">
      <c r="A446" s="21">
        <v>46388</v>
      </c>
      <c r="C446" s="22">
        <f t="shared" si="3"/>
        <v>186984.37846798016</v>
      </c>
      <c r="D446" s="22">
        <f t="shared" si="4"/>
        <v>39058.325226048677</v>
      </c>
      <c r="E446" s="22">
        <f t="shared" si="5"/>
        <v>334910.43170991167</v>
      </c>
    </row>
    <row r="447" spans="1:5" x14ac:dyDescent="0.25">
      <c r="A447" s="21">
        <v>46419</v>
      </c>
      <c r="C447" s="22">
        <f t="shared" si="3"/>
        <v>195768.27445505199</v>
      </c>
      <c r="D447" s="22">
        <f t="shared" si="4"/>
        <v>46814.510593841667</v>
      </c>
      <c r="E447" s="22">
        <f t="shared" si="5"/>
        <v>344722.0383162623</v>
      </c>
    </row>
    <row r="448" spans="1:5" x14ac:dyDescent="0.25">
      <c r="A448" s="21">
        <v>46447</v>
      </c>
      <c r="C448" s="22">
        <f t="shared" si="3"/>
        <v>190101.86390015131</v>
      </c>
      <c r="D448" s="22">
        <f t="shared" si="4"/>
        <v>37772.772687387478</v>
      </c>
      <c r="E448" s="22">
        <f t="shared" si="5"/>
        <v>342430.95511291514</v>
      </c>
    </row>
    <row r="449" spans="1:5" x14ac:dyDescent="0.25">
      <c r="A449" s="21">
        <v>46478</v>
      </c>
      <c r="C449" s="22">
        <f t="shared" si="3"/>
        <v>186736.82934084776</v>
      </c>
      <c r="D449" s="22">
        <f t="shared" si="4"/>
        <v>33396.403047167842</v>
      </c>
      <c r="E449" s="22">
        <f t="shared" si="5"/>
        <v>340077.25563452765</v>
      </c>
    </row>
    <row r="450" spans="1:5" x14ac:dyDescent="0.25">
      <c r="A450" s="21">
        <v>46508</v>
      </c>
      <c r="C450" s="22">
        <f t="shared" si="3"/>
        <v>202934.40637422603</v>
      </c>
      <c r="D450" s="22">
        <f t="shared" si="4"/>
        <v>48582.715650550526</v>
      </c>
      <c r="E450" s="22">
        <f t="shared" si="5"/>
        <v>357286.09709790151</v>
      </c>
    </row>
    <row r="451" spans="1:5" x14ac:dyDescent="0.25">
      <c r="A451" s="21">
        <v>46539</v>
      </c>
      <c r="C451" s="22">
        <f t="shared" si="3"/>
        <v>213662.77130821213</v>
      </c>
      <c r="D451" s="22">
        <f t="shared" si="4"/>
        <v>58299.864175943512</v>
      </c>
      <c r="E451" s="22">
        <f t="shared" si="5"/>
        <v>369025.67844048073</v>
      </c>
    </row>
    <row r="452" spans="1:5" x14ac:dyDescent="0.25">
      <c r="A452" s="21">
        <v>46569</v>
      </c>
      <c r="C452" s="22">
        <f t="shared" si="3"/>
        <v>188197.82696851389</v>
      </c>
      <c r="D452" s="22">
        <f t="shared" si="4"/>
        <v>31823.729404946644</v>
      </c>
      <c r="E452" s="22">
        <f t="shared" si="5"/>
        <v>344571.92453208112</v>
      </c>
    </row>
    <row r="453" spans="1:5" x14ac:dyDescent="0.25">
      <c r="A453" s="21">
        <v>46600</v>
      </c>
      <c r="C453" s="22">
        <f t="shared" si="3"/>
        <v>196981.72295558572</v>
      </c>
      <c r="D453" s="22">
        <f t="shared" si="4"/>
        <v>39596.439460457565</v>
      </c>
      <c r="E453" s="22">
        <f t="shared" si="5"/>
        <v>354367.00645071384</v>
      </c>
    </row>
    <row r="454" spans="1:5" x14ac:dyDescent="0.25">
      <c r="A454" s="21">
        <v>46631</v>
      </c>
      <c r="C454" s="22">
        <f t="shared" si="3"/>
        <v>191315.31240068507</v>
      </c>
      <c r="D454" s="22">
        <f t="shared" si="4"/>
        <v>30663.010169105575</v>
      </c>
      <c r="E454" s="22">
        <f t="shared" si="5"/>
        <v>351967.61463226459</v>
      </c>
    </row>
    <row r="455" spans="1:5" x14ac:dyDescent="0.25">
      <c r="A455" s="21">
        <v>46661</v>
      </c>
      <c r="C455" s="22">
        <f t="shared" si="3"/>
        <v>187950.27784138152</v>
      </c>
      <c r="D455" s="22">
        <f t="shared" si="4"/>
        <v>26300.847639493964</v>
      </c>
      <c r="E455" s="22">
        <f t="shared" si="5"/>
        <v>349599.70804326911</v>
      </c>
    </row>
    <row r="456" spans="1:5" x14ac:dyDescent="0.25">
      <c r="A456" s="21">
        <v>46692</v>
      </c>
      <c r="C456" s="22">
        <f t="shared" si="3"/>
        <v>204147.8548747598</v>
      </c>
      <c r="D456" s="22">
        <f t="shared" si="4"/>
        <v>41501.066522337322</v>
      </c>
      <c r="E456" s="22">
        <f t="shared" si="5"/>
        <v>366794.64322718227</v>
      </c>
    </row>
    <row r="457" spans="1:5" x14ac:dyDescent="0.25">
      <c r="A457" s="21">
        <v>46722</v>
      </c>
      <c r="C457" s="22">
        <f t="shared" si="3"/>
        <v>214876.2198087459</v>
      </c>
      <c r="D457" s="22">
        <f t="shared" si="4"/>
        <v>51231.827159656124</v>
      </c>
      <c r="E457" s="22">
        <f t="shared" si="5"/>
        <v>378520.6124578357</v>
      </c>
    </row>
    <row r="458" spans="1:5" x14ac:dyDescent="0.25">
      <c r="A458" s="21">
        <v>46753</v>
      </c>
      <c r="C458" s="22">
        <f t="shared" ref="C458:C491" si="6">_xlfn.FORECAST.ETS(A458,$B$2:$B$393,$A$2:$A$393,1,1)</f>
        <v>189411.27546904766</v>
      </c>
      <c r="D458" s="22">
        <f t="shared" ref="D458:D489" si="7">C458-_xlfn.FORECAST.ETS.CONFINT(A458,$B$2:$B$393,$A$2:$A$393,0.95,1,1)</f>
        <v>24769.016799274395</v>
      </c>
      <c r="E458" s="22">
        <f t="shared" ref="E458:E491" si="8">C458+_xlfn.FORECAST.ETS.CONFINT(A458,$B$2:$B$393,$A$2:$A$393,0.95,1,1)</f>
        <v>354053.53413882095</v>
      </c>
    </row>
    <row r="459" spans="1:5" x14ac:dyDescent="0.25">
      <c r="A459" s="21">
        <v>46784</v>
      </c>
      <c r="C459" s="22">
        <f t="shared" si="6"/>
        <v>198195.17145611945</v>
      </c>
      <c r="D459" s="22">
        <f t="shared" si="7"/>
        <v>32554.769840338588</v>
      </c>
      <c r="E459" s="22">
        <f t="shared" si="8"/>
        <v>363835.57307190029</v>
      </c>
    </row>
    <row r="460" spans="1:5" x14ac:dyDescent="0.25">
      <c r="A460" s="21">
        <v>46813</v>
      </c>
      <c r="C460" s="22">
        <f t="shared" si="6"/>
        <v>192528.7609012188</v>
      </c>
      <c r="D460" s="22">
        <f t="shared" si="7"/>
        <v>23714.894192120701</v>
      </c>
      <c r="E460" s="22">
        <f t="shared" si="8"/>
        <v>361342.62761031691</v>
      </c>
    </row>
    <row r="461" spans="1:5" x14ac:dyDescent="0.25">
      <c r="A461" s="21">
        <v>46844</v>
      </c>
      <c r="C461" s="22">
        <f t="shared" si="6"/>
        <v>189163.72634191526</v>
      </c>
      <c r="D461" s="22">
        <f t="shared" si="7"/>
        <v>19363.911454419111</v>
      </c>
      <c r="E461" s="22">
        <f t="shared" si="8"/>
        <v>358963.54122941138</v>
      </c>
    </row>
    <row r="462" spans="1:5" x14ac:dyDescent="0.25">
      <c r="A462" s="21">
        <v>46874</v>
      </c>
      <c r="C462" s="22">
        <f t="shared" si="6"/>
        <v>205361.30337529353</v>
      </c>
      <c r="D462" s="22">
        <f t="shared" si="7"/>
        <v>34575.075299902906</v>
      </c>
      <c r="E462" s="22">
        <f t="shared" si="8"/>
        <v>376147.53145068418</v>
      </c>
    </row>
    <row r="463" spans="1:5" x14ac:dyDescent="0.25">
      <c r="A463" s="21">
        <v>46905</v>
      </c>
      <c r="C463" s="22">
        <f t="shared" si="6"/>
        <v>216089.66830927963</v>
      </c>
      <c r="D463" s="22">
        <f t="shared" si="7"/>
        <v>44316.550827685336</v>
      </c>
      <c r="E463" s="22">
        <f t="shared" si="8"/>
        <v>387862.78579087392</v>
      </c>
    </row>
    <row r="464" spans="1:5" x14ac:dyDescent="0.25">
      <c r="A464" s="21">
        <v>46935</v>
      </c>
      <c r="C464" s="22">
        <f t="shared" si="6"/>
        <v>190624.72396958139</v>
      </c>
      <c r="D464" s="22">
        <f t="shared" si="7"/>
        <v>17864.229914658441</v>
      </c>
      <c r="E464" s="22">
        <f t="shared" si="8"/>
        <v>363385.21802450437</v>
      </c>
    </row>
    <row r="465" spans="1:5" x14ac:dyDescent="0.25">
      <c r="A465" s="21">
        <v>46966</v>
      </c>
      <c r="C465" s="22">
        <f t="shared" si="6"/>
        <v>199408.61995665322</v>
      </c>
      <c r="D465" s="22">
        <f t="shared" si="7"/>
        <v>25660.251465377747</v>
      </c>
      <c r="E465" s="22">
        <f t="shared" si="8"/>
        <v>373156.98844792868</v>
      </c>
    </row>
    <row r="466" spans="1:5" x14ac:dyDescent="0.25">
      <c r="A466" s="21">
        <v>46997</v>
      </c>
      <c r="C466" s="22">
        <f t="shared" si="6"/>
        <v>193742.20940175257</v>
      </c>
      <c r="D466" s="22">
        <f t="shared" si="7"/>
        <v>16902.009227158385</v>
      </c>
      <c r="E466" s="22">
        <f t="shared" si="8"/>
        <v>370582.40957634675</v>
      </c>
    </row>
    <row r="467" spans="1:5" x14ac:dyDescent="0.25">
      <c r="A467" s="21">
        <v>47027</v>
      </c>
      <c r="C467" s="22">
        <f t="shared" si="6"/>
        <v>190377.17484244902</v>
      </c>
      <c r="D467" s="22">
        <f t="shared" si="7"/>
        <v>12559.770984447765</v>
      </c>
      <c r="E467" s="22">
        <f t="shared" si="8"/>
        <v>368194.57870045025</v>
      </c>
    </row>
    <row r="468" spans="1:5" x14ac:dyDescent="0.25">
      <c r="A468" s="21">
        <v>47058</v>
      </c>
      <c r="C468" s="22">
        <f t="shared" si="6"/>
        <v>206574.75187582726</v>
      </c>
      <c r="D468" s="22">
        <f t="shared" si="7"/>
        <v>27779.49335084582</v>
      </c>
      <c r="E468" s="22">
        <f t="shared" si="8"/>
        <v>385370.01040080871</v>
      </c>
    </row>
    <row r="469" spans="1:5" x14ac:dyDescent="0.25">
      <c r="A469" s="21">
        <v>47088</v>
      </c>
      <c r="C469" s="22">
        <f t="shared" si="6"/>
        <v>217303.11680981336</v>
      </c>
      <c r="D469" s="22">
        <f t="shared" si="7"/>
        <v>37529.344892630761</v>
      </c>
      <c r="E469" s="22">
        <f t="shared" si="8"/>
        <v>397076.88872699597</v>
      </c>
    </row>
    <row r="470" spans="1:5" x14ac:dyDescent="0.25">
      <c r="A470" s="21">
        <v>47119</v>
      </c>
      <c r="C470" s="22">
        <f t="shared" si="6"/>
        <v>191838.17247011513</v>
      </c>
      <c r="D470" s="22">
        <f t="shared" si="7"/>
        <v>11085.22086864739</v>
      </c>
      <c r="E470" s="22">
        <f t="shared" si="8"/>
        <v>372591.12407158286</v>
      </c>
    </row>
    <row r="471" spans="1:5" x14ac:dyDescent="0.25">
      <c r="A471" s="21">
        <v>47150</v>
      </c>
      <c r="C471" s="22">
        <f t="shared" si="6"/>
        <v>200622.06845718695</v>
      </c>
      <c r="D471" s="22">
        <f t="shared" si="7"/>
        <v>18889.263482841954</v>
      </c>
      <c r="E471" s="22">
        <f t="shared" si="8"/>
        <v>382354.87343153195</v>
      </c>
    </row>
    <row r="472" spans="1:5" x14ac:dyDescent="0.25">
      <c r="A472" s="21">
        <v>47178</v>
      </c>
      <c r="C472" s="22">
        <f t="shared" si="6"/>
        <v>194955.6579022863</v>
      </c>
      <c r="D472" s="22">
        <f t="shared" si="7"/>
        <v>10202.869422599615</v>
      </c>
      <c r="E472" s="22">
        <f t="shared" si="8"/>
        <v>379708.44638197299</v>
      </c>
    </row>
    <row r="473" spans="1:5" x14ac:dyDescent="0.25">
      <c r="A473" s="21">
        <v>47209</v>
      </c>
      <c r="C473" s="22">
        <f t="shared" si="6"/>
        <v>191590.62334298276</v>
      </c>
      <c r="D473" s="22">
        <f t="shared" si="7"/>
        <v>5867.3871912226896</v>
      </c>
      <c r="E473" s="22">
        <f t="shared" si="8"/>
        <v>377313.85949474282</v>
      </c>
    </row>
    <row r="474" spans="1:5" x14ac:dyDescent="0.25">
      <c r="A474" s="21">
        <v>47239</v>
      </c>
      <c r="C474" s="22">
        <f t="shared" si="6"/>
        <v>207788.20037636103</v>
      </c>
      <c r="D474" s="22">
        <f t="shared" si="7"/>
        <v>21093.716529308324</v>
      </c>
      <c r="E474" s="22">
        <f t="shared" si="8"/>
        <v>394482.6842234137</v>
      </c>
    </row>
    <row r="475" spans="1:5" x14ac:dyDescent="0.25">
      <c r="A475" s="21">
        <v>47270</v>
      </c>
      <c r="C475" s="22">
        <f t="shared" si="6"/>
        <v>218516.56531034713</v>
      </c>
      <c r="D475" s="22">
        <f t="shared" si="7"/>
        <v>30850.028573988326</v>
      </c>
      <c r="E475" s="22">
        <f t="shared" si="8"/>
        <v>406183.1020467059</v>
      </c>
    </row>
    <row r="476" spans="1:5" x14ac:dyDescent="0.25">
      <c r="A476" s="21">
        <v>47300</v>
      </c>
      <c r="C476" s="22">
        <f t="shared" si="6"/>
        <v>193051.62097064889</v>
      </c>
      <c r="D476" s="22">
        <f t="shared" si="7"/>
        <v>4412.2210970227316</v>
      </c>
      <c r="E476" s="22">
        <f t="shared" si="8"/>
        <v>381691.02084427502</v>
      </c>
    </row>
    <row r="477" spans="1:5" x14ac:dyDescent="0.25">
      <c r="A477" s="21">
        <v>47331</v>
      </c>
      <c r="C477" s="22">
        <f t="shared" si="6"/>
        <v>201835.51695772071</v>
      </c>
      <c r="D477" s="22">
        <f t="shared" si="7"/>
        <v>12222.438758984965</v>
      </c>
      <c r="E477" s="22">
        <f t="shared" si="8"/>
        <v>391448.59515645646</v>
      </c>
    </row>
    <row r="478" spans="1:5" x14ac:dyDescent="0.25">
      <c r="A478" s="21">
        <v>47362</v>
      </c>
      <c r="C478" s="22">
        <f t="shared" si="6"/>
        <v>196169.10640282006</v>
      </c>
      <c r="D478" s="22">
        <f t="shared" si="7"/>
        <v>3599.749603411532</v>
      </c>
      <c r="E478" s="22">
        <f t="shared" si="8"/>
        <v>388738.4632022286</v>
      </c>
    </row>
    <row r="479" spans="1:5" x14ac:dyDescent="0.25">
      <c r="A479" s="21">
        <v>47392</v>
      </c>
      <c r="C479" s="22">
        <f t="shared" si="6"/>
        <v>192804.07184351649</v>
      </c>
      <c r="D479" s="22">
        <f t="shared" si="7"/>
        <v>-730.62105842708843</v>
      </c>
      <c r="E479" s="22">
        <f t="shared" si="8"/>
        <v>386338.76474546007</v>
      </c>
    </row>
    <row r="480" spans="1:5" x14ac:dyDescent="0.25">
      <c r="A480" s="21">
        <v>47423</v>
      </c>
      <c r="C480" s="22">
        <f t="shared" si="6"/>
        <v>209001.64887689476</v>
      </c>
      <c r="D480" s="22">
        <f t="shared" si="7"/>
        <v>14500.699241424853</v>
      </c>
      <c r="E480" s="22">
        <f t="shared" si="8"/>
        <v>403502.59851236467</v>
      </c>
    </row>
    <row r="481" spans="1:5" x14ac:dyDescent="0.25">
      <c r="A481" s="21">
        <v>47453</v>
      </c>
      <c r="C481" s="22">
        <f t="shared" si="6"/>
        <v>219730.01381088086</v>
      </c>
      <c r="D481" s="22">
        <f t="shared" si="7"/>
        <v>24261.88357379532</v>
      </c>
      <c r="E481" s="22">
        <f t="shared" si="8"/>
        <v>415198.1440479664</v>
      </c>
    </row>
    <row r="482" spans="1:5" x14ac:dyDescent="0.25">
      <c r="A482" s="21">
        <v>47484</v>
      </c>
      <c r="C482" s="22">
        <f t="shared" si="6"/>
        <v>194265.06947118262</v>
      </c>
      <c r="D482" s="22">
        <f t="shared" si="7"/>
        <v>-2171.168395947665</v>
      </c>
      <c r="E482" s="22">
        <f t="shared" si="8"/>
        <v>390701.30733831291</v>
      </c>
    </row>
    <row r="483" spans="1:5" x14ac:dyDescent="0.25">
      <c r="A483" s="21">
        <v>47515</v>
      </c>
      <c r="C483" s="22">
        <f t="shared" si="6"/>
        <v>203048.96545825445</v>
      </c>
      <c r="D483" s="22">
        <f t="shared" si="7"/>
        <v>5643.6898473361798</v>
      </c>
      <c r="E483" s="22">
        <f t="shared" si="8"/>
        <v>400454.24106917274</v>
      </c>
    </row>
    <row r="484" spans="1:5" x14ac:dyDescent="0.25">
      <c r="A484" s="21">
        <v>47543</v>
      </c>
      <c r="C484" s="22">
        <f t="shared" si="6"/>
        <v>197382.5549033538</v>
      </c>
      <c r="D484" s="22">
        <f t="shared" si="7"/>
        <v>-2922.1519917105325</v>
      </c>
      <c r="E484" s="22">
        <f t="shared" si="8"/>
        <v>397687.26179841813</v>
      </c>
    </row>
    <row r="485" spans="1:5" x14ac:dyDescent="0.25">
      <c r="A485" s="21">
        <v>47574</v>
      </c>
      <c r="C485" s="22">
        <f t="shared" si="6"/>
        <v>194017.52034405025</v>
      </c>
      <c r="D485" s="22">
        <f t="shared" si="7"/>
        <v>-7248.7860012342571</v>
      </c>
      <c r="E485" s="22">
        <f t="shared" si="8"/>
        <v>395283.82668933476</v>
      </c>
    </row>
    <row r="486" spans="1:5" x14ac:dyDescent="0.25">
      <c r="A486" s="21">
        <v>47604</v>
      </c>
      <c r="C486" s="22">
        <f t="shared" si="6"/>
        <v>210215.09737742852</v>
      </c>
      <c r="D486" s="22">
        <f t="shared" si="7"/>
        <v>7986.1725750293699</v>
      </c>
      <c r="E486" s="22">
        <f t="shared" si="8"/>
        <v>412444.02217982768</v>
      </c>
    </row>
    <row r="487" spans="1:5" x14ac:dyDescent="0.25">
      <c r="A487" s="21">
        <v>47635</v>
      </c>
      <c r="C487" s="22">
        <f t="shared" si="6"/>
        <v>220943.46231141462</v>
      </c>
      <c r="D487" s="22">
        <f t="shared" si="7"/>
        <v>17750.898279672925</v>
      </c>
      <c r="E487" s="22">
        <f t="shared" si="8"/>
        <v>424136.02634315635</v>
      </c>
    </row>
    <row r="488" spans="1:5" x14ac:dyDescent="0.25">
      <c r="A488" s="21">
        <v>47665</v>
      </c>
      <c r="C488" s="22">
        <f t="shared" si="6"/>
        <v>195478.51797171636</v>
      </c>
      <c r="D488" s="22">
        <f t="shared" si="7"/>
        <v>-8678.7077783053392</v>
      </c>
      <c r="E488" s="22">
        <f t="shared" si="8"/>
        <v>399635.74372173805</v>
      </c>
    </row>
    <row r="489" spans="1:5" x14ac:dyDescent="0.25">
      <c r="A489" s="21">
        <v>47696</v>
      </c>
      <c r="C489" s="22">
        <f t="shared" si="6"/>
        <v>204262.41395878821</v>
      </c>
      <c r="D489" s="22">
        <f t="shared" si="7"/>
        <v>-860.49766759344493</v>
      </c>
      <c r="E489" s="22">
        <f t="shared" si="8"/>
        <v>409385.32558516983</v>
      </c>
    </row>
    <row r="490" spans="1:5" x14ac:dyDescent="0.25">
      <c r="A490" s="21">
        <v>47727</v>
      </c>
      <c r="C490" s="22">
        <f t="shared" si="6"/>
        <v>198596.00340388753</v>
      </c>
      <c r="D490" s="22">
        <f t="shared" ref="D490:D491" si="9">C490-_xlfn.FORECAST.ETS.CONFINT(A490,$B$2:$B$393,$A$2:$A$393,0.95,1,1)</f>
        <v>-9375.3272037995048</v>
      </c>
      <c r="E490" s="22">
        <f t="shared" si="8"/>
        <v>406567.33401157457</v>
      </c>
    </row>
    <row r="491" spans="1:5" x14ac:dyDescent="0.25">
      <c r="A491" s="21">
        <v>47757</v>
      </c>
      <c r="C491" s="22">
        <f t="shared" si="6"/>
        <v>195230.96884458399</v>
      </c>
      <c r="D491" s="22">
        <f t="shared" si="9"/>
        <v>-13699.38512900268</v>
      </c>
      <c r="E491" s="22">
        <f t="shared" si="8"/>
        <v>404161.32281817065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3"/>
  <sheetViews>
    <sheetView workbookViewId="0">
      <selection activeCell="H5" sqref="H5"/>
    </sheetView>
  </sheetViews>
  <sheetFormatPr defaultRowHeight="15" x14ac:dyDescent="0.25"/>
  <cols>
    <col min="1" max="1" width="10.7109375" bestFit="1" customWidth="1"/>
  </cols>
  <sheetData>
    <row r="1" spans="1:2" x14ac:dyDescent="0.25">
      <c r="B1" s="1"/>
    </row>
    <row r="2" spans="1:2" x14ac:dyDescent="0.25">
      <c r="A2" s="2"/>
      <c r="B2" s="1"/>
    </row>
    <row r="3" spans="1:2" x14ac:dyDescent="0.25">
      <c r="A3" s="2"/>
      <c r="B3" s="1"/>
    </row>
    <row r="4" spans="1:2" x14ac:dyDescent="0.25">
      <c r="A4" s="2"/>
      <c r="B4" s="1"/>
    </row>
    <row r="5" spans="1:2" x14ac:dyDescent="0.25">
      <c r="A5" s="2"/>
      <c r="B5" s="1"/>
    </row>
    <row r="6" spans="1:2" x14ac:dyDescent="0.25">
      <c r="A6" s="2"/>
      <c r="B6" s="1"/>
    </row>
    <row r="7" spans="1:2" x14ac:dyDescent="0.25">
      <c r="A7" s="2"/>
      <c r="B7" s="1"/>
    </row>
    <row r="8" spans="1:2" x14ac:dyDescent="0.25">
      <c r="A8" s="2"/>
      <c r="B8" s="1"/>
    </row>
    <row r="9" spans="1:2" x14ac:dyDescent="0.25">
      <c r="A9" s="2"/>
      <c r="B9" s="1"/>
    </row>
    <row r="10" spans="1:2" x14ac:dyDescent="0.25">
      <c r="A10" s="2"/>
      <c r="B10" s="1"/>
    </row>
    <row r="11" spans="1:2" x14ac:dyDescent="0.25">
      <c r="A11" s="2"/>
      <c r="B11" s="1"/>
    </row>
    <row r="12" spans="1:2" x14ac:dyDescent="0.25">
      <c r="A12" s="2"/>
      <c r="B12" s="1"/>
    </row>
    <row r="13" spans="1:2" x14ac:dyDescent="0.25">
      <c r="A13" s="2"/>
      <c r="B13" s="1"/>
    </row>
    <row r="14" spans="1:2" x14ac:dyDescent="0.25">
      <c r="A14" s="2"/>
      <c r="B14" s="1"/>
    </row>
    <row r="15" spans="1:2" x14ac:dyDescent="0.25">
      <c r="A15" s="2"/>
      <c r="B15" s="1"/>
    </row>
    <row r="16" spans="1:2" x14ac:dyDescent="0.25">
      <c r="A16" s="2"/>
      <c r="B16" s="1"/>
    </row>
    <row r="17" spans="1:2" x14ac:dyDescent="0.25">
      <c r="A17" s="2"/>
      <c r="B17" s="1"/>
    </row>
    <row r="18" spans="1:2" x14ac:dyDescent="0.25">
      <c r="A18" s="2"/>
      <c r="B18" s="1"/>
    </row>
    <row r="19" spans="1:2" x14ac:dyDescent="0.25">
      <c r="A19" s="2"/>
      <c r="B19" s="1"/>
    </row>
    <row r="20" spans="1:2" x14ac:dyDescent="0.25">
      <c r="A20" s="2"/>
      <c r="B20" s="1"/>
    </row>
    <row r="21" spans="1:2" x14ac:dyDescent="0.25">
      <c r="A21" s="2"/>
      <c r="B21" s="1"/>
    </row>
    <row r="22" spans="1:2" x14ac:dyDescent="0.25">
      <c r="A22" s="2"/>
      <c r="B22" s="1"/>
    </row>
    <row r="23" spans="1:2" x14ac:dyDescent="0.25">
      <c r="A23" s="2"/>
      <c r="B23" s="1"/>
    </row>
    <row r="24" spans="1:2" x14ac:dyDescent="0.25">
      <c r="A24" s="2"/>
      <c r="B24" s="1"/>
    </row>
    <row r="25" spans="1:2" x14ac:dyDescent="0.25">
      <c r="A25" s="2"/>
      <c r="B25" s="1"/>
    </row>
    <row r="26" spans="1:2" x14ac:dyDescent="0.25">
      <c r="A26" s="2"/>
      <c r="B26" s="1"/>
    </row>
    <row r="27" spans="1:2" x14ac:dyDescent="0.25">
      <c r="A27" s="2"/>
      <c r="B27" s="1"/>
    </row>
    <row r="28" spans="1:2" x14ac:dyDescent="0.25">
      <c r="A28" s="2"/>
      <c r="B28" s="1"/>
    </row>
    <row r="29" spans="1:2" x14ac:dyDescent="0.25">
      <c r="A29" s="2"/>
      <c r="B29" s="1"/>
    </row>
    <row r="30" spans="1:2" x14ac:dyDescent="0.25">
      <c r="A30" s="2"/>
      <c r="B30" s="1"/>
    </row>
    <row r="31" spans="1:2" x14ac:dyDescent="0.25">
      <c r="A31" s="2"/>
      <c r="B31" s="1"/>
    </row>
    <row r="32" spans="1:2" x14ac:dyDescent="0.25">
      <c r="A32" s="2"/>
      <c r="B32" s="1"/>
    </row>
    <row r="33" spans="1:2" x14ac:dyDescent="0.25">
      <c r="A33" s="2"/>
      <c r="B33" s="1"/>
    </row>
    <row r="34" spans="1:2" x14ac:dyDescent="0.25">
      <c r="A34" s="2"/>
      <c r="B34" s="1"/>
    </row>
    <row r="35" spans="1:2" x14ac:dyDescent="0.25">
      <c r="A35" s="2"/>
      <c r="B35" s="1"/>
    </row>
    <row r="36" spans="1:2" x14ac:dyDescent="0.25">
      <c r="A36" s="2"/>
      <c r="B36" s="1"/>
    </row>
    <row r="37" spans="1:2" x14ac:dyDescent="0.25">
      <c r="A37" s="2"/>
      <c r="B37" s="1"/>
    </row>
    <row r="38" spans="1:2" x14ac:dyDescent="0.25">
      <c r="A38" s="2"/>
      <c r="B38" s="1"/>
    </row>
    <row r="39" spans="1:2" x14ac:dyDescent="0.25">
      <c r="A39" s="2"/>
      <c r="B39" s="1"/>
    </row>
    <row r="40" spans="1:2" x14ac:dyDescent="0.25">
      <c r="A40" s="2"/>
      <c r="B40" s="1"/>
    </row>
    <row r="41" spans="1:2" x14ac:dyDescent="0.25">
      <c r="A41" s="2"/>
      <c r="B41" s="1"/>
    </row>
    <row r="42" spans="1:2" x14ac:dyDescent="0.25">
      <c r="A42" s="2"/>
      <c r="B42" s="1"/>
    </row>
    <row r="43" spans="1:2" x14ac:dyDescent="0.25">
      <c r="A43" s="2"/>
      <c r="B43" s="1"/>
    </row>
    <row r="44" spans="1:2" x14ac:dyDescent="0.25">
      <c r="A44" s="2"/>
      <c r="B44" s="1"/>
    </row>
    <row r="45" spans="1:2" x14ac:dyDescent="0.25">
      <c r="A45" s="2"/>
      <c r="B45" s="1"/>
    </row>
    <row r="46" spans="1:2" x14ac:dyDescent="0.25">
      <c r="A46" s="2"/>
      <c r="B46" s="1"/>
    </row>
    <row r="47" spans="1:2" x14ac:dyDescent="0.25">
      <c r="A47" s="2"/>
      <c r="B47" s="1"/>
    </row>
    <row r="48" spans="1:2" x14ac:dyDescent="0.25">
      <c r="A48" s="2"/>
      <c r="B48" s="1"/>
    </row>
    <row r="49" spans="1:2" x14ac:dyDescent="0.25">
      <c r="A49" s="2"/>
      <c r="B49" s="1"/>
    </row>
    <row r="50" spans="1:2" x14ac:dyDescent="0.25">
      <c r="A50" s="2"/>
      <c r="B50" s="1"/>
    </row>
    <row r="51" spans="1:2" x14ac:dyDescent="0.25">
      <c r="A51" s="2"/>
      <c r="B51" s="1"/>
    </row>
    <row r="52" spans="1:2" x14ac:dyDescent="0.25">
      <c r="A52" s="2"/>
      <c r="B52" s="1"/>
    </row>
    <row r="53" spans="1:2" x14ac:dyDescent="0.25">
      <c r="A53" s="2"/>
      <c r="B53" s="1"/>
    </row>
    <row r="54" spans="1:2" x14ac:dyDescent="0.25">
      <c r="A54" s="2"/>
      <c r="B54" s="1"/>
    </row>
    <row r="55" spans="1:2" x14ac:dyDescent="0.25">
      <c r="A55" s="2"/>
      <c r="B55" s="1"/>
    </row>
    <row r="56" spans="1:2" x14ac:dyDescent="0.25">
      <c r="A56" s="2"/>
      <c r="B56" s="1"/>
    </row>
    <row r="57" spans="1:2" x14ac:dyDescent="0.25">
      <c r="A57" s="2"/>
      <c r="B57" s="1"/>
    </row>
    <row r="58" spans="1:2" x14ac:dyDescent="0.25">
      <c r="A58" s="2"/>
      <c r="B58" s="1"/>
    </row>
    <row r="59" spans="1:2" x14ac:dyDescent="0.25">
      <c r="A59" s="2"/>
      <c r="B59" s="1"/>
    </row>
    <row r="60" spans="1:2" x14ac:dyDescent="0.25">
      <c r="A60" s="2"/>
      <c r="B60" s="1"/>
    </row>
    <row r="61" spans="1:2" x14ac:dyDescent="0.25">
      <c r="A61" s="2"/>
      <c r="B61" s="1"/>
    </row>
    <row r="62" spans="1:2" x14ac:dyDescent="0.25">
      <c r="A62" s="2"/>
      <c r="B62" s="1"/>
    </row>
    <row r="63" spans="1:2" x14ac:dyDescent="0.25">
      <c r="A63" s="2"/>
      <c r="B63" s="1"/>
    </row>
    <row r="64" spans="1:2" x14ac:dyDescent="0.25">
      <c r="A64" s="2"/>
      <c r="B64" s="1"/>
    </row>
    <row r="65" spans="1:2" x14ac:dyDescent="0.25">
      <c r="A65" s="2"/>
      <c r="B65" s="1"/>
    </row>
    <row r="66" spans="1:2" x14ac:dyDescent="0.25">
      <c r="A66" s="2"/>
      <c r="B66" s="1"/>
    </row>
    <row r="67" spans="1:2" x14ac:dyDescent="0.25">
      <c r="A67" s="2"/>
      <c r="B67" s="1"/>
    </row>
    <row r="68" spans="1:2" x14ac:dyDescent="0.25">
      <c r="A68" s="2"/>
      <c r="B68" s="1"/>
    </row>
    <row r="69" spans="1:2" x14ac:dyDescent="0.25">
      <c r="A69" s="2"/>
      <c r="B69" s="1"/>
    </row>
    <row r="70" spans="1:2" x14ac:dyDescent="0.25">
      <c r="A70" s="2"/>
      <c r="B70" s="1"/>
    </row>
    <row r="71" spans="1:2" x14ac:dyDescent="0.25">
      <c r="A71" s="2"/>
      <c r="B71" s="1"/>
    </row>
    <row r="72" spans="1:2" x14ac:dyDescent="0.25">
      <c r="A72" s="2"/>
      <c r="B72" s="1"/>
    </row>
    <row r="73" spans="1:2" x14ac:dyDescent="0.25">
      <c r="A73" s="2"/>
      <c r="B73" s="1"/>
    </row>
    <row r="74" spans="1:2" x14ac:dyDescent="0.25">
      <c r="A74" s="2"/>
      <c r="B74" s="1"/>
    </row>
    <row r="75" spans="1:2" x14ac:dyDescent="0.25">
      <c r="A75" s="2"/>
      <c r="B75" s="1"/>
    </row>
    <row r="76" spans="1:2" x14ac:dyDescent="0.25">
      <c r="A76" s="2"/>
      <c r="B76" s="1"/>
    </row>
    <row r="77" spans="1:2" x14ac:dyDescent="0.25">
      <c r="A77" s="2"/>
      <c r="B77" s="1"/>
    </row>
    <row r="78" spans="1:2" x14ac:dyDescent="0.25">
      <c r="A78" s="2"/>
      <c r="B78" s="1"/>
    </row>
    <row r="79" spans="1:2" x14ac:dyDescent="0.25">
      <c r="A79" s="2"/>
      <c r="B79" s="1"/>
    </row>
    <row r="80" spans="1:2" x14ac:dyDescent="0.25">
      <c r="A80" s="2"/>
      <c r="B80" s="1"/>
    </row>
    <row r="81" spans="1:2" x14ac:dyDescent="0.25">
      <c r="A81" s="2"/>
      <c r="B81" s="1"/>
    </row>
    <row r="82" spans="1:2" x14ac:dyDescent="0.25">
      <c r="A82" s="2"/>
      <c r="B82" s="1"/>
    </row>
    <row r="83" spans="1:2" x14ac:dyDescent="0.25">
      <c r="A83" s="2"/>
      <c r="B83" s="1"/>
    </row>
    <row r="84" spans="1:2" x14ac:dyDescent="0.25">
      <c r="A84" s="2"/>
      <c r="B84" s="1"/>
    </row>
    <row r="85" spans="1:2" x14ac:dyDescent="0.25">
      <c r="A85" s="2"/>
      <c r="B85" s="1"/>
    </row>
    <row r="86" spans="1:2" x14ac:dyDescent="0.25">
      <c r="A86" s="2"/>
      <c r="B86" s="1"/>
    </row>
    <row r="87" spans="1:2" x14ac:dyDescent="0.25">
      <c r="A87" s="2"/>
      <c r="B87" s="1"/>
    </row>
    <row r="88" spans="1:2" x14ac:dyDescent="0.25">
      <c r="A88" s="2"/>
      <c r="B88" s="1"/>
    </row>
    <row r="89" spans="1:2" x14ac:dyDescent="0.25">
      <c r="A89" s="2"/>
      <c r="B89" s="1"/>
    </row>
    <row r="90" spans="1:2" x14ac:dyDescent="0.25">
      <c r="A90" s="2"/>
      <c r="B90" s="1"/>
    </row>
    <row r="91" spans="1:2" x14ac:dyDescent="0.25">
      <c r="A91" s="2"/>
      <c r="B91" s="1"/>
    </row>
    <row r="92" spans="1:2" x14ac:dyDescent="0.25">
      <c r="A92" s="2"/>
      <c r="B92" s="1"/>
    </row>
    <row r="93" spans="1:2" x14ac:dyDescent="0.25">
      <c r="A93" s="2"/>
      <c r="B93" s="1"/>
    </row>
    <row r="94" spans="1:2" x14ac:dyDescent="0.25">
      <c r="A94" s="2"/>
      <c r="B94" s="1"/>
    </row>
    <row r="95" spans="1:2" x14ac:dyDescent="0.25">
      <c r="A95" s="2"/>
      <c r="B95" s="1"/>
    </row>
    <row r="96" spans="1:2" x14ac:dyDescent="0.25">
      <c r="A96" s="2"/>
      <c r="B96" s="1"/>
    </row>
    <row r="97" spans="1:2" x14ac:dyDescent="0.25">
      <c r="A97" s="2"/>
      <c r="B97" s="1"/>
    </row>
    <row r="98" spans="1:2" x14ac:dyDescent="0.25">
      <c r="A98" s="2"/>
      <c r="B98" s="1"/>
    </row>
    <row r="99" spans="1:2" x14ac:dyDescent="0.25">
      <c r="A99" s="2"/>
      <c r="B99" s="1"/>
    </row>
    <row r="100" spans="1:2" x14ac:dyDescent="0.25">
      <c r="A100" s="2"/>
      <c r="B100" s="1"/>
    </row>
    <row r="101" spans="1:2" x14ac:dyDescent="0.25">
      <c r="A101" s="2"/>
      <c r="B101" s="1"/>
    </row>
    <row r="102" spans="1:2" x14ac:dyDescent="0.25">
      <c r="A102" s="2"/>
      <c r="B102" s="1"/>
    </row>
    <row r="103" spans="1:2" x14ac:dyDescent="0.25">
      <c r="A103" s="2"/>
      <c r="B103" s="1"/>
    </row>
    <row r="104" spans="1:2" x14ac:dyDescent="0.25">
      <c r="A104" s="2"/>
      <c r="B104" s="1"/>
    </row>
    <row r="105" spans="1:2" x14ac:dyDescent="0.25">
      <c r="A105" s="2"/>
      <c r="B105" s="1"/>
    </row>
    <row r="106" spans="1:2" x14ac:dyDescent="0.25">
      <c r="A106" s="2"/>
      <c r="B106" s="1"/>
    </row>
    <row r="107" spans="1:2" x14ac:dyDescent="0.25">
      <c r="A107" s="2"/>
      <c r="B107" s="1"/>
    </row>
    <row r="108" spans="1:2" x14ac:dyDescent="0.25">
      <c r="A108" s="2"/>
      <c r="B108" s="1"/>
    </row>
    <row r="109" spans="1:2" x14ac:dyDescent="0.25">
      <c r="A109" s="2"/>
      <c r="B109" s="1"/>
    </row>
    <row r="110" spans="1:2" x14ac:dyDescent="0.25">
      <c r="A110" s="2"/>
      <c r="B110" s="1"/>
    </row>
    <row r="111" spans="1:2" x14ac:dyDescent="0.25">
      <c r="A111" s="2"/>
      <c r="B111" s="1"/>
    </row>
    <row r="112" spans="1:2" x14ac:dyDescent="0.25">
      <c r="A112" s="2"/>
      <c r="B112" s="1"/>
    </row>
    <row r="113" spans="1:2" x14ac:dyDescent="0.25">
      <c r="A113" s="2"/>
      <c r="B113" s="1"/>
    </row>
    <row r="114" spans="1:2" x14ac:dyDescent="0.25">
      <c r="A114" s="2"/>
      <c r="B114" s="1"/>
    </row>
    <row r="115" spans="1:2" x14ac:dyDescent="0.25">
      <c r="A115" s="2"/>
      <c r="B115" s="1"/>
    </row>
    <row r="116" spans="1:2" x14ac:dyDescent="0.25">
      <c r="A116" s="2"/>
      <c r="B116" s="1"/>
    </row>
    <row r="117" spans="1:2" x14ac:dyDescent="0.25">
      <c r="A117" s="2"/>
      <c r="B117" s="1"/>
    </row>
    <row r="118" spans="1:2" x14ac:dyDescent="0.25">
      <c r="A118" s="2"/>
      <c r="B118" s="1"/>
    </row>
    <row r="119" spans="1:2" x14ac:dyDescent="0.25">
      <c r="A119" s="2"/>
      <c r="B119" s="1"/>
    </row>
    <row r="120" spans="1:2" x14ac:dyDescent="0.25">
      <c r="A120" s="2"/>
      <c r="B120" s="1"/>
    </row>
    <row r="121" spans="1:2" x14ac:dyDescent="0.25">
      <c r="A121" s="2"/>
      <c r="B121" s="1"/>
    </row>
    <row r="122" spans="1:2" x14ac:dyDescent="0.25">
      <c r="A122" s="2"/>
      <c r="B122" s="1"/>
    </row>
    <row r="123" spans="1:2" x14ac:dyDescent="0.25">
      <c r="A123" s="2"/>
      <c r="B123" s="1"/>
    </row>
    <row r="124" spans="1:2" x14ac:dyDescent="0.25">
      <c r="A124" s="2"/>
      <c r="B124" s="1"/>
    </row>
    <row r="125" spans="1:2" x14ac:dyDescent="0.25">
      <c r="A125" s="2"/>
      <c r="B125" s="1"/>
    </row>
    <row r="126" spans="1:2" x14ac:dyDescent="0.25">
      <c r="A126" s="2"/>
      <c r="B126" s="1"/>
    </row>
    <row r="127" spans="1:2" x14ac:dyDescent="0.25">
      <c r="A127" s="2"/>
      <c r="B127" s="1"/>
    </row>
    <row r="128" spans="1:2" x14ac:dyDescent="0.25">
      <c r="A128" s="2"/>
      <c r="B128" s="1"/>
    </row>
    <row r="129" spans="1:2" x14ac:dyDescent="0.25">
      <c r="A129" s="2"/>
      <c r="B129" s="1"/>
    </row>
    <row r="130" spans="1:2" x14ac:dyDescent="0.25">
      <c r="A130" s="2"/>
      <c r="B130" s="1"/>
    </row>
    <row r="131" spans="1:2" x14ac:dyDescent="0.25">
      <c r="A131" s="2"/>
      <c r="B131" s="1"/>
    </row>
    <row r="132" spans="1:2" x14ac:dyDescent="0.25">
      <c r="A132" s="2"/>
      <c r="B132" s="1"/>
    </row>
    <row r="133" spans="1:2" x14ac:dyDescent="0.25">
      <c r="A133" s="2"/>
      <c r="B133" s="1"/>
    </row>
    <row r="134" spans="1:2" x14ac:dyDescent="0.25">
      <c r="A134" s="2"/>
      <c r="B134" s="1"/>
    </row>
    <row r="135" spans="1:2" x14ac:dyDescent="0.25">
      <c r="A135" s="2"/>
      <c r="B135" s="1"/>
    </row>
    <row r="136" spans="1:2" x14ac:dyDescent="0.25">
      <c r="A136" s="2"/>
      <c r="B136" s="1"/>
    </row>
    <row r="137" spans="1:2" x14ac:dyDescent="0.25">
      <c r="A137" s="2"/>
      <c r="B137" s="1"/>
    </row>
    <row r="138" spans="1:2" x14ac:dyDescent="0.25">
      <c r="A138" s="2"/>
      <c r="B138" s="1"/>
    </row>
    <row r="139" spans="1:2" x14ac:dyDescent="0.25">
      <c r="A139" s="2"/>
      <c r="B139" s="1"/>
    </row>
    <row r="140" spans="1:2" x14ac:dyDescent="0.25">
      <c r="A140" s="2"/>
      <c r="B140" s="1"/>
    </row>
    <row r="141" spans="1:2" x14ac:dyDescent="0.25">
      <c r="A141" s="2"/>
      <c r="B141" s="1"/>
    </row>
    <row r="142" spans="1:2" x14ac:dyDescent="0.25">
      <c r="A142" s="2"/>
      <c r="B142" s="1"/>
    </row>
    <row r="143" spans="1:2" x14ac:dyDescent="0.25">
      <c r="A143" s="2"/>
      <c r="B143" s="1"/>
    </row>
    <row r="144" spans="1:2" x14ac:dyDescent="0.25">
      <c r="A144" s="2"/>
      <c r="B144" s="1"/>
    </row>
    <row r="145" spans="1:2" x14ac:dyDescent="0.25">
      <c r="A145" s="2"/>
      <c r="B145" s="1"/>
    </row>
    <row r="146" spans="1:2" x14ac:dyDescent="0.25">
      <c r="A146" s="2"/>
      <c r="B146" s="1"/>
    </row>
    <row r="147" spans="1:2" x14ac:dyDescent="0.25">
      <c r="A147" s="2"/>
      <c r="B147" s="1"/>
    </row>
    <row r="148" spans="1:2" x14ac:dyDescent="0.25">
      <c r="A148" s="2"/>
      <c r="B148" s="1"/>
    </row>
    <row r="149" spans="1:2" x14ac:dyDescent="0.25">
      <c r="A149" s="2"/>
      <c r="B149" s="1"/>
    </row>
    <row r="150" spans="1:2" x14ac:dyDescent="0.25">
      <c r="A150" s="2"/>
      <c r="B150" s="1"/>
    </row>
    <row r="151" spans="1:2" x14ac:dyDescent="0.25">
      <c r="A151" s="2"/>
      <c r="B151" s="1"/>
    </row>
    <row r="152" spans="1:2" x14ac:dyDescent="0.25">
      <c r="A152" s="2"/>
      <c r="B152" s="1"/>
    </row>
    <row r="153" spans="1:2" x14ac:dyDescent="0.25">
      <c r="A153" s="2"/>
      <c r="B153" s="1"/>
    </row>
    <row r="154" spans="1:2" x14ac:dyDescent="0.25">
      <c r="A154" s="2"/>
      <c r="B154" s="1"/>
    </row>
    <row r="155" spans="1:2" x14ac:dyDescent="0.25">
      <c r="A155" s="2"/>
      <c r="B155" s="1"/>
    </row>
    <row r="156" spans="1:2" x14ac:dyDescent="0.25">
      <c r="A156" s="2"/>
      <c r="B156" s="1"/>
    </row>
    <row r="157" spans="1:2" x14ac:dyDescent="0.25">
      <c r="A157" s="2"/>
      <c r="B157" s="1"/>
    </row>
    <row r="158" spans="1:2" x14ac:dyDescent="0.25">
      <c r="A158" s="2"/>
      <c r="B158" s="1"/>
    </row>
    <row r="159" spans="1:2" x14ac:dyDescent="0.25">
      <c r="A159" s="2"/>
      <c r="B159" s="1"/>
    </row>
    <row r="160" spans="1:2" x14ac:dyDescent="0.25">
      <c r="A160" s="2"/>
      <c r="B160" s="1"/>
    </row>
    <row r="161" spans="1:2" x14ac:dyDescent="0.25">
      <c r="A161" s="2"/>
      <c r="B161" s="1"/>
    </row>
    <row r="162" spans="1:2" x14ac:dyDescent="0.25">
      <c r="A162" s="2"/>
      <c r="B162" s="1"/>
    </row>
    <row r="163" spans="1:2" x14ac:dyDescent="0.25">
      <c r="A163" s="2"/>
      <c r="B163" s="1"/>
    </row>
    <row r="164" spans="1:2" x14ac:dyDescent="0.25">
      <c r="A164" s="2"/>
      <c r="B164" s="1"/>
    </row>
    <row r="165" spans="1:2" x14ac:dyDescent="0.25">
      <c r="A165" s="2"/>
      <c r="B165" s="1"/>
    </row>
    <row r="166" spans="1:2" x14ac:dyDescent="0.25">
      <c r="A166" s="2"/>
      <c r="B166" s="1"/>
    </row>
    <row r="167" spans="1:2" x14ac:dyDescent="0.25">
      <c r="A167" s="2"/>
      <c r="B167" s="1"/>
    </row>
    <row r="168" spans="1:2" x14ac:dyDescent="0.25">
      <c r="A168" s="2"/>
      <c r="B168" s="1"/>
    </row>
    <row r="169" spans="1:2" x14ac:dyDescent="0.25">
      <c r="A169" s="2"/>
      <c r="B169" s="1"/>
    </row>
    <row r="170" spans="1:2" x14ac:dyDescent="0.25">
      <c r="A170" s="2"/>
      <c r="B170" s="1"/>
    </row>
    <row r="171" spans="1:2" x14ac:dyDescent="0.25">
      <c r="A171" s="2"/>
      <c r="B171" s="1"/>
    </row>
    <row r="172" spans="1:2" x14ac:dyDescent="0.25">
      <c r="A172" s="2"/>
      <c r="B172" s="1"/>
    </row>
    <row r="173" spans="1:2" x14ac:dyDescent="0.25">
      <c r="A173" s="2"/>
      <c r="B173" s="1"/>
    </row>
    <row r="174" spans="1:2" x14ac:dyDescent="0.25">
      <c r="A174" s="2"/>
      <c r="B174" s="1"/>
    </row>
    <row r="175" spans="1:2" x14ac:dyDescent="0.25">
      <c r="A175" s="2"/>
      <c r="B175" s="1"/>
    </row>
    <row r="176" spans="1:2" x14ac:dyDescent="0.25">
      <c r="A176" s="2"/>
      <c r="B176" s="1"/>
    </row>
    <row r="177" spans="1:2" x14ac:dyDescent="0.25">
      <c r="A177" s="2"/>
      <c r="B177" s="1"/>
    </row>
    <row r="178" spans="1:2" x14ac:dyDescent="0.25">
      <c r="A178" s="2"/>
      <c r="B178" s="1"/>
    </row>
    <row r="179" spans="1:2" x14ac:dyDescent="0.25">
      <c r="A179" s="2"/>
      <c r="B179" s="1"/>
    </row>
    <row r="180" spans="1:2" x14ac:dyDescent="0.25">
      <c r="A180" s="2"/>
      <c r="B180" s="1"/>
    </row>
    <row r="181" spans="1:2" x14ac:dyDescent="0.25">
      <c r="A181" s="2"/>
      <c r="B181" s="1"/>
    </row>
    <row r="182" spans="1:2" x14ac:dyDescent="0.25">
      <c r="A182" s="2"/>
      <c r="B182" s="1"/>
    </row>
    <row r="183" spans="1:2" x14ac:dyDescent="0.25">
      <c r="A183" s="2"/>
      <c r="B183" s="1"/>
    </row>
    <row r="184" spans="1:2" x14ac:dyDescent="0.25">
      <c r="A184" s="2"/>
      <c r="B184" s="1"/>
    </row>
    <row r="185" spans="1:2" x14ac:dyDescent="0.25">
      <c r="A185" s="2"/>
      <c r="B185" s="1"/>
    </row>
    <row r="186" spans="1:2" x14ac:dyDescent="0.25">
      <c r="A186" s="2"/>
      <c r="B186" s="1"/>
    </row>
    <row r="187" spans="1:2" x14ac:dyDescent="0.25">
      <c r="A187" s="2"/>
      <c r="B187" s="1"/>
    </row>
    <row r="188" spans="1:2" x14ac:dyDescent="0.25">
      <c r="A188" s="2"/>
      <c r="B188" s="1"/>
    </row>
    <row r="189" spans="1:2" x14ac:dyDescent="0.25">
      <c r="A189" s="2"/>
      <c r="B189" s="1"/>
    </row>
    <row r="190" spans="1:2" x14ac:dyDescent="0.25">
      <c r="A190" s="2"/>
      <c r="B190" s="1"/>
    </row>
    <row r="191" spans="1:2" x14ac:dyDescent="0.25">
      <c r="A191" s="2"/>
      <c r="B191" s="1"/>
    </row>
    <row r="192" spans="1:2" x14ac:dyDescent="0.25">
      <c r="A192" s="2"/>
      <c r="B192" s="1"/>
    </row>
    <row r="193" spans="1:2" x14ac:dyDescent="0.25">
      <c r="A193" s="2"/>
      <c r="B193" s="1"/>
    </row>
    <row r="194" spans="1:2" x14ac:dyDescent="0.25">
      <c r="A194" s="2"/>
      <c r="B194" s="1"/>
    </row>
    <row r="195" spans="1:2" x14ac:dyDescent="0.25">
      <c r="A195" s="2"/>
      <c r="B195" s="1"/>
    </row>
    <row r="196" spans="1:2" x14ac:dyDescent="0.25">
      <c r="A196" s="2"/>
      <c r="B196" s="1"/>
    </row>
    <row r="197" spans="1:2" x14ac:dyDescent="0.25">
      <c r="A197" s="2"/>
      <c r="B197" s="1"/>
    </row>
    <row r="198" spans="1:2" x14ac:dyDescent="0.25">
      <c r="A198" s="2"/>
      <c r="B198" s="1"/>
    </row>
    <row r="199" spans="1:2" x14ac:dyDescent="0.25">
      <c r="A199" s="2"/>
      <c r="B199" s="1"/>
    </row>
    <row r="200" spans="1:2" x14ac:dyDescent="0.25">
      <c r="A200" s="2"/>
      <c r="B200" s="1"/>
    </row>
    <row r="201" spans="1:2" x14ac:dyDescent="0.25">
      <c r="A201" s="2"/>
      <c r="B201" s="1"/>
    </row>
    <row r="202" spans="1:2" x14ac:dyDescent="0.25">
      <c r="A202" s="2"/>
      <c r="B202" s="1"/>
    </row>
    <row r="203" spans="1:2" x14ac:dyDescent="0.25">
      <c r="A203" s="2"/>
      <c r="B203" s="1"/>
    </row>
    <row r="204" spans="1:2" x14ac:dyDescent="0.25">
      <c r="A204" s="2"/>
      <c r="B204" s="1"/>
    </row>
    <row r="205" spans="1:2" x14ac:dyDescent="0.25">
      <c r="A205" s="2"/>
      <c r="B205" s="1"/>
    </row>
    <row r="206" spans="1:2" x14ac:dyDescent="0.25">
      <c r="A206" s="2"/>
      <c r="B206" s="1"/>
    </row>
    <row r="207" spans="1:2" x14ac:dyDescent="0.25">
      <c r="A207" s="2"/>
      <c r="B207" s="1"/>
    </row>
    <row r="208" spans="1:2" x14ac:dyDescent="0.25">
      <c r="A208" s="2"/>
      <c r="B208" s="1"/>
    </row>
    <row r="209" spans="1:2" x14ac:dyDescent="0.25">
      <c r="A209" s="2"/>
      <c r="B209" s="1"/>
    </row>
    <row r="210" spans="1:2" x14ac:dyDescent="0.25">
      <c r="A210" s="2"/>
      <c r="B210" s="1"/>
    </row>
    <row r="211" spans="1:2" x14ac:dyDescent="0.25">
      <c r="A211" s="2"/>
      <c r="B211" s="1"/>
    </row>
    <row r="212" spans="1:2" x14ac:dyDescent="0.25">
      <c r="A212" s="2"/>
      <c r="B212" s="1"/>
    </row>
    <row r="213" spans="1:2" x14ac:dyDescent="0.25">
      <c r="A213" s="2"/>
      <c r="B213" s="1"/>
    </row>
    <row r="214" spans="1:2" x14ac:dyDescent="0.25">
      <c r="A214" s="2"/>
      <c r="B214" s="1"/>
    </row>
    <row r="215" spans="1:2" x14ac:dyDescent="0.25">
      <c r="A215" s="2"/>
      <c r="B215" s="1"/>
    </row>
    <row r="216" spans="1:2" x14ac:dyDescent="0.25">
      <c r="A216" s="2"/>
      <c r="B216" s="1"/>
    </row>
    <row r="217" spans="1:2" x14ac:dyDescent="0.25">
      <c r="A217" s="2"/>
      <c r="B217" s="1"/>
    </row>
    <row r="218" spans="1:2" x14ac:dyDescent="0.25">
      <c r="A218" s="2"/>
      <c r="B218" s="1"/>
    </row>
    <row r="219" spans="1:2" x14ac:dyDescent="0.25">
      <c r="A219" s="2"/>
      <c r="B219" s="1"/>
    </row>
    <row r="220" spans="1:2" x14ac:dyDescent="0.25">
      <c r="A220" s="2"/>
      <c r="B220" s="1"/>
    </row>
    <row r="221" spans="1:2" x14ac:dyDescent="0.25">
      <c r="A221" s="2"/>
      <c r="B221" s="1"/>
    </row>
    <row r="222" spans="1:2" x14ac:dyDescent="0.25">
      <c r="A222" s="2"/>
      <c r="B222" s="1"/>
    </row>
    <row r="223" spans="1:2" x14ac:dyDescent="0.25">
      <c r="A223" s="2"/>
      <c r="B223" s="1"/>
    </row>
    <row r="224" spans="1:2" x14ac:dyDescent="0.25">
      <c r="A224" s="2"/>
      <c r="B224" s="1"/>
    </row>
    <row r="225" spans="1:2" x14ac:dyDescent="0.25">
      <c r="A225" s="2"/>
      <c r="B225" s="1"/>
    </row>
    <row r="226" spans="1:2" x14ac:dyDescent="0.25">
      <c r="A226" s="2"/>
      <c r="B226" s="1"/>
    </row>
    <row r="227" spans="1:2" x14ac:dyDescent="0.25">
      <c r="A227" s="2"/>
      <c r="B227" s="1"/>
    </row>
    <row r="228" spans="1:2" x14ac:dyDescent="0.25">
      <c r="A228" s="2"/>
      <c r="B228" s="1"/>
    </row>
    <row r="229" spans="1:2" x14ac:dyDescent="0.25">
      <c r="A229" s="2"/>
      <c r="B229" s="1"/>
    </row>
    <row r="230" spans="1:2" x14ac:dyDescent="0.25">
      <c r="A230" s="2"/>
      <c r="B230" s="1"/>
    </row>
    <row r="231" spans="1:2" x14ac:dyDescent="0.25">
      <c r="A231" s="2"/>
      <c r="B231" s="1"/>
    </row>
    <row r="232" spans="1:2" x14ac:dyDescent="0.25">
      <c r="A232" s="2"/>
      <c r="B232" s="1"/>
    </row>
    <row r="233" spans="1:2" x14ac:dyDescent="0.25">
      <c r="A233" s="2"/>
      <c r="B233" s="1"/>
    </row>
    <row r="234" spans="1:2" x14ac:dyDescent="0.25">
      <c r="A234" s="2"/>
      <c r="B234" s="1"/>
    </row>
    <row r="235" spans="1:2" x14ac:dyDescent="0.25">
      <c r="A235" s="2"/>
      <c r="B235" s="1"/>
    </row>
    <row r="236" spans="1:2" x14ac:dyDescent="0.25">
      <c r="A236" s="2"/>
      <c r="B236" s="1"/>
    </row>
    <row r="237" spans="1:2" x14ac:dyDescent="0.25">
      <c r="A237" s="2"/>
      <c r="B237" s="1"/>
    </row>
    <row r="238" spans="1:2" x14ac:dyDescent="0.25">
      <c r="A238" s="2"/>
      <c r="B238" s="1"/>
    </row>
    <row r="239" spans="1:2" x14ac:dyDescent="0.25">
      <c r="A239" s="2"/>
      <c r="B239" s="1"/>
    </row>
    <row r="240" spans="1:2" x14ac:dyDescent="0.25">
      <c r="A240" s="2"/>
      <c r="B240" s="1"/>
    </row>
    <row r="241" spans="1:2" x14ac:dyDescent="0.25">
      <c r="A241" s="2"/>
      <c r="B241" s="1"/>
    </row>
    <row r="242" spans="1:2" x14ac:dyDescent="0.25">
      <c r="A242" s="2"/>
      <c r="B242" s="1"/>
    </row>
    <row r="243" spans="1:2" x14ac:dyDescent="0.25">
      <c r="A243" s="2"/>
      <c r="B243" s="1"/>
    </row>
    <row r="244" spans="1:2" x14ac:dyDescent="0.25">
      <c r="A244" s="2"/>
      <c r="B244" s="1"/>
    </row>
    <row r="245" spans="1:2" x14ac:dyDescent="0.25">
      <c r="A245" s="2"/>
      <c r="B245" s="1"/>
    </row>
    <row r="246" spans="1:2" x14ac:dyDescent="0.25">
      <c r="A246" s="2"/>
      <c r="B246" s="1"/>
    </row>
    <row r="247" spans="1:2" x14ac:dyDescent="0.25">
      <c r="A247" s="2"/>
      <c r="B247" s="1"/>
    </row>
    <row r="248" spans="1:2" x14ac:dyDescent="0.25">
      <c r="A248" s="2"/>
      <c r="B248" s="1"/>
    </row>
    <row r="249" spans="1:2" x14ac:dyDescent="0.25">
      <c r="A249" s="2"/>
      <c r="B249" s="1"/>
    </row>
    <row r="250" spans="1:2" x14ac:dyDescent="0.25">
      <c r="A250" s="2"/>
      <c r="B250" s="1"/>
    </row>
    <row r="251" spans="1:2" x14ac:dyDescent="0.25">
      <c r="A251" s="2"/>
      <c r="B251" s="1"/>
    </row>
    <row r="252" spans="1:2" x14ac:dyDescent="0.25">
      <c r="A252" s="2"/>
      <c r="B252" s="1"/>
    </row>
    <row r="253" spans="1:2" x14ac:dyDescent="0.25">
      <c r="A253" s="2"/>
      <c r="B253" s="1"/>
    </row>
    <row r="254" spans="1:2" x14ac:dyDescent="0.25">
      <c r="A254" s="2"/>
      <c r="B254" s="1"/>
    </row>
    <row r="255" spans="1:2" x14ac:dyDescent="0.25">
      <c r="A255" s="2"/>
      <c r="B255" s="1"/>
    </row>
    <row r="256" spans="1:2" x14ac:dyDescent="0.25">
      <c r="A256" s="2"/>
      <c r="B256" s="1"/>
    </row>
    <row r="257" spans="1:2" x14ac:dyDescent="0.25">
      <c r="A257" s="2"/>
      <c r="B257" s="1"/>
    </row>
    <row r="258" spans="1:2" x14ac:dyDescent="0.25">
      <c r="A258" s="2"/>
      <c r="B258" s="1"/>
    </row>
    <row r="259" spans="1:2" x14ac:dyDescent="0.25">
      <c r="A259" s="2"/>
      <c r="B259" s="1"/>
    </row>
    <row r="260" spans="1:2" x14ac:dyDescent="0.25">
      <c r="A260" s="2"/>
      <c r="B260" s="1"/>
    </row>
    <row r="261" spans="1:2" x14ac:dyDescent="0.25">
      <c r="A261" s="2"/>
      <c r="B261" s="1"/>
    </row>
    <row r="262" spans="1:2" x14ac:dyDescent="0.25">
      <c r="A262" s="2"/>
      <c r="B262" s="1"/>
    </row>
    <row r="263" spans="1:2" x14ac:dyDescent="0.25">
      <c r="A263" s="2"/>
      <c r="B263" s="1"/>
    </row>
    <row r="264" spans="1:2" x14ac:dyDescent="0.25">
      <c r="A264" s="2"/>
      <c r="B264" s="1"/>
    </row>
    <row r="265" spans="1:2" x14ac:dyDescent="0.25">
      <c r="A265" s="2"/>
      <c r="B265" s="1"/>
    </row>
    <row r="266" spans="1:2" x14ac:dyDescent="0.25">
      <c r="A266" s="2"/>
      <c r="B266" s="1"/>
    </row>
    <row r="267" spans="1:2" x14ac:dyDescent="0.25">
      <c r="A267" s="2"/>
      <c r="B267" s="1"/>
    </row>
    <row r="268" spans="1:2" x14ac:dyDescent="0.25">
      <c r="A268" s="2"/>
      <c r="B268" s="1"/>
    </row>
    <row r="269" spans="1:2" x14ac:dyDescent="0.25">
      <c r="A269" s="2"/>
      <c r="B269" s="1"/>
    </row>
    <row r="270" spans="1:2" x14ac:dyDescent="0.25">
      <c r="A270" s="2"/>
      <c r="B270" s="1"/>
    </row>
    <row r="271" spans="1:2" x14ac:dyDescent="0.25">
      <c r="A271" s="2"/>
      <c r="B271" s="1"/>
    </row>
    <row r="272" spans="1:2" x14ac:dyDescent="0.25">
      <c r="A272" s="2"/>
      <c r="B272" s="1"/>
    </row>
    <row r="273" spans="1:2" x14ac:dyDescent="0.25">
      <c r="A273" s="2"/>
      <c r="B273" s="1"/>
    </row>
    <row r="274" spans="1:2" x14ac:dyDescent="0.25">
      <c r="A274" s="2"/>
      <c r="B274" s="1"/>
    </row>
    <row r="275" spans="1:2" x14ac:dyDescent="0.25">
      <c r="A275" s="2"/>
      <c r="B275" s="1"/>
    </row>
    <row r="276" spans="1:2" x14ac:dyDescent="0.25">
      <c r="A276" s="2"/>
      <c r="B276" s="1"/>
    </row>
    <row r="277" spans="1:2" x14ac:dyDescent="0.25">
      <c r="A277" s="2"/>
      <c r="B277" s="1"/>
    </row>
    <row r="278" spans="1:2" x14ac:dyDescent="0.25">
      <c r="A278" s="2"/>
      <c r="B278" s="1"/>
    </row>
    <row r="279" spans="1:2" x14ac:dyDescent="0.25">
      <c r="A279" s="2"/>
      <c r="B279" s="1"/>
    </row>
    <row r="280" spans="1:2" x14ac:dyDescent="0.25">
      <c r="A280" s="2"/>
      <c r="B280" s="1"/>
    </row>
    <row r="281" spans="1:2" x14ac:dyDescent="0.25">
      <c r="A281" s="2"/>
      <c r="B281" s="1"/>
    </row>
    <row r="282" spans="1:2" x14ac:dyDescent="0.25">
      <c r="A282" s="2"/>
      <c r="B282" s="1"/>
    </row>
    <row r="283" spans="1:2" x14ac:dyDescent="0.25">
      <c r="A283" s="2"/>
      <c r="B283" s="1"/>
    </row>
    <row r="284" spans="1:2" x14ac:dyDescent="0.25">
      <c r="A284" s="2"/>
      <c r="B284" s="1"/>
    </row>
    <row r="285" spans="1:2" x14ac:dyDescent="0.25">
      <c r="A285" s="2"/>
      <c r="B285" s="1"/>
    </row>
    <row r="286" spans="1:2" x14ac:dyDescent="0.25">
      <c r="A286" s="2"/>
      <c r="B286" s="1"/>
    </row>
    <row r="287" spans="1:2" x14ac:dyDescent="0.25">
      <c r="A287" s="2"/>
      <c r="B287" s="1"/>
    </row>
    <row r="288" spans="1:2" x14ac:dyDescent="0.25">
      <c r="A288" s="2"/>
      <c r="B288" s="1"/>
    </row>
    <row r="289" spans="1:2" x14ac:dyDescent="0.25">
      <c r="A289" s="2"/>
      <c r="B289" s="1"/>
    </row>
    <row r="290" spans="1:2" x14ac:dyDescent="0.25">
      <c r="A290" s="2"/>
      <c r="B290" s="1"/>
    </row>
    <row r="291" spans="1:2" x14ac:dyDescent="0.25">
      <c r="A291" s="2"/>
      <c r="B291" s="1"/>
    </row>
    <row r="292" spans="1:2" x14ac:dyDescent="0.25">
      <c r="A292" s="2"/>
      <c r="B292" s="1"/>
    </row>
    <row r="293" spans="1:2" x14ac:dyDescent="0.25">
      <c r="A293" s="2"/>
      <c r="B293" s="1"/>
    </row>
    <row r="294" spans="1:2" x14ac:dyDescent="0.25">
      <c r="A294" s="2"/>
      <c r="B294" s="1"/>
    </row>
    <row r="295" spans="1:2" x14ac:dyDescent="0.25">
      <c r="A295" s="2"/>
      <c r="B295" s="1"/>
    </row>
    <row r="296" spans="1:2" x14ac:dyDescent="0.25">
      <c r="A296" s="2"/>
      <c r="B296" s="1"/>
    </row>
    <row r="297" spans="1:2" x14ac:dyDescent="0.25">
      <c r="A297" s="2"/>
      <c r="B297" s="1"/>
    </row>
    <row r="298" spans="1:2" x14ac:dyDescent="0.25">
      <c r="A298" s="2"/>
      <c r="B298" s="1"/>
    </row>
    <row r="299" spans="1:2" x14ac:dyDescent="0.25">
      <c r="A299" s="2"/>
      <c r="B299" s="1"/>
    </row>
    <row r="300" spans="1:2" x14ac:dyDescent="0.25">
      <c r="A300" s="2"/>
      <c r="B300" s="1"/>
    </row>
    <row r="301" spans="1:2" x14ac:dyDescent="0.25">
      <c r="A301" s="2"/>
      <c r="B301" s="1"/>
    </row>
    <row r="302" spans="1:2" x14ac:dyDescent="0.25">
      <c r="A302" s="2"/>
      <c r="B302" s="1"/>
    </row>
    <row r="303" spans="1:2" x14ac:dyDescent="0.25">
      <c r="A303" s="2"/>
      <c r="B303" s="1"/>
    </row>
    <row r="304" spans="1:2" x14ac:dyDescent="0.25">
      <c r="A304" s="2"/>
      <c r="B304" s="1"/>
    </row>
    <row r="305" spans="1:2" x14ac:dyDescent="0.25">
      <c r="A305" s="2"/>
      <c r="B305" s="1"/>
    </row>
    <row r="306" spans="1:2" x14ac:dyDescent="0.25">
      <c r="A306" s="2"/>
      <c r="B306" s="1"/>
    </row>
    <row r="307" spans="1:2" x14ac:dyDescent="0.25">
      <c r="A307" s="2"/>
      <c r="B307" s="1"/>
    </row>
    <row r="308" spans="1:2" x14ac:dyDescent="0.25">
      <c r="A308" s="2"/>
      <c r="B308" s="1"/>
    </row>
    <row r="309" spans="1:2" x14ac:dyDescent="0.25">
      <c r="A309" s="2"/>
      <c r="B309" s="1"/>
    </row>
    <row r="310" spans="1:2" x14ac:dyDescent="0.25">
      <c r="A310" s="2"/>
      <c r="B310" s="1"/>
    </row>
    <row r="311" spans="1:2" x14ac:dyDescent="0.25">
      <c r="A311" s="2"/>
      <c r="B311" s="1"/>
    </row>
    <row r="312" spans="1:2" x14ac:dyDescent="0.25">
      <c r="A312" s="2"/>
      <c r="B312" s="1"/>
    </row>
    <row r="313" spans="1:2" x14ac:dyDescent="0.25">
      <c r="A313" s="2"/>
      <c r="B313" s="1"/>
    </row>
    <row r="314" spans="1:2" x14ac:dyDescent="0.25">
      <c r="A314" s="2"/>
      <c r="B314" s="1"/>
    </row>
    <row r="315" spans="1:2" x14ac:dyDescent="0.25">
      <c r="A315" s="2"/>
      <c r="B315" s="1"/>
    </row>
    <row r="316" spans="1:2" x14ac:dyDescent="0.25">
      <c r="A316" s="2"/>
      <c r="B316" s="1"/>
    </row>
    <row r="317" spans="1:2" x14ac:dyDescent="0.25">
      <c r="A317" s="2"/>
      <c r="B317" s="1"/>
    </row>
    <row r="318" spans="1:2" x14ac:dyDescent="0.25">
      <c r="A318" s="2"/>
      <c r="B318" s="1"/>
    </row>
    <row r="319" spans="1:2" x14ac:dyDescent="0.25">
      <c r="A319" s="2"/>
      <c r="B319" s="1"/>
    </row>
    <row r="320" spans="1:2" x14ac:dyDescent="0.25">
      <c r="A320" s="2"/>
      <c r="B320" s="1"/>
    </row>
    <row r="321" spans="1:2" x14ac:dyDescent="0.25">
      <c r="A321" s="2"/>
      <c r="B321" s="1"/>
    </row>
    <row r="322" spans="1:2" x14ac:dyDescent="0.25">
      <c r="A322" s="2"/>
      <c r="B322" s="1"/>
    </row>
    <row r="323" spans="1:2" x14ac:dyDescent="0.25">
      <c r="A323" s="2"/>
      <c r="B323" s="1"/>
    </row>
    <row r="324" spans="1:2" x14ac:dyDescent="0.25">
      <c r="A324" s="2"/>
      <c r="B324" s="1"/>
    </row>
    <row r="325" spans="1:2" x14ac:dyDescent="0.25">
      <c r="A325" s="2"/>
      <c r="B325" s="1"/>
    </row>
    <row r="326" spans="1:2" x14ac:dyDescent="0.25">
      <c r="A326" s="2"/>
      <c r="B326" s="1"/>
    </row>
    <row r="327" spans="1:2" x14ac:dyDescent="0.25">
      <c r="A327" s="2"/>
      <c r="B327" s="1"/>
    </row>
    <row r="328" spans="1:2" x14ac:dyDescent="0.25">
      <c r="A328" s="2"/>
      <c r="B328" s="1"/>
    </row>
    <row r="329" spans="1:2" x14ac:dyDescent="0.25">
      <c r="A329" s="2"/>
      <c r="B329" s="1"/>
    </row>
    <row r="330" spans="1:2" x14ac:dyDescent="0.25">
      <c r="A330" s="2"/>
      <c r="B330" s="1"/>
    </row>
    <row r="331" spans="1:2" x14ac:dyDescent="0.25">
      <c r="A331" s="2"/>
      <c r="B331" s="1"/>
    </row>
    <row r="332" spans="1:2" x14ac:dyDescent="0.25">
      <c r="A332" s="2"/>
      <c r="B332" s="1"/>
    </row>
    <row r="333" spans="1:2" x14ac:dyDescent="0.25">
      <c r="A333" s="2"/>
      <c r="B333" s="1"/>
    </row>
    <row r="334" spans="1:2" x14ac:dyDescent="0.25">
      <c r="A334" s="2"/>
      <c r="B334" s="1"/>
    </row>
    <row r="335" spans="1:2" x14ac:dyDescent="0.25">
      <c r="A335" s="2"/>
      <c r="B335" s="1"/>
    </row>
    <row r="336" spans="1:2" x14ac:dyDescent="0.25">
      <c r="A336" s="2"/>
      <c r="B336" s="1"/>
    </row>
    <row r="337" spans="1:2" x14ac:dyDescent="0.25">
      <c r="A337" s="2"/>
      <c r="B337" s="1"/>
    </row>
    <row r="338" spans="1:2" x14ac:dyDescent="0.25">
      <c r="A338" s="2"/>
      <c r="B338" s="1"/>
    </row>
    <row r="339" spans="1:2" x14ac:dyDescent="0.25">
      <c r="A339" s="2"/>
      <c r="B339" s="1"/>
    </row>
    <row r="340" spans="1:2" x14ac:dyDescent="0.25">
      <c r="A340" s="2"/>
      <c r="B340" s="1"/>
    </row>
    <row r="341" spans="1:2" x14ac:dyDescent="0.25">
      <c r="A341" s="2"/>
      <c r="B341" s="1"/>
    </row>
    <row r="342" spans="1:2" x14ac:dyDescent="0.25">
      <c r="A342" s="2"/>
      <c r="B342" s="1"/>
    </row>
    <row r="343" spans="1:2" x14ac:dyDescent="0.25">
      <c r="A343" s="2"/>
      <c r="B343" s="1"/>
    </row>
    <row r="344" spans="1:2" x14ac:dyDescent="0.25">
      <c r="A344" s="2"/>
      <c r="B344" s="1"/>
    </row>
    <row r="345" spans="1:2" x14ac:dyDescent="0.25">
      <c r="A345" s="2"/>
      <c r="B345" s="1"/>
    </row>
    <row r="346" spans="1:2" x14ac:dyDescent="0.25">
      <c r="A346" s="2"/>
      <c r="B346" s="1"/>
    </row>
    <row r="347" spans="1:2" x14ac:dyDescent="0.25">
      <c r="A347" s="2"/>
      <c r="B347" s="1"/>
    </row>
    <row r="348" spans="1:2" x14ac:dyDescent="0.25">
      <c r="A348" s="2"/>
      <c r="B348" s="1"/>
    </row>
    <row r="349" spans="1:2" x14ac:dyDescent="0.25">
      <c r="A349" s="2"/>
      <c r="B349" s="1"/>
    </row>
    <row r="350" spans="1:2" x14ac:dyDescent="0.25">
      <c r="A350" s="2"/>
      <c r="B350" s="1"/>
    </row>
    <row r="351" spans="1:2" x14ac:dyDescent="0.25">
      <c r="A351" s="2"/>
      <c r="B351" s="1"/>
    </row>
    <row r="352" spans="1:2" x14ac:dyDescent="0.25">
      <c r="A352" s="2"/>
      <c r="B352" s="1"/>
    </row>
    <row r="353" spans="1:2" x14ac:dyDescent="0.25">
      <c r="A353" s="2"/>
      <c r="B353" s="1"/>
    </row>
    <row r="354" spans="1:2" x14ac:dyDescent="0.25">
      <c r="A354" s="2"/>
      <c r="B354" s="1"/>
    </row>
    <row r="355" spans="1:2" x14ac:dyDescent="0.25">
      <c r="A355" s="2"/>
      <c r="B355" s="1"/>
    </row>
    <row r="356" spans="1:2" x14ac:dyDescent="0.25">
      <c r="A356" s="2"/>
      <c r="B356" s="1"/>
    </row>
    <row r="357" spans="1:2" x14ac:dyDescent="0.25">
      <c r="A357" s="2"/>
      <c r="B357" s="1"/>
    </row>
    <row r="358" spans="1:2" x14ac:dyDescent="0.25">
      <c r="A358" s="2"/>
      <c r="B358" s="1"/>
    </row>
    <row r="359" spans="1:2" x14ac:dyDescent="0.25">
      <c r="A359" s="2"/>
      <c r="B359" s="1"/>
    </row>
    <row r="360" spans="1:2" x14ac:dyDescent="0.25">
      <c r="A360" s="2"/>
      <c r="B360" s="1"/>
    </row>
    <row r="361" spans="1:2" x14ac:dyDescent="0.25">
      <c r="A361" s="2"/>
      <c r="B361" s="1"/>
    </row>
    <row r="362" spans="1:2" x14ac:dyDescent="0.25">
      <c r="A362" s="2"/>
      <c r="B362" s="1"/>
    </row>
    <row r="363" spans="1:2" x14ac:dyDescent="0.25">
      <c r="A363" s="2"/>
      <c r="B363" s="1"/>
    </row>
    <row r="364" spans="1:2" x14ac:dyDescent="0.25">
      <c r="A364" s="2"/>
      <c r="B364" s="1"/>
    </row>
    <row r="365" spans="1:2" x14ac:dyDescent="0.25">
      <c r="A365" s="2"/>
      <c r="B365" s="1"/>
    </row>
    <row r="366" spans="1:2" x14ac:dyDescent="0.25">
      <c r="A366" s="2"/>
      <c r="B366" s="1"/>
    </row>
    <row r="367" spans="1:2" x14ac:dyDescent="0.25">
      <c r="A367" s="2"/>
      <c r="B367" s="1"/>
    </row>
    <row r="368" spans="1:2" x14ac:dyDescent="0.25">
      <c r="A368" s="2"/>
      <c r="B368" s="1"/>
    </row>
    <row r="369" spans="1:2" x14ac:dyDescent="0.25">
      <c r="A369" s="2"/>
      <c r="B369" s="1"/>
    </row>
    <row r="370" spans="1:2" x14ac:dyDescent="0.25">
      <c r="A370" s="2"/>
      <c r="B370" s="1"/>
    </row>
    <row r="371" spans="1:2" x14ac:dyDescent="0.25">
      <c r="A371" s="2"/>
      <c r="B371" s="1"/>
    </row>
    <row r="372" spans="1:2" x14ac:dyDescent="0.25">
      <c r="A372" s="2"/>
      <c r="B372" s="1"/>
    </row>
    <row r="373" spans="1:2" x14ac:dyDescent="0.25">
      <c r="A373" s="2"/>
      <c r="B373" s="1"/>
    </row>
    <row r="374" spans="1:2" x14ac:dyDescent="0.25">
      <c r="A374" s="2"/>
      <c r="B374" s="1"/>
    </row>
    <row r="375" spans="1:2" x14ac:dyDescent="0.25">
      <c r="A375" s="2"/>
      <c r="B375" s="1"/>
    </row>
    <row r="376" spans="1:2" x14ac:dyDescent="0.25">
      <c r="A376" s="2"/>
      <c r="B376" s="1"/>
    </row>
    <row r="377" spans="1:2" x14ac:dyDescent="0.25">
      <c r="A377" s="2"/>
      <c r="B377" s="1"/>
    </row>
    <row r="378" spans="1:2" x14ac:dyDescent="0.25">
      <c r="A378" s="2"/>
      <c r="B378" s="1"/>
    </row>
    <row r="379" spans="1:2" x14ac:dyDescent="0.25">
      <c r="A379" s="2"/>
      <c r="B379" s="1"/>
    </row>
    <row r="380" spans="1:2" x14ac:dyDescent="0.25">
      <c r="A380" s="2"/>
      <c r="B380" s="1"/>
    </row>
    <row r="381" spans="1:2" x14ac:dyDescent="0.25">
      <c r="A381" s="2"/>
      <c r="B381" s="1"/>
    </row>
    <row r="382" spans="1:2" x14ac:dyDescent="0.25">
      <c r="A382" s="2"/>
      <c r="B382" s="1"/>
    </row>
    <row r="383" spans="1:2" x14ac:dyDescent="0.25">
      <c r="A383" s="2"/>
      <c r="B383" s="1"/>
    </row>
    <row r="384" spans="1:2" x14ac:dyDescent="0.25">
      <c r="A384" s="2"/>
      <c r="B384" s="1"/>
    </row>
    <row r="385" spans="1:2" x14ac:dyDescent="0.25">
      <c r="A385" s="2"/>
      <c r="B385" s="1"/>
    </row>
    <row r="386" spans="1:2" x14ac:dyDescent="0.25">
      <c r="A386" s="2"/>
      <c r="B386" s="1"/>
    </row>
    <row r="387" spans="1:2" x14ac:dyDescent="0.25">
      <c r="A387" s="2"/>
      <c r="B387" s="1"/>
    </row>
    <row r="388" spans="1:2" x14ac:dyDescent="0.25">
      <c r="A388" s="2"/>
      <c r="B388" s="1"/>
    </row>
    <row r="389" spans="1:2" x14ac:dyDescent="0.25">
      <c r="A389" s="2"/>
      <c r="B389" s="1"/>
    </row>
    <row r="390" spans="1:2" x14ac:dyDescent="0.25">
      <c r="A390" s="2"/>
      <c r="B390" s="1"/>
    </row>
    <row r="391" spans="1:2" x14ac:dyDescent="0.25">
      <c r="A391" s="2"/>
      <c r="B391" s="1"/>
    </row>
    <row r="392" spans="1:2" x14ac:dyDescent="0.25">
      <c r="A392" s="2"/>
      <c r="B392" s="1"/>
    </row>
    <row r="393" spans="1:2" x14ac:dyDescent="0.25">
      <c r="A393" s="2"/>
      <c r="B39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Naive</vt:lpstr>
      <vt:lpstr>Moving Average </vt:lpstr>
      <vt:lpstr>Exponential Smoothing</vt:lpstr>
      <vt:lpstr>Forecast Linear Function</vt:lpstr>
      <vt:lpstr>SImple Lenear Regression</vt:lpstr>
      <vt:lpstr>Forecast Sheet</vt:lpstr>
      <vt:lpstr>Recommendation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2023-05-20T05:12:21Z</dcterms:created>
  <dcterms:modified xsi:type="dcterms:W3CDTF">2023-11-20T23:38:43Z</dcterms:modified>
</cp:coreProperties>
</file>