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st\Documents\GitHub\FA\2 курс\Анализ данных\"/>
    </mc:Choice>
  </mc:AlternateContent>
  <bookViews>
    <workbookView xWindow="0" yWindow="0" windowWidth="23040" windowHeight="9384" firstSheet="6" activeTab="12"/>
  </bookViews>
  <sheets>
    <sheet name="Задание 3.1" sheetId="1" r:id="rId1"/>
    <sheet name="Задание 3.2" sheetId="2" r:id="rId2"/>
    <sheet name="Задание 3.3" sheetId="3" r:id="rId3"/>
    <sheet name="Задание 4.1" sheetId="4" r:id="rId4"/>
    <sheet name="Задание 4.2" sheetId="5" r:id="rId5"/>
    <sheet name="Задание 4.3" sheetId="6" r:id="rId6"/>
    <sheet name="Задание 4.4" sheetId="7" r:id="rId7"/>
    <sheet name="Задание 4.5" sheetId="8" r:id="rId8"/>
    <sheet name="Задание 5.1" sheetId="9" r:id="rId9"/>
    <sheet name="Задание 5.2" sheetId="10" r:id="rId10"/>
    <sheet name="Задание 5.3" sheetId="11" r:id="rId11"/>
    <sheet name="Задание 6.1" sheetId="12" r:id="rId12"/>
    <sheet name="Задание 6.2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3" l="1"/>
  <c r="C5" i="13"/>
  <c r="B5" i="13"/>
  <c r="D5" i="12"/>
  <c r="C5" i="12"/>
  <c r="B5" i="12"/>
  <c r="E2" i="11" l="1"/>
  <c r="F2" i="10"/>
  <c r="F3" i="10"/>
  <c r="G2" i="9"/>
  <c r="F3" i="9"/>
  <c r="F2" i="9"/>
  <c r="G5" i="8"/>
  <c r="G2" i="8"/>
  <c r="E6" i="8"/>
  <c r="E5" i="8"/>
  <c r="C5" i="8"/>
  <c r="G5" i="7"/>
  <c r="C5" i="7"/>
  <c r="E6" i="7"/>
  <c r="E5" i="7"/>
  <c r="G2" i="7"/>
  <c r="G2" i="10" l="1"/>
  <c r="G5" i="6"/>
  <c r="G2" i="6"/>
  <c r="E6" i="6"/>
  <c r="C6" i="6" s="1"/>
  <c r="E5" i="6"/>
  <c r="C5" i="6"/>
  <c r="E6" i="5"/>
  <c r="C6" i="5" s="1"/>
  <c r="E5" i="5"/>
  <c r="C5" i="5"/>
  <c r="G3" i="5"/>
  <c r="G2" i="5"/>
  <c r="H5" i="4"/>
  <c r="G6" i="4"/>
  <c r="G5" i="4"/>
  <c r="E6" i="4"/>
  <c r="C6" i="4" s="1"/>
  <c r="E5" i="4"/>
  <c r="C5" i="4"/>
  <c r="H2" i="4"/>
  <c r="G3" i="4"/>
  <c r="G2" i="4"/>
  <c r="D6" i="3"/>
  <c r="A6" i="3"/>
  <c r="C6" i="2"/>
  <c r="B6" i="2"/>
  <c r="A6" i="2"/>
  <c r="D6" i="1"/>
  <c r="A6" i="1"/>
  <c r="G6" i="5" l="1"/>
  <c r="H2" i="5"/>
  <c r="G5" i="5"/>
  <c r="H5" i="5" s="1"/>
</calcChain>
</file>

<file path=xl/sharedStrings.xml><?xml version="1.0" encoding="utf-8"?>
<sst xmlns="http://schemas.openxmlformats.org/spreadsheetml/2006/main" count="186" uniqueCount="74">
  <si>
    <t>k =</t>
  </si>
  <si>
    <t>a =</t>
  </si>
  <si>
    <t>b =</t>
  </si>
  <si>
    <t>n =</t>
  </si>
  <si>
    <t>B =</t>
  </si>
  <si>
    <r>
      <t xml:space="preserve">Функция плотости вероятности распределения НСВ </t>
    </r>
    <r>
      <rPr>
        <b/>
        <sz val="11"/>
        <color theme="1"/>
        <rFont val="Calibri"/>
        <family val="2"/>
        <charset val="204"/>
        <scheme val="minor"/>
      </rPr>
      <t>Х</t>
    </r>
  </si>
  <si>
    <t>СВ второй части задания</t>
  </si>
  <si>
    <r>
      <t xml:space="preserve">Промежуток [a, b] локализации НСВ </t>
    </r>
    <r>
      <rPr>
        <b/>
        <sz val="11"/>
        <color theme="1"/>
        <rFont val="Calibri"/>
        <family val="2"/>
        <charset val="204"/>
        <scheme val="minor"/>
      </rPr>
      <t>Х</t>
    </r>
  </si>
  <si>
    <t>Y = X^n + B</t>
  </si>
  <si>
    <t>f(x) = C x^k</t>
  </si>
  <si>
    <t>C =</t>
  </si>
  <si>
    <t>E(Y) =</t>
  </si>
  <si>
    <t>Var(X) =</t>
  </si>
  <si>
    <t>E(X) =</t>
  </si>
  <si>
    <t>Промежуток</t>
  </si>
  <si>
    <r>
      <t>Вероятность P(x1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x2)</t>
    </r>
  </si>
  <si>
    <t>Пар-ры биномиального распределения</t>
  </si>
  <si>
    <t>Значения функций распределения</t>
  </si>
  <si>
    <t>БИНОМ.РАСП(k1 - 1; n; p; 1) =</t>
  </si>
  <si>
    <t>k1 =</t>
  </si>
  <si>
    <t>k2 =</t>
  </si>
  <si>
    <t>p =</t>
  </si>
  <si>
    <t>С помощью биномиального распределения</t>
  </si>
  <si>
    <t>БИНОМ.РАСП(k2; n; p; 1) =</t>
  </si>
  <si>
    <t>X ~ Bin(n; p)</t>
  </si>
  <si>
    <r>
      <t>P(x1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x2)</t>
    </r>
  </si>
  <si>
    <t>Параметры соответствующего нормального распределения</t>
  </si>
  <si>
    <t>Применимость приближенных формул</t>
  </si>
  <si>
    <r>
      <t xml:space="preserve">X ~ N(n*p; </t>
    </r>
    <r>
      <rPr>
        <sz val="11"/>
        <color theme="1"/>
        <rFont val="Symbol"/>
        <family val="1"/>
        <charset val="2"/>
      </rPr>
      <t>Ö</t>
    </r>
    <r>
      <rPr>
        <sz val="11"/>
        <color theme="1"/>
        <rFont val="Calibri"/>
        <family val="2"/>
        <charset val="204"/>
        <scheme val="minor"/>
      </rPr>
      <t>n*p*q)</t>
    </r>
  </si>
  <si>
    <t>m = n*p =</t>
  </si>
  <si>
    <r>
      <rPr>
        <sz val="11"/>
        <color theme="1"/>
        <rFont val="Calibri"/>
        <family val="2"/>
        <charset val="204"/>
      </rPr>
      <t xml:space="preserve">σ = </t>
    </r>
    <r>
      <rPr>
        <sz val="11"/>
        <color theme="1"/>
        <rFont val="Symbol"/>
        <family val="1"/>
        <charset val="2"/>
      </rPr>
      <t>Ö</t>
    </r>
    <r>
      <rPr>
        <sz val="11"/>
        <color theme="1"/>
        <rFont val="Calibri"/>
        <family val="2"/>
        <charset val="204"/>
        <scheme val="minor"/>
      </rPr>
      <t>n*p*q =</t>
    </r>
  </si>
  <si>
    <t>С помощью приближенных формул</t>
  </si>
  <si>
    <r>
      <rPr>
        <b/>
        <sz val="11"/>
        <color theme="1"/>
        <rFont val="Calibri"/>
        <family val="2"/>
        <charset val="204"/>
        <scheme val="minor"/>
      </rPr>
      <t>Пуассон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theme="1"/>
        <rFont val="Calibri"/>
        <family val="2"/>
        <charset val="204"/>
        <scheme val="minor"/>
      </rPr>
      <t>n*p^2=</t>
    </r>
  </si>
  <si>
    <r>
      <t xml:space="preserve">   </t>
    </r>
    <r>
      <rPr>
        <b/>
        <sz val="11"/>
        <color theme="1"/>
        <rFont val="Calibri"/>
        <family val="2"/>
        <charset val="204"/>
        <scheme val="minor"/>
      </rPr>
      <t>М-Л</t>
    </r>
    <r>
      <rPr>
        <sz val="11"/>
        <color theme="1"/>
        <rFont val="Calibri"/>
        <family val="2"/>
        <charset val="204"/>
        <scheme val="minor"/>
      </rPr>
      <t xml:space="preserve">   </t>
    </r>
    <r>
      <rPr>
        <i/>
        <sz val="11"/>
        <color theme="1"/>
        <rFont val="Calibri"/>
        <family val="2"/>
        <charset val="204"/>
        <scheme val="minor"/>
      </rPr>
      <t>n*p*q=</t>
    </r>
  </si>
  <si>
    <r>
      <t xml:space="preserve">НОРМ.РАСП(k1; m; </t>
    </r>
    <r>
      <rPr>
        <b/>
        <sz val="11"/>
        <color theme="1"/>
        <rFont val="Calibri"/>
        <family val="2"/>
        <charset val="204"/>
      </rPr>
      <t>σ</t>
    </r>
    <r>
      <rPr>
        <b/>
        <sz val="11"/>
        <color theme="1"/>
        <rFont val="Calibri"/>
        <family val="2"/>
        <charset val="204"/>
        <scheme val="minor"/>
      </rPr>
      <t>; 1) =</t>
    </r>
  </si>
  <si>
    <r>
      <t xml:space="preserve">НОРМ.РАСП(k2; m; </t>
    </r>
    <r>
      <rPr>
        <b/>
        <sz val="11"/>
        <color theme="1"/>
        <rFont val="Calibri"/>
        <family val="2"/>
        <charset val="204"/>
      </rPr>
      <t>σ</t>
    </r>
    <r>
      <rPr>
        <b/>
        <sz val="11"/>
        <color theme="1"/>
        <rFont val="Calibri"/>
        <family val="2"/>
        <charset val="204"/>
        <scheme val="minor"/>
      </rPr>
      <t>; 1) =</t>
    </r>
  </si>
  <si>
    <t>k0 =</t>
  </si>
  <si>
    <t>БИНОМ.РАСП(k0; n; p; 0) =</t>
  </si>
  <si>
    <r>
      <t xml:space="preserve">НОРМ.РАСП(k0; m; </t>
    </r>
    <r>
      <rPr>
        <b/>
        <sz val="11"/>
        <color theme="1"/>
        <rFont val="Calibri"/>
        <family val="2"/>
        <charset val="204"/>
      </rPr>
      <t>σ</t>
    </r>
    <r>
      <rPr>
        <b/>
        <sz val="11"/>
        <color theme="1"/>
        <rFont val="Calibri"/>
        <family val="2"/>
        <charset val="204"/>
        <scheme val="minor"/>
      </rPr>
      <t>; 0) =</t>
    </r>
  </si>
  <si>
    <r>
      <rPr>
        <sz val="11"/>
        <color theme="1"/>
        <rFont val="Calibri"/>
        <family val="2"/>
        <charset val="204"/>
      </rPr>
      <t xml:space="preserve">λ = </t>
    </r>
    <r>
      <rPr>
        <sz val="11"/>
        <color theme="1"/>
        <rFont val="Calibri"/>
        <family val="2"/>
        <charset val="204"/>
        <scheme val="minor"/>
      </rPr>
      <t>n*p =</t>
    </r>
  </si>
  <si>
    <r>
      <t xml:space="preserve">ПУАССОН.РАСП(k0; m; </t>
    </r>
    <r>
      <rPr>
        <b/>
        <sz val="11"/>
        <color theme="1"/>
        <rFont val="Calibri"/>
        <family val="2"/>
        <charset val="204"/>
      </rPr>
      <t>σ</t>
    </r>
    <r>
      <rPr>
        <b/>
        <sz val="11"/>
        <color theme="1"/>
        <rFont val="Calibri"/>
        <family val="2"/>
        <charset val="204"/>
        <scheme val="minor"/>
      </rPr>
      <t>; 0) =</t>
    </r>
  </si>
  <si>
    <t>Оценка искомой вероятности</t>
  </si>
  <si>
    <t>P(X = k0)</t>
  </si>
  <si>
    <t>Значения искомой вероятности</t>
  </si>
  <si>
    <r>
      <t xml:space="preserve">ПУАССОН.РАСП(k2; m; </t>
    </r>
    <r>
      <rPr>
        <b/>
        <sz val="11"/>
        <color theme="1"/>
        <rFont val="Calibri"/>
        <family val="2"/>
        <charset val="204"/>
      </rPr>
      <t>σ</t>
    </r>
    <r>
      <rPr>
        <b/>
        <sz val="11"/>
        <color theme="1"/>
        <rFont val="Calibri"/>
        <family val="2"/>
        <charset val="204"/>
        <scheme val="minor"/>
      </rPr>
      <t>; 1) =</t>
    </r>
  </si>
  <si>
    <t>Параметры нормального распределения</t>
  </si>
  <si>
    <t>Значения функции распределения</t>
  </si>
  <si>
    <t>m =</t>
  </si>
  <si>
    <t>σ =</t>
  </si>
  <si>
    <t>t1 =</t>
  </si>
  <si>
    <t>t2 =</t>
  </si>
  <si>
    <r>
      <t xml:space="preserve">F(t1) </t>
    </r>
    <r>
      <rPr>
        <sz val="11"/>
        <color theme="1"/>
        <rFont val="Calibri"/>
        <family val="2"/>
        <charset val="204"/>
      </rPr>
      <t>≈</t>
    </r>
  </si>
  <si>
    <r>
      <t xml:space="preserve">F(t2) </t>
    </r>
    <r>
      <rPr>
        <sz val="11"/>
        <color theme="1"/>
        <rFont val="Calibri"/>
        <family val="2"/>
        <charset val="204"/>
      </rPr>
      <t>≈</t>
    </r>
  </si>
  <si>
    <r>
      <t>Вероятность               P(t1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T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t2) = F(t2)-F(t1)</t>
    </r>
  </si>
  <si>
    <r>
      <rPr>
        <b/>
        <sz val="11"/>
        <color theme="1"/>
        <rFont val="Calibri"/>
        <family val="2"/>
        <charset val="204"/>
      </rPr>
      <t>λ</t>
    </r>
    <r>
      <rPr>
        <b/>
        <sz val="11"/>
        <color theme="1"/>
        <rFont val="Calibri"/>
        <family val="2"/>
        <charset val="204"/>
        <scheme val="minor"/>
      </rPr>
      <t xml:space="preserve"> =</t>
    </r>
  </si>
  <si>
    <t>x1 =</t>
  </si>
  <si>
    <t>x2 =</t>
  </si>
  <si>
    <r>
      <t xml:space="preserve">F(x1) </t>
    </r>
    <r>
      <rPr>
        <sz val="11"/>
        <color theme="1"/>
        <rFont val="Calibri"/>
        <family val="2"/>
        <charset val="204"/>
      </rPr>
      <t>≈</t>
    </r>
  </si>
  <si>
    <r>
      <t xml:space="preserve">F(x2) </t>
    </r>
    <r>
      <rPr>
        <sz val="11"/>
        <color theme="1"/>
        <rFont val="Calibri"/>
        <family val="2"/>
        <charset val="204"/>
      </rPr>
      <t>≈</t>
    </r>
  </si>
  <si>
    <t>Параметры равномерного распределения</t>
  </si>
  <si>
    <r>
      <t>Вероятность               P(x1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charset val="204"/>
        <scheme val="minor"/>
      </rPr>
      <t>x2) = F(x2)-F(x1)</t>
    </r>
  </si>
  <si>
    <t xml:space="preserve"> </t>
  </si>
  <si>
    <t>CB</t>
  </si>
  <si>
    <t>σ^2 =</t>
  </si>
  <si>
    <t>p(X, Y) =</t>
  </si>
  <si>
    <t>X</t>
  </si>
  <si>
    <t>Y</t>
  </si>
  <si>
    <t>X-Y</t>
  </si>
  <si>
    <t>E(X-Y) =</t>
  </si>
  <si>
    <t>Cov(X, Y) =</t>
  </si>
  <si>
    <t>Var(X - Y) =</t>
  </si>
  <si>
    <t>2X+8Y</t>
  </si>
  <si>
    <t>E(2X+8Y) =</t>
  </si>
  <si>
    <t>Var(2X+8Y)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</si>
</sst>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3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22" xfId="0" applyFill="1" applyBorder="1" applyAlignment="1"/>
    <xf numFmtId="0" fontId="0" fillId="2" borderId="1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5" xfId="0" applyBorder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left" vertical="center" wrapText="1"/>
    </xf>
    <xf numFmtId="0" fontId="0" fillId="3" borderId="31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2" borderId="23" xfId="0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0" fillId="2" borderId="6" xfId="0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3" borderId="3" xfId="0" applyFont="1" applyFill="1" applyBorder="1" applyAlignment="1">
      <alignment horizontal="center" vertical="center" textRotation="90" wrapText="1"/>
    </xf>
    <xf numFmtId="0" fontId="0" fillId="2" borderId="8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6" sqref="D6:E6"/>
    </sheetView>
  </sheetViews>
  <sheetFormatPr defaultRowHeight="14.4" x14ac:dyDescent="0.3"/>
  <cols>
    <col min="1" max="1" width="10.88671875" customWidth="1"/>
    <col min="2" max="5" width="11.109375" customWidth="1"/>
  </cols>
  <sheetData>
    <row r="1" spans="1:6" ht="28.8" customHeight="1" x14ac:dyDescent="0.3">
      <c r="A1" s="60" t="s">
        <v>5</v>
      </c>
      <c r="B1" s="61"/>
      <c r="C1" s="61"/>
      <c r="D1" s="61" t="s">
        <v>6</v>
      </c>
      <c r="E1" s="62"/>
      <c r="F1" s="1"/>
    </row>
    <row r="2" spans="1:6" ht="28.8" customHeight="1" x14ac:dyDescent="0.3">
      <c r="A2" s="43" t="s">
        <v>9</v>
      </c>
      <c r="B2" s="63" t="s">
        <v>7</v>
      </c>
      <c r="C2" s="63"/>
      <c r="D2" s="64" t="s">
        <v>8</v>
      </c>
      <c r="E2" s="65"/>
      <c r="F2" s="1"/>
    </row>
    <row r="3" spans="1:6" x14ac:dyDescent="0.3">
      <c r="A3" s="47" t="s">
        <v>0</v>
      </c>
      <c r="B3" s="48" t="s">
        <v>1</v>
      </c>
      <c r="C3" s="48" t="s">
        <v>2</v>
      </c>
      <c r="D3" s="48" t="s">
        <v>3</v>
      </c>
      <c r="E3" s="49" t="s">
        <v>4</v>
      </c>
      <c r="F3" s="1"/>
    </row>
    <row r="4" spans="1:6" ht="15" thickBot="1" x14ac:dyDescent="0.35">
      <c r="A4" s="4">
        <v>2</v>
      </c>
      <c r="B4" s="3">
        <v>-9</v>
      </c>
      <c r="C4" s="3">
        <v>9</v>
      </c>
      <c r="D4" s="3">
        <v>2</v>
      </c>
      <c r="E4" s="5">
        <v>-6</v>
      </c>
      <c r="F4" s="1"/>
    </row>
    <row r="5" spans="1:6" ht="15" thickTop="1" x14ac:dyDescent="0.3">
      <c r="A5" s="66" t="s">
        <v>10</v>
      </c>
      <c r="B5" s="67"/>
      <c r="C5" s="68"/>
      <c r="D5" s="57" t="s">
        <v>11</v>
      </c>
      <c r="E5" s="58"/>
      <c r="F5" s="2"/>
    </row>
    <row r="6" spans="1:6" ht="15" thickBot="1" x14ac:dyDescent="0.35">
      <c r="A6" s="54">
        <f xml:space="preserve"> (A4+1)/(C4^(A4+1) - B4^(A4+1))</f>
        <v>2.05761316872428E-3</v>
      </c>
      <c r="B6" s="55"/>
      <c r="C6" s="56"/>
      <c r="D6" s="59">
        <f>A6*(C4^(A4+D4+1) - B4^(A4+D4+1))/(A4+D4+1) + E4</f>
        <v>42.600000000000009</v>
      </c>
      <c r="E6" s="55"/>
      <c r="F6" s="6"/>
    </row>
    <row r="7" spans="1:6" ht="15" thickTop="1" x14ac:dyDescent="0.3">
      <c r="C7" s="2"/>
      <c r="D7" s="2"/>
    </row>
  </sheetData>
  <mergeCells count="8">
    <mergeCell ref="A6:C6"/>
    <mergeCell ref="D5:E5"/>
    <mergeCell ref="D6:E6"/>
    <mergeCell ref="A1:C1"/>
    <mergeCell ref="D1:E1"/>
    <mergeCell ref="B2:C2"/>
    <mergeCell ref="D2:E2"/>
    <mergeCell ref="A5:C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I6" sqref="I6"/>
    </sheetView>
  </sheetViews>
  <sheetFormatPr defaultRowHeight="14.4" x14ac:dyDescent="0.3"/>
  <cols>
    <col min="1" max="6" width="11.109375" customWidth="1"/>
    <col min="7" max="7" width="26.6640625" customWidth="1"/>
  </cols>
  <sheetData>
    <row r="1" spans="1:7" ht="43.2" customHeight="1" x14ac:dyDescent="0.3">
      <c r="A1" s="70" t="s">
        <v>45</v>
      </c>
      <c r="B1" s="70"/>
      <c r="C1" s="70" t="s">
        <v>14</v>
      </c>
      <c r="D1" s="70"/>
      <c r="E1" s="70" t="s">
        <v>46</v>
      </c>
      <c r="F1" s="70"/>
      <c r="G1" s="27" t="s">
        <v>53</v>
      </c>
    </row>
    <row r="2" spans="1:7" x14ac:dyDescent="0.3">
      <c r="A2" s="79" t="s">
        <v>54</v>
      </c>
      <c r="B2" s="88">
        <v>0.22</v>
      </c>
      <c r="C2" s="18" t="s">
        <v>55</v>
      </c>
      <c r="D2" s="15">
        <v>2</v>
      </c>
      <c r="E2" s="15" t="s">
        <v>57</v>
      </c>
      <c r="F2" s="15">
        <f xml:space="preserve"> _xlfn.EXPON.DIST(D2, B2, 1)</f>
        <v>0.35596357891685859</v>
      </c>
      <c r="G2" s="74">
        <f>F3-F2</f>
        <v>0.4719915572600909</v>
      </c>
    </row>
    <row r="3" spans="1:7" ht="14.4" customHeight="1" thickBot="1" x14ac:dyDescent="0.35">
      <c r="A3" s="80"/>
      <c r="B3" s="90"/>
      <c r="C3" s="25" t="s">
        <v>56</v>
      </c>
      <c r="D3" s="23">
        <v>8</v>
      </c>
      <c r="E3" s="23" t="s">
        <v>58</v>
      </c>
      <c r="F3" s="23">
        <f xml:space="preserve">  _xlfn.EXPON.DIST(D3, B2, 1)</f>
        <v>0.82795513617694949</v>
      </c>
      <c r="G3" s="75"/>
    </row>
    <row r="4" spans="1:7" ht="15" thickTop="1" x14ac:dyDescent="0.3"/>
  </sheetData>
  <mergeCells count="6">
    <mergeCell ref="A1:B1"/>
    <mergeCell ref="C1:D1"/>
    <mergeCell ref="E1:F1"/>
    <mergeCell ref="G2:G3"/>
    <mergeCell ref="B2:B3"/>
    <mergeCell ref="A2:A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3" sqref="F3"/>
    </sheetView>
  </sheetViews>
  <sheetFormatPr defaultRowHeight="14.4" x14ac:dyDescent="0.3"/>
  <cols>
    <col min="1" max="5" width="11.109375" customWidth="1"/>
    <col min="6" max="7" width="8.88671875" customWidth="1"/>
  </cols>
  <sheetData>
    <row r="1" spans="1:12" ht="72" customHeight="1" x14ac:dyDescent="0.3">
      <c r="A1" s="70" t="s">
        <v>59</v>
      </c>
      <c r="B1" s="70"/>
      <c r="C1" s="70" t="s">
        <v>14</v>
      </c>
      <c r="D1" s="70"/>
      <c r="E1" s="27" t="s">
        <v>60</v>
      </c>
      <c r="F1" s="51"/>
      <c r="G1" s="52"/>
      <c r="L1" s="52"/>
    </row>
    <row r="2" spans="1:12" x14ac:dyDescent="0.3">
      <c r="A2" s="42" t="s">
        <v>1</v>
      </c>
      <c r="B2" s="15">
        <v>11.5</v>
      </c>
      <c r="C2" s="18" t="s">
        <v>55</v>
      </c>
      <c r="D2" s="15">
        <v>14.6</v>
      </c>
      <c r="E2" s="74">
        <f xml:space="preserve"> (D3-D2)/(B3-B2)</f>
        <v>0.88560885608856088</v>
      </c>
      <c r="F2" s="52"/>
      <c r="G2" s="35"/>
      <c r="L2" s="35"/>
    </row>
    <row r="3" spans="1:12" ht="15" thickBot="1" x14ac:dyDescent="0.35">
      <c r="A3" s="33" t="s">
        <v>2</v>
      </c>
      <c r="B3" s="53">
        <v>38.6</v>
      </c>
      <c r="C3" s="25" t="s">
        <v>56</v>
      </c>
      <c r="D3" s="23">
        <v>38.6</v>
      </c>
      <c r="E3" s="75"/>
      <c r="F3" s="52"/>
      <c r="G3" s="35"/>
      <c r="L3" s="35"/>
    </row>
    <row r="4" spans="1:12" ht="15" thickTop="1" x14ac:dyDescent="0.3"/>
  </sheetData>
  <mergeCells count="3">
    <mergeCell ref="A1:B1"/>
    <mergeCell ref="C1:D1"/>
    <mergeCell ref="E2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4" sqref="E4"/>
    </sheetView>
  </sheetViews>
  <sheetFormatPr defaultRowHeight="14.4" x14ac:dyDescent="0.3"/>
  <cols>
    <col min="1" max="4" width="11.109375" customWidth="1"/>
  </cols>
  <sheetData>
    <row r="1" spans="1:9" x14ac:dyDescent="0.3">
      <c r="A1" s="100" t="s">
        <v>62</v>
      </c>
      <c r="B1" s="45" t="s">
        <v>47</v>
      </c>
      <c r="C1" s="98" t="s">
        <v>63</v>
      </c>
      <c r="D1" s="99" t="s">
        <v>64</v>
      </c>
    </row>
    <row r="2" spans="1:9" x14ac:dyDescent="0.3">
      <c r="A2" s="100" t="s">
        <v>65</v>
      </c>
      <c r="B2" s="91">
        <v>98.6</v>
      </c>
      <c r="C2" s="91">
        <v>8</v>
      </c>
      <c r="D2" s="92">
        <v>0.45</v>
      </c>
    </row>
    <row r="3" spans="1:9" ht="14.4" customHeight="1" thickBot="1" x14ac:dyDescent="0.35">
      <c r="A3" s="101" t="s">
        <v>66</v>
      </c>
      <c r="B3" s="96">
        <v>22</v>
      </c>
      <c r="C3" s="96">
        <v>5.5</v>
      </c>
      <c r="D3" s="97" t="s">
        <v>61</v>
      </c>
    </row>
    <row r="4" spans="1:9" ht="14.4" customHeight="1" thickTop="1" x14ac:dyDescent="0.3">
      <c r="A4" s="102" t="s">
        <v>67</v>
      </c>
      <c r="B4" s="94" t="s">
        <v>68</v>
      </c>
      <c r="C4" s="94" t="s">
        <v>69</v>
      </c>
      <c r="D4" s="95" t="s">
        <v>70</v>
      </c>
    </row>
    <row r="5" spans="1:9" ht="14.4" customHeight="1" thickBot="1" x14ac:dyDescent="0.35">
      <c r="A5" s="103"/>
      <c r="B5" s="93">
        <f xml:space="preserve"> B2- B3</f>
        <v>76.599999999999994</v>
      </c>
      <c r="C5" s="93">
        <f xml:space="preserve">  D2*SQRT(C2*C3)</f>
        <v>2.98496231131986</v>
      </c>
      <c r="D5" s="38">
        <f xml:space="preserve"> C2+C3+2*(-1)*C5</f>
        <v>7.53007537736028</v>
      </c>
    </row>
    <row r="6" spans="1:9" ht="15" thickTop="1" x14ac:dyDescent="0.3">
      <c r="I6" t="s">
        <v>61</v>
      </c>
    </row>
  </sheetData>
  <mergeCells count="1">
    <mergeCell ref="A4:A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6" sqref="D6"/>
    </sheetView>
  </sheetViews>
  <sheetFormatPr defaultRowHeight="14.4" x14ac:dyDescent="0.3"/>
  <cols>
    <col min="1" max="4" width="11.109375" customWidth="1"/>
  </cols>
  <sheetData>
    <row r="1" spans="1:4" x14ac:dyDescent="0.3">
      <c r="A1" s="100" t="s">
        <v>62</v>
      </c>
      <c r="B1" s="45" t="s">
        <v>47</v>
      </c>
      <c r="C1" s="98" t="s">
        <v>63</v>
      </c>
      <c r="D1" s="99" t="s">
        <v>64</v>
      </c>
    </row>
    <row r="2" spans="1:4" x14ac:dyDescent="0.3">
      <c r="A2" s="100" t="s">
        <v>65</v>
      </c>
      <c r="B2" s="91">
        <v>4</v>
      </c>
      <c r="C2" s="91">
        <v>0.7</v>
      </c>
      <c r="D2" s="92">
        <v>-0.27</v>
      </c>
    </row>
    <row r="3" spans="1:4" ht="14.4" customHeight="1" thickBot="1" x14ac:dyDescent="0.35">
      <c r="A3" s="101" t="s">
        <v>66</v>
      </c>
      <c r="B3" s="96">
        <v>13</v>
      </c>
      <c r="C3" s="96">
        <v>0.55000000000000004</v>
      </c>
      <c r="D3" s="97" t="s">
        <v>61</v>
      </c>
    </row>
    <row r="4" spans="1:4" ht="14.4" customHeight="1" thickTop="1" x14ac:dyDescent="0.3">
      <c r="A4" s="102" t="s">
        <v>71</v>
      </c>
      <c r="B4" s="94" t="s">
        <v>72</v>
      </c>
      <c r="C4" s="94" t="s">
        <v>69</v>
      </c>
      <c r="D4" s="95" t="s">
        <v>73</v>
      </c>
    </row>
    <row r="5" spans="1:4" ht="14.4" customHeight="1" thickBot="1" x14ac:dyDescent="0.35">
      <c r="A5" s="103"/>
      <c r="B5" s="93">
        <f xml:space="preserve"> 2*B2 + 8*B3</f>
        <v>112</v>
      </c>
      <c r="C5" s="93">
        <f xml:space="preserve">  D2*SQRT(C2*C3)</f>
        <v>-0.1675305942208766</v>
      </c>
      <c r="D5" s="38">
        <f xml:space="preserve">  2^2*C2+8^2*C3+2*2*8*C5</f>
        <v>32.639020984931946</v>
      </c>
    </row>
    <row r="6" spans="1:4" ht="15" thickTop="1" x14ac:dyDescent="0.3"/>
  </sheetData>
  <mergeCells count="1">
    <mergeCell ref="A4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2" sqref="A1:C2"/>
    </sheetView>
  </sheetViews>
  <sheetFormatPr defaultRowHeight="14.4" x14ac:dyDescent="0.3"/>
  <cols>
    <col min="1" max="3" width="11.109375" customWidth="1"/>
  </cols>
  <sheetData>
    <row r="1" spans="1:5" ht="28.8" customHeight="1" x14ac:dyDescent="0.3">
      <c r="A1" s="60" t="s">
        <v>5</v>
      </c>
      <c r="B1" s="61"/>
      <c r="C1" s="62"/>
    </row>
    <row r="2" spans="1:5" ht="28.8" customHeight="1" x14ac:dyDescent="0.3">
      <c r="A2" s="43" t="s">
        <v>9</v>
      </c>
      <c r="B2" s="63" t="s">
        <v>7</v>
      </c>
      <c r="C2" s="69"/>
    </row>
    <row r="3" spans="1:5" x14ac:dyDescent="0.3">
      <c r="A3" s="44" t="s">
        <v>0</v>
      </c>
      <c r="B3" s="45" t="s">
        <v>1</v>
      </c>
      <c r="C3" s="46" t="s">
        <v>2</v>
      </c>
    </row>
    <row r="4" spans="1:5" ht="15" thickBot="1" x14ac:dyDescent="0.35">
      <c r="A4" s="4">
        <v>8</v>
      </c>
      <c r="B4" s="3">
        <v>-2</v>
      </c>
      <c r="C4" s="5">
        <v>2</v>
      </c>
    </row>
    <row r="5" spans="1:5" ht="15" thickTop="1" x14ac:dyDescent="0.3">
      <c r="A5" s="9" t="s">
        <v>10</v>
      </c>
      <c r="B5" s="10" t="s">
        <v>13</v>
      </c>
      <c r="C5" s="11" t="s">
        <v>12</v>
      </c>
    </row>
    <row r="6" spans="1:5" ht="15" thickBot="1" x14ac:dyDescent="0.35">
      <c r="A6" s="7">
        <f xml:space="preserve"> (A4+1)/(C4^(A4+1) - B4^(A4+1))</f>
        <v>8.7890625E-3</v>
      </c>
      <c r="B6" s="8">
        <f xml:space="preserve"> A6*(C4^(A4+2) - B4^(A4+2))/(A4+2)</f>
        <v>0</v>
      </c>
      <c r="C6" s="8">
        <f xml:space="preserve"> A6*(C4^(A4+3) - B4^(A4+3))/(A4+3) - B6^2</f>
        <v>3.2727272727272729</v>
      </c>
      <c r="D6" s="12"/>
    </row>
    <row r="7" spans="1:5" ht="15" thickTop="1" x14ac:dyDescent="0.3">
      <c r="E7" s="1"/>
    </row>
  </sheetData>
  <mergeCells count="2">
    <mergeCell ref="A1:C1"/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3" sqref="E3"/>
    </sheetView>
  </sheetViews>
  <sheetFormatPr defaultRowHeight="14.4" x14ac:dyDescent="0.3"/>
  <cols>
    <col min="1" max="5" width="11.109375" customWidth="1"/>
  </cols>
  <sheetData>
    <row r="1" spans="1:5" ht="28.8" customHeight="1" x14ac:dyDescent="0.3">
      <c r="A1" s="60" t="s">
        <v>5</v>
      </c>
      <c r="B1" s="61"/>
      <c r="C1" s="61"/>
      <c r="D1" s="61" t="s">
        <v>15</v>
      </c>
      <c r="E1" s="62"/>
    </row>
    <row r="2" spans="1:5" ht="28.8" customHeight="1" x14ac:dyDescent="0.3">
      <c r="A2" s="43" t="s">
        <v>9</v>
      </c>
      <c r="B2" s="63" t="s">
        <v>7</v>
      </c>
      <c r="C2" s="63"/>
      <c r="D2" s="64" t="s">
        <v>14</v>
      </c>
      <c r="E2" s="65"/>
    </row>
    <row r="3" spans="1:5" x14ac:dyDescent="0.3">
      <c r="A3" s="44" t="s">
        <v>0</v>
      </c>
      <c r="B3" s="45" t="s">
        <v>1</v>
      </c>
      <c r="C3" s="45" t="s">
        <v>2</v>
      </c>
      <c r="D3" s="45" t="s">
        <v>3</v>
      </c>
      <c r="E3" s="46" t="s">
        <v>4</v>
      </c>
    </row>
    <row r="4" spans="1:5" ht="15" thickBot="1" x14ac:dyDescent="0.35">
      <c r="A4" s="4">
        <v>4</v>
      </c>
      <c r="B4" s="3">
        <v>-2</v>
      </c>
      <c r="C4" s="3">
        <v>1</v>
      </c>
      <c r="D4" s="3">
        <v>-0.5</v>
      </c>
      <c r="E4" s="5">
        <v>1</v>
      </c>
    </row>
    <row r="5" spans="1:5" ht="15" thickTop="1" x14ac:dyDescent="0.3">
      <c r="A5" s="66" t="s">
        <v>10</v>
      </c>
      <c r="B5" s="67"/>
      <c r="C5" s="68"/>
      <c r="D5" s="57" t="s">
        <v>11</v>
      </c>
      <c r="E5" s="58"/>
    </row>
    <row r="6" spans="1:5" ht="15" thickBot="1" x14ac:dyDescent="0.35">
      <c r="A6" s="54">
        <f xml:space="preserve"> (A4+1)/(C4^(A4+1) - B4^(A4+1))</f>
        <v>0.15151515151515152</v>
      </c>
      <c r="B6" s="55"/>
      <c r="C6" s="56"/>
      <c r="D6" s="59">
        <f>A6*(E4^(A4+1) - D4^(A4+1))/(A4+1)</f>
        <v>3.125E-2</v>
      </c>
      <c r="E6" s="55"/>
    </row>
    <row r="7" spans="1:5" ht="15" thickTop="1" x14ac:dyDescent="0.3"/>
  </sheetData>
  <mergeCells count="8">
    <mergeCell ref="A6:C6"/>
    <mergeCell ref="D6:E6"/>
    <mergeCell ref="A1:C1"/>
    <mergeCell ref="D1:E1"/>
    <mergeCell ref="B2:C2"/>
    <mergeCell ref="D2:E2"/>
    <mergeCell ref="A5:C5"/>
    <mergeCell ref="D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11" sqref="G11"/>
    </sheetView>
  </sheetViews>
  <sheetFormatPr defaultRowHeight="14.4" x14ac:dyDescent="0.3"/>
  <cols>
    <col min="1" max="1" width="11" customWidth="1"/>
    <col min="2" max="5" width="11.109375" customWidth="1"/>
    <col min="6" max="6" width="25.5546875" customWidth="1"/>
    <col min="7" max="8" width="11.109375" customWidth="1"/>
  </cols>
  <sheetData>
    <row r="1" spans="1:9" ht="28.8" customHeight="1" x14ac:dyDescent="0.3">
      <c r="A1" s="72" t="s">
        <v>22</v>
      </c>
      <c r="B1" s="70" t="s">
        <v>16</v>
      </c>
      <c r="C1" s="70"/>
      <c r="D1" s="70" t="s">
        <v>14</v>
      </c>
      <c r="E1" s="71"/>
      <c r="F1" s="21" t="s">
        <v>17</v>
      </c>
      <c r="G1" s="22" t="s">
        <v>24</v>
      </c>
      <c r="H1" s="28" t="s">
        <v>25</v>
      </c>
      <c r="I1" s="14"/>
    </row>
    <row r="2" spans="1:9" ht="28.8" x14ac:dyDescent="0.3">
      <c r="A2" s="72"/>
      <c r="B2" s="18" t="s">
        <v>3</v>
      </c>
      <c r="C2" s="15">
        <v>600</v>
      </c>
      <c r="D2" s="16" t="s">
        <v>19</v>
      </c>
      <c r="E2" s="15">
        <v>120</v>
      </c>
      <c r="F2" s="19" t="s">
        <v>18</v>
      </c>
      <c r="G2" s="15">
        <f>_xlfn.BINOM.DIST(E2-1,C2,C3,1)</f>
        <v>1.6417591968495824E-3</v>
      </c>
      <c r="H2" s="74">
        <f xml:space="preserve"> G3 - G2</f>
        <v>0.9983562957939025</v>
      </c>
    </row>
    <row r="3" spans="1:9" ht="28.8" customHeight="1" thickBot="1" x14ac:dyDescent="0.35">
      <c r="A3" s="73"/>
      <c r="B3" s="25" t="s">
        <v>21</v>
      </c>
      <c r="C3" s="23">
        <v>0.25</v>
      </c>
      <c r="D3" s="32" t="s">
        <v>20</v>
      </c>
      <c r="E3" s="23">
        <v>200</v>
      </c>
      <c r="F3" s="25" t="s">
        <v>23</v>
      </c>
      <c r="G3" s="23">
        <f xml:space="preserve"> _xlfn.BINOM.DIST(E3, C2, C3, 1)</f>
        <v>0.99999805499075212</v>
      </c>
      <c r="H3" s="75"/>
    </row>
    <row r="4" spans="1:9" ht="57.6" customHeight="1" thickTop="1" x14ac:dyDescent="0.3">
      <c r="A4" s="78" t="s">
        <v>31</v>
      </c>
      <c r="B4" s="76" t="s">
        <v>26</v>
      </c>
      <c r="C4" s="76"/>
      <c r="D4" s="76" t="s">
        <v>27</v>
      </c>
      <c r="E4" s="77"/>
      <c r="F4" s="30" t="s">
        <v>17</v>
      </c>
      <c r="G4" s="31" t="s">
        <v>28</v>
      </c>
      <c r="H4" s="29" t="s">
        <v>25</v>
      </c>
    </row>
    <row r="5" spans="1:9" ht="28.8" x14ac:dyDescent="0.3">
      <c r="A5" s="72"/>
      <c r="B5" s="15" t="s">
        <v>29</v>
      </c>
      <c r="C5" s="15">
        <f xml:space="preserve"> C2*C3</f>
        <v>150</v>
      </c>
      <c r="D5" s="15" t="s">
        <v>32</v>
      </c>
      <c r="E5" s="20">
        <f xml:space="preserve">  C2*C3^2</f>
        <v>37.5</v>
      </c>
      <c r="F5" s="19" t="s">
        <v>34</v>
      </c>
      <c r="G5" s="17">
        <f>_xlfn.NORM.DIST(E2,C5,C6,1)</f>
        <v>2.3388674905236322E-3</v>
      </c>
      <c r="H5" s="74">
        <f>G6-G5</f>
        <v>0.99765991827573997</v>
      </c>
    </row>
    <row r="6" spans="1:9" ht="29.4" thickBot="1" x14ac:dyDescent="0.35">
      <c r="A6" s="73"/>
      <c r="B6" s="23" t="s">
        <v>30</v>
      </c>
      <c r="C6" s="23">
        <f xml:space="preserve"> SQRT(E6)</f>
        <v>10.606601717798213</v>
      </c>
      <c r="D6" s="23" t="s">
        <v>33</v>
      </c>
      <c r="E6" s="24">
        <f xml:space="preserve"> C2*C3*(1 - C3)</f>
        <v>112.5</v>
      </c>
      <c r="F6" s="25" t="s">
        <v>35</v>
      </c>
      <c r="G6" s="26">
        <f xml:space="preserve"> _xlfn.NORM.DIST(E3,C5,C6,1)</f>
        <v>0.99999878576626355</v>
      </c>
      <c r="H6" s="75"/>
    </row>
    <row r="7" spans="1:9" ht="14.4" customHeight="1" thickTop="1" x14ac:dyDescent="0.3">
      <c r="A7" s="13"/>
      <c r="B7" s="13"/>
      <c r="C7" s="13"/>
      <c r="D7" s="13"/>
      <c r="E7" s="13"/>
      <c r="F7" s="13"/>
      <c r="G7" s="13"/>
      <c r="H7" s="13"/>
    </row>
    <row r="8" spans="1:9" x14ac:dyDescent="0.3">
      <c r="A8" s="13"/>
      <c r="B8" s="13"/>
      <c r="C8" s="13"/>
      <c r="D8" s="13"/>
      <c r="E8" s="13"/>
      <c r="F8" s="13"/>
      <c r="G8" s="13"/>
      <c r="H8" s="13"/>
    </row>
    <row r="9" spans="1:9" x14ac:dyDescent="0.3">
      <c r="A9" s="13"/>
      <c r="B9" s="13"/>
      <c r="C9" s="13"/>
      <c r="D9" s="13"/>
      <c r="E9" s="13"/>
      <c r="F9" s="13"/>
      <c r="G9" s="13"/>
      <c r="H9" s="13"/>
    </row>
    <row r="10" spans="1:9" x14ac:dyDescent="0.3">
      <c r="A10" s="13"/>
      <c r="B10" s="13"/>
      <c r="C10" s="13"/>
      <c r="D10" s="13"/>
      <c r="E10" s="13"/>
      <c r="F10" s="13"/>
      <c r="G10" s="13"/>
      <c r="H10" s="13"/>
    </row>
    <row r="11" spans="1:9" x14ac:dyDescent="0.3">
      <c r="A11" s="13"/>
      <c r="B11" s="13"/>
      <c r="C11" s="13"/>
      <c r="D11" s="13"/>
      <c r="E11" s="13"/>
      <c r="F11" s="13"/>
      <c r="G11" s="13"/>
      <c r="H11" s="13"/>
    </row>
    <row r="12" spans="1:9" x14ac:dyDescent="0.3">
      <c r="A12" s="13"/>
      <c r="B12" s="13"/>
      <c r="C12" s="13"/>
      <c r="D12" s="13"/>
      <c r="E12" s="13"/>
      <c r="F12" s="13"/>
      <c r="G12" s="13"/>
      <c r="H12" s="13"/>
    </row>
    <row r="13" spans="1:9" x14ac:dyDescent="0.3">
      <c r="A13" s="13"/>
      <c r="B13" s="13"/>
      <c r="C13" s="13"/>
      <c r="D13" s="13"/>
      <c r="E13" s="13"/>
      <c r="F13" s="13"/>
      <c r="G13" s="13"/>
      <c r="H13" s="13"/>
    </row>
    <row r="14" spans="1:9" x14ac:dyDescent="0.3">
      <c r="A14" s="13"/>
      <c r="B14" s="13"/>
      <c r="C14" s="13"/>
      <c r="D14" s="13"/>
      <c r="E14" s="13"/>
      <c r="F14" s="13"/>
      <c r="G14" s="13"/>
      <c r="H14" s="13"/>
    </row>
    <row r="15" spans="1:9" x14ac:dyDescent="0.3">
      <c r="A15" s="13"/>
      <c r="B15" s="13"/>
      <c r="C15" s="13"/>
      <c r="D15" s="13"/>
      <c r="E15" s="13"/>
      <c r="F15" s="13"/>
      <c r="G15" s="13"/>
      <c r="H15" s="13"/>
    </row>
    <row r="16" spans="1:9" x14ac:dyDescent="0.3">
      <c r="A16" s="13"/>
      <c r="B16" s="13"/>
      <c r="C16" s="13"/>
      <c r="D16" s="13"/>
      <c r="E16" s="13"/>
      <c r="F16" s="13"/>
      <c r="G16" s="13"/>
      <c r="H16" s="13"/>
    </row>
  </sheetData>
  <mergeCells count="8">
    <mergeCell ref="B1:C1"/>
    <mergeCell ref="D1:E1"/>
    <mergeCell ref="A1:A3"/>
    <mergeCell ref="H2:H3"/>
    <mergeCell ref="B4:C4"/>
    <mergeCell ref="D4:E4"/>
    <mergeCell ref="A4:A6"/>
    <mergeCell ref="H5: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:E3"/>
    </sheetView>
  </sheetViews>
  <sheetFormatPr defaultRowHeight="14.4" x14ac:dyDescent="0.3"/>
  <cols>
    <col min="1" max="5" width="11.109375" customWidth="1"/>
    <col min="6" max="6" width="25.5546875" customWidth="1"/>
    <col min="7" max="8" width="11.109375" customWidth="1"/>
  </cols>
  <sheetData>
    <row r="1" spans="1:8" ht="28.8" customHeight="1" x14ac:dyDescent="0.3">
      <c r="A1" s="72" t="s">
        <v>22</v>
      </c>
      <c r="B1" s="70" t="s">
        <v>16</v>
      </c>
      <c r="C1" s="70"/>
      <c r="D1" s="70" t="s">
        <v>14</v>
      </c>
      <c r="E1" s="71"/>
      <c r="F1" s="21" t="s">
        <v>17</v>
      </c>
      <c r="G1" s="22" t="s">
        <v>24</v>
      </c>
      <c r="H1" s="28" t="s">
        <v>25</v>
      </c>
    </row>
    <row r="2" spans="1:8" ht="28.8" customHeight="1" x14ac:dyDescent="0.3">
      <c r="A2" s="72"/>
      <c r="B2" s="18" t="s">
        <v>3</v>
      </c>
      <c r="C2" s="15">
        <v>200</v>
      </c>
      <c r="D2" s="16" t="s">
        <v>19</v>
      </c>
      <c r="E2" s="15">
        <v>161</v>
      </c>
      <c r="F2" s="19" t="s">
        <v>18</v>
      </c>
      <c r="G2" s="15">
        <f>_xlfn.BINOM.DIST(E2-1,C2,C3,1)</f>
        <v>0.92266940268745978</v>
      </c>
      <c r="H2" s="74">
        <f xml:space="preserve"> G3 - G2</f>
        <v>7.7330597312540217E-2</v>
      </c>
    </row>
    <row r="3" spans="1:8" ht="28.8" customHeight="1" thickBot="1" x14ac:dyDescent="0.35">
      <c r="A3" s="73"/>
      <c r="B3" s="25" t="s">
        <v>21</v>
      </c>
      <c r="C3" s="23">
        <v>0.76</v>
      </c>
      <c r="D3" s="32" t="s">
        <v>20</v>
      </c>
      <c r="E3" s="23">
        <v>200</v>
      </c>
      <c r="F3" s="25" t="s">
        <v>23</v>
      </c>
      <c r="G3" s="23">
        <f xml:space="preserve"> _xlfn.BINOM.DIST(E3, C2, C3, 1)</f>
        <v>1</v>
      </c>
      <c r="H3" s="75"/>
    </row>
    <row r="4" spans="1:8" ht="57.6" customHeight="1" thickTop="1" x14ac:dyDescent="0.3">
      <c r="A4" s="78" t="s">
        <v>31</v>
      </c>
      <c r="B4" s="76" t="s">
        <v>26</v>
      </c>
      <c r="C4" s="76"/>
      <c r="D4" s="76" t="s">
        <v>27</v>
      </c>
      <c r="E4" s="77"/>
      <c r="F4" s="30" t="s">
        <v>17</v>
      </c>
      <c r="G4" s="31" t="s">
        <v>28</v>
      </c>
      <c r="H4" s="29" t="s">
        <v>25</v>
      </c>
    </row>
    <row r="5" spans="1:8" ht="28.8" customHeight="1" x14ac:dyDescent="0.3">
      <c r="A5" s="72"/>
      <c r="B5" s="15" t="s">
        <v>29</v>
      </c>
      <c r="C5" s="15">
        <f xml:space="preserve"> C2*C3</f>
        <v>152</v>
      </c>
      <c r="D5" s="15" t="s">
        <v>32</v>
      </c>
      <c r="E5" s="20">
        <f xml:space="preserve">  C2*C3^2</f>
        <v>115.52</v>
      </c>
      <c r="F5" s="19" t="s">
        <v>34</v>
      </c>
      <c r="G5" s="17">
        <f>_xlfn.NORM.DIST(E2,C5,C6,1)</f>
        <v>0.93190088352622757</v>
      </c>
      <c r="H5" s="74">
        <f>G6-G5</f>
        <v>6.8099116473771426E-2</v>
      </c>
    </row>
    <row r="6" spans="1:8" ht="28.8" customHeight="1" thickBot="1" x14ac:dyDescent="0.35">
      <c r="A6" s="73"/>
      <c r="B6" s="23" t="s">
        <v>30</v>
      </c>
      <c r="C6" s="23">
        <f xml:space="preserve"> SQRT(E6)</f>
        <v>6.0398675482165993</v>
      </c>
      <c r="D6" s="23" t="s">
        <v>33</v>
      </c>
      <c r="E6" s="24">
        <f xml:space="preserve"> C2*C3*(1 - C3)</f>
        <v>36.479999999999997</v>
      </c>
      <c r="F6" s="25" t="s">
        <v>35</v>
      </c>
      <c r="G6" s="26">
        <f xml:space="preserve"> _xlfn.NORM.DIST(E3,C5,C6,1)</f>
        <v>0.999999999999999</v>
      </c>
      <c r="H6" s="75"/>
    </row>
    <row r="7" spans="1:8" ht="15" thickTop="1" x14ac:dyDescent="0.3"/>
  </sheetData>
  <mergeCells count="8">
    <mergeCell ref="A1:A3"/>
    <mergeCell ref="B1:C1"/>
    <mergeCell ref="D1:E1"/>
    <mergeCell ref="H2:H3"/>
    <mergeCell ref="A4:A6"/>
    <mergeCell ref="B4:C4"/>
    <mergeCell ref="D4:E4"/>
    <mergeCell ref="H5:H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1" sqref="F1"/>
    </sheetView>
  </sheetViews>
  <sheetFormatPr defaultRowHeight="14.4" x14ac:dyDescent="0.3"/>
  <cols>
    <col min="1" max="5" width="11.109375" customWidth="1"/>
    <col min="6" max="6" width="25.5546875" customWidth="1"/>
    <col min="7" max="7" width="11.109375" customWidth="1"/>
    <col min="8" max="8" width="8.88671875" customWidth="1"/>
  </cols>
  <sheetData>
    <row r="1" spans="1:8" ht="28.8" customHeight="1" x14ac:dyDescent="0.3">
      <c r="A1" s="72" t="s">
        <v>22</v>
      </c>
      <c r="B1" s="70" t="s">
        <v>16</v>
      </c>
      <c r="C1" s="70"/>
      <c r="D1" s="70" t="s">
        <v>14</v>
      </c>
      <c r="E1" s="71"/>
      <c r="F1" s="37" t="s">
        <v>43</v>
      </c>
      <c r="G1" s="36" t="s">
        <v>42</v>
      </c>
      <c r="H1" s="34"/>
    </row>
    <row r="2" spans="1:8" ht="28.8" customHeight="1" x14ac:dyDescent="0.3">
      <c r="A2" s="72"/>
      <c r="B2" s="18" t="s">
        <v>3</v>
      </c>
      <c r="C2" s="15">
        <v>400</v>
      </c>
      <c r="D2" s="86" t="s">
        <v>36</v>
      </c>
      <c r="E2" s="88">
        <v>310</v>
      </c>
      <c r="F2" s="79" t="s">
        <v>37</v>
      </c>
      <c r="G2" s="81">
        <f xml:space="preserve"> _xlfn.BINOM.DIST(E2,C2,C3,0)</f>
        <v>2.2353768010763515E-2</v>
      </c>
      <c r="H2" s="35"/>
    </row>
    <row r="3" spans="1:8" ht="28.8" customHeight="1" thickBot="1" x14ac:dyDescent="0.35">
      <c r="A3" s="73"/>
      <c r="B3" s="25" t="s">
        <v>21</v>
      </c>
      <c r="C3" s="23">
        <v>0.8</v>
      </c>
      <c r="D3" s="87"/>
      <c r="E3" s="89"/>
      <c r="F3" s="80"/>
      <c r="G3" s="82"/>
      <c r="H3" s="35"/>
    </row>
    <row r="4" spans="1:8" ht="57.6" customHeight="1" thickTop="1" x14ac:dyDescent="0.3">
      <c r="A4" s="78" t="s">
        <v>31</v>
      </c>
      <c r="B4" s="76" t="s">
        <v>26</v>
      </c>
      <c r="C4" s="76"/>
      <c r="D4" s="85" t="s">
        <v>27</v>
      </c>
      <c r="E4" s="85"/>
      <c r="F4" s="37" t="s">
        <v>41</v>
      </c>
      <c r="G4" s="36" t="s">
        <v>42</v>
      </c>
      <c r="H4" s="34"/>
    </row>
    <row r="5" spans="1:8" ht="28.8" customHeight="1" x14ac:dyDescent="0.3">
      <c r="A5" s="72"/>
      <c r="B5" s="15" t="s">
        <v>29</v>
      </c>
      <c r="C5" s="15">
        <f xml:space="preserve"> C2*C3</f>
        <v>320</v>
      </c>
      <c r="D5" s="15" t="s">
        <v>32</v>
      </c>
      <c r="E5" s="20">
        <f xml:space="preserve">  C2*C3^2</f>
        <v>256.00000000000006</v>
      </c>
      <c r="F5" s="79" t="s">
        <v>38</v>
      </c>
      <c r="G5" s="83">
        <f>_xlfn.NORM.DIST(E2,C5,C6,0)</f>
        <v>2.2831135673627736E-2</v>
      </c>
      <c r="H5" s="35"/>
    </row>
    <row r="6" spans="1:8" ht="28.8" customHeight="1" thickBot="1" x14ac:dyDescent="0.35">
      <c r="A6" s="73"/>
      <c r="B6" s="23" t="s">
        <v>30</v>
      </c>
      <c r="C6" s="23">
        <f xml:space="preserve"> SQRT(E6)</f>
        <v>7.9999999999999991</v>
      </c>
      <c r="D6" s="23" t="s">
        <v>33</v>
      </c>
      <c r="E6" s="24">
        <f xml:space="preserve"> C2*C3*(1 - C3)</f>
        <v>63.999999999999986</v>
      </c>
      <c r="F6" s="80"/>
      <c r="G6" s="84"/>
      <c r="H6" s="35"/>
    </row>
    <row r="7" spans="1:8" ht="15" thickTop="1" x14ac:dyDescent="0.3"/>
  </sheetData>
  <mergeCells count="12">
    <mergeCell ref="F2:F3"/>
    <mergeCell ref="G2:G3"/>
    <mergeCell ref="F5:F6"/>
    <mergeCell ref="G5:G6"/>
    <mergeCell ref="A1:A3"/>
    <mergeCell ref="B1:C1"/>
    <mergeCell ref="D1:E1"/>
    <mergeCell ref="A4:A6"/>
    <mergeCell ref="B4:C4"/>
    <mergeCell ref="D4:E4"/>
    <mergeCell ref="D2:D3"/>
    <mergeCell ref="E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K5" sqref="K5"/>
    </sheetView>
  </sheetViews>
  <sheetFormatPr defaultRowHeight="14.4" x14ac:dyDescent="0.3"/>
  <cols>
    <col min="1" max="5" width="11.109375" customWidth="1"/>
    <col min="6" max="6" width="25.5546875" customWidth="1"/>
    <col min="7" max="7" width="11.109375" customWidth="1"/>
  </cols>
  <sheetData>
    <row r="1" spans="1:8" ht="28.8" customHeight="1" x14ac:dyDescent="0.3">
      <c r="A1" s="72" t="s">
        <v>22</v>
      </c>
      <c r="B1" s="70" t="s">
        <v>16</v>
      </c>
      <c r="C1" s="70"/>
      <c r="D1" s="70" t="s">
        <v>14</v>
      </c>
      <c r="E1" s="71"/>
      <c r="F1" s="37" t="s">
        <v>43</v>
      </c>
      <c r="G1" s="36" t="s">
        <v>42</v>
      </c>
    </row>
    <row r="2" spans="1:8" ht="28.8" customHeight="1" x14ac:dyDescent="0.3">
      <c r="A2" s="72"/>
      <c r="B2" s="18" t="s">
        <v>3</v>
      </c>
      <c r="C2" s="15">
        <v>1000</v>
      </c>
      <c r="D2" s="86" t="s">
        <v>36</v>
      </c>
      <c r="E2" s="88">
        <v>4</v>
      </c>
      <c r="F2" s="79" t="s">
        <v>37</v>
      </c>
      <c r="G2" s="81">
        <f xml:space="preserve"> _xlfn.BINOM.DIST(E2,C2,C3,0)</f>
        <v>4.7013427259424728E-2</v>
      </c>
    </row>
    <row r="3" spans="1:8" ht="28.8" customHeight="1" thickBot="1" x14ac:dyDescent="0.35">
      <c r="A3" s="73"/>
      <c r="B3" s="25" t="s">
        <v>21</v>
      </c>
      <c r="C3" s="23">
        <v>1.5E-3</v>
      </c>
      <c r="D3" s="87"/>
      <c r="E3" s="89"/>
      <c r="F3" s="80"/>
      <c r="G3" s="82"/>
    </row>
    <row r="4" spans="1:8" ht="57.6" customHeight="1" thickTop="1" x14ac:dyDescent="0.3">
      <c r="A4" s="78" t="s">
        <v>31</v>
      </c>
      <c r="B4" s="76" t="s">
        <v>26</v>
      </c>
      <c r="C4" s="76"/>
      <c r="D4" s="85" t="s">
        <v>27</v>
      </c>
      <c r="E4" s="85"/>
      <c r="F4" s="37" t="s">
        <v>41</v>
      </c>
      <c r="G4" s="36" t="s">
        <v>42</v>
      </c>
    </row>
    <row r="5" spans="1:8" ht="28.8" x14ac:dyDescent="0.3">
      <c r="A5" s="72"/>
      <c r="B5" s="88" t="s">
        <v>39</v>
      </c>
      <c r="C5" s="88">
        <f xml:space="preserve"> C2*C3</f>
        <v>1.5</v>
      </c>
      <c r="D5" s="15" t="s">
        <v>32</v>
      </c>
      <c r="E5" s="40">
        <f xml:space="preserve">  C2*C3^2</f>
        <v>2.2500000000000003E-3</v>
      </c>
      <c r="F5" s="79" t="s">
        <v>40</v>
      </c>
      <c r="G5" s="83">
        <f xml:space="preserve"> _xlfn.POISSON.DIST(E2, C5, 0)</f>
        <v>4.7066518156309439E-2</v>
      </c>
    </row>
    <row r="6" spans="1:8" ht="28.8" customHeight="1" thickBot="1" x14ac:dyDescent="0.35">
      <c r="A6" s="73"/>
      <c r="B6" s="90"/>
      <c r="C6" s="90"/>
      <c r="D6" s="23" t="s">
        <v>33</v>
      </c>
      <c r="E6" s="39">
        <f xml:space="preserve"> C2*C3*(1 - C3)</f>
        <v>1.4977500000000001</v>
      </c>
      <c r="F6" s="80"/>
      <c r="G6" s="84"/>
      <c r="H6" s="2"/>
    </row>
    <row r="7" spans="1:8" ht="15" thickTop="1" x14ac:dyDescent="0.3"/>
  </sheetData>
  <mergeCells count="14">
    <mergeCell ref="G2:G3"/>
    <mergeCell ref="A4:A6"/>
    <mergeCell ref="B4:C4"/>
    <mergeCell ref="D4:E4"/>
    <mergeCell ref="F5:F6"/>
    <mergeCell ref="G5:G6"/>
    <mergeCell ref="B5:B6"/>
    <mergeCell ref="C5:C6"/>
    <mergeCell ref="A1:A3"/>
    <mergeCell ref="B1:C1"/>
    <mergeCell ref="D1:E1"/>
    <mergeCell ref="D2:D3"/>
    <mergeCell ref="E2:E3"/>
    <mergeCell ref="F2:F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H6" sqref="H6"/>
    </sheetView>
  </sheetViews>
  <sheetFormatPr defaultRowHeight="14.4" x14ac:dyDescent="0.3"/>
  <cols>
    <col min="1" max="5" width="11.109375" customWidth="1"/>
    <col min="6" max="6" width="25.5546875" customWidth="1"/>
    <col min="7" max="7" width="11.109375" customWidth="1"/>
  </cols>
  <sheetData>
    <row r="1" spans="1:7" ht="28.8" customHeight="1" x14ac:dyDescent="0.3">
      <c r="A1" s="72" t="s">
        <v>22</v>
      </c>
      <c r="B1" s="70" t="s">
        <v>16</v>
      </c>
      <c r="C1" s="70"/>
      <c r="D1" s="70" t="s">
        <v>14</v>
      </c>
      <c r="E1" s="71"/>
      <c r="F1" s="37" t="s">
        <v>43</v>
      </c>
      <c r="G1" s="36" t="s">
        <v>42</v>
      </c>
    </row>
    <row r="2" spans="1:7" ht="28.8" customHeight="1" x14ac:dyDescent="0.3">
      <c r="A2" s="72"/>
      <c r="B2" s="18" t="s">
        <v>3</v>
      </c>
      <c r="C2" s="15">
        <v>3000</v>
      </c>
      <c r="D2" s="16" t="s">
        <v>19</v>
      </c>
      <c r="E2" s="15">
        <v>0</v>
      </c>
      <c r="F2" s="79" t="s">
        <v>23</v>
      </c>
      <c r="G2" s="81">
        <f xml:space="preserve"> _xlfn.BINOM.DIST(E3,C2,C3,1)</f>
        <v>0.64723190747106973</v>
      </c>
    </row>
    <row r="3" spans="1:7" ht="28.8" customHeight="1" thickBot="1" x14ac:dyDescent="0.35">
      <c r="A3" s="73"/>
      <c r="B3" s="25" t="s">
        <v>21</v>
      </c>
      <c r="C3" s="23">
        <v>1E-3</v>
      </c>
      <c r="D3" s="32" t="s">
        <v>20</v>
      </c>
      <c r="E3" s="23">
        <v>3</v>
      </c>
      <c r="F3" s="80"/>
      <c r="G3" s="82"/>
    </row>
    <row r="4" spans="1:7" ht="57.6" customHeight="1" thickTop="1" x14ac:dyDescent="0.3">
      <c r="A4" s="78" t="s">
        <v>31</v>
      </c>
      <c r="B4" s="76" t="s">
        <v>26</v>
      </c>
      <c r="C4" s="76"/>
      <c r="D4" s="85" t="s">
        <v>27</v>
      </c>
      <c r="E4" s="85"/>
      <c r="F4" s="37" t="s">
        <v>41</v>
      </c>
      <c r="G4" s="36" t="s">
        <v>42</v>
      </c>
    </row>
    <row r="5" spans="1:7" ht="28.8" x14ac:dyDescent="0.3">
      <c r="A5" s="72"/>
      <c r="B5" s="88" t="s">
        <v>39</v>
      </c>
      <c r="C5" s="88">
        <f xml:space="preserve"> C2*C3</f>
        <v>3</v>
      </c>
      <c r="D5" s="15" t="s">
        <v>32</v>
      </c>
      <c r="E5" s="40">
        <f xml:space="preserve">  C2*C3^2</f>
        <v>3.0000000000000001E-3</v>
      </c>
      <c r="F5" s="79" t="s">
        <v>44</v>
      </c>
      <c r="G5" s="83">
        <f xml:space="preserve"> _xlfn.POISSON.DIST(E3, C5, 1)</f>
        <v>0.64723188878223126</v>
      </c>
    </row>
    <row r="6" spans="1:7" ht="28.8" customHeight="1" thickBot="1" x14ac:dyDescent="0.35">
      <c r="A6" s="73"/>
      <c r="B6" s="90"/>
      <c r="C6" s="90"/>
      <c r="D6" s="23" t="s">
        <v>33</v>
      </c>
      <c r="E6" s="39">
        <f xml:space="preserve"> C2*C3*(1 - C3)</f>
        <v>2.9969999999999999</v>
      </c>
      <c r="F6" s="80"/>
      <c r="G6" s="84"/>
    </row>
    <row r="7" spans="1:7" ht="15" thickTop="1" x14ac:dyDescent="0.3"/>
  </sheetData>
  <mergeCells count="12">
    <mergeCell ref="G2:G3"/>
    <mergeCell ref="A4:A6"/>
    <mergeCell ref="B4:C4"/>
    <mergeCell ref="D4:E4"/>
    <mergeCell ref="B5:B6"/>
    <mergeCell ref="C5:C6"/>
    <mergeCell ref="F5:F6"/>
    <mergeCell ref="G5:G6"/>
    <mergeCell ref="A1:A3"/>
    <mergeCell ref="B1:C1"/>
    <mergeCell ref="D1:E1"/>
    <mergeCell ref="F2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H5" sqref="H5"/>
    </sheetView>
  </sheetViews>
  <sheetFormatPr defaultRowHeight="14.4" x14ac:dyDescent="0.3"/>
  <cols>
    <col min="1" max="6" width="11.109375" customWidth="1"/>
    <col min="7" max="7" width="26.6640625" customWidth="1"/>
  </cols>
  <sheetData>
    <row r="1" spans="1:9" ht="43.2" customHeight="1" x14ac:dyDescent="0.3">
      <c r="A1" s="70" t="s">
        <v>45</v>
      </c>
      <c r="B1" s="70"/>
      <c r="C1" s="70" t="s">
        <v>14</v>
      </c>
      <c r="D1" s="70"/>
      <c r="E1" s="70" t="s">
        <v>46</v>
      </c>
      <c r="F1" s="70"/>
      <c r="G1" s="27" t="s">
        <v>53</v>
      </c>
      <c r="H1" s="41"/>
      <c r="I1" s="41"/>
    </row>
    <row r="2" spans="1:9" x14ac:dyDescent="0.3">
      <c r="A2" s="18" t="s">
        <v>47</v>
      </c>
      <c r="B2" s="15">
        <v>9.6</v>
      </c>
      <c r="C2" s="18" t="s">
        <v>49</v>
      </c>
      <c r="D2" s="15">
        <v>9</v>
      </c>
      <c r="E2" s="15" t="s">
        <v>51</v>
      </c>
      <c r="F2" s="15">
        <f xml:space="preserve"> _xlfn.NORM.DIST(D2, B2, B3, 1)</f>
        <v>0.38542542189245066</v>
      </c>
      <c r="G2" s="74">
        <f>F3-F2</f>
        <v>0.2104628199169708</v>
      </c>
      <c r="H2" s="41"/>
      <c r="I2" s="41"/>
    </row>
    <row r="3" spans="1:9" ht="14.4" customHeight="1" thickBot="1" x14ac:dyDescent="0.35">
      <c r="A3" s="50" t="s">
        <v>48</v>
      </c>
      <c r="B3" s="23">
        <v>2.06</v>
      </c>
      <c r="C3" s="25" t="s">
        <v>50</v>
      </c>
      <c r="D3" s="23">
        <v>10.1</v>
      </c>
      <c r="E3" s="23" t="s">
        <v>52</v>
      </c>
      <c r="F3" s="23">
        <f xml:space="preserve"> _xlfn.NORM.DIST(D3, B2, B3, 1)</f>
        <v>0.59588824180942146</v>
      </c>
      <c r="G3" s="75"/>
      <c r="H3" s="41"/>
      <c r="I3" s="41"/>
    </row>
    <row r="4" spans="1:9" ht="15" thickTop="1" x14ac:dyDescent="0.3">
      <c r="A4" s="41"/>
      <c r="B4" s="41"/>
      <c r="C4" s="41"/>
      <c r="D4" s="41"/>
      <c r="E4" s="41"/>
      <c r="F4" s="41"/>
      <c r="G4" s="41"/>
      <c r="H4" s="41"/>
      <c r="I4" s="41"/>
    </row>
    <row r="5" spans="1:9" x14ac:dyDescent="0.3">
      <c r="A5" s="41"/>
      <c r="B5" s="41"/>
      <c r="C5" s="41"/>
      <c r="D5" s="41"/>
      <c r="E5" s="41"/>
      <c r="F5" s="41"/>
      <c r="G5" s="41"/>
      <c r="H5" s="41"/>
      <c r="I5" s="41"/>
    </row>
    <row r="6" spans="1:9" x14ac:dyDescent="0.3">
      <c r="A6" s="41"/>
      <c r="B6" s="41"/>
      <c r="C6" s="41"/>
      <c r="D6" s="41"/>
      <c r="E6" s="41"/>
      <c r="F6" s="41"/>
      <c r="G6" s="41"/>
      <c r="H6" s="41"/>
      <c r="I6" s="41"/>
    </row>
    <row r="7" spans="1:9" x14ac:dyDescent="0.3">
      <c r="A7" s="41"/>
      <c r="B7" s="41"/>
      <c r="C7" s="41"/>
      <c r="D7" s="41"/>
      <c r="E7" s="41"/>
      <c r="F7" s="41"/>
      <c r="G7" s="41"/>
      <c r="H7" s="41"/>
      <c r="I7" s="41"/>
    </row>
    <row r="8" spans="1:9" x14ac:dyDescent="0.3">
      <c r="A8" s="41"/>
      <c r="B8" s="41"/>
      <c r="C8" s="41"/>
      <c r="D8" s="41"/>
      <c r="E8" s="41"/>
      <c r="F8" s="41"/>
      <c r="G8" s="41"/>
      <c r="H8" s="41"/>
      <c r="I8" s="41"/>
    </row>
  </sheetData>
  <mergeCells count="4">
    <mergeCell ref="A1:B1"/>
    <mergeCell ref="C1:D1"/>
    <mergeCell ref="E1:F1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Задание 3.1</vt:lpstr>
      <vt:lpstr>Задание 3.2</vt:lpstr>
      <vt:lpstr>Задание 3.3</vt:lpstr>
      <vt:lpstr>Задание 4.1</vt:lpstr>
      <vt:lpstr>Задание 4.2</vt:lpstr>
      <vt:lpstr>Задание 4.3</vt:lpstr>
      <vt:lpstr>Задание 4.4</vt:lpstr>
      <vt:lpstr>Задание 4.5</vt:lpstr>
      <vt:lpstr>Задание 5.1</vt:lpstr>
      <vt:lpstr>Задание 5.2</vt:lpstr>
      <vt:lpstr>Задание 5.3</vt:lpstr>
      <vt:lpstr>Задание 6.1</vt:lpstr>
      <vt:lpstr>Задание 6.2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Кот</dc:creator>
  <cp:lastModifiedBy>Настя Кот</cp:lastModifiedBy>
  <dcterms:created xsi:type="dcterms:W3CDTF">2020-11-23T12:52:27Z</dcterms:created>
  <dcterms:modified xsi:type="dcterms:W3CDTF">2020-11-25T15:34:43Z</dcterms:modified>
</cp:coreProperties>
</file>