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nast\Desktop\"/>
    </mc:Choice>
  </mc:AlternateContent>
  <xr:revisionPtr revIDLastSave="0" documentId="13_ncr:1_{A926CAE1-4249-4B0B-8765-5FF2EC3E95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дание 1" sheetId="15" r:id="rId1"/>
    <sheet name="data" sheetId="16" r:id="rId2"/>
    <sheet name="Задание 2" sheetId="6" r:id="rId3"/>
    <sheet name="data (2)" sheetId="18" r:id="rId4"/>
    <sheet name="Задание 3" sheetId="7" r:id="rId5"/>
    <sheet name="data (3)" sheetId="19" r:id="rId6"/>
  </sheets>
  <definedNames>
    <definedName name="_xlchart.v1.0" hidden="1">'Задание 1'!$A$4:$A$257</definedName>
    <definedName name="_xlchart.v1.1" hidden="1">'Задание 1'!$A$4:$A$257</definedName>
    <definedName name="_xlchart.v1.2" hidden="1">'Задание 1'!$A$4:$A$257</definedName>
    <definedName name="_xlchart.v1.3" hidden="1">'Задание 1'!$A$4:$A$257</definedName>
    <definedName name="_xlchart.v1.4" hidden="1">'Задание 1'!$A$4:$A$257</definedName>
    <definedName name="_xlchart.v1.5" hidden="1">'Задание 1'!$A$4:$A$257</definedName>
    <definedName name="_xlchart.v1.6" hidden="1">'Задание 1'!$A$4:$A$257</definedName>
    <definedName name="ExternalData_1" localSheetId="1" hidden="1">data!$A$1:$A$301</definedName>
    <definedName name="ExternalData_1" localSheetId="3" hidden="1">'data (2)'!$A$1:$A$301</definedName>
    <definedName name="ExternalData_1" localSheetId="5" hidden="1">'data (3)'!$A$1:$B$151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5" l="1"/>
  <c r="N19" i="15"/>
  <c r="O19" i="15"/>
  <c r="N18" i="15"/>
  <c r="N17" i="15"/>
  <c r="O18" i="15"/>
  <c r="O17" i="15"/>
  <c r="N16" i="15"/>
  <c r="N15" i="15"/>
  <c r="O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E12" i="7"/>
  <c r="E15" i="7" s="1"/>
  <c r="E4" i="7"/>
  <c r="E8" i="7" s="1"/>
  <c r="E2" i="7"/>
  <c r="D11" i="6" l="1"/>
  <c r="D10" i="6"/>
  <c r="M11" i="6"/>
  <c r="M16" i="6"/>
  <c r="M12" i="6"/>
  <c r="M13" i="6"/>
  <c r="M14" i="6"/>
  <c r="M15" i="6"/>
  <c r="L16" i="6"/>
  <c r="L12" i="6"/>
  <c r="L13" i="6"/>
  <c r="L14" i="6"/>
  <c r="L15" i="6"/>
  <c r="L11" i="6"/>
  <c r="K16" i="6"/>
  <c r="K12" i="6"/>
  <c r="K13" i="6"/>
  <c r="K14" i="6"/>
  <c r="K15" i="6"/>
  <c r="K11" i="6"/>
  <c r="J16" i="6"/>
  <c r="J11" i="6"/>
  <c r="J12" i="6"/>
  <c r="J13" i="6"/>
  <c r="J14" i="6"/>
  <c r="J15" i="6"/>
  <c r="I16" i="6"/>
  <c r="I11" i="6"/>
  <c r="H16" i="6"/>
  <c r="H11" i="6"/>
  <c r="I12" i="6"/>
  <c r="I13" i="6"/>
  <c r="I14" i="6"/>
  <c r="I15" i="6"/>
  <c r="D8" i="6"/>
  <c r="D6" i="6"/>
  <c r="D7" i="6"/>
  <c r="D5" i="6"/>
  <c r="D2" i="6"/>
  <c r="H17" i="6" l="1"/>
  <c r="H15" i="6"/>
  <c r="H12" i="6"/>
  <c r="H13" i="6"/>
  <c r="H14" i="6"/>
  <c r="D9" i="6"/>
  <c r="F6" i="6"/>
  <c r="D4" i="6"/>
  <c r="D3" i="6"/>
  <c r="E6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54C888-9F62-496D-AEE3-B09996A53CCD}" keepAlive="1" name="Запрос — data" description="Соединение с запросом &quot;data&quot; в книге." type="5" refreshedVersion="7" background="1" saveData="1">
    <dbPr connection="Provider=Microsoft.Mashup.OleDb.1;Data Source=$Workbook$;Location=data;Extended Properties=&quot;&quot;" command="SELECT * FROM [data]"/>
  </connection>
  <connection id="2" xr16:uid="{D5EC5869-0A24-4CAC-8963-6E90E94A7F45}" keepAlive="1" name="Запрос — data (2)" description="Соединение с запросом &quot;data (2)&quot; в книге." type="5" refreshedVersion="7" background="1" saveData="1">
    <dbPr connection="Provider=Microsoft.Mashup.OleDb.1;Data Source=$Workbook$;Location=&quot;data (2)&quot;;Extended Properties=&quot;&quot;" command="SELECT * FROM [data (2)]"/>
  </connection>
  <connection id="3" xr16:uid="{3A8215F8-2CA4-4095-AF5C-34FA16135DBC}" keepAlive="1" name="Запрос — data (3)" description="Соединение с запросом &quot;data (3)&quot; в книге." type="5" refreshedVersion="7" background="1" saveData="1">
    <dbPr connection="Provider=Microsoft.Mashup.OleDb.1;Data Source=$Workbook$;Location=&quot;data (3)&quot;;Extended Properties=&quot;&quot;" command="SELECT * FROM [data (3)]"/>
  </connection>
</connections>
</file>

<file path=xl/sharedStrings.xml><?xml version="1.0" encoding="utf-8"?>
<sst xmlns="http://schemas.openxmlformats.org/spreadsheetml/2006/main" count="1647" uniqueCount="320">
  <si>
    <t>NA</t>
  </si>
  <si>
    <t>(ni-npi)^2/npi</t>
  </si>
  <si>
    <t>(ni-npi)^2</t>
  </si>
  <si>
    <t>ni-npi</t>
  </si>
  <si>
    <t>npi</t>
  </si>
  <si>
    <t>pi</t>
  </si>
  <si>
    <t>ni</t>
  </si>
  <si>
    <t>Введите количество различных вариантов ответов респондентов, встречающиеся в очищенной выборке</t>
  </si>
  <si>
    <t>Введите объем очищенной от "NA" выборки</t>
  </si>
  <si>
    <t>Введите количество пропущенных данных "NA" в исходной выборке</t>
  </si>
  <si>
    <t>Введите критическое значение статистики хи-квадрат</t>
  </si>
  <si>
    <t>Введите количество степеней свободы</t>
  </si>
  <si>
    <t>Введите наблюдаемое значение хи-квадрат</t>
  </si>
  <si>
    <t>отвергнуть</t>
  </si>
  <si>
    <t>Введите выборочный коэффициент корреляции Пирсона между X и Y</t>
  </si>
  <si>
    <t>нет</t>
  </si>
  <si>
    <r>
      <t xml:space="preserve">Введите 1, если есть основания </t>
    </r>
    <r>
      <rPr>
        <sz val="11"/>
        <color theme="7" tint="-0.499984740745262"/>
        <rFont val="Calibri"/>
        <family val="2"/>
        <charset val="204"/>
        <scheme val="minor"/>
      </rPr>
      <t>отвергнуть</t>
    </r>
    <r>
      <rPr>
        <sz val="11"/>
        <color theme="1"/>
        <rFont val="Calibri"/>
        <family val="2"/>
        <scheme val="minor"/>
      </rPr>
      <t xml:space="preserve"> гипотезу о равновероятном распределении ответов, или введите 0, если таких оснований нет</t>
    </r>
  </si>
  <si>
    <t>да/нет</t>
  </si>
  <si>
    <t>больше/меньше/не равно</t>
  </si>
  <si>
    <t>не равно</t>
  </si>
  <si>
    <t>Column1</t>
  </si>
  <si>
    <t>Column1.1</t>
  </si>
  <si>
    <t>Column1.2</t>
  </si>
  <si>
    <t>1. Введите объем исходной выборки</t>
  </si>
  <si>
    <t>2. Введите объем очищенной от пропусков выборки</t>
  </si>
  <si>
    <t>3. Введите значение ошибки выборки</t>
  </si>
  <si>
    <t>4. Введите минимальное значение в вариационном ряду</t>
  </si>
  <si>
    <t>5. Введите максимальное значение в вариационном ряду</t>
  </si>
  <si>
    <t>6. Введите первую квартиль</t>
  </si>
  <si>
    <t>7. Введите медиану</t>
  </si>
  <si>
    <t>8. Введите третью квартиль</t>
  </si>
  <si>
    <t>10. Введите исправленную дисперсию</t>
  </si>
  <si>
    <t>11. Введите стандартное отклонение (несмещенное)</t>
  </si>
  <si>
    <t>12. Введите размах выборки</t>
  </si>
  <si>
    <t>13. Введите эксцесс (формула по умолчанию в Excel)</t>
  </si>
  <si>
    <t>14. Введите коэффициент асимметрии (формула по умолчанию в Excel)</t>
  </si>
  <si>
    <r>
      <t xml:space="preserve">15. Введите левую границу </t>
    </r>
    <r>
      <rPr>
        <b/>
        <sz val="11"/>
        <color theme="7" tint="-0.499984740745262"/>
        <rFont val="Calibri"/>
        <family val="2"/>
        <charset val="204"/>
        <scheme val="minor"/>
      </rPr>
      <t>0.9</t>
    </r>
    <r>
      <rPr>
        <b/>
        <sz val="11"/>
        <color rgb="FF023540"/>
        <rFont val="Calibri"/>
        <family val="2"/>
        <charset val="204"/>
        <scheme val="minor"/>
      </rPr>
      <t>-доверительного интервала для E(X)</t>
    </r>
  </si>
  <si>
    <r>
      <t>16. Введите правую границу</t>
    </r>
    <r>
      <rPr>
        <b/>
        <sz val="11"/>
        <color theme="7" tint="-0.499984740745262"/>
        <rFont val="Calibri"/>
        <family val="2"/>
        <charset val="204"/>
        <scheme val="minor"/>
      </rPr>
      <t xml:space="preserve"> 0.9</t>
    </r>
    <r>
      <rPr>
        <b/>
        <sz val="11"/>
        <color rgb="FF023540"/>
        <rFont val="Calibri"/>
        <family val="2"/>
        <charset val="204"/>
        <scheme val="minor"/>
      </rPr>
      <t>-доверительного интервала для E(X) </t>
    </r>
  </si>
  <si>
    <r>
      <t xml:space="preserve">17. Введите левую границу </t>
    </r>
    <r>
      <rPr>
        <b/>
        <sz val="11"/>
        <color theme="7" tint="-0.499984740745262"/>
        <rFont val="Calibri"/>
        <family val="2"/>
        <charset val="204"/>
        <scheme val="minor"/>
      </rPr>
      <t>0.9</t>
    </r>
    <r>
      <rPr>
        <b/>
        <sz val="11"/>
        <color rgb="FF023540"/>
        <rFont val="Calibri"/>
        <family val="2"/>
        <charset val="204"/>
        <scheme val="minor"/>
      </rPr>
      <t>-доверительного интервала для Var(X) </t>
    </r>
  </si>
  <si>
    <r>
      <t xml:space="preserve">18. Введите правую границу </t>
    </r>
    <r>
      <rPr>
        <b/>
        <sz val="11"/>
        <color theme="7" tint="-0.499984740745262"/>
        <rFont val="Calibri"/>
        <family val="2"/>
        <charset val="204"/>
        <scheme val="minor"/>
      </rPr>
      <t>0.9</t>
    </r>
    <r>
      <rPr>
        <b/>
        <sz val="11"/>
        <color rgb="FF023540"/>
        <rFont val="Calibri"/>
        <family val="2"/>
        <charset val="204"/>
        <scheme val="minor"/>
      </rPr>
      <t>-доверительного интервала для Var(X)</t>
    </r>
  </si>
  <si>
    <t>19. Введите нижнюю границу нормы</t>
  </si>
  <si>
    <t>20. Введите верхнюю границу нормы </t>
  </si>
  <si>
    <t>Выбросы ниже нормы</t>
  </si>
  <si>
    <t>Выбросы выше нормы</t>
  </si>
  <si>
    <t>B</t>
  </si>
  <si>
    <t>D</t>
  </si>
  <si>
    <t>E</t>
  </si>
  <si>
    <t>A</t>
  </si>
  <si>
    <t>F</t>
  </si>
  <si>
    <t>C</t>
  </si>
  <si>
    <r>
      <t xml:space="preserve">Введите количество респондентов, которые дали ответ </t>
    </r>
    <r>
      <rPr>
        <sz val="11"/>
        <color theme="7" tint="-0.499984740745262"/>
        <rFont val="Calibri"/>
        <family val="2"/>
        <charset val="204"/>
        <scheme val="minor"/>
      </rPr>
      <t>"A"</t>
    </r>
  </si>
  <si>
    <r>
      <t xml:space="preserve">Введите долю респондентов, которые дали ответ </t>
    </r>
    <r>
      <rPr>
        <sz val="11"/>
        <color theme="7" tint="-0.499984740745262"/>
        <rFont val="Calibri"/>
        <family val="2"/>
        <charset val="204"/>
        <scheme val="minor"/>
      </rPr>
      <t>"B"</t>
    </r>
  </si>
  <si>
    <r>
      <t xml:space="preserve">Введите правую границу </t>
    </r>
    <r>
      <rPr>
        <sz val="11"/>
        <color theme="7" tint="-0.499984740745262"/>
        <rFont val="Calibri"/>
        <family val="2"/>
        <charset val="204"/>
        <scheme val="minor"/>
      </rPr>
      <t>0.99</t>
    </r>
    <r>
      <rPr>
        <sz val="11"/>
        <color theme="1"/>
        <rFont val="Calibri"/>
        <family val="2"/>
        <scheme val="minor"/>
      </rPr>
      <t>-доверительного интервала для истинной доли ответов  "B"</t>
    </r>
  </si>
  <si>
    <r>
      <t xml:space="preserve">Введите левую границу </t>
    </r>
    <r>
      <rPr>
        <sz val="11"/>
        <color theme="7" tint="-0.499984740745262"/>
        <rFont val="Calibri"/>
        <family val="2"/>
        <charset val="204"/>
        <scheme val="minor"/>
      </rPr>
      <t>0.99</t>
    </r>
    <r>
      <rPr>
        <sz val="11"/>
        <color theme="1"/>
        <rFont val="Calibri"/>
        <family val="2"/>
        <scheme val="minor"/>
      </rPr>
      <t>-доверительного интервала для истинной доли ответов  "B"</t>
    </r>
  </si>
  <si>
    <t>224,5</t>
  </si>
  <si>
    <t>-210,8</t>
  </si>
  <si>
    <t>217,4</t>
  </si>
  <si>
    <t>-216,8</t>
  </si>
  <si>
    <t>-273,1</t>
  </si>
  <si>
    <t>218,5</t>
  </si>
  <si>
    <t>216,3</t>
  </si>
  <si>
    <t>-241</t>
  </si>
  <si>
    <t>161,7</t>
  </si>
  <si>
    <t>-188,4</t>
  </si>
  <si>
    <t>167,9</t>
  </si>
  <si>
    <t>-221,6</t>
  </si>
  <si>
    <t>202,9</t>
  </si>
  <si>
    <t>-221,9</t>
  </si>
  <si>
    <t>184,8</t>
  </si>
  <si>
    <t>183,4</t>
  </si>
  <si>
    <t>-274,2</t>
  </si>
  <si>
    <t>196</t>
  </si>
  <si>
    <t>-229,3</t>
  </si>
  <si>
    <t>183,3</t>
  </si>
  <si>
    <t>-217,7</t>
  </si>
  <si>
    <t>189,9</t>
  </si>
  <si>
    <t>-207,4</t>
  </si>
  <si>
    <t>169</t>
  </si>
  <si>
    <t>205,3</t>
  </si>
  <si>
    <t>-271,7</t>
  </si>
  <si>
    <t>171,7</t>
  </si>
  <si>
    <t>-241,9</t>
  </si>
  <si>
    <t>177,8</t>
  </si>
  <si>
    <t>239,6</t>
  </si>
  <si>
    <t>-263,8</t>
  </si>
  <si>
    <t>191,2</t>
  </si>
  <si>
    <t>-252,3</t>
  </si>
  <si>
    <t>160,1</t>
  </si>
  <si>
    <t>-236,7</t>
  </si>
  <si>
    <t>154,1</t>
  </si>
  <si>
    <t>-266,8</t>
  </si>
  <si>
    <t>219,6</t>
  </si>
  <si>
    <t>-196,6</t>
  </si>
  <si>
    <t>213,4</t>
  </si>
  <si>
    <t>-273,3</t>
  </si>
  <si>
    <t>144</t>
  </si>
  <si>
    <t>157</t>
  </si>
  <si>
    <t>-256,8</t>
  </si>
  <si>
    <t>166,6</t>
  </si>
  <si>
    <t>-188,3</t>
  </si>
  <si>
    <t>169,1</t>
  </si>
  <si>
    <t>-227,1</t>
  </si>
  <si>
    <t>201,5</t>
  </si>
  <si>
    <t>-239,1</t>
  </si>
  <si>
    <t>167,6</t>
  </si>
  <si>
    <t>190</t>
  </si>
  <si>
    <t>-233,9</t>
  </si>
  <si>
    <t>219,2</t>
  </si>
  <si>
    <t>-255,9</t>
  </si>
  <si>
    <t>196,2</t>
  </si>
  <si>
    <t>-245,4</t>
  </si>
  <si>
    <t>160,8</t>
  </si>
  <si>
    <t>-214,8</t>
  </si>
  <si>
    <t>163,3</t>
  </si>
  <si>
    <t>-214,5</t>
  </si>
  <si>
    <t>189,4</t>
  </si>
  <si>
    <t>234,6</t>
  </si>
  <si>
    <t>-231,7</t>
  </si>
  <si>
    <t>154,5</t>
  </si>
  <si>
    <t>-216,3</t>
  </si>
  <si>
    <t>168</t>
  </si>
  <si>
    <t>-273,2</t>
  </si>
  <si>
    <t>186,1</t>
  </si>
  <si>
    <t>-285</t>
  </si>
  <si>
    <t>222,4</t>
  </si>
  <si>
    <t>-237,8</t>
  </si>
  <si>
    <t>171,5</t>
  </si>
  <si>
    <t>-237</t>
  </si>
  <si>
    <t>176,4</t>
  </si>
  <si>
    <t>-276,1</t>
  </si>
  <si>
    <t>145,8</t>
  </si>
  <si>
    <t>-278,6</t>
  </si>
  <si>
    <t>244,1</t>
  </si>
  <si>
    <t>-252,7</t>
  </si>
  <si>
    <t>190,8</t>
  </si>
  <si>
    <t>184,4</t>
  </si>
  <si>
    <t>-231,8</t>
  </si>
  <si>
    <t>170,6</t>
  </si>
  <si>
    <t>-239,5</t>
  </si>
  <si>
    <t>211,7</t>
  </si>
  <si>
    <t>-261,1</t>
  </si>
  <si>
    <t>197,1</t>
  </si>
  <si>
    <t>-228,3</t>
  </si>
  <si>
    <t>211,6</t>
  </si>
  <si>
    <t>-247,3</t>
  </si>
  <si>
    <t>183,6</t>
  </si>
  <si>
    <t>-251,5</t>
  </si>
  <si>
    <t>211,1</t>
  </si>
  <si>
    <t>-208,5</t>
  </si>
  <si>
    <t>241,5</t>
  </si>
  <si>
    <t>165,2</t>
  </si>
  <si>
    <t>200,5</t>
  </si>
  <si>
    <t>-203,2</t>
  </si>
  <si>
    <t>190,1</t>
  </si>
  <si>
    <t>-204</t>
  </si>
  <si>
    <t>-272</t>
  </si>
  <si>
    <t>158,7</t>
  </si>
  <si>
    <t>-276,5</t>
  </si>
  <si>
    <t>136</t>
  </si>
  <si>
    <t>-238,2</t>
  </si>
  <si>
    <t>227,6</t>
  </si>
  <si>
    <t>-257,7</t>
  </si>
  <si>
    <t>211</t>
  </si>
  <si>
    <t>-245,9</t>
  </si>
  <si>
    <t>172,7</t>
  </si>
  <si>
    <t>-252,2</t>
  </si>
  <si>
    <t>248,4</t>
  </si>
  <si>
    <t>-219,7</t>
  </si>
  <si>
    <t>244,4</t>
  </si>
  <si>
    <t>-239,8</t>
  </si>
  <si>
    <t>211,4</t>
  </si>
  <si>
    <t>-262,2</t>
  </si>
  <si>
    <t>207,5</t>
  </si>
  <si>
    <t>-218,9</t>
  </si>
  <si>
    <t>208,1</t>
  </si>
  <si>
    <t>-189,2</t>
  </si>
  <si>
    <t>200,2</t>
  </si>
  <si>
    <t>-270,9</t>
  </si>
  <si>
    <t>148,4</t>
  </si>
  <si>
    <t>-277,8</t>
  </si>
  <si>
    <t>165,5</t>
  </si>
  <si>
    <t>-256,5</t>
  </si>
  <si>
    <t>173,6</t>
  </si>
  <si>
    <t>-267,1</t>
  </si>
  <si>
    <t>194,2</t>
  </si>
  <si>
    <t>-214,3</t>
  </si>
  <si>
    <t>209,8</t>
  </si>
  <si>
    <t>183,9</t>
  </si>
  <si>
    <t>-261,7</t>
  </si>
  <si>
    <t>172,1</t>
  </si>
  <si>
    <t>-214,1</t>
  </si>
  <si>
    <t>205,2</t>
  </si>
  <si>
    <t>-276,9</t>
  </si>
  <si>
    <t>188,7</t>
  </si>
  <si>
    <t>-218,2</t>
  </si>
  <si>
    <t>205,8</t>
  </si>
  <si>
    <t>-195,9</t>
  </si>
  <si>
    <t>-283</t>
  </si>
  <si>
    <t>169,7</t>
  </si>
  <si>
    <t>-281,4</t>
  </si>
  <si>
    <t>-258,5</t>
  </si>
  <si>
    <t>-286,4</t>
  </si>
  <si>
    <t>140,1</t>
  </si>
  <si>
    <t>-246,8</t>
  </si>
  <si>
    <t>187,4</t>
  </si>
  <si>
    <t>-257,4</t>
  </si>
  <si>
    <t>180,4</t>
  </si>
  <si>
    <t>-176,5</t>
  </si>
  <si>
    <t>-276,2</t>
  </si>
  <si>
    <t>168,4</t>
  </si>
  <si>
    <t>-318,6</t>
  </si>
  <si>
    <t>203</t>
  </si>
  <si>
    <t>-214,9</t>
  </si>
  <si>
    <t>134</t>
  </si>
  <si>
    <t>-257,8</t>
  </si>
  <si>
    <t>175</t>
  </si>
  <si>
    <t>-231,4</t>
  </si>
  <si>
    <t>-236,6</t>
  </si>
  <si>
    <t>173,3</t>
  </si>
  <si>
    <t>153,5</t>
  </si>
  <si>
    <t>199,6</t>
  </si>
  <si>
    <t>-234,2</t>
  </si>
  <si>
    <t>202,4</t>
  </si>
  <si>
    <t>202,3</t>
  </si>
  <si>
    <t>-213,5</t>
  </si>
  <si>
    <t>225,7</t>
  </si>
  <si>
    <t>-197,9</t>
  </si>
  <si>
    <t>238,3</t>
  </si>
  <si>
    <t>-202,8</t>
  </si>
  <si>
    <t>166,2</t>
  </si>
  <si>
    <t>-277,6</t>
  </si>
  <si>
    <t>183,2</t>
  </si>
  <si>
    <t>-236,3</t>
  </si>
  <si>
    <t>-245</t>
  </si>
  <si>
    <t>181</t>
  </si>
  <si>
    <t>-208,7</t>
  </si>
  <si>
    <t>185,6</t>
  </si>
  <si>
    <t>-266,9</t>
  </si>
  <si>
    <t>89,6</t>
  </si>
  <si>
    <t>-249,2</t>
  </si>
  <si>
    <t>153,2</t>
  </si>
  <si>
    <t>-238,3</t>
  </si>
  <si>
    <t>173,7</t>
  </si>
  <si>
    <t>177</t>
  </si>
  <si>
    <t>-260,5</t>
  </si>
  <si>
    <t>149,8</t>
  </si>
  <si>
    <t>-219,1</t>
  </si>
  <si>
    <t>178</t>
  </si>
  <si>
    <t>-246,2</t>
  </si>
  <si>
    <t>169,6</t>
  </si>
  <si>
    <t>-301,5</t>
  </si>
  <si>
    <t>171,3</t>
  </si>
  <si>
    <t>-222,7</t>
  </si>
  <si>
    <t>206,6</t>
  </si>
  <si>
    <t>-238,1</t>
  </si>
  <si>
    <t>184,1</t>
  </si>
  <si>
    <t>-201,9</t>
  </si>
  <si>
    <t>210</t>
  </si>
  <si>
    <t>-262,7</t>
  </si>
  <si>
    <t>188,8</t>
  </si>
  <si>
    <t>-225,6</t>
  </si>
  <si>
    <t>141</t>
  </si>
  <si>
    <t>-271</t>
  </si>
  <si>
    <t>169,2</t>
  </si>
  <si>
    <t>-227,9</t>
  </si>
  <si>
    <t>240,1</t>
  </si>
  <si>
    <t>-224,4</t>
  </si>
  <si>
    <t>224,3</t>
  </si>
  <si>
    <t>-244</t>
  </si>
  <si>
    <t>241,9</t>
  </si>
  <si>
    <t>-257,1</t>
  </si>
  <si>
    <t>182,9</t>
  </si>
  <si>
    <t>-260</t>
  </si>
  <si>
    <t>189,1</t>
  </si>
  <si>
    <t>-258,8</t>
  </si>
  <si>
    <t>182,7</t>
  </si>
  <si>
    <t>-206</t>
  </si>
  <si>
    <t>174,4</t>
  </si>
  <si>
    <t>-229,5</t>
  </si>
  <si>
    <t>-265,4</t>
  </si>
  <si>
    <t>172,4</t>
  </si>
  <si>
    <t>-261,4</t>
  </si>
  <si>
    <t>194,3</t>
  </si>
  <si>
    <t>-277,4</t>
  </si>
  <si>
    <t>208,8</t>
  </si>
  <si>
    <t>-299,7</t>
  </si>
  <si>
    <t>-201,8</t>
  </si>
  <si>
    <t>204,2</t>
  </si>
  <si>
    <t>-208,3</t>
  </si>
  <si>
    <t>-285,4</t>
  </si>
  <si>
    <t>136,1</t>
  </si>
  <si>
    <t>-187,8</t>
  </si>
  <si>
    <t>-242,4</t>
  </si>
  <si>
    <t>145,5</t>
  </si>
  <si>
    <t>-243,4</t>
  </si>
  <si>
    <t>241,7</t>
  </si>
  <si>
    <t>-236</t>
  </si>
  <si>
    <t>185,8</t>
  </si>
  <si>
    <t>-230,4</t>
  </si>
  <si>
    <t>196,6</t>
  </si>
  <si>
    <t>-257,6</t>
  </si>
  <si>
    <t>213,9</t>
  </si>
  <si>
    <t>-290,7</t>
  </si>
  <si>
    <t>157,3</t>
  </si>
  <si>
    <t>-247,8</t>
  </si>
  <si>
    <t>214,9</t>
  </si>
  <si>
    <t>-269,2</t>
  </si>
  <si>
    <t>223,6</t>
  </si>
  <si>
    <t>-240,7</t>
  </si>
  <si>
    <t>188</t>
  </si>
  <si>
    <t>-243,8</t>
  </si>
  <si>
    <t>-230,1</t>
  </si>
  <si>
    <t>188,6</t>
  </si>
  <si>
    <t>-232,5</t>
  </si>
  <si>
    <r>
      <t xml:space="preserve">Введите значение P-value в проверке гипотезы о равенстве средних значений показателей фирм при </t>
    </r>
    <r>
      <rPr>
        <sz val="11"/>
        <color theme="7" tint="-0.499984740745262"/>
        <rFont val="Calibri"/>
        <family val="2"/>
        <charset val="204"/>
        <scheme val="minor"/>
      </rPr>
      <t>альтернативной гипотезе</t>
    </r>
    <r>
      <rPr>
        <sz val="11"/>
        <color theme="1"/>
        <rFont val="Calibri"/>
        <family val="2"/>
        <scheme val="minor"/>
      </rPr>
      <t xml:space="preserve"> о том, что среднее значение показателя </t>
    </r>
    <r>
      <rPr>
        <sz val="11"/>
        <color theme="7" tint="-0.499984740745262"/>
        <rFont val="Calibri"/>
        <family val="2"/>
        <charset val="204"/>
        <scheme val="minor"/>
      </rPr>
      <t>больше</t>
    </r>
    <r>
      <rPr>
        <sz val="11"/>
        <color theme="1"/>
        <rFont val="Calibri"/>
        <family val="2"/>
        <scheme val="minor"/>
      </rPr>
      <t xml:space="preserve"> у второй фирмы (</t>
    </r>
    <r>
      <rPr>
        <sz val="11"/>
        <color theme="9" tint="-0.499984740745262"/>
        <rFont val="Calibri"/>
        <family val="2"/>
        <charset val="204"/>
        <scheme val="minor"/>
      </rPr>
      <t>без</t>
    </r>
    <r>
      <rPr>
        <sz val="11"/>
        <color theme="1"/>
        <rFont val="Calibri"/>
        <family val="2"/>
        <scheme val="minor"/>
      </rPr>
      <t xml:space="preserve"> каких-либо </t>
    </r>
    <r>
      <rPr>
        <sz val="11"/>
        <color theme="9" tint="-0.499984740745262"/>
        <rFont val="Calibri"/>
        <family val="2"/>
        <charset val="204"/>
        <scheme val="minor"/>
      </rPr>
      <t>предположений о равенстве</t>
    </r>
    <r>
      <rPr>
        <sz val="11"/>
        <color theme="1"/>
        <rFont val="Calibri"/>
        <family val="2"/>
        <scheme val="minor"/>
      </rPr>
      <t xml:space="preserve"> дисперсий) </t>
    </r>
  </si>
  <si>
    <t>больше</t>
  </si>
  <si>
    <r>
      <t xml:space="preserve">На уровне значимости </t>
    </r>
    <r>
      <rPr>
        <sz val="11"/>
        <color theme="4" tint="-0.499984740745262"/>
        <rFont val="Calibri"/>
        <family val="2"/>
        <charset val="204"/>
        <scheme val="minor"/>
      </rPr>
      <t>0.1</t>
    </r>
    <r>
      <rPr>
        <sz val="11"/>
        <color theme="1"/>
        <rFont val="Calibri"/>
        <family val="2"/>
        <scheme val="minor"/>
      </rPr>
      <t xml:space="preserve"> можно ли утверждать, что среднее значение показателя больше у второй фирмы? Введите 1 - если да, и 0 - если нет </t>
    </r>
  </si>
  <si>
    <r>
      <t xml:space="preserve">Введите значение P-value в проверке гипотезы о равенстве дисперсий показателей двух фирм при </t>
    </r>
    <r>
      <rPr>
        <sz val="11"/>
        <color theme="7" tint="-0.499984740745262"/>
        <rFont val="Calibri"/>
        <family val="2"/>
        <charset val="204"/>
        <scheme val="minor"/>
      </rPr>
      <t>альтернативной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7" tint="-0.499984740745262"/>
        <rFont val="Calibri"/>
        <family val="2"/>
        <charset val="204"/>
        <scheme val="minor"/>
      </rPr>
      <t>гипотезе</t>
    </r>
    <r>
      <rPr>
        <sz val="11"/>
        <color theme="1"/>
        <rFont val="Calibri"/>
        <family val="2"/>
        <scheme val="minor"/>
      </rPr>
      <t xml:space="preserve"> об их </t>
    </r>
    <r>
      <rPr>
        <sz val="11"/>
        <color theme="7" tint="-0.499984740745262"/>
        <rFont val="Calibri"/>
        <family val="2"/>
        <charset val="204"/>
        <scheme val="minor"/>
      </rPr>
      <t>неравенстве</t>
    </r>
  </si>
  <si>
    <r>
      <t xml:space="preserve">На уровне значимости </t>
    </r>
    <r>
      <rPr>
        <sz val="11"/>
        <color theme="4" tint="-0.499984740745262"/>
        <rFont val="Calibri"/>
        <family val="2"/>
        <charset val="204"/>
        <scheme val="minor"/>
      </rPr>
      <t>0.1</t>
    </r>
    <r>
      <rPr>
        <sz val="11"/>
        <color theme="1"/>
        <rFont val="Calibri"/>
        <family val="2"/>
        <scheme val="minor"/>
      </rPr>
      <t xml:space="preserve"> можно ли утверждать, что дисперсии показателей фирм различны? Введите 1 - если да, и 0 - если нет </t>
    </r>
  </si>
  <si>
    <t>9. Введите среднее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</si>
</sst>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23540"/>
      <name val="Calibri"/>
      <family val="2"/>
      <charset val="204"/>
      <scheme val="minor"/>
    </font>
    <font>
      <sz val="11"/>
      <color theme="7" tint="-0.499984740745262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b/>
      <sz val="11"/>
      <color rgb="FF023540"/>
      <name val="Calibri"/>
      <family val="2"/>
      <charset val="204"/>
      <scheme val="minor"/>
    </font>
    <font>
      <b/>
      <sz val="11"/>
      <color theme="7" tint="-0.49998474074526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9" fontId="0" fillId="2" borderId="0" xfId="0" applyNumberFormat="1" applyFill="1"/>
    <xf numFmtId="0" fontId="0" fillId="2" borderId="0" xfId="0" applyFill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center"/>
    </xf>
    <xf numFmtId="0" fontId="0" fillId="2" borderId="4" xfId="0" applyFill="1" applyBorder="1"/>
    <xf numFmtId="0" fontId="0" fillId="2" borderId="6" xfId="0" applyFill="1" applyBorder="1"/>
    <xf numFmtId="0" fontId="0" fillId="0" borderId="8" xfId="0" applyBorder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wrapText="1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7" fillId="0" borderId="0" xfId="0" applyFont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/>
    </xf>
    <xf numFmtId="0" fontId="0" fillId="0" borderId="0" xfId="0" applyFill="1" applyBorder="1"/>
    <xf numFmtId="0" fontId="0" fillId="0" borderId="7" xfId="0" applyFill="1" applyBorder="1"/>
    <xf numFmtId="2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2'!$G$11:$G$16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'Задание 2'!$H$11:$H$16</c:f>
              <c:numCache>
                <c:formatCode>General</c:formatCode>
                <c:ptCount val="6"/>
                <c:pt idx="0">
                  <c:v>43</c:v>
                </c:pt>
                <c:pt idx="1">
                  <c:v>58</c:v>
                </c:pt>
                <c:pt idx="2">
                  <c:v>29</c:v>
                </c:pt>
                <c:pt idx="3">
                  <c:v>37</c:v>
                </c:pt>
                <c:pt idx="4">
                  <c:v>69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2-4AD2-909D-64933FBE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975656"/>
        <c:axId val="323975984"/>
      </c:barChart>
      <c:catAx>
        <c:axId val="32397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975984"/>
        <c:crosses val="autoZero"/>
        <c:auto val="1"/>
        <c:lblAlgn val="ctr"/>
        <c:lblOffset val="100"/>
        <c:noMultiLvlLbl val="0"/>
      </c:catAx>
      <c:valAx>
        <c:axId val="323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97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Ящик с усами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Ящик с усами</a:t>
          </a:r>
        </a:p>
      </cx:txPr>
    </cx:title>
    <cx:plotArea>
      <cx:plotAreaRegion>
        <cx:series layoutId="boxWhisker" uniqueId="{909E897F-8A8E-4348-B543-C628C56AD496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Гистограмма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</a:t>
          </a:r>
        </a:p>
      </cx:txPr>
    </cx:title>
    <cx:plotArea>
      <cx:plotAreaRegion>
        <cx:series layoutId="clusteredColumn" uniqueId="{96EAC944-445A-41DD-9B6E-88EB43FE8FF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598170</xdr:colOff>
      <xdr:row>21</xdr:row>
      <xdr:rowOff>179070</xdr:rowOff>
    </xdr:from>
    <xdr:to>
      <xdr:col>20</xdr:col>
      <xdr:colOff>224790</xdr:colOff>
      <xdr:row>36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A2743A28-ABBA-480E-8415-6090A6265D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3370" y="4019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601980</xdr:colOff>
      <xdr:row>21</xdr:row>
      <xdr:rowOff>171450</xdr:rowOff>
    </xdr:from>
    <xdr:to>
      <xdr:col>12</xdr:col>
      <xdr:colOff>297180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17AA7A96-4940-4CE2-8A6A-226181BB5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0380" y="40119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171450</xdr:rowOff>
    </xdr:from>
    <xdr:to>
      <xdr:col>13</xdr:col>
      <xdr:colOff>114300</xdr:colOff>
      <xdr:row>32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F555D2-03EC-4A6C-8323-B7E2E0509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3293C2-4C96-4B83-AC07-F196643CBD0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9892DA0-B194-4231-9FDB-BF31F43F2BF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57C9CB0-3D39-403B-9EBB-E0877F3AA402}" autoFormatId="16" applyNumberFormats="0" applyBorderFormats="0" applyFontFormats="0" applyPatternFormats="0" applyAlignmentFormats="0" applyWidthHeightFormats="0">
  <queryTableRefresh nextId="3">
    <queryTableFields count="2">
      <queryTableField id="1" name="Column1.1" tableColumnId="1"/>
      <queryTableField id="2" name="Column1.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99F570-B39D-44E4-9ED4-971D7716C7F9}" name="data" displayName="data" ref="A1:A301" tableType="queryTable" totalsRowShown="0">
  <autoFilter ref="A1:A301" xr:uid="{7099F570-B39D-44E4-9ED4-971D7716C7F9}"/>
  <tableColumns count="1">
    <tableColumn id="1" xr3:uid="{7E260615-69DD-4D99-BA9D-C7286F3FF5C9}" uniqueName="1" name="Column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1653A8-B510-4521-8CA1-59B39459BCFE}" name="data__2" displayName="data__2" ref="A1:A301" tableType="queryTable" totalsRowShown="0">
  <autoFilter ref="A1:A301" xr:uid="{201653A8-B510-4521-8CA1-59B39459BCFE}"/>
  <tableColumns count="1">
    <tableColumn id="1" xr3:uid="{AF639084-3B26-41A9-9522-6B2A2EB85E0B}" uniqueName="1" name="Column1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256312-9847-4AEF-9FC5-0138610718AE}" name="data__3" displayName="data__3" ref="A1:B151" tableType="queryTable" totalsRowShown="0">
  <autoFilter ref="A1:B151" xr:uid="{CD256312-9847-4AEF-9FC5-0138610718AE}"/>
  <tableColumns count="2">
    <tableColumn id="1" xr3:uid="{D9D32AD1-95D6-428E-95EE-D36F0E50898C}" uniqueName="1" name="Column1.1" queryTableFieldId="1" dataDxfId="1"/>
    <tableColumn id="2" xr3:uid="{3313870F-F855-4B69-AEB0-B58858DDB2D3}" uniqueName="2" name="Column1.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5C26-6932-4D58-AEF4-93C44E99A9EA}">
  <dimension ref="A1:P258"/>
  <sheetViews>
    <sheetView tabSelected="1" workbookViewId="0">
      <selection activeCell="D9" sqref="D9"/>
    </sheetView>
  </sheetViews>
  <sheetFormatPr defaultRowHeight="14.4" x14ac:dyDescent="0.3"/>
  <cols>
    <col min="15" max="15" width="9.88671875" bestFit="1" customWidth="1"/>
  </cols>
  <sheetData>
    <row r="1" spans="1:16" ht="14.4" customHeight="1" x14ac:dyDescent="0.3">
      <c r="A1" s="26">
        <v>-349.63656924999998</v>
      </c>
      <c r="B1" s="27" t="s">
        <v>42</v>
      </c>
      <c r="C1" s="27"/>
      <c r="D1" s="27"/>
      <c r="F1" s="25" t="s">
        <v>23</v>
      </c>
      <c r="N1">
        <v>300</v>
      </c>
    </row>
    <row r="2" spans="1:16" x14ac:dyDescent="0.3">
      <c r="A2" s="26">
        <v>-346.93576725000003</v>
      </c>
      <c r="B2" s="27"/>
      <c r="C2" s="27"/>
      <c r="D2" s="27"/>
      <c r="F2" s="25" t="s">
        <v>24</v>
      </c>
      <c r="N2">
        <f>COUNT(A:A)</f>
        <v>258</v>
      </c>
    </row>
    <row r="3" spans="1:16" x14ac:dyDescent="0.3">
      <c r="A3" s="26">
        <v>-338.75351262499998</v>
      </c>
      <c r="B3" s="27"/>
      <c r="C3" s="27"/>
      <c r="D3" s="27"/>
      <c r="F3" s="25" t="s">
        <v>25</v>
      </c>
      <c r="N3">
        <f>_xlfn.STDEV.S(A:A)/SQRT(N2)</f>
        <v>1.6817778081227215</v>
      </c>
    </row>
    <row r="4" spans="1:16" x14ac:dyDescent="0.3">
      <c r="A4">
        <v>-301.020645</v>
      </c>
      <c r="F4" s="25" t="s">
        <v>26</v>
      </c>
      <c r="N4">
        <f>QUARTILE(A:A,O4)</f>
        <v>-349.63656924999998</v>
      </c>
      <c r="O4">
        <v>0</v>
      </c>
    </row>
    <row r="5" spans="1:16" x14ac:dyDescent="0.3">
      <c r="A5">
        <v>-297.23040300000002</v>
      </c>
      <c r="F5" s="25" t="s">
        <v>27</v>
      </c>
      <c r="N5">
        <f>QUARTILE(A:A,O5)</f>
        <v>-127.78888175</v>
      </c>
      <c r="O5">
        <v>4</v>
      </c>
    </row>
    <row r="6" spans="1:16" x14ac:dyDescent="0.3">
      <c r="A6">
        <v>-292.44593600000002</v>
      </c>
      <c r="F6" s="25" t="s">
        <v>28</v>
      </c>
      <c r="N6">
        <f>QUARTILE(A:A,O6)</f>
        <v>-252.30294574999999</v>
      </c>
      <c r="O6">
        <v>1</v>
      </c>
    </row>
    <row r="7" spans="1:16" x14ac:dyDescent="0.3">
      <c r="A7">
        <v>-284.06690900000001</v>
      </c>
      <c r="F7" s="25" t="s">
        <v>29</v>
      </c>
      <c r="N7">
        <f>QUARTILE(A:A,O7)</f>
        <v>-233.974287</v>
      </c>
      <c r="O7">
        <v>2</v>
      </c>
    </row>
    <row r="8" spans="1:16" x14ac:dyDescent="0.3">
      <c r="A8">
        <v>-284.03160600000001</v>
      </c>
      <c r="F8" s="25" t="s">
        <v>30</v>
      </c>
      <c r="N8">
        <f>QUARTILE(A:A,O8)</f>
        <v>-217.72271899999998</v>
      </c>
      <c r="O8">
        <v>3</v>
      </c>
    </row>
    <row r="9" spans="1:16" x14ac:dyDescent="0.3">
      <c r="A9">
        <v>-282.65427399999999</v>
      </c>
      <c r="F9" s="25" t="s">
        <v>319</v>
      </c>
      <c r="N9">
        <f>AVERAGE(A:A)</f>
        <v>-235.70005177083343</v>
      </c>
    </row>
    <row r="10" spans="1:16" x14ac:dyDescent="0.3">
      <c r="A10">
        <v>-278.62343700000002</v>
      </c>
      <c r="F10" s="25" t="s">
        <v>31</v>
      </c>
      <c r="N10">
        <f>_xlfn.VAR.S(A:A)</f>
        <v>729.721161740669</v>
      </c>
    </row>
    <row r="11" spans="1:16" x14ac:dyDescent="0.3">
      <c r="A11">
        <v>-278.554419</v>
      </c>
      <c r="F11" s="25" t="s">
        <v>32</v>
      </c>
      <c r="N11">
        <f>_xlfn.STDEV.P(A:A)</f>
        <v>26.960949262679385</v>
      </c>
    </row>
    <row r="12" spans="1:16" x14ac:dyDescent="0.3">
      <c r="A12">
        <v>-277.73257599999999</v>
      </c>
      <c r="F12" s="25" t="s">
        <v>33</v>
      </c>
      <c r="N12">
        <f>N5-N4</f>
        <v>221.84768749999998</v>
      </c>
    </row>
    <row r="13" spans="1:16" x14ac:dyDescent="0.3">
      <c r="A13">
        <v>-277.19899099999998</v>
      </c>
      <c r="F13" s="25" t="s">
        <v>34</v>
      </c>
      <c r="N13">
        <f>KURT(A:A)</f>
        <v>2.7481352942774562</v>
      </c>
    </row>
    <row r="14" spans="1:16" x14ac:dyDescent="0.3">
      <c r="A14">
        <v>-276.61968200000001</v>
      </c>
      <c r="F14" s="25" t="s">
        <v>35</v>
      </c>
      <c r="N14">
        <f>SKEW(A:A)</f>
        <v>-0.51484828412726913</v>
      </c>
    </row>
    <row r="15" spans="1:16" x14ac:dyDescent="0.3">
      <c r="A15">
        <v>-275.88680699999998</v>
      </c>
      <c r="F15" s="25" t="s">
        <v>36</v>
      </c>
      <c r="N15">
        <f>N9-O15</f>
        <v>-238.46096388887642</v>
      </c>
      <c r="O15">
        <f>_xlfn.NORM.S.INV((1+P15)/2)*N11/SQRT(N2)</f>
        <v>2.7609121180429965</v>
      </c>
      <c r="P15" s="8">
        <v>0.9</v>
      </c>
    </row>
    <row r="16" spans="1:16" x14ac:dyDescent="0.3">
      <c r="A16">
        <v>-273.173652</v>
      </c>
      <c r="F16" s="25" t="s">
        <v>37</v>
      </c>
      <c r="N16">
        <f>N9+O15</f>
        <v>-232.93913965279043</v>
      </c>
    </row>
    <row r="17" spans="1:16" x14ac:dyDescent="0.3">
      <c r="A17">
        <v>-271.50596100000001</v>
      </c>
      <c r="F17" s="25" t="s">
        <v>38</v>
      </c>
      <c r="N17">
        <f>($N$2*$N$10)/O17</f>
        <v>635.04117431642999</v>
      </c>
      <c r="O17">
        <f>_xlfn.CHISQ.INV((1+P17)/2,N2)</f>
        <v>296.46591015416885</v>
      </c>
      <c r="P17" s="8">
        <v>0.9</v>
      </c>
    </row>
    <row r="18" spans="1:16" x14ac:dyDescent="0.3">
      <c r="A18">
        <v>-270.64327400000002</v>
      </c>
      <c r="F18" s="25" t="s">
        <v>39</v>
      </c>
      <c r="N18">
        <f>($N$2*$N$10)/O18</f>
        <v>848.79150386301239</v>
      </c>
      <c r="O18">
        <f>_xlfn.CHISQ.INV((1-P17)/2,N2)</f>
        <v>221.80719160388466</v>
      </c>
    </row>
    <row r="19" spans="1:16" x14ac:dyDescent="0.3">
      <c r="A19">
        <v>-270.61461300000002</v>
      </c>
      <c r="F19" s="25" t="s">
        <v>40</v>
      </c>
      <c r="N19">
        <f>N6-1.5*O19</f>
        <v>-304.17328587500003</v>
      </c>
      <c r="O19">
        <f>N8-N6</f>
        <v>34.580226750000008</v>
      </c>
    </row>
    <row r="20" spans="1:16" x14ac:dyDescent="0.3">
      <c r="A20">
        <v>-270.47504700000002</v>
      </c>
      <c r="F20" s="25" t="s">
        <v>41</v>
      </c>
      <c r="N20">
        <f>N8+1.5*O19</f>
        <v>-165.85237887499997</v>
      </c>
    </row>
    <row r="21" spans="1:16" x14ac:dyDescent="0.3">
      <c r="A21">
        <v>-270.25645600000001</v>
      </c>
      <c r="F21" s="25"/>
    </row>
    <row r="22" spans="1:16" x14ac:dyDescent="0.3">
      <c r="A22">
        <v>-269.09489200000002</v>
      </c>
      <c r="F22" s="25"/>
    </row>
    <row r="23" spans="1:16" x14ac:dyDescent="0.3">
      <c r="A23">
        <v>-268.314414</v>
      </c>
      <c r="F23" s="25"/>
    </row>
    <row r="24" spans="1:16" x14ac:dyDescent="0.3">
      <c r="A24">
        <v>-266.92831699999999</v>
      </c>
      <c r="F24" s="25"/>
    </row>
    <row r="25" spans="1:16" x14ac:dyDescent="0.3">
      <c r="A25">
        <v>-266.52915000000002</v>
      </c>
      <c r="F25" s="25"/>
    </row>
    <row r="26" spans="1:16" x14ac:dyDescent="0.3">
      <c r="A26">
        <v>-265.68435099999999</v>
      </c>
      <c r="F26" s="25"/>
    </row>
    <row r="27" spans="1:16" x14ac:dyDescent="0.3">
      <c r="A27">
        <v>-265.060115</v>
      </c>
      <c r="F27" s="10"/>
    </row>
    <row r="28" spans="1:16" x14ac:dyDescent="0.3">
      <c r="A28">
        <v>-264.46895999999998</v>
      </c>
      <c r="F28" s="10"/>
    </row>
    <row r="29" spans="1:16" x14ac:dyDescent="0.3">
      <c r="A29">
        <v>-264.23478399999999</v>
      </c>
    </row>
    <row r="30" spans="1:16" x14ac:dyDescent="0.3">
      <c r="A30">
        <v>-264.22392400000001</v>
      </c>
    </row>
    <row r="31" spans="1:16" x14ac:dyDescent="0.3">
      <c r="A31">
        <v>-263.50192299999998</v>
      </c>
    </row>
    <row r="32" spans="1:16" x14ac:dyDescent="0.3">
      <c r="A32">
        <v>-263.426333</v>
      </c>
    </row>
    <row r="33" spans="1:1" x14ac:dyDescent="0.3">
      <c r="A33">
        <v>-262.89097500000003</v>
      </c>
    </row>
    <row r="34" spans="1:1" x14ac:dyDescent="0.3">
      <c r="A34">
        <v>-262.51653299999998</v>
      </c>
    </row>
    <row r="35" spans="1:1" x14ac:dyDescent="0.3">
      <c r="A35">
        <v>-262.215261</v>
      </c>
    </row>
    <row r="36" spans="1:1" x14ac:dyDescent="0.3">
      <c r="A36">
        <v>-261.65863000000002</v>
      </c>
    </row>
    <row r="37" spans="1:1" x14ac:dyDescent="0.3">
      <c r="A37">
        <v>-261.64949200000001</v>
      </c>
    </row>
    <row r="38" spans="1:1" x14ac:dyDescent="0.3">
      <c r="A38">
        <v>-261.42118900000003</v>
      </c>
    </row>
    <row r="39" spans="1:1" x14ac:dyDescent="0.3">
      <c r="A39">
        <v>-260.065675</v>
      </c>
    </row>
    <row r="40" spans="1:1" x14ac:dyDescent="0.3">
      <c r="A40">
        <v>-259.99101100000001</v>
      </c>
    </row>
    <row r="41" spans="1:1" x14ac:dyDescent="0.3">
      <c r="A41">
        <v>-259.86951399999998</v>
      </c>
    </row>
    <row r="42" spans="1:1" x14ac:dyDescent="0.3">
      <c r="A42">
        <v>-258.72495199999997</v>
      </c>
    </row>
    <row r="43" spans="1:1" x14ac:dyDescent="0.3">
      <c r="A43">
        <v>-258.559709</v>
      </c>
    </row>
    <row r="44" spans="1:1" x14ac:dyDescent="0.3">
      <c r="A44">
        <v>-258.33706100000001</v>
      </c>
    </row>
    <row r="45" spans="1:1" x14ac:dyDescent="0.3">
      <c r="A45">
        <v>-257.71651400000002</v>
      </c>
    </row>
    <row r="46" spans="1:1" x14ac:dyDescent="0.3">
      <c r="A46">
        <v>-257.53311600000001</v>
      </c>
    </row>
    <row r="47" spans="1:1" x14ac:dyDescent="0.3">
      <c r="A47">
        <v>-257.41638499999999</v>
      </c>
    </row>
    <row r="48" spans="1:1" x14ac:dyDescent="0.3">
      <c r="A48">
        <v>-256.33573000000001</v>
      </c>
    </row>
    <row r="49" spans="1:1" x14ac:dyDescent="0.3">
      <c r="A49">
        <v>-256.197586</v>
      </c>
    </row>
    <row r="50" spans="1:1" x14ac:dyDescent="0.3">
      <c r="A50">
        <v>-256.19426399999998</v>
      </c>
    </row>
    <row r="51" spans="1:1" x14ac:dyDescent="0.3">
      <c r="A51">
        <v>-256.16741000000002</v>
      </c>
    </row>
    <row r="52" spans="1:1" x14ac:dyDescent="0.3">
      <c r="A52">
        <v>-255.89582200000001</v>
      </c>
    </row>
    <row r="53" spans="1:1" x14ac:dyDescent="0.3">
      <c r="A53">
        <v>-255.853578</v>
      </c>
    </row>
    <row r="54" spans="1:1" x14ac:dyDescent="0.3">
      <c r="A54">
        <v>-255.67893000000001</v>
      </c>
    </row>
    <row r="55" spans="1:1" x14ac:dyDescent="0.3">
      <c r="A55">
        <v>-254.996814</v>
      </c>
    </row>
    <row r="56" spans="1:1" x14ac:dyDescent="0.3">
      <c r="A56">
        <v>-254.84211300000001</v>
      </c>
    </row>
    <row r="57" spans="1:1" x14ac:dyDescent="0.3">
      <c r="A57">
        <v>-254.369426</v>
      </c>
    </row>
    <row r="58" spans="1:1" x14ac:dyDescent="0.3">
      <c r="A58">
        <v>-254.14766900000001</v>
      </c>
    </row>
    <row r="59" spans="1:1" x14ac:dyDescent="0.3">
      <c r="A59">
        <v>-254.05187599999999</v>
      </c>
    </row>
    <row r="60" spans="1:1" x14ac:dyDescent="0.3">
      <c r="A60">
        <v>-253.68869799999999</v>
      </c>
    </row>
    <row r="61" spans="1:1" x14ac:dyDescent="0.3">
      <c r="A61">
        <v>-253.323477</v>
      </c>
    </row>
    <row r="62" spans="1:1" x14ac:dyDescent="0.3">
      <c r="A62">
        <v>-253.19387699999999</v>
      </c>
    </row>
    <row r="63" spans="1:1" x14ac:dyDescent="0.3">
      <c r="A63">
        <v>-253.10897800000001</v>
      </c>
    </row>
    <row r="64" spans="1:1" x14ac:dyDescent="0.3">
      <c r="A64">
        <v>-252.87571299999999</v>
      </c>
    </row>
    <row r="65" spans="1:1" x14ac:dyDescent="0.3">
      <c r="A65">
        <v>-252.39200600000001</v>
      </c>
    </row>
    <row r="66" spans="1:1" x14ac:dyDescent="0.3">
      <c r="A66">
        <v>-252.035765</v>
      </c>
    </row>
    <row r="67" spans="1:1" x14ac:dyDescent="0.3">
      <c r="A67">
        <v>-252.018867</v>
      </c>
    </row>
    <row r="68" spans="1:1" x14ac:dyDescent="0.3">
      <c r="A68">
        <v>-251.676073</v>
      </c>
    </row>
    <row r="69" spans="1:1" x14ac:dyDescent="0.3">
      <c r="A69">
        <v>-251.53798499999999</v>
      </c>
    </row>
    <row r="70" spans="1:1" x14ac:dyDescent="0.3">
      <c r="A70">
        <v>-251.36051399999999</v>
      </c>
    </row>
    <row r="71" spans="1:1" x14ac:dyDescent="0.3">
      <c r="A71">
        <v>-251.33279400000001</v>
      </c>
    </row>
    <row r="72" spans="1:1" x14ac:dyDescent="0.3">
      <c r="A72">
        <v>-250.16788500000001</v>
      </c>
    </row>
    <row r="73" spans="1:1" x14ac:dyDescent="0.3">
      <c r="A73">
        <v>-249.80221399999999</v>
      </c>
    </row>
    <row r="74" spans="1:1" x14ac:dyDescent="0.3">
      <c r="A74">
        <v>-249.722464</v>
      </c>
    </row>
    <row r="75" spans="1:1" x14ac:dyDescent="0.3">
      <c r="A75">
        <v>-249.48340200000001</v>
      </c>
    </row>
    <row r="76" spans="1:1" x14ac:dyDescent="0.3">
      <c r="A76">
        <v>-249.43021899999999</v>
      </c>
    </row>
    <row r="77" spans="1:1" x14ac:dyDescent="0.3">
      <c r="A77">
        <v>-249.276343</v>
      </c>
    </row>
    <row r="78" spans="1:1" x14ac:dyDescent="0.3">
      <c r="A78">
        <v>-249.03153699999999</v>
      </c>
    </row>
    <row r="79" spans="1:1" x14ac:dyDescent="0.3">
      <c r="A79">
        <v>-249.007892</v>
      </c>
    </row>
    <row r="80" spans="1:1" x14ac:dyDescent="0.3">
      <c r="A80">
        <v>-248.74580800000001</v>
      </c>
    </row>
    <row r="81" spans="1:1" x14ac:dyDescent="0.3">
      <c r="A81">
        <v>-248.66620900000001</v>
      </c>
    </row>
    <row r="82" spans="1:1" x14ac:dyDescent="0.3">
      <c r="A82">
        <v>-248.645905</v>
      </c>
    </row>
    <row r="83" spans="1:1" x14ac:dyDescent="0.3">
      <c r="A83">
        <v>-248.246903</v>
      </c>
    </row>
    <row r="84" spans="1:1" x14ac:dyDescent="0.3">
      <c r="A84">
        <v>-247.36960999999999</v>
      </c>
    </row>
    <row r="85" spans="1:1" x14ac:dyDescent="0.3">
      <c r="A85">
        <v>-246.98979399999999</v>
      </c>
    </row>
    <row r="86" spans="1:1" x14ac:dyDescent="0.3">
      <c r="A86">
        <v>-246.081582</v>
      </c>
    </row>
    <row r="87" spans="1:1" x14ac:dyDescent="0.3">
      <c r="A87">
        <v>-246.05407</v>
      </c>
    </row>
    <row r="88" spans="1:1" x14ac:dyDescent="0.3">
      <c r="A88">
        <v>-245.98016799999999</v>
      </c>
    </row>
    <row r="89" spans="1:1" x14ac:dyDescent="0.3">
      <c r="A89">
        <v>-245.92462699999999</v>
      </c>
    </row>
    <row r="90" spans="1:1" x14ac:dyDescent="0.3">
      <c r="A90">
        <v>-245.58039500000001</v>
      </c>
    </row>
    <row r="91" spans="1:1" x14ac:dyDescent="0.3">
      <c r="A91">
        <v>-245.309426</v>
      </c>
    </row>
    <row r="92" spans="1:1" x14ac:dyDescent="0.3">
      <c r="A92">
        <v>-245.25705600000001</v>
      </c>
    </row>
    <row r="93" spans="1:1" x14ac:dyDescent="0.3">
      <c r="A93">
        <v>-245.034986</v>
      </c>
    </row>
    <row r="94" spans="1:1" x14ac:dyDescent="0.3">
      <c r="A94">
        <v>-243.89345800000001</v>
      </c>
    </row>
    <row r="95" spans="1:1" x14ac:dyDescent="0.3">
      <c r="A95">
        <v>-243.74830299999999</v>
      </c>
    </row>
    <row r="96" spans="1:1" x14ac:dyDescent="0.3">
      <c r="A96">
        <v>-243.35655499999999</v>
      </c>
    </row>
    <row r="97" spans="1:1" x14ac:dyDescent="0.3">
      <c r="A97">
        <v>-243.12959599999999</v>
      </c>
    </row>
    <row r="98" spans="1:1" x14ac:dyDescent="0.3">
      <c r="A98">
        <v>-242.892369</v>
      </c>
    </row>
    <row r="99" spans="1:1" x14ac:dyDescent="0.3">
      <c r="A99">
        <v>-242.43167700000001</v>
      </c>
    </row>
    <row r="100" spans="1:1" x14ac:dyDescent="0.3">
      <c r="A100">
        <v>-241.879322</v>
      </c>
    </row>
    <row r="101" spans="1:1" x14ac:dyDescent="0.3">
      <c r="A101">
        <v>-241.63980000000001</v>
      </c>
    </row>
    <row r="102" spans="1:1" x14ac:dyDescent="0.3">
      <c r="A102">
        <v>-241.543667</v>
      </c>
    </row>
    <row r="103" spans="1:1" x14ac:dyDescent="0.3">
      <c r="A103">
        <v>-241.484026</v>
      </c>
    </row>
    <row r="104" spans="1:1" x14ac:dyDescent="0.3">
      <c r="A104">
        <v>-241.40007900000001</v>
      </c>
    </row>
    <row r="105" spans="1:1" x14ac:dyDescent="0.3">
      <c r="A105">
        <v>-241.30368200000001</v>
      </c>
    </row>
    <row r="106" spans="1:1" x14ac:dyDescent="0.3">
      <c r="A106">
        <v>-240.61435399999999</v>
      </c>
    </row>
    <row r="107" spans="1:1" x14ac:dyDescent="0.3">
      <c r="A107">
        <v>-240.36583899999999</v>
      </c>
    </row>
    <row r="108" spans="1:1" x14ac:dyDescent="0.3">
      <c r="A108">
        <v>-240.301199</v>
      </c>
    </row>
    <row r="109" spans="1:1" x14ac:dyDescent="0.3">
      <c r="A109">
        <v>-239.803009</v>
      </c>
    </row>
    <row r="110" spans="1:1" x14ac:dyDescent="0.3">
      <c r="A110">
        <v>-239.45075299999999</v>
      </c>
    </row>
    <row r="111" spans="1:1" x14ac:dyDescent="0.3">
      <c r="A111">
        <v>-239.34151</v>
      </c>
    </row>
    <row r="112" spans="1:1" x14ac:dyDescent="0.3">
      <c r="A112">
        <v>-239.24671599999999</v>
      </c>
    </row>
    <row r="113" spans="1:1" x14ac:dyDescent="0.3">
      <c r="A113">
        <v>-239.02726899999999</v>
      </c>
    </row>
    <row r="114" spans="1:1" x14ac:dyDescent="0.3">
      <c r="A114">
        <v>-238.96075400000001</v>
      </c>
    </row>
    <row r="115" spans="1:1" x14ac:dyDescent="0.3">
      <c r="A115">
        <v>-238.581289</v>
      </c>
    </row>
    <row r="116" spans="1:1" x14ac:dyDescent="0.3">
      <c r="A116">
        <v>-238.47898799999999</v>
      </c>
    </row>
    <row r="117" spans="1:1" x14ac:dyDescent="0.3">
      <c r="A117">
        <v>-238.34680900000001</v>
      </c>
    </row>
    <row r="118" spans="1:1" x14ac:dyDescent="0.3">
      <c r="A118">
        <v>-238.13565199999999</v>
      </c>
    </row>
    <row r="119" spans="1:1" x14ac:dyDescent="0.3">
      <c r="A119">
        <v>-237.869156</v>
      </c>
    </row>
    <row r="120" spans="1:1" x14ac:dyDescent="0.3">
      <c r="A120">
        <v>-236.76147700000001</v>
      </c>
    </row>
    <row r="121" spans="1:1" x14ac:dyDescent="0.3">
      <c r="A121">
        <v>-236.547866</v>
      </c>
    </row>
    <row r="122" spans="1:1" x14ac:dyDescent="0.3">
      <c r="A122">
        <v>-235.80326199999999</v>
      </c>
    </row>
    <row r="123" spans="1:1" x14ac:dyDescent="0.3">
      <c r="A123">
        <v>-235.75300799999999</v>
      </c>
    </row>
    <row r="124" spans="1:1" x14ac:dyDescent="0.3">
      <c r="A124">
        <v>-235.749641</v>
      </c>
    </row>
    <row r="125" spans="1:1" x14ac:dyDescent="0.3">
      <c r="A125">
        <v>-235.50013300000001</v>
      </c>
    </row>
    <row r="126" spans="1:1" x14ac:dyDescent="0.3">
      <c r="A126">
        <v>-234.23154</v>
      </c>
    </row>
    <row r="127" spans="1:1" x14ac:dyDescent="0.3">
      <c r="A127">
        <v>-234.10797299999999</v>
      </c>
    </row>
    <row r="128" spans="1:1" x14ac:dyDescent="0.3">
      <c r="A128">
        <v>-234.08945700000001</v>
      </c>
    </row>
    <row r="129" spans="1:1" x14ac:dyDescent="0.3">
      <c r="A129">
        <v>-234.065461</v>
      </c>
    </row>
    <row r="130" spans="1:1" x14ac:dyDescent="0.3">
      <c r="A130">
        <v>-233.88311300000001</v>
      </c>
    </row>
    <row r="131" spans="1:1" x14ac:dyDescent="0.3">
      <c r="A131">
        <v>-233.86628899999999</v>
      </c>
    </row>
    <row r="132" spans="1:1" x14ac:dyDescent="0.3">
      <c r="A132">
        <v>-233.77865199999999</v>
      </c>
    </row>
    <row r="133" spans="1:1" x14ac:dyDescent="0.3">
      <c r="A133">
        <v>-233.572225</v>
      </c>
    </row>
    <row r="134" spans="1:1" x14ac:dyDescent="0.3">
      <c r="A134">
        <v>-233.38307699999999</v>
      </c>
    </row>
    <row r="135" spans="1:1" x14ac:dyDescent="0.3">
      <c r="A135">
        <v>-233.07939999999999</v>
      </c>
    </row>
    <row r="136" spans="1:1" x14ac:dyDescent="0.3">
      <c r="A136">
        <v>-233.000032</v>
      </c>
    </row>
    <row r="137" spans="1:1" x14ac:dyDescent="0.3">
      <c r="A137">
        <v>-232.98773399999999</v>
      </c>
    </row>
    <row r="138" spans="1:1" x14ac:dyDescent="0.3">
      <c r="A138">
        <v>-232.807412</v>
      </c>
    </row>
    <row r="139" spans="1:1" x14ac:dyDescent="0.3">
      <c r="A139">
        <v>-232.58250699999999</v>
      </c>
    </row>
    <row r="140" spans="1:1" x14ac:dyDescent="0.3">
      <c r="A140">
        <v>-232.35837900000001</v>
      </c>
    </row>
    <row r="141" spans="1:1" x14ac:dyDescent="0.3">
      <c r="A141">
        <v>-232.27434500000001</v>
      </c>
    </row>
    <row r="142" spans="1:1" x14ac:dyDescent="0.3">
      <c r="A142">
        <v>-232.03861000000001</v>
      </c>
    </row>
    <row r="143" spans="1:1" x14ac:dyDescent="0.3">
      <c r="A143">
        <v>-231.83512500000001</v>
      </c>
    </row>
    <row r="144" spans="1:1" x14ac:dyDescent="0.3">
      <c r="A144">
        <v>-231.46736899999999</v>
      </c>
    </row>
    <row r="145" spans="1:1" x14ac:dyDescent="0.3">
      <c r="A145">
        <v>-231.464606</v>
      </c>
    </row>
    <row r="146" spans="1:1" x14ac:dyDescent="0.3">
      <c r="A146">
        <v>-231.135707</v>
      </c>
    </row>
    <row r="147" spans="1:1" x14ac:dyDescent="0.3">
      <c r="A147">
        <v>-231.131722</v>
      </c>
    </row>
    <row r="148" spans="1:1" x14ac:dyDescent="0.3">
      <c r="A148">
        <v>-230.97456700000001</v>
      </c>
    </row>
    <row r="149" spans="1:1" x14ac:dyDescent="0.3">
      <c r="A149">
        <v>-230.29751300000001</v>
      </c>
    </row>
    <row r="150" spans="1:1" x14ac:dyDescent="0.3">
      <c r="A150">
        <v>-230.127253</v>
      </c>
    </row>
    <row r="151" spans="1:1" x14ac:dyDescent="0.3">
      <c r="A151">
        <v>-230.054452</v>
      </c>
    </row>
    <row r="152" spans="1:1" x14ac:dyDescent="0.3">
      <c r="A152">
        <v>-229.89716899999999</v>
      </c>
    </row>
    <row r="153" spans="1:1" x14ac:dyDescent="0.3">
      <c r="A153">
        <v>-229.54984300000001</v>
      </c>
    </row>
    <row r="154" spans="1:1" x14ac:dyDescent="0.3">
      <c r="A154">
        <v>-229.30067099999999</v>
      </c>
    </row>
    <row r="155" spans="1:1" x14ac:dyDescent="0.3">
      <c r="A155">
        <v>-229.211761</v>
      </c>
    </row>
    <row r="156" spans="1:1" x14ac:dyDescent="0.3">
      <c r="A156">
        <v>-229.11984200000001</v>
      </c>
    </row>
    <row r="157" spans="1:1" x14ac:dyDescent="0.3">
      <c r="A157">
        <v>-228.972983</v>
      </c>
    </row>
    <row r="158" spans="1:1" x14ac:dyDescent="0.3">
      <c r="A158">
        <v>-228.38697999999999</v>
      </c>
    </row>
    <row r="159" spans="1:1" x14ac:dyDescent="0.3">
      <c r="A159">
        <v>-227.95804000000001</v>
      </c>
    </row>
    <row r="160" spans="1:1" x14ac:dyDescent="0.3">
      <c r="A160">
        <v>-227.54462100000001</v>
      </c>
    </row>
    <row r="161" spans="1:1" x14ac:dyDescent="0.3">
      <c r="A161">
        <v>-227.43942200000001</v>
      </c>
    </row>
    <row r="162" spans="1:1" x14ac:dyDescent="0.3">
      <c r="A162">
        <v>-227.18920700000001</v>
      </c>
    </row>
    <row r="163" spans="1:1" x14ac:dyDescent="0.3">
      <c r="A163">
        <v>-226.687127</v>
      </c>
    </row>
    <row r="164" spans="1:1" x14ac:dyDescent="0.3">
      <c r="A164">
        <v>-226.534265</v>
      </c>
    </row>
    <row r="165" spans="1:1" x14ac:dyDescent="0.3">
      <c r="A165">
        <v>-225.796291</v>
      </c>
    </row>
    <row r="166" spans="1:1" x14ac:dyDescent="0.3">
      <c r="A166">
        <v>-225.76571200000001</v>
      </c>
    </row>
    <row r="167" spans="1:1" x14ac:dyDescent="0.3">
      <c r="A167">
        <v>-225.70203699999999</v>
      </c>
    </row>
    <row r="168" spans="1:1" x14ac:dyDescent="0.3">
      <c r="A168">
        <v>-225.555263</v>
      </c>
    </row>
    <row r="169" spans="1:1" x14ac:dyDescent="0.3">
      <c r="A169">
        <v>-225.25372200000001</v>
      </c>
    </row>
    <row r="170" spans="1:1" x14ac:dyDescent="0.3">
      <c r="A170">
        <v>-224.94120699999999</v>
      </c>
    </row>
    <row r="171" spans="1:1" x14ac:dyDescent="0.3">
      <c r="A171">
        <v>-224.447168</v>
      </c>
    </row>
    <row r="172" spans="1:1" x14ac:dyDescent="0.3">
      <c r="A172">
        <v>-224.38140200000001</v>
      </c>
    </row>
    <row r="173" spans="1:1" x14ac:dyDescent="0.3">
      <c r="A173">
        <v>-223.97081600000001</v>
      </c>
    </row>
    <row r="174" spans="1:1" x14ac:dyDescent="0.3">
      <c r="A174">
        <v>-223.94219200000001</v>
      </c>
    </row>
    <row r="175" spans="1:1" x14ac:dyDescent="0.3">
      <c r="A175">
        <v>-223.34393399999999</v>
      </c>
    </row>
    <row r="176" spans="1:1" x14ac:dyDescent="0.3">
      <c r="A176">
        <v>-223.293511</v>
      </c>
    </row>
    <row r="177" spans="1:1" x14ac:dyDescent="0.3">
      <c r="A177">
        <v>-222.87524300000001</v>
      </c>
    </row>
    <row r="178" spans="1:1" x14ac:dyDescent="0.3">
      <c r="A178">
        <v>-222.36079000000001</v>
      </c>
    </row>
    <row r="179" spans="1:1" x14ac:dyDescent="0.3">
      <c r="A179">
        <v>-222.027919</v>
      </c>
    </row>
    <row r="180" spans="1:1" x14ac:dyDescent="0.3">
      <c r="A180">
        <v>-221.90077099999999</v>
      </c>
    </row>
    <row r="181" spans="1:1" x14ac:dyDescent="0.3">
      <c r="A181">
        <v>-221.255425</v>
      </c>
    </row>
    <row r="182" spans="1:1" x14ac:dyDescent="0.3">
      <c r="A182">
        <v>-221.16851700000001</v>
      </c>
    </row>
    <row r="183" spans="1:1" x14ac:dyDescent="0.3">
      <c r="A183">
        <v>-220.97668999999999</v>
      </c>
    </row>
    <row r="184" spans="1:1" x14ac:dyDescent="0.3">
      <c r="A184">
        <v>-220.775094</v>
      </c>
    </row>
    <row r="185" spans="1:1" x14ac:dyDescent="0.3">
      <c r="A185">
        <v>-220.724299</v>
      </c>
    </row>
    <row r="186" spans="1:1" x14ac:dyDescent="0.3">
      <c r="A186">
        <v>-220.36014800000001</v>
      </c>
    </row>
    <row r="187" spans="1:1" x14ac:dyDescent="0.3">
      <c r="A187">
        <v>-220.04961900000001</v>
      </c>
    </row>
    <row r="188" spans="1:1" x14ac:dyDescent="0.3">
      <c r="A188">
        <v>-219.92849100000001</v>
      </c>
    </row>
    <row r="189" spans="1:1" x14ac:dyDescent="0.3">
      <c r="A189">
        <v>-219.651647</v>
      </c>
    </row>
    <row r="190" spans="1:1" x14ac:dyDescent="0.3">
      <c r="A190">
        <v>-219.27408199999999</v>
      </c>
    </row>
    <row r="191" spans="1:1" x14ac:dyDescent="0.3">
      <c r="A191">
        <v>-218.52719099999999</v>
      </c>
    </row>
    <row r="192" spans="1:1" x14ac:dyDescent="0.3">
      <c r="A192">
        <v>-218.08397299999999</v>
      </c>
    </row>
    <row r="193" spans="1:1" x14ac:dyDescent="0.3">
      <c r="A193">
        <v>-217.912925</v>
      </c>
    </row>
    <row r="194" spans="1:1" x14ac:dyDescent="0.3">
      <c r="A194">
        <v>-217.65931699999999</v>
      </c>
    </row>
    <row r="195" spans="1:1" x14ac:dyDescent="0.3">
      <c r="A195">
        <v>-217.644687</v>
      </c>
    </row>
    <row r="196" spans="1:1" x14ac:dyDescent="0.3">
      <c r="A196">
        <v>-217.28457</v>
      </c>
    </row>
    <row r="197" spans="1:1" x14ac:dyDescent="0.3">
      <c r="A197">
        <v>-217.23066</v>
      </c>
    </row>
    <row r="198" spans="1:1" x14ac:dyDescent="0.3">
      <c r="A198">
        <v>-217.212975</v>
      </c>
    </row>
    <row r="199" spans="1:1" x14ac:dyDescent="0.3">
      <c r="A199">
        <v>-217.196991</v>
      </c>
    </row>
    <row r="200" spans="1:1" x14ac:dyDescent="0.3">
      <c r="A200">
        <v>-217.130799</v>
      </c>
    </row>
    <row r="201" spans="1:1" x14ac:dyDescent="0.3">
      <c r="A201">
        <v>-217.064628</v>
      </c>
    </row>
    <row r="202" spans="1:1" x14ac:dyDescent="0.3">
      <c r="A202">
        <v>-216.91287500000001</v>
      </c>
    </row>
    <row r="203" spans="1:1" x14ac:dyDescent="0.3">
      <c r="A203">
        <v>-216.16797199999999</v>
      </c>
    </row>
    <row r="204" spans="1:1" x14ac:dyDescent="0.3">
      <c r="A204">
        <v>-216.13246100000001</v>
      </c>
    </row>
    <row r="205" spans="1:1" x14ac:dyDescent="0.3">
      <c r="A205">
        <v>-215.95105100000001</v>
      </c>
    </row>
    <row r="206" spans="1:1" x14ac:dyDescent="0.3">
      <c r="A206">
        <v>-214.99492000000001</v>
      </c>
    </row>
    <row r="207" spans="1:1" x14ac:dyDescent="0.3">
      <c r="A207">
        <v>-214.57874100000001</v>
      </c>
    </row>
    <row r="208" spans="1:1" x14ac:dyDescent="0.3">
      <c r="A208">
        <v>-214.19636299999999</v>
      </c>
    </row>
    <row r="209" spans="1:1" x14ac:dyDescent="0.3">
      <c r="A209">
        <v>-214.19219000000001</v>
      </c>
    </row>
    <row r="210" spans="1:1" x14ac:dyDescent="0.3">
      <c r="A210">
        <v>-213.06251700000001</v>
      </c>
    </row>
    <row r="211" spans="1:1" x14ac:dyDescent="0.3">
      <c r="A211">
        <v>-212.17542499999999</v>
      </c>
    </row>
    <row r="212" spans="1:1" x14ac:dyDescent="0.3">
      <c r="A212">
        <v>-211.42424199999999</v>
      </c>
    </row>
    <row r="213" spans="1:1" x14ac:dyDescent="0.3">
      <c r="A213">
        <v>-211.16601900000001</v>
      </c>
    </row>
    <row r="214" spans="1:1" x14ac:dyDescent="0.3">
      <c r="A214">
        <v>-210.08152899999999</v>
      </c>
    </row>
    <row r="215" spans="1:1" x14ac:dyDescent="0.3">
      <c r="A215">
        <v>-209.36909900000001</v>
      </c>
    </row>
    <row r="216" spans="1:1" x14ac:dyDescent="0.3">
      <c r="A216">
        <v>-209.31166899999999</v>
      </c>
    </row>
    <row r="217" spans="1:1" x14ac:dyDescent="0.3">
      <c r="A217">
        <v>-209.14462800000001</v>
      </c>
    </row>
    <row r="218" spans="1:1" x14ac:dyDescent="0.3">
      <c r="A218">
        <v>-209.12585999999999</v>
      </c>
    </row>
    <row r="219" spans="1:1" x14ac:dyDescent="0.3">
      <c r="A219">
        <v>-208.889117</v>
      </c>
    </row>
    <row r="220" spans="1:1" x14ac:dyDescent="0.3">
      <c r="A220">
        <v>-208.768033</v>
      </c>
    </row>
    <row r="221" spans="1:1" x14ac:dyDescent="0.3">
      <c r="A221">
        <v>-208.56769800000001</v>
      </c>
    </row>
    <row r="222" spans="1:1" x14ac:dyDescent="0.3">
      <c r="A222">
        <v>-207.905417</v>
      </c>
    </row>
    <row r="223" spans="1:1" x14ac:dyDescent="0.3">
      <c r="A223">
        <v>-207.70817500000001</v>
      </c>
    </row>
    <row r="224" spans="1:1" x14ac:dyDescent="0.3">
      <c r="A224">
        <v>-207.442307</v>
      </c>
    </row>
    <row r="225" spans="1:1" x14ac:dyDescent="0.3">
      <c r="A225">
        <v>-207.300049</v>
      </c>
    </row>
    <row r="226" spans="1:1" x14ac:dyDescent="0.3">
      <c r="A226">
        <v>-206.47153499999999</v>
      </c>
    </row>
    <row r="227" spans="1:1" x14ac:dyDescent="0.3">
      <c r="A227">
        <v>-205.211839</v>
      </c>
    </row>
    <row r="228" spans="1:1" x14ac:dyDescent="0.3">
      <c r="A228">
        <v>-205.20995199999999</v>
      </c>
    </row>
    <row r="229" spans="1:1" x14ac:dyDescent="0.3">
      <c r="A229">
        <v>-204.99617499999999</v>
      </c>
    </row>
    <row r="230" spans="1:1" x14ac:dyDescent="0.3">
      <c r="A230">
        <v>-204.78361000000001</v>
      </c>
    </row>
    <row r="231" spans="1:1" x14ac:dyDescent="0.3">
      <c r="A231">
        <v>-204.77619100000001</v>
      </c>
    </row>
    <row r="232" spans="1:1" x14ac:dyDescent="0.3">
      <c r="A232">
        <v>-204.60853599999999</v>
      </c>
    </row>
    <row r="233" spans="1:1" x14ac:dyDescent="0.3">
      <c r="A233">
        <v>-204.6061</v>
      </c>
    </row>
    <row r="234" spans="1:1" x14ac:dyDescent="0.3">
      <c r="A234">
        <v>-204.58587</v>
      </c>
    </row>
    <row r="235" spans="1:1" x14ac:dyDescent="0.3">
      <c r="A235">
        <v>-204.38861199999999</v>
      </c>
    </row>
    <row r="236" spans="1:1" x14ac:dyDescent="0.3">
      <c r="A236">
        <v>-203.291653</v>
      </c>
    </row>
    <row r="237" spans="1:1" x14ac:dyDescent="0.3">
      <c r="A237">
        <v>-202.958856</v>
      </c>
    </row>
    <row r="238" spans="1:1" x14ac:dyDescent="0.3">
      <c r="A238">
        <v>-199.46002799999999</v>
      </c>
    </row>
    <row r="239" spans="1:1" x14ac:dyDescent="0.3">
      <c r="A239">
        <v>-199.32667699999999</v>
      </c>
    </row>
    <row r="240" spans="1:1" x14ac:dyDescent="0.3">
      <c r="A240">
        <v>-199.112402</v>
      </c>
    </row>
    <row r="241" spans="1:1" x14ac:dyDescent="0.3">
      <c r="A241">
        <v>-198.33738399999999</v>
      </c>
    </row>
    <row r="242" spans="1:1" x14ac:dyDescent="0.3">
      <c r="A242">
        <v>-198.202044</v>
      </c>
    </row>
    <row r="243" spans="1:1" x14ac:dyDescent="0.3">
      <c r="A243">
        <v>-196.906678</v>
      </c>
    </row>
    <row r="244" spans="1:1" x14ac:dyDescent="0.3">
      <c r="A244">
        <v>-196.36680999999999</v>
      </c>
    </row>
    <row r="245" spans="1:1" x14ac:dyDescent="0.3">
      <c r="A245">
        <v>-196.05313699999999</v>
      </c>
    </row>
    <row r="246" spans="1:1" x14ac:dyDescent="0.3">
      <c r="A246">
        <v>-194.92772199999999</v>
      </c>
    </row>
    <row r="247" spans="1:1" x14ac:dyDescent="0.3">
      <c r="A247">
        <v>-193.54240799999999</v>
      </c>
    </row>
    <row r="248" spans="1:1" x14ac:dyDescent="0.3">
      <c r="A248">
        <v>-193.132273</v>
      </c>
    </row>
    <row r="249" spans="1:1" x14ac:dyDescent="0.3">
      <c r="A249">
        <v>-192.46374599999999</v>
      </c>
    </row>
    <row r="250" spans="1:1" x14ac:dyDescent="0.3">
      <c r="A250">
        <v>-191.50293300000001</v>
      </c>
    </row>
    <row r="251" spans="1:1" x14ac:dyDescent="0.3">
      <c r="A251">
        <v>-189.60621900000001</v>
      </c>
    </row>
    <row r="252" spans="1:1" x14ac:dyDescent="0.3">
      <c r="A252">
        <v>-188.21073799999999</v>
      </c>
    </row>
    <row r="253" spans="1:1" x14ac:dyDescent="0.3">
      <c r="A253">
        <v>-187.661632</v>
      </c>
    </row>
    <row r="254" spans="1:1" x14ac:dyDescent="0.3">
      <c r="A254">
        <v>-186.20478499999999</v>
      </c>
    </row>
    <row r="255" spans="1:1" x14ac:dyDescent="0.3">
      <c r="A255">
        <v>-184.61734200000001</v>
      </c>
    </row>
    <row r="256" spans="1:1" x14ac:dyDescent="0.3">
      <c r="A256">
        <v>-184.06955500000001</v>
      </c>
    </row>
    <row r="257" spans="1:4" x14ac:dyDescent="0.3">
      <c r="A257">
        <v>-181.08612400000001</v>
      </c>
    </row>
    <row r="258" spans="1:4" x14ac:dyDescent="0.3">
      <c r="A258" s="28">
        <v>-127.78888175</v>
      </c>
      <c r="B258" s="29" t="s">
        <v>43</v>
      </c>
      <c r="C258" s="29"/>
      <c r="D258" s="29"/>
    </row>
  </sheetData>
  <mergeCells count="2">
    <mergeCell ref="B258:D258"/>
    <mergeCell ref="B1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876E-9D9C-4AA7-82D7-CBD6E9D13B32}">
  <dimension ref="A1:C301"/>
  <sheetViews>
    <sheetView workbookViewId="0">
      <selection activeCell="E24" sqref="E24"/>
    </sheetView>
  </sheetViews>
  <sheetFormatPr defaultRowHeight="14.4" x14ac:dyDescent="0.3"/>
  <cols>
    <col min="1" max="1" width="12.6640625" bestFit="1" customWidth="1"/>
  </cols>
  <sheetData>
    <row r="1" spans="1:3" x14ac:dyDescent="0.3">
      <c r="A1" t="s">
        <v>20</v>
      </c>
      <c r="C1">
        <v>-253.68869799999999</v>
      </c>
    </row>
    <row r="2" spans="1:3" x14ac:dyDescent="0.3">
      <c r="A2">
        <v>-253.68869799999999</v>
      </c>
      <c r="C2">
        <v>-226.534265</v>
      </c>
    </row>
    <row r="3" spans="1:3" x14ac:dyDescent="0.3">
      <c r="A3">
        <v>-226.534265</v>
      </c>
      <c r="C3">
        <v>-232.58250699999999</v>
      </c>
    </row>
    <row r="4" spans="1:3" x14ac:dyDescent="0.3">
      <c r="A4">
        <v>-232.58250699999999</v>
      </c>
      <c r="C4">
        <v>-271.50596100000001</v>
      </c>
    </row>
    <row r="5" spans="1:3" x14ac:dyDescent="0.3">
      <c r="A5">
        <v>-271.50596100000001</v>
      </c>
      <c r="C5" t="s">
        <v>0</v>
      </c>
    </row>
    <row r="6" spans="1:3" x14ac:dyDescent="0.3">
      <c r="A6" t="s">
        <v>0</v>
      </c>
      <c r="C6">
        <v>-245.309426</v>
      </c>
    </row>
    <row r="7" spans="1:3" x14ac:dyDescent="0.3">
      <c r="A7">
        <v>-245.309426</v>
      </c>
      <c r="C7">
        <v>-196.36680999999999</v>
      </c>
    </row>
    <row r="8" spans="1:3" x14ac:dyDescent="0.3">
      <c r="A8">
        <v>-196.36680999999999</v>
      </c>
      <c r="C8">
        <v>-207.905417</v>
      </c>
    </row>
    <row r="9" spans="1:3" x14ac:dyDescent="0.3">
      <c r="A9">
        <v>-207.905417</v>
      </c>
      <c r="C9">
        <v>-236.76147700000001</v>
      </c>
    </row>
    <row r="10" spans="1:3" x14ac:dyDescent="0.3">
      <c r="A10">
        <v>-236.76147700000001</v>
      </c>
      <c r="C10">
        <v>-278.554419</v>
      </c>
    </row>
    <row r="11" spans="1:3" x14ac:dyDescent="0.3">
      <c r="A11">
        <v>-278.554419</v>
      </c>
      <c r="C11">
        <v>-217.28457</v>
      </c>
    </row>
    <row r="12" spans="1:3" x14ac:dyDescent="0.3">
      <c r="A12">
        <v>-217.28457</v>
      </c>
      <c r="C12">
        <v>-266.52915000000002</v>
      </c>
    </row>
    <row r="13" spans="1:3" x14ac:dyDescent="0.3">
      <c r="A13">
        <v>-266.52915000000002</v>
      </c>
      <c r="C13">
        <v>-199.32667699999999</v>
      </c>
    </row>
    <row r="14" spans="1:3" x14ac:dyDescent="0.3">
      <c r="A14">
        <v>-199.32667699999999</v>
      </c>
      <c r="C14">
        <v>-256.16741000000002</v>
      </c>
    </row>
    <row r="15" spans="1:3" x14ac:dyDescent="0.3">
      <c r="A15">
        <v>-256.16741000000002</v>
      </c>
      <c r="C15">
        <v>-276.61968200000001</v>
      </c>
    </row>
    <row r="16" spans="1:3" x14ac:dyDescent="0.3">
      <c r="A16">
        <v>-276.61968200000001</v>
      </c>
      <c r="C16">
        <v>-246.98979399999999</v>
      </c>
    </row>
    <row r="17" spans="1:3" x14ac:dyDescent="0.3">
      <c r="A17">
        <v>-246.98979399999999</v>
      </c>
      <c r="C17">
        <v>-223.97081600000001</v>
      </c>
    </row>
    <row r="18" spans="1:3" x14ac:dyDescent="0.3">
      <c r="A18">
        <v>-223.97081600000001</v>
      </c>
      <c r="C18">
        <v>-248.66620900000001</v>
      </c>
    </row>
    <row r="19" spans="1:3" x14ac:dyDescent="0.3">
      <c r="A19">
        <v>-248.66620900000001</v>
      </c>
      <c r="C19">
        <v>-207.70817500000001</v>
      </c>
    </row>
    <row r="20" spans="1:3" x14ac:dyDescent="0.3">
      <c r="A20">
        <v>-207.70817500000001</v>
      </c>
      <c r="C20">
        <v>-228.38697999999999</v>
      </c>
    </row>
    <row r="21" spans="1:3" x14ac:dyDescent="0.3">
      <c r="A21">
        <v>-228.38697999999999</v>
      </c>
      <c r="C21">
        <v>-241.63980000000001</v>
      </c>
    </row>
    <row r="22" spans="1:3" x14ac:dyDescent="0.3">
      <c r="A22">
        <v>-241.63980000000001</v>
      </c>
      <c r="C22">
        <v>-249.43021899999999</v>
      </c>
    </row>
    <row r="23" spans="1:3" x14ac:dyDescent="0.3">
      <c r="A23">
        <v>-249.43021899999999</v>
      </c>
      <c r="C23" t="s">
        <v>0</v>
      </c>
    </row>
    <row r="24" spans="1:3" x14ac:dyDescent="0.3">
      <c r="A24" t="s">
        <v>0</v>
      </c>
      <c r="C24">
        <v>-208.768033</v>
      </c>
    </row>
    <row r="25" spans="1:3" x14ac:dyDescent="0.3">
      <c r="A25">
        <v>-208.768033</v>
      </c>
      <c r="C25">
        <v>-225.76571200000001</v>
      </c>
    </row>
    <row r="26" spans="1:3" x14ac:dyDescent="0.3">
      <c r="A26">
        <v>-225.76571200000001</v>
      </c>
      <c r="C26">
        <v>-234.065461</v>
      </c>
    </row>
    <row r="27" spans="1:3" x14ac:dyDescent="0.3">
      <c r="A27">
        <v>-234.065461</v>
      </c>
      <c r="C27">
        <v>-270.61461300000002</v>
      </c>
    </row>
    <row r="28" spans="1:3" x14ac:dyDescent="0.3">
      <c r="A28">
        <v>-270.61461300000002</v>
      </c>
      <c r="C28" t="s">
        <v>0</v>
      </c>
    </row>
    <row r="29" spans="1:3" x14ac:dyDescent="0.3">
      <c r="A29" t="s">
        <v>0</v>
      </c>
      <c r="C29">
        <v>-229.54984300000001</v>
      </c>
    </row>
    <row r="30" spans="1:3" x14ac:dyDescent="0.3">
      <c r="A30">
        <v>-229.54984300000001</v>
      </c>
      <c r="C30">
        <v>-209.12585999999999</v>
      </c>
    </row>
    <row r="31" spans="1:3" x14ac:dyDescent="0.3">
      <c r="A31">
        <v>-209.12585999999999</v>
      </c>
      <c r="C31">
        <v>-245.58039500000001</v>
      </c>
    </row>
    <row r="32" spans="1:3" x14ac:dyDescent="0.3">
      <c r="A32">
        <v>-245.58039500000001</v>
      </c>
      <c r="C32" t="s">
        <v>0</v>
      </c>
    </row>
    <row r="33" spans="1:3" x14ac:dyDescent="0.3">
      <c r="A33" t="s">
        <v>0</v>
      </c>
      <c r="C33">
        <v>-192.46374599999999</v>
      </c>
    </row>
    <row r="34" spans="1:3" x14ac:dyDescent="0.3">
      <c r="A34">
        <v>-192.46374599999999</v>
      </c>
      <c r="C34">
        <v>-219.92849100000001</v>
      </c>
    </row>
    <row r="35" spans="1:3" x14ac:dyDescent="0.3">
      <c r="A35">
        <v>-219.92849100000001</v>
      </c>
      <c r="C35">
        <v>-204.77619100000001</v>
      </c>
    </row>
    <row r="36" spans="1:3" x14ac:dyDescent="0.3">
      <c r="A36">
        <v>-204.77619100000001</v>
      </c>
      <c r="C36">
        <v>-235.80326199999999</v>
      </c>
    </row>
    <row r="37" spans="1:3" x14ac:dyDescent="0.3">
      <c r="A37">
        <v>-235.80326199999999</v>
      </c>
      <c r="C37">
        <v>-193.54240799999999</v>
      </c>
    </row>
    <row r="38" spans="1:3" x14ac:dyDescent="0.3">
      <c r="A38">
        <v>-193.54240799999999</v>
      </c>
      <c r="C38">
        <v>-243.89345800000001</v>
      </c>
    </row>
    <row r="39" spans="1:3" x14ac:dyDescent="0.3">
      <c r="A39">
        <v>-243.89345800000001</v>
      </c>
      <c r="C39">
        <v>-248.645905</v>
      </c>
    </row>
    <row r="40" spans="1:3" x14ac:dyDescent="0.3">
      <c r="A40">
        <v>-248.645905</v>
      </c>
      <c r="C40">
        <v>-277.73257599999999</v>
      </c>
    </row>
    <row r="41" spans="1:3" x14ac:dyDescent="0.3">
      <c r="A41">
        <v>-277.73257599999999</v>
      </c>
      <c r="C41">
        <v>-233.38307699999999</v>
      </c>
    </row>
    <row r="42" spans="1:3" x14ac:dyDescent="0.3">
      <c r="A42">
        <v>-233.38307699999999</v>
      </c>
      <c r="C42">
        <v>-239.45075299999999</v>
      </c>
    </row>
    <row r="43" spans="1:3" x14ac:dyDescent="0.3">
      <c r="A43">
        <v>-239.45075299999999</v>
      </c>
      <c r="C43">
        <v>-219.27408199999999</v>
      </c>
    </row>
    <row r="44" spans="1:3" x14ac:dyDescent="0.3">
      <c r="A44">
        <v>-219.27408199999999</v>
      </c>
      <c r="C44">
        <v>-245.034986</v>
      </c>
    </row>
    <row r="45" spans="1:3" x14ac:dyDescent="0.3">
      <c r="A45">
        <v>-245.034986</v>
      </c>
      <c r="C45">
        <v>-257.41638499999999</v>
      </c>
    </row>
    <row r="46" spans="1:3" x14ac:dyDescent="0.3">
      <c r="A46">
        <v>-257.41638499999999</v>
      </c>
      <c r="C46">
        <v>-231.131722</v>
      </c>
    </row>
    <row r="47" spans="1:3" x14ac:dyDescent="0.3">
      <c r="A47">
        <v>-231.131722</v>
      </c>
      <c r="C47">
        <v>-240.301199</v>
      </c>
    </row>
    <row r="48" spans="1:3" x14ac:dyDescent="0.3">
      <c r="A48">
        <v>-240.301199</v>
      </c>
      <c r="C48">
        <v>-221.16851700000001</v>
      </c>
    </row>
    <row r="49" spans="1:3" x14ac:dyDescent="0.3">
      <c r="A49">
        <v>-221.16851700000001</v>
      </c>
      <c r="C49">
        <v>-238.581289</v>
      </c>
    </row>
    <row r="50" spans="1:3" x14ac:dyDescent="0.3">
      <c r="A50">
        <v>-238.581289</v>
      </c>
      <c r="C50">
        <v>-227.95804000000001</v>
      </c>
    </row>
    <row r="51" spans="1:3" x14ac:dyDescent="0.3">
      <c r="A51">
        <v>-227.95804000000001</v>
      </c>
      <c r="C51">
        <v>-240.61435399999999</v>
      </c>
    </row>
    <row r="52" spans="1:3" x14ac:dyDescent="0.3">
      <c r="A52">
        <v>-240.61435399999999</v>
      </c>
      <c r="C52">
        <v>-301.020645</v>
      </c>
    </row>
    <row r="53" spans="1:3" x14ac:dyDescent="0.3">
      <c r="A53">
        <v>-301.020645</v>
      </c>
      <c r="C53">
        <v>-184.06955500000001</v>
      </c>
    </row>
    <row r="54" spans="1:3" x14ac:dyDescent="0.3">
      <c r="A54">
        <v>-184.06955500000001</v>
      </c>
      <c r="C54">
        <v>-217.196991</v>
      </c>
    </row>
    <row r="55" spans="1:3" x14ac:dyDescent="0.3">
      <c r="A55">
        <v>-217.196991</v>
      </c>
      <c r="C55">
        <v>-256.33573000000001</v>
      </c>
    </row>
    <row r="56" spans="1:3" x14ac:dyDescent="0.3">
      <c r="A56">
        <v>-256.33573000000001</v>
      </c>
      <c r="C56">
        <v>-241.30368200000001</v>
      </c>
    </row>
    <row r="57" spans="1:3" x14ac:dyDescent="0.3">
      <c r="A57">
        <v>-241.30368200000001</v>
      </c>
      <c r="C57">
        <v>-204.38861199999999</v>
      </c>
    </row>
    <row r="58" spans="1:3" x14ac:dyDescent="0.3">
      <c r="A58">
        <v>-204.38861199999999</v>
      </c>
      <c r="C58">
        <v>-223.34393399999999</v>
      </c>
    </row>
    <row r="59" spans="1:3" x14ac:dyDescent="0.3">
      <c r="A59">
        <v>-223.34393399999999</v>
      </c>
      <c r="C59" t="s">
        <v>0</v>
      </c>
    </row>
    <row r="60" spans="1:3" x14ac:dyDescent="0.3">
      <c r="A60" t="s">
        <v>0</v>
      </c>
      <c r="C60" t="s">
        <v>0</v>
      </c>
    </row>
    <row r="61" spans="1:3" x14ac:dyDescent="0.3">
      <c r="A61" t="s">
        <v>0</v>
      </c>
      <c r="C61">
        <v>-189.60621900000001</v>
      </c>
    </row>
    <row r="62" spans="1:3" x14ac:dyDescent="0.3">
      <c r="A62">
        <v>-189.60621900000001</v>
      </c>
      <c r="C62">
        <v>-223.94219200000001</v>
      </c>
    </row>
    <row r="63" spans="1:3" x14ac:dyDescent="0.3">
      <c r="A63">
        <v>-223.94219200000001</v>
      </c>
      <c r="C63">
        <v>-209.31166899999999</v>
      </c>
    </row>
    <row r="64" spans="1:3" x14ac:dyDescent="0.3">
      <c r="A64">
        <v>-209.31166899999999</v>
      </c>
      <c r="C64">
        <v>-221.90077099999999</v>
      </c>
    </row>
    <row r="65" spans="1:3" x14ac:dyDescent="0.3">
      <c r="A65">
        <v>-221.90077099999999</v>
      </c>
      <c r="C65" t="s">
        <v>0</v>
      </c>
    </row>
    <row r="66" spans="1:3" x14ac:dyDescent="0.3">
      <c r="A66" t="s">
        <v>0</v>
      </c>
      <c r="C66">
        <v>-257.53311600000001</v>
      </c>
    </row>
    <row r="67" spans="1:3" x14ac:dyDescent="0.3">
      <c r="A67">
        <v>-257.53311600000001</v>
      </c>
      <c r="C67">
        <v>-346.93576725000003</v>
      </c>
    </row>
    <row r="68" spans="1:3" x14ac:dyDescent="0.3">
      <c r="A68">
        <v>-346.93576725000003</v>
      </c>
      <c r="C68" t="s">
        <v>0</v>
      </c>
    </row>
    <row r="69" spans="1:3" x14ac:dyDescent="0.3">
      <c r="A69" t="s">
        <v>0</v>
      </c>
      <c r="C69">
        <v>-211.42424199999999</v>
      </c>
    </row>
    <row r="70" spans="1:3" x14ac:dyDescent="0.3">
      <c r="A70">
        <v>-211.42424199999999</v>
      </c>
      <c r="C70">
        <v>-254.996814</v>
      </c>
    </row>
    <row r="71" spans="1:3" x14ac:dyDescent="0.3">
      <c r="A71">
        <v>-254.996814</v>
      </c>
      <c r="C71">
        <v>-230.97456700000001</v>
      </c>
    </row>
    <row r="72" spans="1:3" x14ac:dyDescent="0.3">
      <c r="A72">
        <v>-230.97456700000001</v>
      </c>
      <c r="C72">
        <v>-214.57874100000001</v>
      </c>
    </row>
    <row r="73" spans="1:3" x14ac:dyDescent="0.3">
      <c r="A73">
        <v>-214.57874100000001</v>
      </c>
      <c r="C73">
        <v>-236.547866</v>
      </c>
    </row>
    <row r="74" spans="1:3" x14ac:dyDescent="0.3">
      <c r="A74">
        <v>-236.547866</v>
      </c>
      <c r="C74" t="s">
        <v>0</v>
      </c>
    </row>
    <row r="75" spans="1:3" x14ac:dyDescent="0.3">
      <c r="A75" t="s">
        <v>0</v>
      </c>
      <c r="C75">
        <v>-204.6061</v>
      </c>
    </row>
    <row r="76" spans="1:3" x14ac:dyDescent="0.3">
      <c r="A76">
        <v>-204.6061</v>
      </c>
      <c r="C76">
        <v>-232.27434500000001</v>
      </c>
    </row>
    <row r="77" spans="1:3" x14ac:dyDescent="0.3">
      <c r="A77">
        <v>-232.27434500000001</v>
      </c>
      <c r="C77">
        <v>-254.84211300000001</v>
      </c>
    </row>
    <row r="78" spans="1:3" x14ac:dyDescent="0.3">
      <c r="A78">
        <v>-254.84211300000001</v>
      </c>
      <c r="C78">
        <v>-248.74580800000001</v>
      </c>
    </row>
    <row r="79" spans="1:3" x14ac:dyDescent="0.3">
      <c r="A79">
        <v>-248.74580800000001</v>
      </c>
      <c r="C79">
        <v>-214.99492000000001</v>
      </c>
    </row>
    <row r="80" spans="1:3" x14ac:dyDescent="0.3">
      <c r="A80">
        <v>-214.99492000000001</v>
      </c>
      <c r="C80" t="s">
        <v>0</v>
      </c>
    </row>
    <row r="81" spans="1:3" x14ac:dyDescent="0.3">
      <c r="A81" t="s">
        <v>0</v>
      </c>
      <c r="C81">
        <v>-245.25705600000001</v>
      </c>
    </row>
    <row r="82" spans="1:3" x14ac:dyDescent="0.3">
      <c r="A82">
        <v>-245.25705600000001</v>
      </c>
      <c r="C82">
        <v>-230.127253</v>
      </c>
    </row>
    <row r="83" spans="1:3" x14ac:dyDescent="0.3">
      <c r="A83">
        <v>-230.127253</v>
      </c>
      <c r="C83">
        <v>-215.95105100000001</v>
      </c>
    </row>
    <row r="84" spans="1:3" x14ac:dyDescent="0.3">
      <c r="A84">
        <v>-215.95105100000001</v>
      </c>
      <c r="C84" t="s">
        <v>0</v>
      </c>
    </row>
    <row r="85" spans="1:3" x14ac:dyDescent="0.3">
      <c r="A85" t="s">
        <v>0</v>
      </c>
      <c r="C85">
        <v>-261.64949200000001</v>
      </c>
    </row>
    <row r="86" spans="1:3" x14ac:dyDescent="0.3">
      <c r="A86">
        <v>-261.64949200000001</v>
      </c>
      <c r="C86">
        <v>-233.572225</v>
      </c>
    </row>
    <row r="87" spans="1:3" x14ac:dyDescent="0.3">
      <c r="A87">
        <v>-233.572225</v>
      </c>
      <c r="C87">
        <v>-241.879322</v>
      </c>
    </row>
    <row r="88" spans="1:3" x14ac:dyDescent="0.3">
      <c r="A88">
        <v>-241.879322</v>
      </c>
      <c r="C88">
        <v>-239.02726899999999</v>
      </c>
    </row>
    <row r="89" spans="1:3" x14ac:dyDescent="0.3">
      <c r="A89">
        <v>-239.02726899999999</v>
      </c>
      <c r="C89" t="s">
        <v>0</v>
      </c>
    </row>
    <row r="90" spans="1:3" x14ac:dyDescent="0.3">
      <c r="A90" t="s">
        <v>0</v>
      </c>
      <c r="C90">
        <v>-217.912925</v>
      </c>
    </row>
    <row r="91" spans="1:3" x14ac:dyDescent="0.3">
      <c r="A91">
        <v>-217.912925</v>
      </c>
      <c r="C91">
        <v>-256.197586</v>
      </c>
    </row>
    <row r="92" spans="1:3" x14ac:dyDescent="0.3">
      <c r="A92">
        <v>-256.197586</v>
      </c>
      <c r="C92">
        <v>-259.86951399999998</v>
      </c>
    </row>
    <row r="93" spans="1:3" x14ac:dyDescent="0.3">
      <c r="A93">
        <v>-259.86951399999998</v>
      </c>
      <c r="C93">
        <v>-268.314414</v>
      </c>
    </row>
    <row r="94" spans="1:3" x14ac:dyDescent="0.3">
      <c r="A94">
        <v>-268.314414</v>
      </c>
      <c r="C94">
        <v>-224.447168</v>
      </c>
    </row>
    <row r="95" spans="1:3" x14ac:dyDescent="0.3">
      <c r="A95">
        <v>-224.447168</v>
      </c>
      <c r="C95">
        <v>-220.36014800000001</v>
      </c>
    </row>
    <row r="96" spans="1:3" x14ac:dyDescent="0.3">
      <c r="A96">
        <v>-220.36014800000001</v>
      </c>
      <c r="C96">
        <v>-235.75300799999999</v>
      </c>
    </row>
    <row r="97" spans="1:3" x14ac:dyDescent="0.3">
      <c r="A97">
        <v>-235.75300799999999</v>
      </c>
      <c r="C97">
        <v>-233.88311300000001</v>
      </c>
    </row>
    <row r="98" spans="1:3" x14ac:dyDescent="0.3">
      <c r="A98">
        <v>-233.88311300000001</v>
      </c>
      <c r="C98">
        <v>-127.78888175</v>
      </c>
    </row>
    <row r="99" spans="1:3" x14ac:dyDescent="0.3">
      <c r="A99">
        <v>-127.78888175</v>
      </c>
      <c r="C99">
        <v>-266.92831699999999</v>
      </c>
    </row>
    <row r="100" spans="1:3" x14ac:dyDescent="0.3">
      <c r="A100">
        <v>-266.92831699999999</v>
      </c>
      <c r="C100">
        <v>-199.112402</v>
      </c>
    </row>
    <row r="101" spans="1:3" x14ac:dyDescent="0.3">
      <c r="A101">
        <v>-199.112402</v>
      </c>
      <c r="C101">
        <v>-254.14766900000001</v>
      </c>
    </row>
    <row r="102" spans="1:3" x14ac:dyDescent="0.3">
      <c r="A102">
        <v>-254.14766900000001</v>
      </c>
      <c r="C102" t="s">
        <v>0</v>
      </c>
    </row>
    <row r="103" spans="1:3" x14ac:dyDescent="0.3">
      <c r="A103" t="s">
        <v>0</v>
      </c>
      <c r="C103">
        <v>-246.081582</v>
      </c>
    </row>
    <row r="104" spans="1:3" x14ac:dyDescent="0.3">
      <c r="A104">
        <v>-246.081582</v>
      </c>
      <c r="C104">
        <v>-220.775094</v>
      </c>
    </row>
    <row r="105" spans="1:3" x14ac:dyDescent="0.3">
      <c r="A105">
        <v>-220.775094</v>
      </c>
      <c r="C105">
        <v>-198.202044</v>
      </c>
    </row>
    <row r="106" spans="1:3" x14ac:dyDescent="0.3">
      <c r="A106">
        <v>-198.202044</v>
      </c>
      <c r="C106">
        <v>-253.10897800000001</v>
      </c>
    </row>
    <row r="107" spans="1:3" x14ac:dyDescent="0.3">
      <c r="A107">
        <v>-253.10897800000001</v>
      </c>
      <c r="C107">
        <v>-217.65931699999999</v>
      </c>
    </row>
    <row r="108" spans="1:3" x14ac:dyDescent="0.3">
      <c r="A108">
        <v>-217.65931699999999</v>
      </c>
      <c r="C108">
        <v>-261.42118900000003</v>
      </c>
    </row>
    <row r="109" spans="1:3" x14ac:dyDescent="0.3">
      <c r="A109">
        <v>-261.42118900000003</v>
      </c>
      <c r="C109">
        <v>-231.135707</v>
      </c>
    </row>
    <row r="110" spans="1:3" x14ac:dyDescent="0.3">
      <c r="A110">
        <v>-231.135707</v>
      </c>
      <c r="C110">
        <v>-275.88680699999998</v>
      </c>
    </row>
    <row r="111" spans="1:3" x14ac:dyDescent="0.3">
      <c r="A111">
        <v>-275.88680699999998</v>
      </c>
      <c r="C111" t="s">
        <v>0</v>
      </c>
    </row>
    <row r="112" spans="1:3" x14ac:dyDescent="0.3">
      <c r="A112" t="s">
        <v>0</v>
      </c>
      <c r="C112">
        <v>-240.36583899999999</v>
      </c>
    </row>
    <row r="113" spans="1:3" x14ac:dyDescent="0.3">
      <c r="A113">
        <v>-240.36583899999999</v>
      </c>
      <c r="C113">
        <v>-222.36079000000001</v>
      </c>
    </row>
    <row r="114" spans="1:3" x14ac:dyDescent="0.3">
      <c r="A114">
        <v>-222.36079000000001</v>
      </c>
      <c r="C114">
        <v>-220.724299</v>
      </c>
    </row>
    <row r="115" spans="1:3" x14ac:dyDescent="0.3">
      <c r="A115">
        <v>-220.724299</v>
      </c>
      <c r="C115" t="s">
        <v>0</v>
      </c>
    </row>
    <row r="116" spans="1:3" x14ac:dyDescent="0.3">
      <c r="A116" t="s">
        <v>0</v>
      </c>
      <c r="C116" t="s">
        <v>0</v>
      </c>
    </row>
    <row r="117" spans="1:3" x14ac:dyDescent="0.3">
      <c r="A117" t="s">
        <v>0</v>
      </c>
      <c r="C117">
        <v>-264.23478399999999</v>
      </c>
    </row>
    <row r="118" spans="1:3" x14ac:dyDescent="0.3">
      <c r="A118">
        <v>-264.23478399999999</v>
      </c>
      <c r="C118">
        <v>-220.04961900000001</v>
      </c>
    </row>
    <row r="119" spans="1:3" x14ac:dyDescent="0.3">
      <c r="A119">
        <v>-220.04961900000001</v>
      </c>
      <c r="C119">
        <v>-263.50192299999998</v>
      </c>
    </row>
    <row r="120" spans="1:3" x14ac:dyDescent="0.3">
      <c r="A120">
        <v>-263.50192299999998</v>
      </c>
      <c r="C120">
        <v>-206.47153499999999</v>
      </c>
    </row>
    <row r="121" spans="1:3" x14ac:dyDescent="0.3">
      <c r="A121">
        <v>-206.47153499999999</v>
      </c>
      <c r="C121" t="s">
        <v>0</v>
      </c>
    </row>
    <row r="122" spans="1:3" x14ac:dyDescent="0.3">
      <c r="A122" t="s">
        <v>0</v>
      </c>
      <c r="C122">
        <v>-227.18920700000001</v>
      </c>
    </row>
    <row r="123" spans="1:3" x14ac:dyDescent="0.3">
      <c r="A123">
        <v>-227.18920700000001</v>
      </c>
      <c r="C123">
        <v>-232.35837900000001</v>
      </c>
    </row>
    <row r="124" spans="1:3" x14ac:dyDescent="0.3">
      <c r="A124">
        <v>-232.35837900000001</v>
      </c>
      <c r="C124">
        <v>-217.130799</v>
      </c>
    </row>
    <row r="125" spans="1:3" x14ac:dyDescent="0.3">
      <c r="A125">
        <v>-217.130799</v>
      </c>
      <c r="C125">
        <v>-214.19219000000001</v>
      </c>
    </row>
    <row r="126" spans="1:3" x14ac:dyDescent="0.3">
      <c r="A126">
        <v>-214.19219000000001</v>
      </c>
      <c r="C126" t="s">
        <v>0</v>
      </c>
    </row>
    <row r="127" spans="1:3" x14ac:dyDescent="0.3">
      <c r="A127" t="s">
        <v>0</v>
      </c>
      <c r="C127">
        <v>-225.25372200000001</v>
      </c>
    </row>
    <row r="128" spans="1:3" x14ac:dyDescent="0.3">
      <c r="A128">
        <v>-225.25372200000001</v>
      </c>
      <c r="C128">
        <v>-228.972983</v>
      </c>
    </row>
    <row r="129" spans="1:3" x14ac:dyDescent="0.3">
      <c r="A129">
        <v>-228.972983</v>
      </c>
      <c r="C129">
        <v>-297.23040300000002</v>
      </c>
    </row>
    <row r="130" spans="1:3" x14ac:dyDescent="0.3">
      <c r="A130">
        <v>-297.23040300000002</v>
      </c>
      <c r="C130">
        <v>-208.56769800000001</v>
      </c>
    </row>
    <row r="131" spans="1:3" x14ac:dyDescent="0.3">
      <c r="A131">
        <v>-208.56769800000001</v>
      </c>
      <c r="C131">
        <v>-231.46736899999999</v>
      </c>
    </row>
    <row r="132" spans="1:3" x14ac:dyDescent="0.3">
      <c r="A132">
        <v>-231.46736899999999</v>
      </c>
      <c r="C132">
        <v>-278.62343700000002</v>
      </c>
    </row>
    <row r="133" spans="1:3" x14ac:dyDescent="0.3">
      <c r="A133">
        <v>-278.62343700000002</v>
      </c>
      <c r="C133">
        <v>-265.68435099999999</v>
      </c>
    </row>
    <row r="134" spans="1:3" x14ac:dyDescent="0.3">
      <c r="A134">
        <v>-265.68435099999999</v>
      </c>
      <c r="C134">
        <v>-277.19899099999998</v>
      </c>
    </row>
    <row r="135" spans="1:3" x14ac:dyDescent="0.3">
      <c r="A135">
        <v>-277.19899099999998</v>
      </c>
      <c r="C135">
        <v>-196.906678</v>
      </c>
    </row>
    <row r="136" spans="1:3" x14ac:dyDescent="0.3">
      <c r="A136">
        <v>-196.906678</v>
      </c>
      <c r="C136">
        <v>-255.67893000000001</v>
      </c>
    </row>
    <row r="137" spans="1:3" x14ac:dyDescent="0.3">
      <c r="A137">
        <v>-255.67893000000001</v>
      </c>
      <c r="C137" t="s">
        <v>0</v>
      </c>
    </row>
    <row r="138" spans="1:3" x14ac:dyDescent="0.3">
      <c r="A138" t="s">
        <v>0</v>
      </c>
      <c r="C138">
        <v>-229.11984200000001</v>
      </c>
    </row>
    <row r="139" spans="1:3" x14ac:dyDescent="0.3">
      <c r="A139">
        <v>-229.11984200000001</v>
      </c>
      <c r="C139">
        <v>-263.426333</v>
      </c>
    </row>
    <row r="140" spans="1:3" x14ac:dyDescent="0.3">
      <c r="A140">
        <v>-263.426333</v>
      </c>
      <c r="C140">
        <v>-239.24671599999999</v>
      </c>
    </row>
    <row r="141" spans="1:3" x14ac:dyDescent="0.3">
      <c r="A141">
        <v>-239.24671599999999</v>
      </c>
      <c r="C141">
        <v>-218.52719099999999</v>
      </c>
    </row>
    <row r="142" spans="1:3" x14ac:dyDescent="0.3">
      <c r="A142">
        <v>-218.52719099999999</v>
      </c>
      <c r="C142">
        <v>-223.293511</v>
      </c>
    </row>
    <row r="143" spans="1:3" x14ac:dyDescent="0.3">
      <c r="A143">
        <v>-223.293511</v>
      </c>
      <c r="C143">
        <v>-188.21073799999999</v>
      </c>
    </row>
    <row r="144" spans="1:3" x14ac:dyDescent="0.3">
      <c r="A144">
        <v>-188.21073799999999</v>
      </c>
      <c r="C144">
        <v>-247.36960999999999</v>
      </c>
    </row>
    <row r="145" spans="1:3" x14ac:dyDescent="0.3">
      <c r="A145">
        <v>-247.36960999999999</v>
      </c>
      <c r="C145">
        <v>-273.173652</v>
      </c>
    </row>
    <row r="146" spans="1:3" x14ac:dyDescent="0.3">
      <c r="A146">
        <v>-273.173652</v>
      </c>
      <c r="C146" t="s">
        <v>0</v>
      </c>
    </row>
    <row r="147" spans="1:3" x14ac:dyDescent="0.3">
      <c r="A147" t="s">
        <v>0</v>
      </c>
      <c r="C147">
        <v>-194.92772199999999</v>
      </c>
    </row>
    <row r="148" spans="1:3" x14ac:dyDescent="0.3">
      <c r="A148">
        <v>-194.92772199999999</v>
      </c>
      <c r="C148">
        <v>-186.20478499999999</v>
      </c>
    </row>
    <row r="149" spans="1:3" x14ac:dyDescent="0.3">
      <c r="A149">
        <v>-186.20478499999999</v>
      </c>
      <c r="C149">
        <v>-213.06251700000001</v>
      </c>
    </row>
    <row r="150" spans="1:3" x14ac:dyDescent="0.3">
      <c r="A150">
        <v>-213.06251700000001</v>
      </c>
      <c r="C150">
        <v>-187.661632</v>
      </c>
    </row>
    <row r="151" spans="1:3" x14ac:dyDescent="0.3">
      <c r="A151">
        <v>-187.661632</v>
      </c>
      <c r="C151">
        <v>-238.13565199999999</v>
      </c>
    </row>
    <row r="152" spans="1:3" x14ac:dyDescent="0.3">
      <c r="A152">
        <v>-238.13565199999999</v>
      </c>
      <c r="C152">
        <v>-196.05313699999999</v>
      </c>
    </row>
    <row r="153" spans="1:3" x14ac:dyDescent="0.3">
      <c r="A153">
        <v>-196.05313699999999</v>
      </c>
      <c r="C153">
        <v>-232.03861000000001</v>
      </c>
    </row>
    <row r="154" spans="1:3" x14ac:dyDescent="0.3">
      <c r="A154">
        <v>-232.03861000000001</v>
      </c>
      <c r="C154" t="s">
        <v>0</v>
      </c>
    </row>
    <row r="155" spans="1:3" x14ac:dyDescent="0.3">
      <c r="A155" t="s">
        <v>0</v>
      </c>
      <c r="C155">
        <v>-265.060115</v>
      </c>
    </row>
    <row r="156" spans="1:3" x14ac:dyDescent="0.3">
      <c r="A156">
        <v>-265.060115</v>
      </c>
      <c r="C156">
        <v>-238.34680900000001</v>
      </c>
    </row>
    <row r="157" spans="1:3" x14ac:dyDescent="0.3">
      <c r="A157">
        <v>-238.34680900000001</v>
      </c>
      <c r="C157">
        <v>-243.35655499999999</v>
      </c>
    </row>
    <row r="158" spans="1:3" x14ac:dyDescent="0.3">
      <c r="A158">
        <v>-243.35655499999999</v>
      </c>
      <c r="C158" t="s">
        <v>0</v>
      </c>
    </row>
    <row r="159" spans="1:3" x14ac:dyDescent="0.3">
      <c r="A159" t="s">
        <v>0</v>
      </c>
      <c r="C159">
        <v>-264.22392400000001</v>
      </c>
    </row>
    <row r="160" spans="1:3" x14ac:dyDescent="0.3">
      <c r="A160">
        <v>-264.22392400000001</v>
      </c>
      <c r="C160">
        <v>-248.246903</v>
      </c>
    </row>
    <row r="161" spans="1:3" x14ac:dyDescent="0.3">
      <c r="A161">
        <v>-248.246903</v>
      </c>
      <c r="C161">
        <v>-284.06690900000001</v>
      </c>
    </row>
    <row r="162" spans="1:3" x14ac:dyDescent="0.3">
      <c r="A162">
        <v>-284.06690900000001</v>
      </c>
      <c r="C162">
        <v>-249.80221399999999</v>
      </c>
    </row>
    <row r="163" spans="1:3" x14ac:dyDescent="0.3">
      <c r="A163">
        <v>-249.80221399999999</v>
      </c>
      <c r="C163">
        <v>-233.77865199999999</v>
      </c>
    </row>
    <row r="164" spans="1:3" x14ac:dyDescent="0.3">
      <c r="A164">
        <v>-233.77865199999999</v>
      </c>
      <c r="C164">
        <v>-262.89097500000003</v>
      </c>
    </row>
    <row r="165" spans="1:3" x14ac:dyDescent="0.3">
      <c r="A165">
        <v>-262.89097500000003</v>
      </c>
      <c r="C165" t="s">
        <v>0</v>
      </c>
    </row>
    <row r="166" spans="1:3" x14ac:dyDescent="0.3">
      <c r="A166" t="s">
        <v>0</v>
      </c>
      <c r="C166" t="s">
        <v>0</v>
      </c>
    </row>
    <row r="167" spans="1:3" x14ac:dyDescent="0.3">
      <c r="A167" t="s">
        <v>0</v>
      </c>
      <c r="C167">
        <v>-264.46895999999998</v>
      </c>
    </row>
    <row r="168" spans="1:3" x14ac:dyDescent="0.3">
      <c r="A168">
        <v>-264.46895999999998</v>
      </c>
      <c r="C168">
        <v>-349.63656924999998</v>
      </c>
    </row>
    <row r="169" spans="1:3" x14ac:dyDescent="0.3">
      <c r="A169">
        <v>-349.63656924999998</v>
      </c>
      <c r="C169">
        <v>-198.33738399999999</v>
      </c>
    </row>
    <row r="170" spans="1:3" x14ac:dyDescent="0.3">
      <c r="A170">
        <v>-198.33738399999999</v>
      </c>
      <c r="C170">
        <v>-181.08612400000001</v>
      </c>
    </row>
    <row r="171" spans="1:3" x14ac:dyDescent="0.3">
      <c r="A171">
        <v>-181.08612400000001</v>
      </c>
      <c r="C171">
        <v>-234.08945700000001</v>
      </c>
    </row>
    <row r="172" spans="1:3" x14ac:dyDescent="0.3">
      <c r="A172">
        <v>-234.08945700000001</v>
      </c>
      <c r="C172">
        <v>-262.51653299999998</v>
      </c>
    </row>
    <row r="173" spans="1:3" x14ac:dyDescent="0.3">
      <c r="A173">
        <v>-262.51653299999998</v>
      </c>
      <c r="C173">
        <v>-219.651647</v>
      </c>
    </row>
    <row r="174" spans="1:3" x14ac:dyDescent="0.3">
      <c r="A174">
        <v>-219.651647</v>
      </c>
      <c r="C174">
        <v>-245.98016799999999</v>
      </c>
    </row>
    <row r="175" spans="1:3" x14ac:dyDescent="0.3">
      <c r="A175">
        <v>-245.98016799999999</v>
      </c>
      <c r="C175">
        <v>-254.05187599999999</v>
      </c>
    </row>
    <row r="176" spans="1:3" x14ac:dyDescent="0.3">
      <c r="A176">
        <v>-254.05187599999999</v>
      </c>
      <c r="C176">
        <v>-257.71651400000002</v>
      </c>
    </row>
    <row r="177" spans="1:3" x14ac:dyDescent="0.3">
      <c r="A177">
        <v>-257.71651400000002</v>
      </c>
      <c r="C177">
        <v>-256.19426399999998</v>
      </c>
    </row>
    <row r="178" spans="1:3" x14ac:dyDescent="0.3">
      <c r="A178">
        <v>-256.19426399999998</v>
      </c>
      <c r="C178">
        <v>-253.19387699999999</v>
      </c>
    </row>
    <row r="179" spans="1:3" x14ac:dyDescent="0.3">
      <c r="A179">
        <v>-253.19387699999999</v>
      </c>
      <c r="C179">
        <v>-243.12959599999999</v>
      </c>
    </row>
    <row r="180" spans="1:3" x14ac:dyDescent="0.3">
      <c r="A180">
        <v>-243.12959599999999</v>
      </c>
      <c r="C180">
        <v>-233.86628899999999</v>
      </c>
    </row>
    <row r="181" spans="1:3" x14ac:dyDescent="0.3">
      <c r="A181">
        <v>-233.86628899999999</v>
      </c>
      <c r="C181" t="s">
        <v>0</v>
      </c>
    </row>
    <row r="182" spans="1:3" x14ac:dyDescent="0.3">
      <c r="A182" t="s">
        <v>0</v>
      </c>
      <c r="C182">
        <v>-338.75351262499998</v>
      </c>
    </row>
    <row r="183" spans="1:3" x14ac:dyDescent="0.3">
      <c r="A183">
        <v>-338.75351262499998</v>
      </c>
      <c r="C183">
        <v>-229.89716899999999</v>
      </c>
    </row>
    <row r="184" spans="1:3" x14ac:dyDescent="0.3">
      <c r="A184">
        <v>-229.89716899999999</v>
      </c>
      <c r="C184">
        <v>-251.676073</v>
      </c>
    </row>
    <row r="185" spans="1:3" x14ac:dyDescent="0.3">
      <c r="A185">
        <v>-251.676073</v>
      </c>
      <c r="C185" t="s">
        <v>0</v>
      </c>
    </row>
    <row r="186" spans="1:3" x14ac:dyDescent="0.3">
      <c r="A186" t="s">
        <v>0</v>
      </c>
      <c r="C186">
        <v>-204.60853599999999</v>
      </c>
    </row>
    <row r="187" spans="1:3" x14ac:dyDescent="0.3">
      <c r="A187">
        <v>-204.60853599999999</v>
      </c>
      <c r="C187">
        <v>-227.43942200000001</v>
      </c>
    </row>
    <row r="188" spans="1:3" x14ac:dyDescent="0.3">
      <c r="A188">
        <v>-227.43942200000001</v>
      </c>
      <c r="C188">
        <v>-203.291653</v>
      </c>
    </row>
    <row r="189" spans="1:3" x14ac:dyDescent="0.3">
      <c r="A189">
        <v>-203.291653</v>
      </c>
      <c r="C189" t="s">
        <v>0</v>
      </c>
    </row>
    <row r="190" spans="1:3" x14ac:dyDescent="0.3">
      <c r="A190" t="s">
        <v>0</v>
      </c>
      <c r="C190">
        <v>-292.44593600000002</v>
      </c>
    </row>
    <row r="191" spans="1:3" x14ac:dyDescent="0.3">
      <c r="A191">
        <v>-292.44593600000002</v>
      </c>
      <c r="C191">
        <v>-231.464606</v>
      </c>
    </row>
    <row r="192" spans="1:3" x14ac:dyDescent="0.3">
      <c r="A192">
        <v>-231.464606</v>
      </c>
      <c r="C192">
        <v>-246.05407</v>
      </c>
    </row>
    <row r="193" spans="1:3" x14ac:dyDescent="0.3">
      <c r="A193">
        <v>-246.05407</v>
      </c>
      <c r="C193">
        <v>-224.94120699999999</v>
      </c>
    </row>
    <row r="194" spans="1:3" x14ac:dyDescent="0.3">
      <c r="A194">
        <v>-224.94120699999999</v>
      </c>
      <c r="C194">
        <v>-282.65427399999999</v>
      </c>
    </row>
    <row r="195" spans="1:3" x14ac:dyDescent="0.3">
      <c r="A195">
        <v>-282.65427399999999</v>
      </c>
      <c r="C195">
        <v>-232.807412</v>
      </c>
    </row>
    <row r="196" spans="1:3" x14ac:dyDescent="0.3">
      <c r="A196">
        <v>-232.807412</v>
      </c>
      <c r="C196">
        <v>-249.276343</v>
      </c>
    </row>
    <row r="197" spans="1:3" x14ac:dyDescent="0.3">
      <c r="A197">
        <v>-249.276343</v>
      </c>
      <c r="C197" t="s">
        <v>0</v>
      </c>
    </row>
    <row r="198" spans="1:3" x14ac:dyDescent="0.3">
      <c r="A198" t="s">
        <v>0</v>
      </c>
      <c r="C198">
        <v>-222.027919</v>
      </c>
    </row>
    <row r="199" spans="1:3" x14ac:dyDescent="0.3">
      <c r="A199">
        <v>-222.027919</v>
      </c>
      <c r="C199" t="s">
        <v>0</v>
      </c>
    </row>
    <row r="200" spans="1:3" x14ac:dyDescent="0.3">
      <c r="A200" t="s">
        <v>0</v>
      </c>
      <c r="C200">
        <v>-225.70203699999999</v>
      </c>
    </row>
    <row r="201" spans="1:3" x14ac:dyDescent="0.3">
      <c r="A201">
        <v>-225.70203699999999</v>
      </c>
      <c r="C201">
        <v>-250.16788500000001</v>
      </c>
    </row>
    <row r="202" spans="1:3" x14ac:dyDescent="0.3">
      <c r="A202">
        <v>-250.16788500000001</v>
      </c>
      <c r="C202">
        <v>-207.300049</v>
      </c>
    </row>
    <row r="203" spans="1:3" x14ac:dyDescent="0.3">
      <c r="A203">
        <v>-207.300049</v>
      </c>
      <c r="C203">
        <v>-252.035765</v>
      </c>
    </row>
    <row r="204" spans="1:3" x14ac:dyDescent="0.3">
      <c r="A204">
        <v>-252.035765</v>
      </c>
      <c r="C204">
        <v>-249.48340200000001</v>
      </c>
    </row>
    <row r="205" spans="1:3" x14ac:dyDescent="0.3">
      <c r="A205">
        <v>-249.48340200000001</v>
      </c>
      <c r="C205">
        <v>-226.687127</v>
      </c>
    </row>
    <row r="206" spans="1:3" x14ac:dyDescent="0.3">
      <c r="A206">
        <v>-226.687127</v>
      </c>
      <c r="C206">
        <v>-251.33279400000001</v>
      </c>
    </row>
    <row r="207" spans="1:3" x14ac:dyDescent="0.3">
      <c r="A207">
        <v>-251.33279400000001</v>
      </c>
      <c r="C207">
        <v>-217.644687</v>
      </c>
    </row>
    <row r="208" spans="1:3" x14ac:dyDescent="0.3">
      <c r="A208">
        <v>-217.644687</v>
      </c>
      <c r="C208" t="s">
        <v>0</v>
      </c>
    </row>
    <row r="209" spans="1:3" x14ac:dyDescent="0.3">
      <c r="A209" t="s">
        <v>0</v>
      </c>
      <c r="C209">
        <v>-191.50293300000001</v>
      </c>
    </row>
    <row r="210" spans="1:3" x14ac:dyDescent="0.3">
      <c r="A210">
        <v>-191.50293300000001</v>
      </c>
      <c r="C210">
        <v>-217.212975</v>
      </c>
    </row>
    <row r="211" spans="1:3" x14ac:dyDescent="0.3">
      <c r="A211">
        <v>-217.212975</v>
      </c>
      <c r="C211">
        <v>-230.29751300000001</v>
      </c>
    </row>
    <row r="212" spans="1:3" x14ac:dyDescent="0.3">
      <c r="A212">
        <v>-230.29751300000001</v>
      </c>
      <c r="C212">
        <v>-229.211761</v>
      </c>
    </row>
    <row r="213" spans="1:3" x14ac:dyDescent="0.3">
      <c r="A213">
        <v>-229.211761</v>
      </c>
      <c r="C213">
        <v>-235.749641</v>
      </c>
    </row>
    <row r="214" spans="1:3" x14ac:dyDescent="0.3">
      <c r="A214">
        <v>-235.749641</v>
      </c>
      <c r="C214">
        <v>-211.16601900000001</v>
      </c>
    </row>
    <row r="215" spans="1:3" x14ac:dyDescent="0.3">
      <c r="A215">
        <v>-211.16601900000001</v>
      </c>
      <c r="C215" t="s">
        <v>0</v>
      </c>
    </row>
    <row r="216" spans="1:3" x14ac:dyDescent="0.3">
      <c r="A216" t="s">
        <v>0</v>
      </c>
      <c r="C216">
        <v>-234.10797299999999</v>
      </c>
    </row>
    <row r="217" spans="1:3" x14ac:dyDescent="0.3">
      <c r="A217">
        <v>-234.10797299999999</v>
      </c>
      <c r="C217">
        <v>-260.065675</v>
      </c>
    </row>
    <row r="218" spans="1:3" x14ac:dyDescent="0.3">
      <c r="A218">
        <v>-260.065675</v>
      </c>
      <c r="C218">
        <v>-258.72495199999997</v>
      </c>
    </row>
    <row r="219" spans="1:3" x14ac:dyDescent="0.3">
      <c r="A219">
        <v>-258.72495199999997</v>
      </c>
      <c r="C219">
        <v>-232.98773399999999</v>
      </c>
    </row>
    <row r="220" spans="1:3" x14ac:dyDescent="0.3">
      <c r="A220">
        <v>-232.98773399999999</v>
      </c>
      <c r="C220" t="s">
        <v>0</v>
      </c>
    </row>
    <row r="221" spans="1:3" x14ac:dyDescent="0.3">
      <c r="A221" t="s">
        <v>0</v>
      </c>
      <c r="C221">
        <v>-253.323477</v>
      </c>
    </row>
    <row r="222" spans="1:3" x14ac:dyDescent="0.3">
      <c r="A222">
        <v>-253.323477</v>
      </c>
      <c r="C222">
        <v>-284.03160600000001</v>
      </c>
    </row>
    <row r="223" spans="1:3" x14ac:dyDescent="0.3">
      <c r="A223">
        <v>-284.03160600000001</v>
      </c>
      <c r="C223">
        <v>-209.36909900000001</v>
      </c>
    </row>
    <row r="224" spans="1:3" x14ac:dyDescent="0.3">
      <c r="A224">
        <v>-209.36909900000001</v>
      </c>
      <c r="C224">
        <v>-242.892369</v>
      </c>
    </row>
    <row r="225" spans="1:3" x14ac:dyDescent="0.3">
      <c r="A225">
        <v>-242.892369</v>
      </c>
      <c r="C225" t="s">
        <v>0</v>
      </c>
    </row>
    <row r="226" spans="1:3" x14ac:dyDescent="0.3">
      <c r="A226" t="s">
        <v>0</v>
      </c>
      <c r="C226">
        <v>-245.92462699999999</v>
      </c>
    </row>
    <row r="227" spans="1:3" x14ac:dyDescent="0.3">
      <c r="A227">
        <v>-245.92462699999999</v>
      </c>
      <c r="C227">
        <v>-249.722464</v>
      </c>
    </row>
    <row r="228" spans="1:3" x14ac:dyDescent="0.3">
      <c r="A228">
        <v>-249.722464</v>
      </c>
      <c r="C228">
        <v>-209.14462800000001</v>
      </c>
    </row>
    <row r="229" spans="1:3" x14ac:dyDescent="0.3">
      <c r="A229">
        <v>-209.14462800000001</v>
      </c>
      <c r="C229">
        <v>-238.47898799999999</v>
      </c>
    </row>
    <row r="230" spans="1:3" x14ac:dyDescent="0.3">
      <c r="A230">
        <v>-238.47898799999999</v>
      </c>
      <c r="C230">
        <v>-225.796291</v>
      </c>
    </row>
    <row r="231" spans="1:3" x14ac:dyDescent="0.3">
      <c r="A231">
        <v>-225.796291</v>
      </c>
      <c r="C231">
        <v>-234.23154</v>
      </c>
    </row>
    <row r="232" spans="1:3" x14ac:dyDescent="0.3">
      <c r="A232">
        <v>-234.23154</v>
      </c>
      <c r="C232">
        <v>-241.40007900000001</v>
      </c>
    </row>
    <row r="233" spans="1:3" x14ac:dyDescent="0.3">
      <c r="A233">
        <v>-241.40007900000001</v>
      </c>
      <c r="C233">
        <v>-255.89582200000001</v>
      </c>
    </row>
    <row r="234" spans="1:3" x14ac:dyDescent="0.3">
      <c r="A234">
        <v>-255.89582200000001</v>
      </c>
      <c r="C234">
        <v>-222.87524300000001</v>
      </c>
    </row>
    <row r="235" spans="1:3" x14ac:dyDescent="0.3">
      <c r="A235">
        <v>-222.87524300000001</v>
      </c>
      <c r="C235" t="s">
        <v>0</v>
      </c>
    </row>
    <row r="236" spans="1:3" x14ac:dyDescent="0.3">
      <c r="A236" t="s">
        <v>0</v>
      </c>
      <c r="C236" t="s">
        <v>0</v>
      </c>
    </row>
    <row r="237" spans="1:3" x14ac:dyDescent="0.3">
      <c r="A237" t="s">
        <v>0</v>
      </c>
      <c r="C237">
        <v>-258.33706100000001</v>
      </c>
    </row>
    <row r="238" spans="1:3" x14ac:dyDescent="0.3">
      <c r="A238">
        <v>-258.33706100000001</v>
      </c>
      <c r="C238">
        <v>-212.17542499999999</v>
      </c>
    </row>
    <row r="239" spans="1:3" x14ac:dyDescent="0.3">
      <c r="A239">
        <v>-212.17542499999999</v>
      </c>
      <c r="C239">
        <v>-204.78361000000001</v>
      </c>
    </row>
    <row r="240" spans="1:3" x14ac:dyDescent="0.3">
      <c r="A240">
        <v>-204.78361000000001</v>
      </c>
      <c r="C240">
        <v>-254.369426</v>
      </c>
    </row>
    <row r="241" spans="1:3" x14ac:dyDescent="0.3">
      <c r="A241">
        <v>-254.369426</v>
      </c>
      <c r="C241">
        <v>-251.53798499999999</v>
      </c>
    </row>
    <row r="242" spans="1:3" x14ac:dyDescent="0.3">
      <c r="A242">
        <v>-251.53798499999999</v>
      </c>
      <c r="C242">
        <v>-216.16797199999999</v>
      </c>
    </row>
    <row r="243" spans="1:3" x14ac:dyDescent="0.3">
      <c r="A243">
        <v>-216.16797199999999</v>
      </c>
      <c r="C243">
        <v>-241.484026</v>
      </c>
    </row>
    <row r="244" spans="1:3" x14ac:dyDescent="0.3">
      <c r="A244">
        <v>-241.484026</v>
      </c>
      <c r="C244">
        <v>-270.47504700000002</v>
      </c>
    </row>
    <row r="245" spans="1:3" x14ac:dyDescent="0.3">
      <c r="A245">
        <v>-270.47504700000002</v>
      </c>
      <c r="C245" t="s">
        <v>0</v>
      </c>
    </row>
    <row r="246" spans="1:3" x14ac:dyDescent="0.3">
      <c r="A246" t="s">
        <v>0</v>
      </c>
      <c r="C246">
        <v>-204.58587</v>
      </c>
    </row>
    <row r="247" spans="1:3" x14ac:dyDescent="0.3">
      <c r="A247">
        <v>-204.58587</v>
      </c>
      <c r="C247">
        <v>-270.64327400000002</v>
      </c>
    </row>
    <row r="248" spans="1:3" x14ac:dyDescent="0.3">
      <c r="A248">
        <v>-270.64327400000002</v>
      </c>
      <c r="C248" t="s">
        <v>0</v>
      </c>
    </row>
    <row r="249" spans="1:3" x14ac:dyDescent="0.3">
      <c r="A249" t="s">
        <v>0</v>
      </c>
      <c r="C249" t="s">
        <v>0</v>
      </c>
    </row>
    <row r="250" spans="1:3" x14ac:dyDescent="0.3">
      <c r="A250" t="s">
        <v>0</v>
      </c>
      <c r="C250">
        <v>-239.803009</v>
      </c>
    </row>
    <row r="251" spans="1:3" x14ac:dyDescent="0.3">
      <c r="A251">
        <v>-239.803009</v>
      </c>
      <c r="C251">
        <v>-230.054452</v>
      </c>
    </row>
    <row r="252" spans="1:3" x14ac:dyDescent="0.3">
      <c r="A252">
        <v>-230.054452</v>
      </c>
      <c r="C252">
        <v>-243.74830299999999</v>
      </c>
    </row>
    <row r="253" spans="1:3" x14ac:dyDescent="0.3">
      <c r="A253">
        <v>-243.74830299999999</v>
      </c>
      <c r="C253">
        <v>-224.38140200000001</v>
      </c>
    </row>
    <row r="254" spans="1:3" x14ac:dyDescent="0.3">
      <c r="A254">
        <v>-224.38140200000001</v>
      </c>
      <c r="C254">
        <v>-210.08152899999999</v>
      </c>
    </row>
    <row r="255" spans="1:3" x14ac:dyDescent="0.3">
      <c r="A255">
        <v>-210.08152899999999</v>
      </c>
      <c r="C255">
        <v>-252.87571299999999</v>
      </c>
    </row>
    <row r="256" spans="1:3" x14ac:dyDescent="0.3">
      <c r="A256">
        <v>-252.87571299999999</v>
      </c>
      <c r="C256">
        <v>-221.255425</v>
      </c>
    </row>
    <row r="257" spans="1:3" x14ac:dyDescent="0.3">
      <c r="A257">
        <v>-221.255425</v>
      </c>
      <c r="C257">
        <v>-233.07939999999999</v>
      </c>
    </row>
    <row r="258" spans="1:3" x14ac:dyDescent="0.3">
      <c r="A258">
        <v>-233.07939999999999</v>
      </c>
      <c r="C258">
        <v>-193.132273</v>
      </c>
    </row>
    <row r="259" spans="1:3" x14ac:dyDescent="0.3">
      <c r="A259">
        <v>-193.132273</v>
      </c>
      <c r="C259">
        <v>-202.958856</v>
      </c>
    </row>
    <row r="260" spans="1:3" x14ac:dyDescent="0.3">
      <c r="A260">
        <v>-202.958856</v>
      </c>
      <c r="C260">
        <v>-220.97668999999999</v>
      </c>
    </row>
    <row r="261" spans="1:3" x14ac:dyDescent="0.3">
      <c r="A261">
        <v>-220.97668999999999</v>
      </c>
      <c r="C261">
        <v>-258.559709</v>
      </c>
    </row>
    <row r="262" spans="1:3" x14ac:dyDescent="0.3">
      <c r="A262">
        <v>-258.559709</v>
      </c>
      <c r="C262">
        <v>-184.61734200000001</v>
      </c>
    </row>
    <row r="263" spans="1:3" x14ac:dyDescent="0.3">
      <c r="A263">
        <v>-184.61734200000001</v>
      </c>
      <c r="C263">
        <v>-205.211839</v>
      </c>
    </row>
    <row r="264" spans="1:3" x14ac:dyDescent="0.3">
      <c r="A264">
        <v>-205.211839</v>
      </c>
      <c r="C264">
        <v>-237.869156</v>
      </c>
    </row>
    <row r="265" spans="1:3" x14ac:dyDescent="0.3">
      <c r="A265">
        <v>-237.869156</v>
      </c>
      <c r="C265" t="s">
        <v>0</v>
      </c>
    </row>
    <row r="266" spans="1:3" x14ac:dyDescent="0.3">
      <c r="A266" t="s">
        <v>0</v>
      </c>
      <c r="C266">
        <v>-259.99101100000001</v>
      </c>
    </row>
    <row r="267" spans="1:3" x14ac:dyDescent="0.3">
      <c r="A267">
        <v>-259.99101100000001</v>
      </c>
      <c r="C267">
        <v>-252.39200600000001</v>
      </c>
    </row>
    <row r="268" spans="1:3" x14ac:dyDescent="0.3">
      <c r="A268">
        <v>-252.39200600000001</v>
      </c>
      <c r="C268">
        <v>-241.543667</v>
      </c>
    </row>
    <row r="269" spans="1:3" x14ac:dyDescent="0.3">
      <c r="A269">
        <v>-241.543667</v>
      </c>
      <c r="C269">
        <v>-270.25645600000001</v>
      </c>
    </row>
    <row r="270" spans="1:3" x14ac:dyDescent="0.3">
      <c r="A270">
        <v>-270.25645600000001</v>
      </c>
      <c r="C270">
        <v>-204.99617499999999</v>
      </c>
    </row>
    <row r="271" spans="1:3" x14ac:dyDescent="0.3">
      <c r="A271">
        <v>-204.99617499999999</v>
      </c>
      <c r="C271" t="s">
        <v>0</v>
      </c>
    </row>
    <row r="272" spans="1:3" x14ac:dyDescent="0.3">
      <c r="A272" t="s">
        <v>0</v>
      </c>
      <c r="C272">
        <v>-249.007892</v>
      </c>
    </row>
    <row r="273" spans="1:3" x14ac:dyDescent="0.3">
      <c r="A273">
        <v>-249.007892</v>
      </c>
      <c r="C273">
        <v>-216.13246100000001</v>
      </c>
    </row>
    <row r="274" spans="1:3" x14ac:dyDescent="0.3">
      <c r="A274">
        <v>-216.13246100000001</v>
      </c>
      <c r="C274">
        <v>-231.83512500000001</v>
      </c>
    </row>
    <row r="275" spans="1:3" x14ac:dyDescent="0.3">
      <c r="A275">
        <v>-231.83512500000001</v>
      </c>
      <c r="C275">
        <v>-261.65863000000002</v>
      </c>
    </row>
    <row r="276" spans="1:3" x14ac:dyDescent="0.3">
      <c r="A276">
        <v>-261.65863000000002</v>
      </c>
      <c r="C276">
        <v>-233.000032</v>
      </c>
    </row>
    <row r="277" spans="1:3" x14ac:dyDescent="0.3">
      <c r="A277">
        <v>-233.000032</v>
      </c>
      <c r="C277">
        <v>-207.442307</v>
      </c>
    </row>
    <row r="278" spans="1:3" x14ac:dyDescent="0.3">
      <c r="A278">
        <v>-207.442307</v>
      </c>
      <c r="C278">
        <v>-227.54462100000001</v>
      </c>
    </row>
    <row r="279" spans="1:3" x14ac:dyDescent="0.3">
      <c r="A279">
        <v>-227.54462100000001</v>
      </c>
      <c r="C279">
        <v>-214.19636299999999</v>
      </c>
    </row>
    <row r="280" spans="1:3" x14ac:dyDescent="0.3">
      <c r="A280">
        <v>-214.19636299999999</v>
      </c>
      <c r="C280">
        <v>-225.555263</v>
      </c>
    </row>
    <row r="281" spans="1:3" x14ac:dyDescent="0.3">
      <c r="A281">
        <v>-225.555263</v>
      </c>
      <c r="C281">
        <v>-208.889117</v>
      </c>
    </row>
    <row r="282" spans="1:3" x14ac:dyDescent="0.3">
      <c r="A282">
        <v>-208.889117</v>
      </c>
      <c r="C282">
        <v>-249.03153699999999</v>
      </c>
    </row>
    <row r="283" spans="1:3" x14ac:dyDescent="0.3">
      <c r="A283">
        <v>-249.03153699999999</v>
      </c>
      <c r="C283">
        <v>-216.91287500000001</v>
      </c>
    </row>
    <row r="284" spans="1:3" x14ac:dyDescent="0.3">
      <c r="A284">
        <v>-216.91287500000001</v>
      </c>
      <c r="C284">
        <v>-238.96075400000001</v>
      </c>
    </row>
    <row r="285" spans="1:3" x14ac:dyDescent="0.3">
      <c r="A285">
        <v>-238.96075400000001</v>
      </c>
      <c r="C285">
        <v>-235.50013300000001</v>
      </c>
    </row>
    <row r="286" spans="1:3" x14ac:dyDescent="0.3">
      <c r="A286">
        <v>-235.50013300000001</v>
      </c>
      <c r="C286">
        <v>-217.23066</v>
      </c>
    </row>
    <row r="287" spans="1:3" x14ac:dyDescent="0.3">
      <c r="A287">
        <v>-217.23066</v>
      </c>
      <c r="C287">
        <v>-269.09489200000002</v>
      </c>
    </row>
    <row r="288" spans="1:3" x14ac:dyDescent="0.3">
      <c r="A288">
        <v>-269.09489200000002</v>
      </c>
      <c r="C288">
        <v>-242.43167700000001</v>
      </c>
    </row>
    <row r="289" spans="1:3" x14ac:dyDescent="0.3">
      <c r="A289">
        <v>-242.43167700000001</v>
      </c>
      <c r="C289">
        <v>-217.064628</v>
      </c>
    </row>
    <row r="290" spans="1:3" x14ac:dyDescent="0.3">
      <c r="A290">
        <v>-217.064628</v>
      </c>
      <c r="C290">
        <v>-199.46002799999999</v>
      </c>
    </row>
    <row r="291" spans="1:3" x14ac:dyDescent="0.3">
      <c r="A291">
        <v>-199.46002799999999</v>
      </c>
      <c r="C291">
        <v>-239.34151</v>
      </c>
    </row>
    <row r="292" spans="1:3" x14ac:dyDescent="0.3">
      <c r="A292">
        <v>-239.34151</v>
      </c>
      <c r="C292" t="s">
        <v>0</v>
      </c>
    </row>
    <row r="293" spans="1:3" x14ac:dyDescent="0.3">
      <c r="A293" t="s">
        <v>0</v>
      </c>
      <c r="C293">
        <v>-218.08397299999999</v>
      </c>
    </row>
    <row r="294" spans="1:3" x14ac:dyDescent="0.3">
      <c r="A294">
        <v>-218.08397299999999</v>
      </c>
      <c r="C294">
        <v>-262.215261</v>
      </c>
    </row>
    <row r="295" spans="1:3" x14ac:dyDescent="0.3">
      <c r="A295">
        <v>-262.215261</v>
      </c>
      <c r="C295">
        <v>-255.853578</v>
      </c>
    </row>
    <row r="296" spans="1:3" x14ac:dyDescent="0.3">
      <c r="A296">
        <v>-255.853578</v>
      </c>
      <c r="C296">
        <v>-252.018867</v>
      </c>
    </row>
    <row r="297" spans="1:3" x14ac:dyDescent="0.3">
      <c r="A297">
        <v>-252.018867</v>
      </c>
      <c r="C297">
        <v>-205.20995199999999</v>
      </c>
    </row>
    <row r="298" spans="1:3" x14ac:dyDescent="0.3">
      <c r="A298">
        <v>-205.20995199999999</v>
      </c>
      <c r="C298">
        <v>-229.30067099999999</v>
      </c>
    </row>
    <row r="299" spans="1:3" x14ac:dyDescent="0.3">
      <c r="A299">
        <v>-229.30067099999999</v>
      </c>
      <c r="C299" t="s">
        <v>0</v>
      </c>
    </row>
    <row r="300" spans="1:3" x14ac:dyDescent="0.3">
      <c r="A300" t="s">
        <v>0</v>
      </c>
      <c r="C300">
        <v>-251.36051399999999</v>
      </c>
    </row>
    <row r="301" spans="1:3" x14ac:dyDescent="0.3">
      <c r="A301">
        <v>-251.36051399999999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F80C-7AC3-42FC-ABD2-5D54B4157C9D}">
  <dimension ref="A1:M300"/>
  <sheetViews>
    <sheetView workbookViewId="0">
      <selection activeCell="C20" sqref="C20"/>
    </sheetView>
  </sheetViews>
  <sheetFormatPr defaultRowHeight="14.4" x14ac:dyDescent="0.3"/>
  <cols>
    <col min="3" max="3" width="121.109375" customWidth="1"/>
    <col min="11" max="12" width="8.88671875" customWidth="1"/>
    <col min="13" max="13" width="11.6640625" customWidth="1"/>
  </cols>
  <sheetData>
    <row r="1" spans="1:13" x14ac:dyDescent="0.3">
      <c r="A1" t="s">
        <v>47</v>
      </c>
      <c r="C1" t="s">
        <v>7</v>
      </c>
      <c r="D1" s="9">
        <v>6</v>
      </c>
    </row>
    <row r="2" spans="1:13" x14ac:dyDescent="0.3">
      <c r="A2" t="s">
        <v>47</v>
      </c>
      <c r="C2" t="s">
        <v>8</v>
      </c>
      <c r="D2">
        <f>COUNTA(A:A) - COUNTIF(A:A,"NA")</f>
        <v>270</v>
      </c>
    </row>
    <row r="3" spans="1:13" x14ac:dyDescent="0.3">
      <c r="A3" t="s">
        <v>47</v>
      </c>
      <c r="C3" t="s">
        <v>9</v>
      </c>
      <c r="D3">
        <f>COUNTIF(A:A,"NA")</f>
        <v>30</v>
      </c>
    </row>
    <row r="4" spans="1:13" x14ac:dyDescent="0.3">
      <c r="A4" t="s">
        <v>47</v>
      </c>
      <c r="C4" t="s">
        <v>50</v>
      </c>
      <c r="D4">
        <f>COUNTIF(A:A,E4)</f>
        <v>43</v>
      </c>
      <c r="E4" s="9" t="s">
        <v>47</v>
      </c>
    </row>
    <row r="5" spans="1:13" x14ac:dyDescent="0.3">
      <c r="A5" t="s">
        <v>47</v>
      </c>
      <c r="C5" t="s">
        <v>51</v>
      </c>
      <c r="D5">
        <f>COUNTIF(A:A,E5)/D2</f>
        <v>0.21481481481481482</v>
      </c>
      <c r="E5" s="9" t="s">
        <v>44</v>
      </c>
    </row>
    <row r="6" spans="1:13" x14ac:dyDescent="0.3">
      <c r="A6" t="s">
        <v>47</v>
      </c>
      <c r="C6" t="s">
        <v>52</v>
      </c>
      <c r="D6">
        <f>D5+F6*E6</f>
        <v>0.27919516884909512</v>
      </c>
      <c r="E6">
        <f>SQRT((D5*(1-D5))/D2)</f>
        <v>2.4994029668650403E-2</v>
      </c>
      <c r="F6">
        <f>_xlfn.NORM.S.INV((1+G6)/2)</f>
        <v>2.5758293035488999</v>
      </c>
      <c r="G6" s="9">
        <v>0.99</v>
      </c>
    </row>
    <row r="7" spans="1:13" x14ac:dyDescent="0.3">
      <c r="A7" t="s">
        <v>47</v>
      </c>
      <c r="C7" t="s">
        <v>53</v>
      </c>
      <c r="D7">
        <f>D5-F6*E6</f>
        <v>0.15043446078053452</v>
      </c>
    </row>
    <row r="8" spans="1:13" x14ac:dyDescent="0.3">
      <c r="A8" t="s">
        <v>47</v>
      </c>
      <c r="C8" t="s">
        <v>10</v>
      </c>
      <c r="D8">
        <f>_xlfn.CHISQ.INV(1-E8,D9)</f>
        <v>9.2363568997811178</v>
      </c>
      <c r="E8" s="9">
        <v>0.1</v>
      </c>
    </row>
    <row r="9" spans="1:13" x14ac:dyDescent="0.3">
      <c r="A9" t="s">
        <v>47</v>
      </c>
      <c r="C9" t="s">
        <v>11</v>
      </c>
      <c r="D9">
        <f>D1-1</f>
        <v>5</v>
      </c>
    </row>
    <row r="10" spans="1:13" x14ac:dyDescent="0.3">
      <c r="A10" t="s">
        <v>47</v>
      </c>
      <c r="C10" t="s">
        <v>12</v>
      </c>
      <c r="D10">
        <f>SUM(M11:M16)</f>
        <v>26.444444444444446</v>
      </c>
      <c r="F10" s="5"/>
      <c r="G10" s="2"/>
      <c r="H10" s="3" t="s">
        <v>6</v>
      </c>
      <c r="I10" s="3" t="s">
        <v>5</v>
      </c>
      <c r="J10" s="3" t="s">
        <v>4</v>
      </c>
      <c r="K10" s="3" t="s">
        <v>3</v>
      </c>
      <c r="L10" s="3" t="s">
        <v>2</v>
      </c>
      <c r="M10" s="4" t="s">
        <v>1</v>
      </c>
    </row>
    <row r="11" spans="1:13" x14ac:dyDescent="0.3">
      <c r="A11" t="s">
        <v>47</v>
      </c>
      <c r="C11" t="s">
        <v>16</v>
      </c>
      <c r="D11">
        <f>IF(E11="отвергнуть",IF(D10&gt;D8,1,0),IF(D10&lt;D8,1,0))</f>
        <v>1</v>
      </c>
      <c r="E11" s="9" t="s">
        <v>13</v>
      </c>
      <c r="F11" s="5"/>
      <c r="G11" s="17" t="s">
        <v>47</v>
      </c>
      <c r="H11" s="5">
        <f>COUNTIF(A:A,G11)</f>
        <v>43</v>
      </c>
      <c r="I11" s="5">
        <f>1/COUNTA($G$11:$G$16)</f>
        <v>0.16666666666666666</v>
      </c>
      <c r="J11" s="5">
        <f>I11*$D$2</f>
        <v>45</v>
      </c>
      <c r="K11" s="5">
        <f>H11-J11</f>
        <v>-2</v>
      </c>
      <c r="L11" s="5">
        <f>K11^2</f>
        <v>4</v>
      </c>
      <c r="M11" s="6">
        <f>L11/J11</f>
        <v>8.8888888888888892E-2</v>
      </c>
    </row>
    <row r="12" spans="1:13" x14ac:dyDescent="0.3">
      <c r="A12" t="s">
        <v>47</v>
      </c>
      <c r="F12" s="5"/>
      <c r="G12" s="17" t="s">
        <v>44</v>
      </c>
      <c r="H12" s="5">
        <f t="shared" ref="H12:H14" si="0">COUNTIF(A:A,G12)</f>
        <v>58</v>
      </c>
      <c r="I12" s="5">
        <f t="shared" ref="I12:I16" si="1">1/COUNTA($G$11:$G$16)</f>
        <v>0.16666666666666666</v>
      </c>
      <c r="J12" s="5">
        <f t="shared" ref="J12:J16" si="2">I12*$D$2</f>
        <v>45</v>
      </c>
      <c r="K12" s="5">
        <f t="shared" ref="K12:K16" si="3">H12-J12</f>
        <v>13</v>
      </c>
      <c r="L12" s="5">
        <f t="shared" ref="L12:L16" si="4">K12^2</f>
        <v>169</v>
      </c>
      <c r="M12" s="6">
        <f t="shared" ref="M12:M16" si="5">L12/J12</f>
        <v>3.7555555555555555</v>
      </c>
    </row>
    <row r="13" spans="1:13" x14ac:dyDescent="0.3">
      <c r="A13" t="s">
        <v>47</v>
      </c>
      <c r="F13" s="5"/>
      <c r="G13" s="17" t="s">
        <v>49</v>
      </c>
      <c r="H13" s="5">
        <f t="shared" si="0"/>
        <v>29</v>
      </c>
      <c r="I13" s="5">
        <f t="shared" si="1"/>
        <v>0.16666666666666666</v>
      </c>
      <c r="J13" s="5">
        <f t="shared" si="2"/>
        <v>45</v>
      </c>
      <c r="K13" s="5">
        <f t="shared" si="3"/>
        <v>-16</v>
      </c>
      <c r="L13" s="5">
        <f t="shared" si="4"/>
        <v>256</v>
      </c>
      <c r="M13" s="6">
        <f t="shared" si="5"/>
        <v>5.6888888888888891</v>
      </c>
    </row>
    <row r="14" spans="1:13" x14ac:dyDescent="0.3">
      <c r="A14" t="s">
        <v>47</v>
      </c>
      <c r="F14" s="5"/>
      <c r="G14" s="17" t="s">
        <v>45</v>
      </c>
      <c r="H14" s="5">
        <f t="shared" si="0"/>
        <v>37</v>
      </c>
      <c r="I14" s="5">
        <f t="shared" si="1"/>
        <v>0.16666666666666666</v>
      </c>
      <c r="J14" s="5">
        <f t="shared" si="2"/>
        <v>45</v>
      </c>
      <c r="K14" s="5">
        <f t="shared" si="3"/>
        <v>-8</v>
      </c>
      <c r="L14" s="5">
        <f t="shared" si="4"/>
        <v>64</v>
      </c>
      <c r="M14" s="6">
        <f t="shared" si="5"/>
        <v>1.4222222222222223</v>
      </c>
    </row>
    <row r="15" spans="1:13" x14ac:dyDescent="0.3">
      <c r="A15" t="s">
        <v>47</v>
      </c>
      <c r="F15" s="5"/>
      <c r="G15" s="17" t="s">
        <v>46</v>
      </c>
      <c r="H15" s="5">
        <f>COUNTIF(A:A,G15)</f>
        <v>69</v>
      </c>
      <c r="I15" s="5">
        <f t="shared" si="1"/>
        <v>0.16666666666666666</v>
      </c>
      <c r="J15" s="5">
        <f t="shared" si="2"/>
        <v>45</v>
      </c>
      <c r="K15" s="5">
        <f t="shared" si="3"/>
        <v>24</v>
      </c>
      <c r="L15" s="5">
        <f t="shared" si="4"/>
        <v>576</v>
      </c>
      <c r="M15" s="6">
        <f t="shared" si="5"/>
        <v>12.8</v>
      </c>
    </row>
    <row r="16" spans="1:13" x14ac:dyDescent="0.3">
      <c r="A16" t="s">
        <v>47</v>
      </c>
      <c r="G16" s="18" t="s">
        <v>48</v>
      </c>
      <c r="H16" s="31">
        <f>COUNTIF(A:A,G16)</f>
        <v>34</v>
      </c>
      <c r="I16" s="7">
        <f>1/COUNTA($G$11:$G$16)</f>
        <v>0.16666666666666666</v>
      </c>
      <c r="J16" s="7">
        <f>I16*$D$2</f>
        <v>45</v>
      </c>
      <c r="K16" s="7">
        <f>H16-J16</f>
        <v>-11</v>
      </c>
      <c r="L16" s="7">
        <f>K16^2</f>
        <v>121</v>
      </c>
      <c r="M16" s="19">
        <f>L16/J16</f>
        <v>2.6888888888888891</v>
      </c>
    </row>
    <row r="17" spans="1:8" x14ac:dyDescent="0.3">
      <c r="A17" t="s">
        <v>47</v>
      </c>
      <c r="H17" s="30">
        <f>SUM(H11:H16)</f>
        <v>270</v>
      </c>
    </row>
    <row r="18" spans="1:8" x14ac:dyDescent="0.3">
      <c r="A18" t="s">
        <v>47</v>
      </c>
    </row>
    <row r="19" spans="1:8" x14ac:dyDescent="0.3">
      <c r="A19" t="s">
        <v>47</v>
      </c>
    </row>
    <row r="20" spans="1:8" x14ac:dyDescent="0.3">
      <c r="A20" t="s">
        <v>47</v>
      </c>
    </row>
    <row r="21" spans="1:8" x14ac:dyDescent="0.3">
      <c r="A21" t="s">
        <v>47</v>
      </c>
    </row>
    <row r="22" spans="1:8" x14ac:dyDescent="0.3">
      <c r="A22" t="s">
        <v>47</v>
      </c>
    </row>
    <row r="23" spans="1:8" x14ac:dyDescent="0.3">
      <c r="A23" t="s">
        <v>47</v>
      </c>
    </row>
    <row r="24" spans="1:8" x14ac:dyDescent="0.3">
      <c r="A24" t="s">
        <v>47</v>
      </c>
    </row>
    <row r="25" spans="1:8" x14ac:dyDescent="0.3">
      <c r="A25" t="s">
        <v>47</v>
      </c>
    </row>
    <row r="26" spans="1:8" x14ac:dyDescent="0.3">
      <c r="A26" t="s">
        <v>47</v>
      </c>
    </row>
    <row r="27" spans="1:8" x14ac:dyDescent="0.3">
      <c r="A27" t="s">
        <v>47</v>
      </c>
    </row>
    <row r="28" spans="1:8" x14ac:dyDescent="0.3">
      <c r="A28" t="s">
        <v>47</v>
      </c>
    </row>
    <row r="29" spans="1:8" x14ac:dyDescent="0.3">
      <c r="A29" t="s">
        <v>47</v>
      </c>
    </row>
    <row r="30" spans="1:8" x14ac:dyDescent="0.3">
      <c r="A30" t="s">
        <v>47</v>
      </c>
    </row>
    <row r="31" spans="1:8" x14ac:dyDescent="0.3">
      <c r="A31" t="s">
        <v>47</v>
      </c>
    </row>
    <row r="32" spans="1:8" x14ac:dyDescent="0.3">
      <c r="A32" t="s">
        <v>47</v>
      </c>
    </row>
    <row r="33" spans="1:1" x14ac:dyDescent="0.3">
      <c r="A33" t="s">
        <v>47</v>
      </c>
    </row>
    <row r="34" spans="1:1" x14ac:dyDescent="0.3">
      <c r="A34" t="s">
        <v>47</v>
      </c>
    </row>
    <row r="35" spans="1:1" x14ac:dyDescent="0.3">
      <c r="A35" t="s">
        <v>47</v>
      </c>
    </row>
    <row r="36" spans="1:1" x14ac:dyDescent="0.3">
      <c r="A36" t="s">
        <v>47</v>
      </c>
    </row>
    <row r="37" spans="1:1" x14ac:dyDescent="0.3">
      <c r="A37" t="s">
        <v>47</v>
      </c>
    </row>
    <row r="38" spans="1:1" x14ac:dyDescent="0.3">
      <c r="A38" t="s">
        <v>47</v>
      </c>
    </row>
    <row r="39" spans="1:1" x14ac:dyDescent="0.3">
      <c r="A39" t="s">
        <v>47</v>
      </c>
    </row>
    <row r="40" spans="1:1" x14ac:dyDescent="0.3">
      <c r="A40" t="s">
        <v>47</v>
      </c>
    </row>
    <row r="41" spans="1:1" x14ac:dyDescent="0.3">
      <c r="A41" t="s">
        <v>47</v>
      </c>
    </row>
    <row r="42" spans="1:1" x14ac:dyDescent="0.3">
      <c r="A42" t="s">
        <v>47</v>
      </c>
    </row>
    <row r="43" spans="1:1" x14ac:dyDescent="0.3">
      <c r="A43" t="s">
        <v>47</v>
      </c>
    </row>
    <row r="44" spans="1:1" x14ac:dyDescent="0.3">
      <c r="A44" t="s">
        <v>44</v>
      </c>
    </row>
    <row r="45" spans="1:1" x14ac:dyDescent="0.3">
      <c r="A45" t="s">
        <v>44</v>
      </c>
    </row>
    <row r="46" spans="1:1" x14ac:dyDescent="0.3">
      <c r="A46" t="s">
        <v>44</v>
      </c>
    </row>
    <row r="47" spans="1:1" x14ac:dyDescent="0.3">
      <c r="A47" t="s">
        <v>44</v>
      </c>
    </row>
    <row r="48" spans="1:1" x14ac:dyDescent="0.3">
      <c r="A48" t="s">
        <v>44</v>
      </c>
    </row>
    <row r="49" spans="1:1" x14ac:dyDescent="0.3">
      <c r="A49" t="s">
        <v>44</v>
      </c>
    </row>
    <row r="50" spans="1:1" x14ac:dyDescent="0.3">
      <c r="A50" t="s">
        <v>44</v>
      </c>
    </row>
    <row r="51" spans="1:1" x14ac:dyDescent="0.3">
      <c r="A51" t="s">
        <v>44</v>
      </c>
    </row>
    <row r="52" spans="1:1" x14ac:dyDescent="0.3">
      <c r="A52" t="s">
        <v>44</v>
      </c>
    </row>
    <row r="53" spans="1:1" x14ac:dyDescent="0.3">
      <c r="A53" t="s">
        <v>44</v>
      </c>
    </row>
    <row r="54" spans="1:1" x14ac:dyDescent="0.3">
      <c r="A54" t="s">
        <v>44</v>
      </c>
    </row>
    <row r="55" spans="1:1" x14ac:dyDescent="0.3">
      <c r="A55" t="s">
        <v>44</v>
      </c>
    </row>
    <row r="56" spans="1:1" x14ac:dyDescent="0.3">
      <c r="A56" t="s">
        <v>44</v>
      </c>
    </row>
    <row r="57" spans="1:1" x14ac:dyDescent="0.3">
      <c r="A57" t="s">
        <v>44</v>
      </c>
    </row>
    <row r="58" spans="1:1" x14ac:dyDescent="0.3">
      <c r="A58" t="s">
        <v>44</v>
      </c>
    </row>
    <row r="59" spans="1:1" x14ac:dyDescent="0.3">
      <c r="A59" t="s">
        <v>44</v>
      </c>
    </row>
    <row r="60" spans="1:1" x14ac:dyDescent="0.3">
      <c r="A60" t="s">
        <v>44</v>
      </c>
    </row>
    <row r="61" spans="1:1" x14ac:dyDescent="0.3">
      <c r="A61" t="s">
        <v>44</v>
      </c>
    </row>
    <row r="62" spans="1:1" x14ac:dyDescent="0.3">
      <c r="A62" t="s">
        <v>44</v>
      </c>
    </row>
    <row r="63" spans="1:1" x14ac:dyDescent="0.3">
      <c r="A63" t="s">
        <v>44</v>
      </c>
    </row>
    <row r="64" spans="1:1" x14ac:dyDescent="0.3">
      <c r="A64" t="s">
        <v>44</v>
      </c>
    </row>
    <row r="65" spans="1:1" x14ac:dyDescent="0.3">
      <c r="A65" t="s">
        <v>44</v>
      </c>
    </row>
    <row r="66" spans="1:1" x14ac:dyDescent="0.3">
      <c r="A66" t="s">
        <v>44</v>
      </c>
    </row>
    <row r="67" spans="1:1" x14ac:dyDescent="0.3">
      <c r="A67" t="s">
        <v>44</v>
      </c>
    </row>
    <row r="68" spans="1:1" x14ac:dyDescent="0.3">
      <c r="A68" t="s">
        <v>44</v>
      </c>
    </row>
    <row r="69" spans="1:1" x14ac:dyDescent="0.3">
      <c r="A69" t="s">
        <v>44</v>
      </c>
    </row>
    <row r="70" spans="1:1" x14ac:dyDescent="0.3">
      <c r="A70" t="s">
        <v>44</v>
      </c>
    </row>
    <row r="71" spans="1:1" x14ac:dyDescent="0.3">
      <c r="A71" t="s">
        <v>44</v>
      </c>
    </row>
    <row r="72" spans="1:1" x14ac:dyDescent="0.3">
      <c r="A72" t="s">
        <v>44</v>
      </c>
    </row>
    <row r="73" spans="1:1" x14ac:dyDescent="0.3">
      <c r="A73" t="s">
        <v>44</v>
      </c>
    </row>
    <row r="74" spans="1:1" x14ac:dyDescent="0.3">
      <c r="A74" t="s">
        <v>44</v>
      </c>
    </row>
    <row r="75" spans="1:1" x14ac:dyDescent="0.3">
      <c r="A75" t="s">
        <v>44</v>
      </c>
    </row>
    <row r="76" spans="1:1" x14ac:dyDescent="0.3">
      <c r="A76" t="s">
        <v>44</v>
      </c>
    </row>
    <row r="77" spans="1:1" x14ac:dyDescent="0.3">
      <c r="A77" t="s">
        <v>44</v>
      </c>
    </row>
    <row r="78" spans="1:1" x14ac:dyDescent="0.3">
      <c r="A78" t="s">
        <v>44</v>
      </c>
    </row>
    <row r="79" spans="1:1" x14ac:dyDescent="0.3">
      <c r="A79" t="s">
        <v>44</v>
      </c>
    </row>
    <row r="80" spans="1:1" x14ac:dyDescent="0.3">
      <c r="A80" t="s">
        <v>44</v>
      </c>
    </row>
    <row r="81" spans="1:1" x14ac:dyDescent="0.3">
      <c r="A81" t="s">
        <v>44</v>
      </c>
    </row>
    <row r="82" spans="1:1" x14ac:dyDescent="0.3">
      <c r="A82" t="s">
        <v>44</v>
      </c>
    </row>
    <row r="83" spans="1:1" x14ac:dyDescent="0.3">
      <c r="A83" t="s">
        <v>44</v>
      </c>
    </row>
    <row r="84" spans="1:1" x14ac:dyDescent="0.3">
      <c r="A84" t="s">
        <v>44</v>
      </c>
    </row>
    <row r="85" spans="1:1" x14ac:dyDescent="0.3">
      <c r="A85" t="s">
        <v>44</v>
      </c>
    </row>
    <row r="86" spans="1:1" x14ac:dyDescent="0.3">
      <c r="A86" t="s">
        <v>44</v>
      </c>
    </row>
    <row r="87" spans="1:1" x14ac:dyDescent="0.3">
      <c r="A87" t="s">
        <v>44</v>
      </c>
    </row>
    <row r="88" spans="1:1" x14ac:dyDescent="0.3">
      <c r="A88" t="s">
        <v>44</v>
      </c>
    </row>
    <row r="89" spans="1:1" x14ac:dyDescent="0.3">
      <c r="A89" t="s">
        <v>44</v>
      </c>
    </row>
    <row r="90" spans="1:1" x14ac:dyDescent="0.3">
      <c r="A90" t="s">
        <v>44</v>
      </c>
    </row>
    <row r="91" spans="1:1" x14ac:dyDescent="0.3">
      <c r="A91" t="s">
        <v>44</v>
      </c>
    </row>
    <row r="92" spans="1:1" x14ac:dyDescent="0.3">
      <c r="A92" t="s">
        <v>44</v>
      </c>
    </row>
    <row r="93" spans="1:1" x14ac:dyDescent="0.3">
      <c r="A93" t="s">
        <v>44</v>
      </c>
    </row>
    <row r="94" spans="1:1" x14ac:dyDescent="0.3">
      <c r="A94" t="s">
        <v>44</v>
      </c>
    </row>
    <row r="95" spans="1:1" x14ac:dyDescent="0.3">
      <c r="A95" t="s">
        <v>44</v>
      </c>
    </row>
    <row r="96" spans="1:1" x14ac:dyDescent="0.3">
      <c r="A96" t="s">
        <v>44</v>
      </c>
    </row>
    <row r="97" spans="1:1" x14ac:dyDescent="0.3">
      <c r="A97" t="s">
        <v>44</v>
      </c>
    </row>
    <row r="98" spans="1:1" x14ac:dyDescent="0.3">
      <c r="A98" t="s">
        <v>44</v>
      </c>
    </row>
    <row r="99" spans="1:1" x14ac:dyDescent="0.3">
      <c r="A99" t="s">
        <v>44</v>
      </c>
    </row>
    <row r="100" spans="1:1" x14ac:dyDescent="0.3">
      <c r="A100" t="s">
        <v>44</v>
      </c>
    </row>
    <row r="101" spans="1:1" x14ac:dyDescent="0.3">
      <c r="A101" t="s">
        <v>44</v>
      </c>
    </row>
    <row r="102" spans="1:1" x14ac:dyDescent="0.3">
      <c r="A102" t="s">
        <v>49</v>
      </c>
    </row>
    <row r="103" spans="1:1" x14ac:dyDescent="0.3">
      <c r="A103" t="s">
        <v>49</v>
      </c>
    </row>
    <row r="104" spans="1:1" x14ac:dyDescent="0.3">
      <c r="A104" t="s">
        <v>49</v>
      </c>
    </row>
    <row r="105" spans="1:1" x14ac:dyDescent="0.3">
      <c r="A105" t="s">
        <v>49</v>
      </c>
    </row>
    <row r="106" spans="1:1" x14ac:dyDescent="0.3">
      <c r="A106" t="s">
        <v>49</v>
      </c>
    </row>
    <row r="107" spans="1:1" x14ac:dyDescent="0.3">
      <c r="A107" t="s">
        <v>49</v>
      </c>
    </row>
    <row r="108" spans="1:1" x14ac:dyDescent="0.3">
      <c r="A108" t="s">
        <v>49</v>
      </c>
    </row>
    <row r="109" spans="1:1" x14ac:dyDescent="0.3">
      <c r="A109" t="s">
        <v>49</v>
      </c>
    </row>
    <row r="110" spans="1:1" x14ac:dyDescent="0.3">
      <c r="A110" t="s">
        <v>49</v>
      </c>
    </row>
    <row r="111" spans="1:1" x14ac:dyDescent="0.3">
      <c r="A111" t="s">
        <v>49</v>
      </c>
    </row>
    <row r="112" spans="1:1" x14ac:dyDescent="0.3">
      <c r="A112" t="s">
        <v>49</v>
      </c>
    </row>
    <row r="113" spans="1:1" x14ac:dyDescent="0.3">
      <c r="A113" t="s">
        <v>49</v>
      </c>
    </row>
    <row r="114" spans="1:1" x14ac:dyDescent="0.3">
      <c r="A114" t="s">
        <v>49</v>
      </c>
    </row>
    <row r="115" spans="1:1" x14ac:dyDescent="0.3">
      <c r="A115" t="s">
        <v>49</v>
      </c>
    </row>
    <row r="116" spans="1:1" x14ac:dyDescent="0.3">
      <c r="A116" t="s">
        <v>49</v>
      </c>
    </row>
    <row r="117" spans="1:1" x14ac:dyDescent="0.3">
      <c r="A117" t="s">
        <v>49</v>
      </c>
    </row>
    <row r="118" spans="1:1" x14ac:dyDescent="0.3">
      <c r="A118" t="s">
        <v>49</v>
      </c>
    </row>
    <row r="119" spans="1:1" x14ac:dyDescent="0.3">
      <c r="A119" t="s">
        <v>49</v>
      </c>
    </row>
    <row r="120" spans="1:1" x14ac:dyDescent="0.3">
      <c r="A120" t="s">
        <v>49</v>
      </c>
    </row>
    <row r="121" spans="1:1" x14ac:dyDescent="0.3">
      <c r="A121" t="s">
        <v>49</v>
      </c>
    </row>
    <row r="122" spans="1:1" x14ac:dyDescent="0.3">
      <c r="A122" t="s">
        <v>49</v>
      </c>
    </row>
    <row r="123" spans="1:1" x14ac:dyDescent="0.3">
      <c r="A123" t="s">
        <v>49</v>
      </c>
    </row>
    <row r="124" spans="1:1" x14ac:dyDescent="0.3">
      <c r="A124" t="s">
        <v>49</v>
      </c>
    </row>
    <row r="125" spans="1:1" x14ac:dyDescent="0.3">
      <c r="A125" t="s">
        <v>49</v>
      </c>
    </row>
    <row r="126" spans="1:1" x14ac:dyDescent="0.3">
      <c r="A126" t="s">
        <v>49</v>
      </c>
    </row>
    <row r="127" spans="1:1" x14ac:dyDescent="0.3">
      <c r="A127" t="s">
        <v>49</v>
      </c>
    </row>
    <row r="128" spans="1:1" x14ac:dyDescent="0.3">
      <c r="A128" t="s">
        <v>49</v>
      </c>
    </row>
    <row r="129" spans="1:1" x14ac:dyDescent="0.3">
      <c r="A129" t="s">
        <v>49</v>
      </c>
    </row>
    <row r="130" spans="1:1" x14ac:dyDescent="0.3">
      <c r="A130" t="s">
        <v>49</v>
      </c>
    </row>
    <row r="131" spans="1:1" x14ac:dyDescent="0.3">
      <c r="A131" t="s">
        <v>45</v>
      </c>
    </row>
    <row r="132" spans="1:1" x14ac:dyDescent="0.3">
      <c r="A132" t="s">
        <v>45</v>
      </c>
    </row>
    <row r="133" spans="1:1" x14ac:dyDescent="0.3">
      <c r="A133" t="s">
        <v>45</v>
      </c>
    </row>
    <row r="134" spans="1:1" x14ac:dyDescent="0.3">
      <c r="A134" t="s">
        <v>45</v>
      </c>
    </row>
    <row r="135" spans="1:1" x14ac:dyDescent="0.3">
      <c r="A135" t="s">
        <v>45</v>
      </c>
    </row>
    <row r="136" spans="1:1" x14ac:dyDescent="0.3">
      <c r="A136" t="s">
        <v>45</v>
      </c>
    </row>
    <row r="137" spans="1:1" x14ac:dyDescent="0.3">
      <c r="A137" t="s">
        <v>45</v>
      </c>
    </row>
    <row r="138" spans="1:1" x14ac:dyDescent="0.3">
      <c r="A138" t="s">
        <v>45</v>
      </c>
    </row>
    <row r="139" spans="1:1" x14ac:dyDescent="0.3">
      <c r="A139" t="s">
        <v>45</v>
      </c>
    </row>
    <row r="140" spans="1:1" x14ac:dyDescent="0.3">
      <c r="A140" t="s">
        <v>45</v>
      </c>
    </row>
    <row r="141" spans="1:1" x14ac:dyDescent="0.3">
      <c r="A141" t="s">
        <v>45</v>
      </c>
    </row>
    <row r="142" spans="1:1" x14ac:dyDescent="0.3">
      <c r="A142" t="s">
        <v>45</v>
      </c>
    </row>
    <row r="143" spans="1:1" x14ac:dyDescent="0.3">
      <c r="A143" t="s">
        <v>45</v>
      </c>
    </row>
    <row r="144" spans="1:1" x14ac:dyDescent="0.3">
      <c r="A144" t="s">
        <v>45</v>
      </c>
    </row>
    <row r="145" spans="1:1" x14ac:dyDescent="0.3">
      <c r="A145" t="s">
        <v>45</v>
      </c>
    </row>
    <row r="146" spans="1:1" x14ac:dyDescent="0.3">
      <c r="A146" t="s">
        <v>45</v>
      </c>
    </row>
    <row r="147" spans="1:1" x14ac:dyDescent="0.3">
      <c r="A147" t="s">
        <v>45</v>
      </c>
    </row>
    <row r="148" spans="1:1" x14ac:dyDescent="0.3">
      <c r="A148" t="s">
        <v>45</v>
      </c>
    </row>
    <row r="149" spans="1:1" x14ac:dyDescent="0.3">
      <c r="A149" t="s">
        <v>45</v>
      </c>
    </row>
    <row r="150" spans="1:1" x14ac:dyDescent="0.3">
      <c r="A150" t="s">
        <v>45</v>
      </c>
    </row>
    <row r="151" spans="1:1" x14ac:dyDescent="0.3">
      <c r="A151" t="s">
        <v>45</v>
      </c>
    </row>
    <row r="152" spans="1:1" x14ac:dyDescent="0.3">
      <c r="A152" t="s">
        <v>45</v>
      </c>
    </row>
    <row r="153" spans="1:1" x14ac:dyDescent="0.3">
      <c r="A153" t="s">
        <v>45</v>
      </c>
    </row>
    <row r="154" spans="1:1" x14ac:dyDescent="0.3">
      <c r="A154" t="s">
        <v>45</v>
      </c>
    </row>
    <row r="155" spans="1:1" x14ac:dyDescent="0.3">
      <c r="A155" t="s">
        <v>45</v>
      </c>
    </row>
    <row r="156" spans="1:1" x14ac:dyDescent="0.3">
      <c r="A156" t="s">
        <v>45</v>
      </c>
    </row>
    <row r="157" spans="1:1" x14ac:dyDescent="0.3">
      <c r="A157" t="s">
        <v>45</v>
      </c>
    </row>
    <row r="158" spans="1:1" x14ac:dyDescent="0.3">
      <c r="A158" t="s">
        <v>45</v>
      </c>
    </row>
    <row r="159" spans="1:1" x14ac:dyDescent="0.3">
      <c r="A159" t="s">
        <v>45</v>
      </c>
    </row>
    <row r="160" spans="1:1" x14ac:dyDescent="0.3">
      <c r="A160" t="s">
        <v>45</v>
      </c>
    </row>
    <row r="161" spans="1:1" x14ac:dyDescent="0.3">
      <c r="A161" t="s">
        <v>45</v>
      </c>
    </row>
    <row r="162" spans="1:1" x14ac:dyDescent="0.3">
      <c r="A162" t="s">
        <v>45</v>
      </c>
    </row>
    <row r="163" spans="1:1" x14ac:dyDescent="0.3">
      <c r="A163" t="s">
        <v>45</v>
      </c>
    </row>
    <row r="164" spans="1:1" x14ac:dyDescent="0.3">
      <c r="A164" t="s">
        <v>45</v>
      </c>
    </row>
    <row r="165" spans="1:1" x14ac:dyDescent="0.3">
      <c r="A165" t="s">
        <v>45</v>
      </c>
    </row>
    <row r="166" spans="1:1" x14ac:dyDescent="0.3">
      <c r="A166" t="s">
        <v>45</v>
      </c>
    </row>
    <row r="167" spans="1:1" x14ac:dyDescent="0.3">
      <c r="A167" t="s">
        <v>45</v>
      </c>
    </row>
    <row r="168" spans="1:1" x14ac:dyDescent="0.3">
      <c r="A168" t="s">
        <v>46</v>
      </c>
    </row>
    <row r="169" spans="1:1" x14ac:dyDescent="0.3">
      <c r="A169" t="s">
        <v>46</v>
      </c>
    </row>
    <row r="170" spans="1:1" x14ac:dyDescent="0.3">
      <c r="A170" t="s">
        <v>46</v>
      </c>
    </row>
    <row r="171" spans="1:1" x14ac:dyDescent="0.3">
      <c r="A171" t="s">
        <v>46</v>
      </c>
    </row>
    <row r="172" spans="1:1" x14ac:dyDescent="0.3">
      <c r="A172" t="s">
        <v>46</v>
      </c>
    </row>
    <row r="173" spans="1:1" x14ac:dyDescent="0.3">
      <c r="A173" t="s">
        <v>46</v>
      </c>
    </row>
    <row r="174" spans="1:1" x14ac:dyDescent="0.3">
      <c r="A174" t="s">
        <v>46</v>
      </c>
    </row>
    <row r="175" spans="1:1" x14ac:dyDescent="0.3">
      <c r="A175" t="s">
        <v>46</v>
      </c>
    </row>
    <row r="176" spans="1:1" x14ac:dyDescent="0.3">
      <c r="A176" t="s">
        <v>46</v>
      </c>
    </row>
    <row r="177" spans="1:1" x14ac:dyDescent="0.3">
      <c r="A177" t="s">
        <v>46</v>
      </c>
    </row>
    <row r="178" spans="1:1" x14ac:dyDescent="0.3">
      <c r="A178" t="s">
        <v>46</v>
      </c>
    </row>
    <row r="179" spans="1:1" x14ac:dyDescent="0.3">
      <c r="A179" t="s">
        <v>46</v>
      </c>
    </row>
    <row r="180" spans="1:1" x14ac:dyDescent="0.3">
      <c r="A180" t="s">
        <v>46</v>
      </c>
    </row>
    <row r="181" spans="1:1" x14ac:dyDescent="0.3">
      <c r="A181" t="s">
        <v>46</v>
      </c>
    </row>
    <row r="182" spans="1:1" x14ac:dyDescent="0.3">
      <c r="A182" t="s">
        <v>46</v>
      </c>
    </row>
    <row r="183" spans="1:1" x14ac:dyDescent="0.3">
      <c r="A183" t="s">
        <v>46</v>
      </c>
    </row>
    <row r="184" spans="1:1" x14ac:dyDescent="0.3">
      <c r="A184" t="s">
        <v>46</v>
      </c>
    </row>
    <row r="185" spans="1:1" x14ac:dyDescent="0.3">
      <c r="A185" t="s">
        <v>46</v>
      </c>
    </row>
    <row r="186" spans="1:1" x14ac:dyDescent="0.3">
      <c r="A186" t="s">
        <v>46</v>
      </c>
    </row>
    <row r="187" spans="1:1" x14ac:dyDescent="0.3">
      <c r="A187" t="s">
        <v>46</v>
      </c>
    </row>
    <row r="188" spans="1:1" x14ac:dyDescent="0.3">
      <c r="A188" t="s">
        <v>46</v>
      </c>
    </row>
    <row r="189" spans="1:1" x14ac:dyDescent="0.3">
      <c r="A189" t="s">
        <v>46</v>
      </c>
    </row>
    <row r="190" spans="1:1" x14ac:dyDescent="0.3">
      <c r="A190" t="s">
        <v>46</v>
      </c>
    </row>
    <row r="191" spans="1:1" x14ac:dyDescent="0.3">
      <c r="A191" t="s">
        <v>46</v>
      </c>
    </row>
    <row r="192" spans="1:1" x14ac:dyDescent="0.3">
      <c r="A192" t="s">
        <v>46</v>
      </c>
    </row>
    <row r="193" spans="1:1" x14ac:dyDescent="0.3">
      <c r="A193" t="s">
        <v>46</v>
      </c>
    </row>
    <row r="194" spans="1:1" x14ac:dyDescent="0.3">
      <c r="A194" t="s">
        <v>46</v>
      </c>
    </row>
    <row r="195" spans="1:1" x14ac:dyDescent="0.3">
      <c r="A195" t="s">
        <v>46</v>
      </c>
    </row>
    <row r="196" spans="1:1" x14ac:dyDescent="0.3">
      <c r="A196" t="s">
        <v>46</v>
      </c>
    </row>
    <row r="197" spans="1:1" x14ac:dyDescent="0.3">
      <c r="A197" t="s">
        <v>46</v>
      </c>
    </row>
    <row r="198" spans="1:1" x14ac:dyDescent="0.3">
      <c r="A198" t="s">
        <v>46</v>
      </c>
    </row>
    <row r="199" spans="1:1" x14ac:dyDescent="0.3">
      <c r="A199" t="s">
        <v>46</v>
      </c>
    </row>
    <row r="200" spans="1:1" x14ac:dyDescent="0.3">
      <c r="A200" t="s">
        <v>46</v>
      </c>
    </row>
    <row r="201" spans="1:1" x14ac:dyDescent="0.3">
      <c r="A201" t="s">
        <v>46</v>
      </c>
    </row>
    <row r="202" spans="1:1" x14ac:dyDescent="0.3">
      <c r="A202" t="s">
        <v>46</v>
      </c>
    </row>
    <row r="203" spans="1:1" x14ac:dyDescent="0.3">
      <c r="A203" t="s">
        <v>46</v>
      </c>
    </row>
    <row r="204" spans="1:1" x14ac:dyDescent="0.3">
      <c r="A204" t="s">
        <v>46</v>
      </c>
    </row>
    <row r="205" spans="1:1" x14ac:dyDescent="0.3">
      <c r="A205" t="s">
        <v>46</v>
      </c>
    </row>
    <row r="206" spans="1:1" x14ac:dyDescent="0.3">
      <c r="A206" t="s">
        <v>46</v>
      </c>
    </row>
    <row r="207" spans="1:1" x14ac:dyDescent="0.3">
      <c r="A207" t="s">
        <v>46</v>
      </c>
    </row>
    <row r="208" spans="1:1" x14ac:dyDescent="0.3">
      <c r="A208" t="s">
        <v>46</v>
      </c>
    </row>
    <row r="209" spans="1:1" x14ac:dyDescent="0.3">
      <c r="A209" t="s">
        <v>46</v>
      </c>
    </row>
    <row r="210" spans="1:1" x14ac:dyDescent="0.3">
      <c r="A210" t="s">
        <v>46</v>
      </c>
    </row>
    <row r="211" spans="1:1" x14ac:dyDescent="0.3">
      <c r="A211" t="s">
        <v>46</v>
      </c>
    </row>
    <row r="212" spans="1:1" x14ac:dyDescent="0.3">
      <c r="A212" t="s">
        <v>46</v>
      </c>
    </row>
    <row r="213" spans="1:1" x14ac:dyDescent="0.3">
      <c r="A213" t="s">
        <v>46</v>
      </c>
    </row>
    <row r="214" spans="1:1" x14ac:dyDescent="0.3">
      <c r="A214" t="s">
        <v>46</v>
      </c>
    </row>
    <row r="215" spans="1:1" x14ac:dyDescent="0.3">
      <c r="A215" t="s">
        <v>46</v>
      </c>
    </row>
    <row r="216" spans="1:1" x14ac:dyDescent="0.3">
      <c r="A216" t="s">
        <v>46</v>
      </c>
    </row>
    <row r="217" spans="1:1" x14ac:dyDescent="0.3">
      <c r="A217" t="s">
        <v>46</v>
      </c>
    </row>
    <row r="218" spans="1:1" x14ac:dyDescent="0.3">
      <c r="A218" t="s">
        <v>46</v>
      </c>
    </row>
    <row r="219" spans="1:1" x14ac:dyDescent="0.3">
      <c r="A219" t="s">
        <v>46</v>
      </c>
    </row>
    <row r="220" spans="1:1" x14ac:dyDescent="0.3">
      <c r="A220" t="s">
        <v>46</v>
      </c>
    </row>
    <row r="221" spans="1:1" x14ac:dyDescent="0.3">
      <c r="A221" t="s">
        <v>46</v>
      </c>
    </row>
    <row r="222" spans="1:1" x14ac:dyDescent="0.3">
      <c r="A222" t="s">
        <v>46</v>
      </c>
    </row>
    <row r="223" spans="1:1" x14ac:dyDescent="0.3">
      <c r="A223" t="s">
        <v>46</v>
      </c>
    </row>
    <row r="224" spans="1:1" x14ac:dyDescent="0.3">
      <c r="A224" t="s">
        <v>46</v>
      </c>
    </row>
    <row r="225" spans="1:1" x14ac:dyDescent="0.3">
      <c r="A225" t="s">
        <v>46</v>
      </c>
    </row>
    <row r="226" spans="1:1" x14ac:dyDescent="0.3">
      <c r="A226" t="s">
        <v>46</v>
      </c>
    </row>
    <row r="227" spans="1:1" x14ac:dyDescent="0.3">
      <c r="A227" t="s">
        <v>46</v>
      </c>
    </row>
    <row r="228" spans="1:1" x14ac:dyDescent="0.3">
      <c r="A228" t="s">
        <v>46</v>
      </c>
    </row>
    <row r="229" spans="1:1" x14ac:dyDescent="0.3">
      <c r="A229" t="s">
        <v>46</v>
      </c>
    </row>
    <row r="230" spans="1:1" x14ac:dyDescent="0.3">
      <c r="A230" t="s">
        <v>46</v>
      </c>
    </row>
    <row r="231" spans="1:1" x14ac:dyDescent="0.3">
      <c r="A231" t="s">
        <v>46</v>
      </c>
    </row>
    <row r="232" spans="1:1" x14ac:dyDescent="0.3">
      <c r="A232" t="s">
        <v>46</v>
      </c>
    </row>
    <row r="233" spans="1:1" x14ac:dyDescent="0.3">
      <c r="A233" t="s">
        <v>46</v>
      </c>
    </row>
    <row r="234" spans="1:1" x14ac:dyDescent="0.3">
      <c r="A234" t="s">
        <v>46</v>
      </c>
    </row>
    <row r="235" spans="1:1" x14ac:dyDescent="0.3">
      <c r="A235" t="s">
        <v>46</v>
      </c>
    </row>
    <row r="236" spans="1:1" x14ac:dyDescent="0.3">
      <c r="A236" t="s">
        <v>46</v>
      </c>
    </row>
    <row r="237" spans="1:1" x14ac:dyDescent="0.3">
      <c r="A237" t="s">
        <v>48</v>
      </c>
    </row>
    <row r="238" spans="1:1" x14ac:dyDescent="0.3">
      <c r="A238" t="s">
        <v>48</v>
      </c>
    </row>
    <row r="239" spans="1:1" x14ac:dyDescent="0.3">
      <c r="A239" t="s">
        <v>48</v>
      </c>
    </row>
    <row r="240" spans="1:1" x14ac:dyDescent="0.3">
      <c r="A240" t="s">
        <v>48</v>
      </c>
    </row>
    <row r="241" spans="1:1" x14ac:dyDescent="0.3">
      <c r="A241" t="s">
        <v>48</v>
      </c>
    </row>
    <row r="242" spans="1:1" x14ac:dyDescent="0.3">
      <c r="A242" t="s">
        <v>48</v>
      </c>
    </row>
    <row r="243" spans="1:1" x14ac:dyDescent="0.3">
      <c r="A243" t="s">
        <v>48</v>
      </c>
    </row>
    <row r="244" spans="1:1" x14ac:dyDescent="0.3">
      <c r="A244" t="s">
        <v>48</v>
      </c>
    </row>
    <row r="245" spans="1:1" x14ac:dyDescent="0.3">
      <c r="A245" t="s">
        <v>48</v>
      </c>
    </row>
    <row r="246" spans="1:1" x14ac:dyDescent="0.3">
      <c r="A246" t="s">
        <v>48</v>
      </c>
    </row>
    <row r="247" spans="1:1" x14ac:dyDescent="0.3">
      <c r="A247" t="s">
        <v>48</v>
      </c>
    </row>
    <row r="248" spans="1:1" x14ac:dyDescent="0.3">
      <c r="A248" t="s">
        <v>48</v>
      </c>
    </row>
    <row r="249" spans="1:1" x14ac:dyDescent="0.3">
      <c r="A249" t="s">
        <v>48</v>
      </c>
    </row>
    <row r="250" spans="1:1" x14ac:dyDescent="0.3">
      <c r="A250" t="s">
        <v>48</v>
      </c>
    </row>
    <row r="251" spans="1:1" x14ac:dyDescent="0.3">
      <c r="A251" t="s">
        <v>48</v>
      </c>
    </row>
    <row r="252" spans="1:1" x14ac:dyDescent="0.3">
      <c r="A252" t="s">
        <v>48</v>
      </c>
    </row>
    <row r="253" spans="1:1" x14ac:dyDescent="0.3">
      <c r="A253" t="s">
        <v>48</v>
      </c>
    </row>
    <row r="254" spans="1:1" x14ac:dyDescent="0.3">
      <c r="A254" t="s">
        <v>48</v>
      </c>
    </row>
    <row r="255" spans="1:1" x14ac:dyDescent="0.3">
      <c r="A255" t="s">
        <v>48</v>
      </c>
    </row>
    <row r="256" spans="1:1" x14ac:dyDescent="0.3">
      <c r="A256" t="s">
        <v>48</v>
      </c>
    </row>
    <row r="257" spans="1:1" x14ac:dyDescent="0.3">
      <c r="A257" t="s">
        <v>48</v>
      </c>
    </row>
    <row r="258" spans="1:1" x14ac:dyDescent="0.3">
      <c r="A258" t="s">
        <v>48</v>
      </c>
    </row>
    <row r="259" spans="1:1" x14ac:dyDescent="0.3">
      <c r="A259" t="s">
        <v>48</v>
      </c>
    </row>
    <row r="260" spans="1:1" x14ac:dyDescent="0.3">
      <c r="A260" t="s">
        <v>48</v>
      </c>
    </row>
    <row r="261" spans="1:1" x14ac:dyDescent="0.3">
      <c r="A261" t="s">
        <v>48</v>
      </c>
    </row>
    <row r="262" spans="1:1" x14ac:dyDescent="0.3">
      <c r="A262" t="s">
        <v>48</v>
      </c>
    </row>
    <row r="263" spans="1:1" x14ac:dyDescent="0.3">
      <c r="A263" t="s">
        <v>48</v>
      </c>
    </row>
    <row r="264" spans="1:1" x14ac:dyDescent="0.3">
      <c r="A264" t="s">
        <v>48</v>
      </c>
    </row>
    <row r="265" spans="1:1" x14ac:dyDescent="0.3">
      <c r="A265" t="s">
        <v>48</v>
      </c>
    </row>
    <row r="266" spans="1:1" x14ac:dyDescent="0.3">
      <c r="A266" t="s">
        <v>48</v>
      </c>
    </row>
    <row r="267" spans="1:1" x14ac:dyDescent="0.3">
      <c r="A267" t="s">
        <v>48</v>
      </c>
    </row>
    <row r="268" spans="1:1" x14ac:dyDescent="0.3">
      <c r="A268" t="s">
        <v>48</v>
      </c>
    </row>
    <row r="269" spans="1:1" x14ac:dyDescent="0.3">
      <c r="A269" t="s">
        <v>48</v>
      </c>
    </row>
    <row r="270" spans="1:1" x14ac:dyDescent="0.3">
      <c r="A270" t="s">
        <v>48</v>
      </c>
    </row>
    <row r="271" spans="1:1" x14ac:dyDescent="0.3">
      <c r="A271" t="s">
        <v>0</v>
      </c>
    </row>
    <row r="272" spans="1:1" x14ac:dyDescent="0.3">
      <c r="A272" t="s">
        <v>0</v>
      </c>
    </row>
    <row r="273" spans="1:1" x14ac:dyDescent="0.3">
      <c r="A273" t="s">
        <v>0</v>
      </c>
    </row>
    <row r="274" spans="1:1" x14ac:dyDescent="0.3">
      <c r="A274" t="s">
        <v>0</v>
      </c>
    </row>
    <row r="275" spans="1:1" x14ac:dyDescent="0.3">
      <c r="A275" t="s">
        <v>0</v>
      </c>
    </row>
    <row r="276" spans="1:1" x14ac:dyDescent="0.3">
      <c r="A276" t="s">
        <v>0</v>
      </c>
    </row>
    <row r="277" spans="1:1" x14ac:dyDescent="0.3">
      <c r="A277" t="s">
        <v>0</v>
      </c>
    </row>
    <row r="278" spans="1:1" x14ac:dyDescent="0.3">
      <c r="A278" t="s">
        <v>0</v>
      </c>
    </row>
    <row r="279" spans="1:1" x14ac:dyDescent="0.3">
      <c r="A279" t="s">
        <v>0</v>
      </c>
    </row>
    <row r="280" spans="1:1" x14ac:dyDescent="0.3">
      <c r="A280" t="s">
        <v>0</v>
      </c>
    </row>
    <row r="281" spans="1:1" x14ac:dyDescent="0.3">
      <c r="A281" t="s">
        <v>0</v>
      </c>
    </row>
    <row r="282" spans="1:1" x14ac:dyDescent="0.3">
      <c r="A282" t="s">
        <v>0</v>
      </c>
    </row>
    <row r="283" spans="1:1" x14ac:dyDescent="0.3">
      <c r="A283" t="s">
        <v>0</v>
      </c>
    </row>
    <row r="284" spans="1:1" x14ac:dyDescent="0.3">
      <c r="A284" t="s">
        <v>0</v>
      </c>
    </row>
    <row r="285" spans="1:1" x14ac:dyDescent="0.3">
      <c r="A285" t="s">
        <v>0</v>
      </c>
    </row>
    <row r="286" spans="1:1" x14ac:dyDescent="0.3">
      <c r="A286" t="s">
        <v>0</v>
      </c>
    </row>
    <row r="287" spans="1:1" x14ac:dyDescent="0.3">
      <c r="A287" t="s">
        <v>0</v>
      </c>
    </row>
    <row r="288" spans="1:1" x14ac:dyDescent="0.3">
      <c r="A288" t="s">
        <v>0</v>
      </c>
    </row>
    <row r="289" spans="1:1" x14ac:dyDescent="0.3">
      <c r="A289" t="s">
        <v>0</v>
      </c>
    </row>
    <row r="290" spans="1:1" x14ac:dyDescent="0.3">
      <c r="A290" t="s">
        <v>0</v>
      </c>
    </row>
    <row r="291" spans="1:1" x14ac:dyDescent="0.3">
      <c r="A291" t="s">
        <v>0</v>
      </c>
    </row>
    <row r="292" spans="1:1" x14ac:dyDescent="0.3">
      <c r="A292" t="s">
        <v>0</v>
      </c>
    </row>
    <row r="293" spans="1:1" x14ac:dyDescent="0.3">
      <c r="A293" t="s">
        <v>0</v>
      </c>
    </row>
    <row r="294" spans="1:1" x14ac:dyDescent="0.3">
      <c r="A294" t="s">
        <v>0</v>
      </c>
    </row>
    <row r="295" spans="1:1" x14ac:dyDescent="0.3">
      <c r="A295" t="s">
        <v>0</v>
      </c>
    </row>
    <row r="296" spans="1:1" x14ac:dyDescent="0.3">
      <c r="A296" t="s">
        <v>0</v>
      </c>
    </row>
    <row r="297" spans="1:1" x14ac:dyDescent="0.3">
      <c r="A297" t="s">
        <v>0</v>
      </c>
    </row>
    <row r="298" spans="1:1" x14ac:dyDescent="0.3">
      <c r="A298" t="s">
        <v>0</v>
      </c>
    </row>
    <row r="299" spans="1:1" x14ac:dyDescent="0.3">
      <c r="A299" t="s">
        <v>0</v>
      </c>
    </row>
    <row r="300" spans="1:1" x14ac:dyDescent="0.3">
      <c r="A300" t="s">
        <v>0</v>
      </c>
    </row>
  </sheetData>
  <sortState xmlns:xlrd2="http://schemas.microsoft.com/office/spreadsheetml/2017/richdata2" ref="A1:A300">
    <sortCondition ref="A1:A30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34E1-54A9-492C-A2EA-BCEAEDDE9339}">
  <dimension ref="A1:C301"/>
  <sheetViews>
    <sheetView topLeftCell="A235" workbookViewId="0">
      <selection activeCell="D298" sqref="D298"/>
    </sheetView>
  </sheetViews>
  <sheetFormatPr defaultRowHeight="14.4" x14ac:dyDescent="0.3"/>
  <cols>
    <col min="1" max="1" width="10.77734375" bestFit="1" customWidth="1"/>
  </cols>
  <sheetData>
    <row r="1" spans="1:3" x14ac:dyDescent="0.3">
      <c r="A1" t="s">
        <v>20</v>
      </c>
      <c r="C1" t="s">
        <v>44</v>
      </c>
    </row>
    <row r="2" spans="1:3" x14ac:dyDescent="0.3">
      <c r="A2" t="s">
        <v>44</v>
      </c>
      <c r="C2" t="s">
        <v>45</v>
      </c>
    </row>
    <row r="3" spans="1:3" x14ac:dyDescent="0.3">
      <c r="A3" t="s">
        <v>45</v>
      </c>
      <c r="C3" t="s">
        <v>0</v>
      </c>
    </row>
    <row r="4" spans="1:3" x14ac:dyDescent="0.3">
      <c r="A4" t="s">
        <v>0</v>
      </c>
      <c r="C4" t="s">
        <v>44</v>
      </c>
    </row>
    <row r="5" spans="1:3" x14ac:dyDescent="0.3">
      <c r="A5" t="s">
        <v>44</v>
      </c>
      <c r="C5" t="s">
        <v>45</v>
      </c>
    </row>
    <row r="6" spans="1:3" x14ac:dyDescent="0.3">
      <c r="A6" t="s">
        <v>45</v>
      </c>
      <c r="C6" t="s">
        <v>46</v>
      </c>
    </row>
    <row r="7" spans="1:3" x14ac:dyDescent="0.3">
      <c r="A7" t="s">
        <v>46</v>
      </c>
      <c r="C7" t="s">
        <v>47</v>
      </c>
    </row>
    <row r="8" spans="1:3" x14ac:dyDescent="0.3">
      <c r="A8" t="s">
        <v>47</v>
      </c>
      <c r="C8" t="s">
        <v>46</v>
      </c>
    </row>
    <row r="9" spans="1:3" x14ac:dyDescent="0.3">
      <c r="A9" t="s">
        <v>46</v>
      </c>
      <c r="C9" t="s">
        <v>47</v>
      </c>
    </row>
    <row r="10" spans="1:3" x14ac:dyDescent="0.3">
      <c r="A10" t="s">
        <v>47</v>
      </c>
      <c r="C10" t="s">
        <v>48</v>
      </c>
    </row>
    <row r="11" spans="1:3" x14ac:dyDescent="0.3">
      <c r="A11" t="s">
        <v>48</v>
      </c>
      <c r="C11" t="s">
        <v>46</v>
      </c>
    </row>
    <row r="12" spans="1:3" x14ac:dyDescent="0.3">
      <c r="A12" t="s">
        <v>46</v>
      </c>
      <c r="C12" t="s">
        <v>0</v>
      </c>
    </row>
    <row r="13" spans="1:3" x14ac:dyDescent="0.3">
      <c r="A13" t="s">
        <v>0</v>
      </c>
      <c r="C13" t="s">
        <v>0</v>
      </c>
    </row>
    <row r="14" spans="1:3" x14ac:dyDescent="0.3">
      <c r="A14" t="s">
        <v>0</v>
      </c>
      <c r="C14" t="s">
        <v>46</v>
      </c>
    </row>
    <row r="15" spans="1:3" x14ac:dyDescent="0.3">
      <c r="A15" t="s">
        <v>46</v>
      </c>
      <c r="C15" t="s">
        <v>47</v>
      </c>
    </row>
    <row r="16" spans="1:3" x14ac:dyDescent="0.3">
      <c r="A16" t="s">
        <v>47</v>
      </c>
      <c r="C16" t="s">
        <v>46</v>
      </c>
    </row>
    <row r="17" spans="1:3" x14ac:dyDescent="0.3">
      <c r="A17" t="s">
        <v>46</v>
      </c>
      <c r="C17" t="s">
        <v>45</v>
      </c>
    </row>
    <row r="18" spans="1:3" x14ac:dyDescent="0.3">
      <c r="A18" t="s">
        <v>45</v>
      </c>
      <c r="C18" t="s">
        <v>46</v>
      </c>
    </row>
    <row r="19" spans="1:3" x14ac:dyDescent="0.3">
      <c r="A19" t="s">
        <v>46</v>
      </c>
      <c r="C19" t="s">
        <v>45</v>
      </c>
    </row>
    <row r="20" spans="1:3" x14ac:dyDescent="0.3">
      <c r="A20" t="s">
        <v>45</v>
      </c>
      <c r="C20" t="s">
        <v>45</v>
      </c>
    </row>
    <row r="21" spans="1:3" x14ac:dyDescent="0.3">
      <c r="A21" t="s">
        <v>45</v>
      </c>
      <c r="C21" t="s">
        <v>48</v>
      </c>
    </row>
    <row r="22" spans="1:3" x14ac:dyDescent="0.3">
      <c r="A22" t="s">
        <v>48</v>
      </c>
      <c r="C22" t="s">
        <v>46</v>
      </c>
    </row>
    <row r="23" spans="1:3" x14ac:dyDescent="0.3">
      <c r="A23" t="s">
        <v>46</v>
      </c>
      <c r="C23" t="s">
        <v>46</v>
      </c>
    </row>
    <row r="24" spans="1:3" x14ac:dyDescent="0.3">
      <c r="A24" t="s">
        <v>46</v>
      </c>
      <c r="C24" t="s">
        <v>46</v>
      </c>
    </row>
    <row r="25" spans="1:3" x14ac:dyDescent="0.3">
      <c r="A25" t="s">
        <v>46</v>
      </c>
      <c r="C25" t="s">
        <v>46</v>
      </c>
    </row>
    <row r="26" spans="1:3" x14ac:dyDescent="0.3">
      <c r="A26" t="s">
        <v>46</v>
      </c>
      <c r="C26" t="s">
        <v>44</v>
      </c>
    </row>
    <row r="27" spans="1:3" x14ac:dyDescent="0.3">
      <c r="A27" t="s">
        <v>44</v>
      </c>
      <c r="C27" t="s">
        <v>48</v>
      </c>
    </row>
    <row r="28" spans="1:3" x14ac:dyDescent="0.3">
      <c r="A28" t="s">
        <v>48</v>
      </c>
      <c r="C28" t="s">
        <v>45</v>
      </c>
    </row>
    <row r="29" spans="1:3" x14ac:dyDescent="0.3">
      <c r="A29" t="s">
        <v>45</v>
      </c>
      <c r="C29" t="s">
        <v>48</v>
      </c>
    </row>
    <row r="30" spans="1:3" x14ac:dyDescent="0.3">
      <c r="A30" t="s">
        <v>48</v>
      </c>
      <c r="C30" t="s">
        <v>49</v>
      </c>
    </row>
    <row r="31" spans="1:3" x14ac:dyDescent="0.3">
      <c r="A31" t="s">
        <v>49</v>
      </c>
      <c r="C31" t="s">
        <v>0</v>
      </c>
    </row>
    <row r="32" spans="1:3" x14ac:dyDescent="0.3">
      <c r="A32" t="s">
        <v>0</v>
      </c>
      <c r="C32" t="s">
        <v>0</v>
      </c>
    </row>
    <row r="33" spans="1:3" x14ac:dyDescent="0.3">
      <c r="A33" t="s">
        <v>0</v>
      </c>
      <c r="C33" t="s">
        <v>49</v>
      </c>
    </row>
    <row r="34" spans="1:3" x14ac:dyDescent="0.3">
      <c r="A34" t="s">
        <v>49</v>
      </c>
      <c r="C34" t="s">
        <v>44</v>
      </c>
    </row>
    <row r="35" spans="1:3" x14ac:dyDescent="0.3">
      <c r="A35" t="s">
        <v>44</v>
      </c>
      <c r="C35" t="s">
        <v>47</v>
      </c>
    </row>
    <row r="36" spans="1:3" x14ac:dyDescent="0.3">
      <c r="A36" t="s">
        <v>47</v>
      </c>
      <c r="C36" t="s">
        <v>45</v>
      </c>
    </row>
    <row r="37" spans="1:3" x14ac:dyDescent="0.3">
      <c r="A37" t="s">
        <v>45</v>
      </c>
      <c r="C37" t="s">
        <v>44</v>
      </c>
    </row>
    <row r="38" spans="1:3" x14ac:dyDescent="0.3">
      <c r="A38" t="s">
        <v>44</v>
      </c>
      <c r="C38" t="s">
        <v>44</v>
      </c>
    </row>
    <row r="39" spans="1:3" x14ac:dyDescent="0.3">
      <c r="A39" t="s">
        <v>44</v>
      </c>
      <c r="C39" t="s">
        <v>48</v>
      </c>
    </row>
    <row r="40" spans="1:3" x14ac:dyDescent="0.3">
      <c r="A40" t="s">
        <v>48</v>
      </c>
      <c r="C40" t="s">
        <v>47</v>
      </c>
    </row>
    <row r="41" spans="1:3" x14ac:dyDescent="0.3">
      <c r="A41" t="s">
        <v>47</v>
      </c>
      <c r="C41" t="s">
        <v>44</v>
      </c>
    </row>
    <row r="42" spans="1:3" x14ac:dyDescent="0.3">
      <c r="A42" t="s">
        <v>44</v>
      </c>
      <c r="C42" t="s">
        <v>46</v>
      </c>
    </row>
    <row r="43" spans="1:3" x14ac:dyDescent="0.3">
      <c r="A43" t="s">
        <v>46</v>
      </c>
      <c r="C43" t="s">
        <v>49</v>
      </c>
    </row>
    <row r="44" spans="1:3" x14ac:dyDescent="0.3">
      <c r="A44" t="s">
        <v>49</v>
      </c>
      <c r="C44" t="s">
        <v>46</v>
      </c>
    </row>
    <row r="45" spans="1:3" x14ac:dyDescent="0.3">
      <c r="A45" t="s">
        <v>46</v>
      </c>
      <c r="C45" t="s">
        <v>48</v>
      </c>
    </row>
    <row r="46" spans="1:3" x14ac:dyDescent="0.3">
      <c r="A46" t="s">
        <v>48</v>
      </c>
      <c r="C46" t="s">
        <v>46</v>
      </c>
    </row>
    <row r="47" spans="1:3" x14ac:dyDescent="0.3">
      <c r="A47" t="s">
        <v>46</v>
      </c>
      <c r="C47" t="s">
        <v>45</v>
      </c>
    </row>
    <row r="48" spans="1:3" x14ac:dyDescent="0.3">
      <c r="A48" t="s">
        <v>45</v>
      </c>
      <c r="C48" t="s">
        <v>49</v>
      </c>
    </row>
    <row r="49" spans="1:3" x14ac:dyDescent="0.3">
      <c r="A49" t="s">
        <v>49</v>
      </c>
      <c r="C49" t="s">
        <v>46</v>
      </c>
    </row>
    <row r="50" spans="1:3" x14ac:dyDescent="0.3">
      <c r="A50" t="s">
        <v>46</v>
      </c>
      <c r="C50" t="s">
        <v>44</v>
      </c>
    </row>
    <row r="51" spans="1:3" x14ac:dyDescent="0.3">
      <c r="A51" t="s">
        <v>44</v>
      </c>
      <c r="C51" t="s">
        <v>44</v>
      </c>
    </row>
    <row r="52" spans="1:3" x14ac:dyDescent="0.3">
      <c r="A52" t="s">
        <v>44</v>
      </c>
      <c r="C52" t="s">
        <v>44</v>
      </c>
    </row>
    <row r="53" spans="1:3" x14ac:dyDescent="0.3">
      <c r="A53" t="s">
        <v>44</v>
      </c>
      <c r="C53" t="s">
        <v>45</v>
      </c>
    </row>
    <row r="54" spans="1:3" x14ac:dyDescent="0.3">
      <c r="A54" t="s">
        <v>45</v>
      </c>
      <c r="C54" t="s">
        <v>44</v>
      </c>
    </row>
    <row r="55" spans="1:3" x14ac:dyDescent="0.3">
      <c r="A55" t="s">
        <v>44</v>
      </c>
      <c r="C55" t="s">
        <v>46</v>
      </c>
    </row>
    <row r="56" spans="1:3" x14ac:dyDescent="0.3">
      <c r="A56" t="s">
        <v>46</v>
      </c>
      <c r="C56" t="s">
        <v>44</v>
      </c>
    </row>
    <row r="57" spans="1:3" x14ac:dyDescent="0.3">
      <c r="A57" t="s">
        <v>44</v>
      </c>
      <c r="C57" t="s">
        <v>0</v>
      </c>
    </row>
    <row r="58" spans="1:3" x14ac:dyDescent="0.3">
      <c r="A58" t="s">
        <v>0</v>
      </c>
      <c r="C58" t="s">
        <v>46</v>
      </c>
    </row>
    <row r="59" spans="1:3" x14ac:dyDescent="0.3">
      <c r="A59" t="s">
        <v>46</v>
      </c>
      <c r="C59" t="s">
        <v>47</v>
      </c>
    </row>
    <row r="60" spans="1:3" x14ac:dyDescent="0.3">
      <c r="A60" t="s">
        <v>47</v>
      </c>
      <c r="C60" t="s">
        <v>44</v>
      </c>
    </row>
    <row r="61" spans="1:3" x14ac:dyDescent="0.3">
      <c r="A61" t="s">
        <v>44</v>
      </c>
      <c r="C61" t="s">
        <v>0</v>
      </c>
    </row>
    <row r="62" spans="1:3" x14ac:dyDescent="0.3">
      <c r="A62" t="s">
        <v>0</v>
      </c>
      <c r="C62" t="s">
        <v>0</v>
      </c>
    </row>
    <row r="63" spans="1:3" x14ac:dyDescent="0.3">
      <c r="A63" t="s">
        <v>0</v>
      </c>
      <c r="C63" t="s">
        <v>49</v>
      </c>
    </row>
    <row r="64" spans="1:3" x14ac:dyDescent="0.3">
      <c r="A64" t="s">
        <v>49</v>
      </c>
      <c r="C64" t="s">
        <v>48</v>
      </c>
    </row>
    <row r="65" spans="1:3" x14ac:dyDescent="0.3">
      <c r="A65" t="s">
        <v>48</v>
      </c>
      <c r="C65" t="s">
        <v>44</v>
      </c>
    </row>
    <row r="66" spans="1:3" x14ac:dyDescent="0.3">
      <c r="A66" t="s">
        <v>44</v>
      </c>
      <c r="C66" t="s">
        <v>46</v>
      </c>
    </row>
    <row r="67" spans="1:3" x14ac:dyDescent="0.3">
      <c r="A67" t="s">
        <v>46</v>
      </c>
      <c r="C67" t="s">
        <v>47</v>
      </c>
    </row>
    <row r="68" spans="1:3" x14ac:dyDescent="0.3">
      <c r="A68" t="s">
        <v>47</v>
      </c>
      <c r="C68" t="s">
        <v>47</v>
      </c>
    </row>
    <row r="69" spans="1:3" x14ac:dyDescent="0.3">
      <c r="A69" t="s">
        <v>47</v>
      </c>
      <c r="C69" t="s">
        <v>47</v>
      </c>
    </row>
    <row r="70" spans="1:3" x14ac:dyDescent="0.3">
      <c r="A70" t="s">
        <v>47</v>
      </c>
      <c r="C70" t="s">
        <v>44</v>
      </c>
    </row>
    <row r="71" spans="1:3" x14ac:dyDescent="0.3">
      <c r="A71" t="s">
        <v>44</v>
      </c>
      <c r="C71" t="s">
        <v>0</v>
      </c>
    </row>
    <row r="72" spans="1:3" x14ac:dyDescent="0.3">
      <c r="A72" t="s">
        <v>0</v>
      </c>
      <c r="C72" t="s">
        <v>0</v>
      </c>
    </row>
    <row r="73" spans="1:3" x14ac:dyDescent="0.3">
      <c r="A73" t="s">
        <v>0</v>
      </c>
      <c r="C73" t="s">
        <v>49</v>
      </c>
    </row>
    <row r="74" spans="1:3" x14ac:dyDescent="0.3">
      <c r="A74" t="s">
        <v>49</v>
      </c>
      <c r="C74" t="s">
        <v>46</v>
      </c>
    </row>
    <row r="75" spans="1:3" x14ac:dyDescent="0.3">
      <c r="A75" t="s">
        <v>46</v>
      </c>
      <c r="C75" t="s">
        <v>49</v>
      </c>
    </row>
    <row r="76" spans="1:3" x14ac:dyDescent="0.3">
      <c r="A76" t="s">
        <v>49</v>
      </c>
      <c r="C76" t="s">
        <v>44</v>
      </c>
    </row>
    <row r="77" spans="1:3" x14ac:dyDescent="0.3">
      <c r="A77" t="s">
        <v>44</v>
      </c>
      <c r="C77" t="s">
        <v>44</v>
      </c>
    </row>
    <row r="78" spans="1:3" x14ac:dyDescent="0.3">
      <c r="A78" t="s">
        <v>44</v>
      </c>
      <c r="C78" t="s">
        <v>46</v>
      </c>
    </row>
    <row r="79" spans="1:3" x14ac:dyDescent="0.3">
      <c r="A79" t="s">
        <v>46</v>
      </c>
      <c r="C79" t="s">
        <v>46</v>
      </c>
    </row>
    <row r="80" spans="1:3" x14ac:dyDescent="0.3">
      <c r="A80" t="s">
        <v>46</v>
      </c>
      <c r="C80" t="s">
        <v>48</v>
      </c>
    </row>
    <row r="81" spans="1:3" x14ac:dyDescent="0.3">
      <c r="A81" t="s">
        <v>48</v>
      </c>
      <c r="C81" t="s">
        <v>45</v>
      </c>
    </row>
    <row r="82" spans="1:3" x14ac:dyDescent="0.3">
      <c r="A82" t="s">
        <v>45</v>
      </c>
      <c r="C82" t="s">
        <v>47</v>
      </c>
    </row>
    <row r="83" spans="1:3" x14ac:dyDescent="0.3">
      <c r="A83" t="s">
        <v>47</v>
      </c>
      <c r="C83" t="s">
        <v>49</v>
      </c>
    </row>
    <row r="84" spans="1:3" x14ac:dyDescent="0.3">
      <c r="A84" t="s">
        <v>49</v>
      </c>
      <c r="C84" t="s">
        <v>46</v>
      </c>
    </row>
    <row r="85" spans="1:3" x14ac:dyDescent="0.3">
      <c r="A85" t="s">
        <v>46</v>
      </c>
      <c r="C85" t="s">
        <v>47</v>
      </c>
    </row>
    <row r="86" spans="1:3" x14ac:dyDescent="0.3">
      <c r="A86" t="s">
        <v>47</v>
      </c>
      <c r="C86" t="s">
        <v>47</v>
      </c>
    </row>
    <row r="87" spans="1:3" x14ac:dyDescent="0.3">
      <c r="A87" t="s">
        <v>47</v>
      </c>
      <c r="C87" t="s">
        <v>47</v>
      </c>
    </row>
    <row r="88" spans="1:3" x14ac:dyDescent="0.3">
      <c r="A88" t="s">
        <v>47</v>
      </c>
      <c r="C88" t="s">
        <v>47</v>
      </c>
    </row>
    <row r="89" spans="1:3" x14ac:dyDescent="0.3">
      <c r="A89" t="s">
        <v>47</v>
      </c>
      <c r="C89" t="s">
        <v>49</v>
      </c>
    </row>
    <row r="90" spans="1:3" x14ac:dyDescent="0.3">
      <c r="A90" t="s">
        <v>49</v>
      </c>
      <c r="C90" t="s">
        <v>45</v>
      </c>
    </row>
    <row r="91" spans="1:3" x14ac:dyDescent="0.3">
      <c r="A91" t="s">
        <v>45</v>
      </c>
      <c r="C91" t="s">
        <v>46</v>
      </c>
    </row>
    <row r="92" spans="1:3" x14ac:dyDescent="0.3">
      <c r="A92" t="s">
        <v>46</v>
      </c>
      <c r="C92" t="s">
        <v>44</v>
      </c>
    </row>
    <row r="93" spans="1:3" x14ac:dyDescent="0.3">
      <c r="A93" t="s">
        <v>44</v>
      </c>
      <c r="C93" t="s">
        <v>44</v>
      </c>
    </row>
    <row r="94" spans="1:3" x14ac:dyDescent="0.3">
      <c r="A94" t="s">
        <v>44</v>
      </c>
      <c r="C94" t="s">
        <v>48</v>
      </c>
    </row>
    <row r="95" spans="1:3" x14ac:dyDescent="0.3">
      <c r="A95" t="s">
        <v>48</v>
      </c>
      <c r="C95" t="s">
        <v>48</v>
      </c>
    </row>
    <row r="96" spans="1:3" x14ac:dyDescent="0.3">
      <c r="A96" t="s">
        <v>48</v>
      </c>
      <c r="C96" t="s">
        <v>44</v>
      </c>
    </row>
    <row r="97" spans="1:3" x14ac:dyDescent="0.3">
      <c r="A97" t="s">
        <v>44</v>
      </c>
      <c r="C97" t="s">
        <v>47</v>
      </c>
    </row>
    <row r="98" spans="1:3" x14ac:dyDescent="0.3">
      <c r="A98" t="s">
        <v>47</v>
      </c>
      <c r="C98" t="s">
        <v>44</v>
      </c>
    </row>
    <row r="99" spans="1:3" x14ac:dyDescent="0.3">
      <c r="A99" t="s">
        <v>44</v>
      </c>
      <c r="C99" t="s">
        <v>0</v>
      </c>
    </row>
    <row r="100" spans="1:3" x14ac:dyDescent="0.3">
      <c r="A100" t="s">
        <v>0</v>
      </c>
      <c r="C100" t="s">
        <v>48</v>
      </c>
    </row>
    <row r="101" spans="1:3" x14ac:dyDescent="0.3">
      <c r="A101" t="s">
        <v>48</v>
      </c>
      <c r="C101" t="s">
        <v>46</v>
      </c>
    </row>
    <row r="102" spans="1:3" x14ac:dyDescent="0.3">
      <c r="A102" t="s">
        <v>46</v>
      </c>
      <c r="C102" t="s">
        <v>44</v>
      </c>
    </row>
    <row r="103" spans="1:3" x14ac:dyDescent="0.3">
      <c r="A103" t="s">
        <v>44</v>
      </c>
      <c r="C103" t="s">
        <v>44</v>
      </c>
    </row>
    <row r="104" spans="1:3" x14ac:dyDescent="0.3">
      <c r="A104" t="s">
        <v>44</v>
      </c>
      <c r="C104" t="s">
        <v>0</v>
      </c>
    </row>
    <row r="105" spans="1:3" x14ac:dyDescent="0.3">
      <c r="A105" t="s">
        <v>0</v>
      </c>
      <c r="C105" t="s">
        <v>46</v>
      </c>
    </row>
    <row r="106" spans="1:3" x14ac:dyDescent="0.3">
      <c r="A106" t="s">
        <v>46</v>
      </c>
      <c r="C106" t="s">
        <v>44</v>
      </c>
    </row>
    <row r="107" spans="1:3" x14ac:dyDescent="0.3">
      <c r="A107" t="s">
        <v>44</v>
      </c>
      <c r="C107" t="s">
        <v>47</v>
      </c>
    </row>
    <row r="108" spans="1:3" x14ac:dyDescent="0.3">
      <c r="A108" t="s">
        <v>47</v>
      </c>
      <c r="C108" t="s">
        <v>44</v>
      </c>
    </row>
    <row r="109" spans="1:3" x14ac:dyDescent="0.3">
      <c r="A109" t="s">
        <v>44</v>
      </c>
      <c r="C109" t="s">
        <v>44</v>
      </c>
    </row>
    <row r="110" spans="1:3" x14ac:dyDescent="0.3">
      <c r="A110" t="s">
        <v>44</v>
      </c>
      <c r="C110" t="s">
        <v>44</v>
      </c>
    </row>
    <row r="111" spans="1:3" x14ac:dyDescent="0.3">
      <c r="A111" t="s">
        <v>44</v>
      </c>
      <c r="C111" t="s">
        <v>48</v>
      </c>
    </row>
    <row r="112" spans="1:3" x14ac:dyDescent="0.3">
      <c r="A112" t="s">
        <v>48</v>
      </c>
      <c r="C112" t="s">
        <v>45</v>
      </c>
    </row>
    <row r="113" spans="1:3" x14ac:dyDescent="0.3">
      <c r="A113" t="s">
        <v>45</v>
      </c>
      <c r="C113" t="s">
        <v>44</v>
      </c>
    </row>
    <row r="114" spans="1:3" x14ac:dyDescent="0.3">
      <c r="A114" t="s">
        <v>44</v>
      </c>
      <c r="C114" t="s">
        <v>44</v>
      </c>
    </row>
    <row r="115" spans="1:3" x14ac:dyDescent="0.3">
      <c r="A115" t="s">
        <v>44</v>
      </c>
      <c r="C115" t="s">
        <v>48</v>
      </c>
    </row>
    <row r="116" spans="1:3" x14ac:dyDescent="0.3">
      <c r="A116" t="s">
        <v>48</v>
      </c>
      <c r="C116" t="s">
        <v>45</v>
      </c>
    </row>
    <row r="117" spans="1:3" x14ac:dyDescent="0.3">
      <c r="A117" t="s">
        <v>45</v>
      </c>
      <c r="C117" t="s">
        <v>49</v>
      </c>
    </row>
    <row r="118" spans="1:3" x14ac:dyDescent="0.3">
      <c r="A118" t="s">
        <v>49</v>
      </c>
      <c r="C118" t="s">
        <v>46</v>
      </c>
    </row>
    <row r="119" spans="1:3" x14ac:dyDescent="0.3">
      <c r="A119" t="s">
        <v>46</v>
      </c>
      <c r="C119" t="s">
        <v>48</v>
      </c>
    </row>
    <row r="120" spans="1:3" x14ac:dyDescent="0.3">
      <c r="A120" t="s">
        <v>48</v>
      </c>
      <c r="C120" t="s">
        <v>44</v>
      </c>
    </row>
    <row r="121" spans="1:3" x14ac:dyDescent="0.3">
      <c r="A121" t="s">
        <v>44</v>
      </c>
      <c r="C121" t="s">
        <v>46</v>
      </c>
    </row>
    <row r="122" spans="1:3" x14ac:dyDescent="0.3">
      <c r="A122" t="s">
        <v>46</v>
      </c>
      <c r="C122" t="s">
        <v>45</v>
      </c>
    </row>
    <row r="123" spans="1:3" x14ac:dyDescent="0.3">
      <c r="A123" t="s">
        <v>45</v>
      </c>
      <c r="C123" t="s">
        <v>44</v>
      </c>
    </row>
    <row r="124" spans="1:3" x14ac:dyDescent="0.3">
      <c r="A124" t="s">
        <v>44</v>
      </c>
      <c r="C124" t="s">
        <v>48</v>
      </c>
    </row>
    <row r="125" spans="1:3" x14ac:dyDescent="0.3">
      <c r="A125" t="s">
        <v>48</v>
      </c>
      <c r="C125" t="s">
        <v>46</v>
      </c>
    </row>
    <row r="126" spans="1:3" x14ac:dyDescent="0.3">
      <c r="A126" t="s">
        <v>46</v>
      </c>
      <c r="C126" t="s">
        <v>44</v>
      </c>
    </row>
    <row r="127" spans="1:3" x14ac:dyDescent="0.3">
      <c r="A127" t="s">
        <v>44</v>
      </c>
      <c r="C127" t="s">
        <v>46</v>
      </c>
    </row>
    <row r="128" spans="1:3" x14ac:dyDescent="0.3">
      <c r="A128" t="s">
        <v>46</v>
      </c>
      <c r="C128" t="s">
        <v>46</v>
      </c>
    </row>
    <row r="129" spans="1:3" x14ac:dyDescent="0.3">
      <c r="A129" t="s">
        <v>46</v>
      </c>
      <c r="C129" t="s">
        <v>47</v>
      </c>
    </row>
    <row r="130" spans="1:3" x14ac:dyDescent="0.3">
      <c r="A130" t="s">
        <v>47</v>
      </c>
      <c r="C130" t="s">
        <v>46</v>
      </c>
    </row>
    <row r="131" spans="1:3" x14ac:dyDescent="0.3">
      <c r="A131" t="s">
        <v>46</v>
      </c>
      <c r="C131" t="s">
        <v>46</v>
      </c>
    </row>
    <row r="132" spans="1:3" x14ac:dyDescent="0.3">
      <c r="A132" t="s">
        <v>46</v>
      </c>
      <c r="C132" t="s">
        <v>44</v>
      </c>
    </row>
    <row r="133" spans="1:3" x14ac:dyDescent="0.3">
      <c r="A133" t="s">
        <v>44</v>
      </c>
      <c r="C133" t="s">
        <v>45</v>
      </c>
    </row>
    <row r="134" spans="1:3" x14ac:dyDescent="0.3">
      <c r="A134" t="s">
        <v>45</v>
      </c>
      <c r="C134" t="s">
        <v>44</v>
      </c>
    </row>
    <row r="135" spans="1:3" x14ac:dyDescent="0.3">
      <c r="A135" t="s">
        <v>44</v>
      </c>
      <c r="C135" t="s">
        <v>48</v>
      </c>
    </row>
    <row r="136" spans="1:3" x14ac:dyDescent="0.3">
      <c r="A136" t="s">
        <v>48</v>
      </c>
      <c r="C136" t="s">
        <v>47</v>
      </c>
    </row>
    <row r="137" spans="1:3" x14ac:dyDescent="0.3">
      <c r="A137" t="s">
        <v>47</v>
      </c>
      <c r="C137" t="s">
        <v>44</v>
      </c>
    </row>
    <row r="138" spans="1:3" x14ac:dyDescent="0.3">
      <c r="A138" t="s">
        <v>44</v>
      </c>
      <c r="C138" t="s">
        <v>47</v>
      </c>
    </row>
    <row r="139" spans="1:3" x14ac:dyDescent="0.3">
      <c r="A139" t="s">
        <v>47</v>
      </c>
      <c r="C139" t="s">
        <v>47</v>
      </c>
    </row>
    <row r="140" spans="1:3" x14ac:dyDescent="0.3">
      <c r="A140" t="s">
        <v>47</v>
      </c>
      <c r="C140" t="s">
        <v>48</v>
      </c>
    </row>
    <row r="141" spans="1:3" x14ac:dyDescent="0.3">
      <c r="A141" t="s">
        <v>48</v>
      </c>
      <c r="C141" t="s">
        <v>44</v>
      </c>
    </row>
    <row r="142" spans="1:3" x14ac:dyDescent="0.3">
      <c r="A142" t="s">
        <v>44</v>
      </c>
      <c r="C142" t="s">
        <v>49</v>
      </c>
    </row>
    <row r="143" spans="1:3" x14ac:dyDescent="0.3">
      <c r="A143" t="s">
        <v>49</v>
      </c>
      <c r="C143" t="s">
        <v>45</v>
      </c>
    </row>
    <row r="144" spans="1:3" x14ac:dyDescent="0.3">
      <c r="A144" t="s">
        <v>45</v>
      </c>
      <c r="C144" t="s">
        <v>45</v>
      </c>
    </row>
    <row r="145" spans="1:3" x14ac:dyDescent="0.3">
      <c r="A145" t="s">
        <v>45</v>
      </c>
      <c r="C145" t="s">
        <v>0</v>
      </c>
    </row>
    <row r="146" spans="1:3" x14ac:dyDescent="0.3">
      <c r="A146" t="s">
        <v>0</v>
      </c>
      <c r="C146" t="s">
        <v>0</v>
      </c>
    </row>
    <row r="147" spans="1:3" x14ac:dyDescent="0.3">
      <c r="A147" t="s">
        <v>0</v>
      </c>
      <c r="C147" t="s">
        <v>46</v>
      </c>
    </row>
    <row r="148" spans="1:3" x14ac:dyDescent="0.3">
      <c r="A148" t="s">
        <v>46</v>
      </c>
      <c r="C148" t="s">
        <v>44</v>
      </c>
    </row>
    <row r="149" spans="1:3" x14ac:dyDescent="0.3">
      <c r="A149" t="s">
        <v>44</v>
      </c>
      <c r="C149" t="s">
        <v>48</v>
      </c>
    </row>
    <row r="150" spans="1:3" x14ac:dyDescent="0.3">
      <c r="A150" t="s">
        <v>48</v>
      </c>
      <c r="C150" t="s">
        <v>46</v>
      </c>
    </row>
    <row r="151" spans="1:3" x14ac:dyDescent="0.3">
      <c r="A151" t="s">
        <v>46</v>
      </c>
      <c r="C151" t="s">
        <v>48</v>
      </c>
    </row>
    <row r="152" spans="1:3" x14ac:dyDescent="0.3">
      <c r="A152" t="s">
        <v>48</v>
      </c>
      <c r="C152" t="s">
        <v>45</v>
      </c>
    </row>
    <row r="153" spans="1:3" x14ac:dyDescent="0.3">
      <c r="A153" t="s">
        <v>45</v>
      </c>
      <c r="C153" t="s">
        <v>49</v>
      </c>
    </row>
    <row r="154" spans="1:3" x14ac:dyDescent="0.3">
      <c r="A154" t="s">
        <v>49</v>
      </c>
      <c r="C154" t="s">
        <v>49</v>
      </c>
    </row>
    <row r="155" spans="1:3" x14ac:dyDescent="0.3">
      <c r="A155" t="s">
        <v>49</v>
      </c>
      <c r="C155" t="s">
        <v>47</v>
      </c>
    </row>
    <row r="156" spans="1:3" x14ac:dyDescent="0.3">
      <c r="A156" t="s">
        <v>47</v>
      </c>
      <c r="C156" t="s">
        <v>46</v>
      </c>
    </row>
    <row r="157" spans="1:3" x14ac:dyDescent="0.3">
      <c r="A157" t="s">
        <v>46</v>
      </c>
      <c r="C157" t="s">
        <v>49</v>
      </c>
    </row>
    <row r="158" spans="1:3" x14ac:dyDescent="0.3">
      <c r="A158" t="s">
        <v>49</v>
      </c>
      <c r="C158" t="s">
        <v>46</v>
      </c>
    </row>
    <row r="159" spans="1:3" x14ac:dyDescent="0.3">
      <c r="A159" t="s">
        <v>46</v>
      </c>
      <c r="C159" t="s">
        <v>46</v>
      </c>
    </row>
    <row r="160" spans="1:3" x14ac:dyDescent="0.3">
      <c r="A160" t="s">
        <v>46</v>
      </c>
      <c r="C160" t="s">
        <v>44</v>
      </c>
    </row>
    <row r="161" spans="1:3" x14ac:dyDescent="0.3">
      <c r="A161" t="s">
        <v>44</v>
      </c>
      <c r="C161" t="s">
        <v>46</v>
      </c>
    </row>
    <row r="162" spans="1:3" x14ac:dyDescent="0.3">
      <c r="A162" t="s">
        <v>46</v>
      </c>
      <c r="C162" t="s">
        <v>46</v>
      </c>
    </row>
    <row r="163" spans="1:3" x14ac:dyDescent="0.3">
      <c r="A163" t="s">
        <v>46</v>
      </c>
      <c r="C163" t="s">
        <v>0</v>
      </c>
    </row>
    <row r="164" spans="1:3" x14ac:dyDescent="0.3">
      <c r="A164" t="s">
        <v>0</v>
      </c>
      <c r="C164" t="s">
        <v>47</v>
      </c>
    </row>
    <row r="165" spans="1:3" x14ac:dyDescent="0.3">
      <c r="A165" t="s">
        <v>47</v>
      </c>
      <c r="C165" t="s">
        <v>46</v>
      </c>
    </row>
    <row r="166" spans="1:3" x14ac:dyDescent="0.3">
      <c r="A166" t="s">
        <v>46</v>
      </c>
      <c r="C166" t="s">
        <v>46</v>
      </c>
    </row>
    <row r="167" spans="1:3" x14ac:dyDescent="0.3">
      <c r="A167" t="s">
        <v>46</v>
      </c>
      <c r="C167" t="s">
        <v>49</v>
      </c>
    </row>
    <row r="168" spans="1:3" x14ac:dyDescent="0.3">
      <c r="A168" t="s">
        <v>49</v>
      </c>
      <c r="C168" t="s">
        <v>49</v>
      </c>
    </row>
    <row r="169" spans="1:3" x14ac:dyDescent="0.3">
      <c r="A169" t="s">
        <v>49</v>
      </c>
      <c r="C169" t="s">
        <v>44</v>
      </c>
    </row>
    <row r="170" spans="1:3" x14ac:dyDescent="0.3">
      <c r="A170" t="s">
        <v>44</v>
      </c>
      <c r="C170" t="s">
        <v>47</v>
      </c>
    </row>
    <row r="171" spans="1:3" x14ac:dyDescent="0.3">
      <c r="A171" t="s">
        <v>47</v>
      </c>
      <c r="C171" t="s">
        <v>46</v>
      </c>
    </row>
    <row r="172" spans="1:3" x14ac:dyDescent="0.3">
      <c r="A172" t="s">
        <v>46</v>
      </c>
      <c r="C172" t="s">
        <v>47</v>
      </c>
    </row>
    <row r="173" spans="1:3" x14ac:dyDescent="0.3">
      <c r="A173" t="s">
        <v>47</v>
      </c>
      <c r="C173" t="s">
        <v>46</v>
      </c>
    </row>
    <row r="174" spans="1:3" x14ac:dyDescent="0.3">
      <c r="A174" t="s">
        <v>46</v>
      </c>
      <c r="C174" t="s">
        <v>0</v>
      </c>
    </row>
    <row r="175" spans="1:3" x14ac:dyDescent="0.3">
      <c r="A175" t="s">
        <v>0</v>
      </c>
      <c r="C175" t="s">
        <v>0</v>
      </c>
    </row>
    <row r="176" spans="1:3" x14ac:dyDescent="0.3">
      <c r="A176" t="s">
        <v>0</v>
      </c>
      <c r="C176" t="s">
        <v>0</v>
      </c>
    </row>
    <row r="177" spans="1:3" x14ac:dyDescent="0.3">
      <c r="A177" t="s">
        <v>0</v>
      </c>
      <c r="C177" t="s">
        <v>0</v>
      </c>
    </row>
    <row r="178" spans="1:3" x14ac:dyDescent="0.3">
      <c r="A178" t="s">
        <v>0</v>
      </c>
      <c r="C178" t="s">
        <v>46</v>
      </c>
    </row>
    <row r="179" spans="1:3" x14ac:dyDescent="0.3">
      <c r="A179" t="s">
        <v>46</v>
      </c>
      <c r="C179" t="s">
        <v>45</v>
      </c>
    </row>
    <row r="180" spans="1:3" x14ac:dyDescent="0.3">
      <c r="A180" t="s">
        <v>45</v>
      </c>
      <c r="C180" t="s">
        <v>47</v>
      </c>
    </row>
    <row r="181" spans="1:3" x14ac:dyDescent="0.3">
      <c r="A181" t="s">
        <v>47</v>
      </c>
      <c r="C181" t="s">
        <v>49</v>
      </c>
    </row>
    <row r="182" spans="1:3" x14ac:dyDescent="0.3">
      <c r="A182" t="s">
        <v>49</v>
      </c>
      <c r="C182" t="s">
        <v>46</v>
      </c>
    </row>
    <row r="183" spans="1:3" x14ac:dyDescent="0.3">
      <c r="A183" t="s">
        <v>46</v>
      </c>
      <c r="C183" t="s">
        <v>47</v>
      </c>
    </row>
    <row r="184" spans="1:3" x14ac:dyDescent="0.3">
      <c r="A184" t="s">
        <v>47</v>
      </c>
      <c r="C184" t="s">
        <v>47</v>
      </c>
    </row>
    <row r="185" spans="1:3" x14ac:dyDescent="0.3">
      <c r="A185" t="s">
        <v>47</v>
      </c>
      <c r="C185" t="s">
        <v>46</v>
      </c>
    </row>
    <row r="186" spans="1:3" x14ac:dyDescent="0.3">
      <c r="A186" t="s">
        <v>46</v>
      </c>
      <c r="C186" t="s">
        <v>45</v>
      </c>
    </row>
    <row r="187" spans="1:3" x14ac:dyDescent="0.3">
      <c r="A187" t="s">
        <v>45</v>
      </c>
      <c r="C187" t="s">
        <v>46</v>
      </c>
    </row>
    <row r="188" spans="1:3" x14ac:dyDescent="0.3">
      <c r="A188" t="s">
        <v>46</v>
      </c>
      <c r="C188" t="s">
        <v>44</v>
      </c>
    </row>
    <row r="189" spans="1:3" x14ac:dyDescent="0.3">
      <c r="A189" t="s">
        <v>44</v>
      </c>
      <c r="C189" t="s">
        <v>46</v>
      </c>
    </row>
    <row r="190" spans="1:3" x14ac:dyDescent="0.3">
      <c r="A190" t="s">
        <v>46</v>
      </c>
      <c r="C190" t="s">
        <v>46</v>
      </c>
    </row>
    <row r="191" spans="1:3" x14ac:dyDescent="0.3">
      <c r="A191" t="s">
        <v>46</v>
      </c>
      <c r="C191" t="s">
        <v>0</v>
      </c>
    </row>
    <row r="192" spans="1:3" x14ac:dyDescent="0.3">
      <c r="A192" t="s">
        <v>0</v>
      </c>
      <c r="C192" t="s">
        <v>46</v>
      </c>
    </row>
    <row r="193" spans="1:3" x14ac:dyDescent="0.3">
      <c r="A193" t="s">
        <v>46</v>
      </c>
      <c r="C193" t="s">
        <v>45</v>
      </c>
    </row>
    <row r="194" spans="1:3" x14ac:dyDescent="0.3">
      <c r="A194" t="s">
        <v>45</v>
      </c>
      <c r="C194" t="s">
        <v>48</v>
      </c>
    </row>
    <row r="195" spans="1:3" x14ac:dyDescent="0.3">
      <c r="A195" t="s">
        <v>48</v>
      </c>
      <c r="C195" t="s">
        <v>0</v>
      </c>
    </row>
    <row r="196" spans="1:3" x14ac:dyDescent="0.3">
      <c r="A196" t="s">
        <v>0</v>
      </c>
      <c r="C196" t="s">
        <v>0</v>
      </c>
    </row>
    <row r="197" spans="1:3" x14ac:dyDescent="0.3">
      <c r="A197" t="s">
        <v>0</v>
      </c>
      <c r="C197" t="s">
        <v>48</v>
      </c>
    </row>
    <row r="198" spans="1:3" x14ac:dyDescent="0.3">
      <c r="A198" t="s">
        <v>48</v>
      </c>
      <c r="C198" t="s">
        <v>46</v>
      </c>
    </row>
    <row r="199" spans="1:3" x14ac:dyDescent="0.3">
      <c r="A199" t="s">
        <v>46</v>
      </c>
      <c r="C199" t="s">
        <v>45</v>
      </c>
    </row>
    <row r="200" spans="1:3" x14ac:dyDescent="0.3">
      <c r="A200" t="s">
        <v>45</v>
      </c>
      <c r="C200" t="s">
        <v>47</v>
      </c>
    </row>
    <row r="201" spans="1:3" x14ac:dyDescent="0.3">
      <c r="A201" t="s">
        <v>47</v>
      </c>
      <c r="C201" t="s">
        <v>46</v>
      </c>
    </row>
    <row r="202" spans="1:3" x14ac:dyDescent="0.3">
      <c r="A202" t="s">
        <v>46</v>
      </c>
      <c r="C202" t="s">
        <v>47</v>
      </c>
    </row>
    <row r="203" spans="1:3" x14ac:dyDescent="0.3">
      <c r="A203" t="s">
        <v>47</v>
      </c>
      <c r="C203" t="s">
        <v>46</v>
      </c>
    </row>
    <row r="204" spans="1:3" x14ac:dyDescent="0.3">
      <c r="A204" t="s">
        <v>46</v>
      </c>
      <c r="C204" t="s">
        <v>0</v>
      </c>
    </row>
    <row r="205" spans="1:3" x14ac:dyDescent="0.3">
      <c r="A205" t="s">
        <v>0</v>
      </c>
      <c r="C205" t="s">
        <v>47</v>
      </c>
    </row>
    <row r="206" spans="1:3" x14ac:dyDescent="0.3">
      <c r="A206" t="s">
        <v>47</v>
      </c>
      <c r="C206" t="s">
        <v>0</v>
      </c>
    </row>
    <row r="207" spans="1:3" x14ac:dyDescent="0.3">
      <c r="A207" t="s">
        <v>0</v>
      </c>
      <c r="C207" t="s">
        <v>47</v>
      </c>
    </row>
    <row r="208" spans="1:3" x14ac:dyDescent="0.3">
      <c r="A208" t="s">
        <v>47</v>
      </c>
      <c r="C208" t="s">
        <v>44</v>
      </c>
    </row>
    <row r="209" spans="1:3" x14ac:dyDescent="0.3">
      <c r="A209" t="s">
        <v>44</v>
      </c>
      <c r="C209" t="s">
        <v>46</v>
      </c>
    </row>
    <row r="210" spans="1:3" x14ac:dyDescent="0.3">
      <c r="A210" t="s">
        <v>46</v>
      </c>
      <c r="C210" t="s">
        <v>0</v>
      </c>
    </row>
    <row r="211" spans="1:3" x14ac:dyDescent="0.3">
      <c r="A211" t="s">
        <v>0</v>
      </c>
      <c r="C211" t="s">
        <v>49</v>
      </c>
    </row>
    <row r="212" spans="1:3" x14ac:dyDescent="0.3">
      <c r="A212" t="s">
        <v>49</v>
      </c>
      <c r="C212" t="s">
        <v>46</v>
      </c>
    </row>
    <row r="213" spans="1:3" x14ac:dyDescent="0.3">
      <c r="A213" t="s">
        <v>46</v>
      </c>
      <c r="C213" t="s">
        <v>48</v>
      </c>
    </row>
    <row r="214" spans="1:3" x14ac:dyDescent="0.3">
      <c r="A214" t="s">
        <v>48</v>
      </c>
      <c r="C214" t="s">
        <v>48</v>
      </c>
    </row>
    <row r="215" spans="1:3" x14ac:dyDescent="0.3">
      <c r="A215" t="s">
        <v>48</v>
      </c>
      <c r="C215" t="s">
        <v>48</v>
      </c>
    </row>
    <row r="216" spans="1:3" x14ac:dyDescent="0.3">
      <c r="A216" t="s">
        <v>48</v>
      </c>
      <c r="C216" t="s">
        <v>44</v>
      </c>
    </row>
    <row r="217" spans="1:3" x14ac:dyDescent="0.3">
      <c r="A217" t="s">
        <v>44</v>
      </c>
      <c r="C217" t="s">
        <v>46</v>
      </c>
    </row>
    <row r="218" spans="1:3" x14ac:dyDescent="0.3">
      <c r="A218" t="s">
        <v>46</v>
      </c>
      <c r="C218" t="s">
        <v>0</v>
      </c>
    </row>
    <row r="219" spans="1:3" x14ac:dyDescent="0.3">
      <c r="A219" t="s">
        <v>0</v>
      </c>
      <c r="C219" t="s">
        <v>48</v>
      </c>
    </row>
    <row r="220" spans="1:3" x14ac:dyDescent="0.3">
      <c r="A220" t="s">
        <v>48</v>
      </c>
      <c r="C220" t="s">
        <v>49</v>
      </c>
    </row>
    <row r="221" spans="1:3" x14ac:dyDescent="0.3">
      <c r="A221" t="s">
        <v>49</v>
      </c>
      <c r="C221" t="s">
        <v>44</v>
      </c>
    </row>
    <row r="222" spans="1:3" x14ac:dyDescent="0.3">
      <c r="A222" t="s">
        <v>44</v>
      </c>
      <c r="C222" t="s">
        <v>45</v>
      </c>
    </row>
    <row r="223" spans="1:3" x14ac:dyDescent="0.3">
      <c r="A223" t="s">
        <v>45</v>
      </c>
      <c r="C223" t="s">
        <v>46</v>
      </c>
    </row>
    <row r="224" spans="1:3" x14ac:dyDescent="0.3">
      <c r="A224" t="s">
        <v>46</v>
      </c>
      <c r="C224" t="s">
        <v>0</v>
      </c>
    </row>
    <row r="225" spans="1:3" x14ac:dyDescent="0.3">
      <c r="A225" t="s">
        <v>0</v>
      </c>
      <c r="C225" t="s">
        <v>45</v>
      </c>
    </row>
    <row r="226" spans="1:3" x14ac:dyDescent="0.3">
      <c r="A226" t="s">
        <v>45</v>
      </c>
      <c r="C226" t="s">
        <v>45</v>
      </c>
    </row>
    <row r="227" spans="1:3" x14ac:dyDescent="0.3">
      <c r="A227" t="s">
        <v>45</v>
      </c>
      <c r="C227" t="s">
        <v>0</v>
      </c>
    </row>
    <row r="228" spans="1:3" x14ac:dyDescent="0.3">
      <c r="A228" t="s">
        <v>0</v>
      </c>
      <c r="C228" t="s">
        <v>45</v>
      </c>
    </row>
    <row r="229" spans="1:3" x14ac:dyDescent="0.3">
      <c r="A229" t="s">
        <v>45</v>
      </c>
      <c r="C229" t="s">
        <v>49</v>
      </c>
    </row>
    <row r="230" spans="1:3" x14ac:dyDescent="0.3">
      <c r="A230" t="s">
        <v>49</v>
      </c>
      <c r="C230" t="s">
        <v>45</v>
      </c>
    </row>
    <row r="231" spans="1:3" x14ac:dyDescent="0.3">
      <c r="A231" t="s">
        <v>45</v>
      </c>
      <c r="C231" t="s">
        <v>47</v>
      </c>
    </row>
    <row r="232" spans="1:3" x14ac:dyDescent="0.3">
      <c r="A232" t="s">
        <v>47</v>
      </c>
      <c r="C232" t="s">
        <v>45</v>
      </c>
    </row>
    <row r="233" spans="1:3" x14ac:dyDescent="0.3">
      <c r="A233" t="s">
        <v>45</v>
      </c>
      <c r="C233" t="s">
        <v>45</v>
      </c>
    </row>
    <row r="234" spans="1:3" x14ac:dyDescent="0.3">
      <c r="A234" t="s">
        <v>45</v>
      </c>
      <c r="C234" t="s">
        <v>49</v>
      </c>
    </row>
    <row r="235" spans="1:3" x14ac:dyDescent="0.3">
      <c r="A235" t="s">
        <v>49</v>
      </c>
      <c r="C235" t="s">
        <v>49</v>
      </c>
    </row>
    <row r="236" spans="1:3" x14ac:dyDescent="0.3">
      <c r="A236" t="s">
        <v>49</v>
      </c>
      <c r="C236" t="s">
        <v>47</v>
      </c>
    </row>
    <row r="237" spans="1:3" x14ac:dyDescent="0.3">
      <c r="A237" t="s">
        <v>47</v>
      </c>
      <c r="C237" t="s">
        <v>44</v>
      </c>
    </row>
    <row r="238" spans="1:3" x14ac:dyDescent="0.3">
      <c r="A238" t="s">
        <v>44</v>
      </c>
      <c r="C238" t="s">
        <v>47</v>
      </c>
    </row>
    <row r="239" spans="1:3" x14ac:dyDescent="0.3">
      <c r="A239" t="s">
        <v>47</v>
      </c>
      <c r="C239" t="s">
        <v>48</v>
      </c>
    </row>
    <row r="240" spans="1:3" x14ac:dyDescent="0.3">
      <c r="A240" t="s">
        <v>48</v>
      </c>
      <c r="C240" t="s">
        <v>44</v>
      </c>
    </row>
    <row r="241" spans="1:3" x14ac:dyDescent="0.3">
      <c r="A241" t="s">
        <v>44</v>
      </c>
      <c r="C241" t="s">
        <v>48</v>
      </c>
    </row>
    <row r="242" spans="1:3" x14ac:dyDescent="0.3">
      <c r="A242" t="s">
        <v>48</v>
      </c>
      <c r="C242" t="s">
        <v>44</v>
      </c>
    </row>
    <row r="243" spans="1:3" x14ac:dyDescent="0.3">
      <c r="A243" t="s">
        <v>44</v>
      </c>
      <c r="C243" t="s">
        <v>44</v>
      </c>
    </row>
    <row r="244" spans="1:3" x14ac:dyDescent="0.3">
      <c r="A244" t="s">
        <v>44</v>
      </c>
      <c r="C244" t="s">
        <v>47</v>
      </c>
    </row>
    <row r="245" spans="1:3" x14ac:dyDescent="0.3">
      <c r="A245" t="s">
        <v>47</v>
      </c>
      <c r="C245" t="s">
        <v>46</v>
      </c>
    </row>
    <row r="246" spans="1:3" x14ac:dyDescent="0.3">
      <c r="A246" t="s">
        <v>46</v>
      </c>
      <c r="C246" t="s">
        <v>48</v>
      </c>
    </row>
    <row r="247" spans="1:3" x14ac:dyDescent="0.3">
      <c r="A247" t="s">
        <v>48</v>
      </c>
      <c r="C247" t="s">
        <v>46</v>
      </c>
    </row>
    <row r="248" spans="1:3" x14ac:dyDescent="0.3">
      <c r="A248" t="s">
        <v>46</v>
      </c>
      <c r="C248" t="s">
        <v>49</v>
      </c>
    </row>
    <row r="249" spans="1:3" x14ac:dyDescent="0.3">
      <c r="A249" t="s">
        <v>49</v>
      </c>
      <c r="C249" t="s">
        <v>46</v>
      </c>
    </row>
    <row r="250" spans="1:3" x14ac:dyDescent="0.3">
      <c r="A250" t="s">
        <v>46</v>
      </c>
      <c r="C250" t="s">
        <v>47</v>
      </c>
    </row>
    <row r="251" spans="1:3" x14ac:dyDescent="0.3">
      <c r="A251" t="s">
        <v>47</v>
      </c>
      <c r="C251" t="s">
        <v>48</v>
      </c>
    </row>
    <row r="252" spans="1:3" x14ac:dyDescent="0.3">
      <c r="A252" t="s">
        <v>48</v>
      </c>
      <c r="C252" t="s">
        <v>44</v>
      </c>
    </row>
    <row r="253" spans="1:3" x14ac:dyDescent="0.3">
      <c r="A253" t="s">
        <v>44</v>
      </c>
      <c r="C253" t="s">
        <v>47</v>
      </c>
    </row>
    <row r="254" spans="1:3" x14ac:dyDescent="0.3">
      <c r="A254" t="s">
        <v>47</v>
      </c>
      <c r="C254" t="s">
        <v>47</v>
      </c>
    </row>
    <row r="255" spans="1:3" x14ac:dyDescent="0.3">
      <c r="A255" t="s">
        <v>47</v>
      </c>
      <c r="C255" t="s">
        <v>47</v>
      </c>
    </row>
    <row r="256" spans="1:3" x14ac:dyDescent="0.3">
      <c r="A256" t="s">
        <v>47</v>
      </c>
      <c r="C256" t="s">
        <v>46</v>
      </c>
    </row>
    <row r="257" spans="1:3" x14ac:dyDescent="0.3">
      <c r="A257" t="s">
        <v>46</v>
      </c>
      <c r="C257" t="s">
        <v>48</v>
      </c>
    </row>
    <row r="258" spans="1:3" x14ac:dyDescent="0.3">
      <c r="A258" t="s">
        <v>48</v>
      </c>
      <c r="C258" t="s">
        <v>48</v>
      </c>
    </row>
    <row r="259" spans="1:3" x14ac:dyDescent="0.3">
      <c r="A259" t="s">
        <v>48</v>
      </c>
      <c r="C259" t="s">
        <v>44</v>
      </c>
    </row>
    <row r="260" spans="1:3" x14ac:dyDescent="0.3">
      <c r="A260" t="s">
        <v>44</v>
      </c>
      <c r="C260" t="s">
        <v>44</v>
      </c>
    </row>
    <row r="261" spans="1:3" x14ac:dyDescent="0.3">
      <c r="A261" t="s">
        <v>44</v>
      </c>
      <c r="C261" t="s">
        <v>47</v>
      </c>
    </row>
    <row r="262" spans="1:3" x14ac:dyDescent="0.3">
      <c r="A262" t="s">
        <v>47</v>
      </c>
      <c r="C262" t="s">
        <v>45</v>
      </c>
    </row>
    <row r="263" spans="1:3" x14ac:dyDescent="0.3">
      <c r="A263" t="s">
        <v>45</v>
      </c>
      <c r="C263" t="s">
        <v>45</v>
      </c>
    </row>
    <row r="264" spans="1:3" x14ac:dyDescent="0.3">
      <c r="A264" t="s">
        <v>45</v>
      </c>
      <c r="C264" t="s">
        <v>47</v>
      </c>
    </row>
    <row r="265" spans="1:3" x14ac:dyDescent="0.3">
      <c r="A265" t="s">
        <v>47</v>
      </c>
      <c r="C265" t="s">
        <v>44</v>
      </c>
    </row>
    <row r="266" spans="1:3" x14ac:dyDescent="0.3">
      <c r="A266" t="s">
        <v>44</v>
      </c>
      <c r="C266" t="s">
        <v>44</v>
      </c>
    </row>
    <row r="267" spans="1:3" x14ac:dyDescent="0.3">
      <c r="A267" t="s">
        <v>44</v>
      </c>
      <c r="C267" t="s">
        <v>47</v>
      </c>
    </row>
    <row r="268" spans="1:3" x14ac:dyDescent="0.3">
      <c r="A268" t="s">
        <v>47</v>
      </c>
      <c r="C268" t="s">
        <v>49</v>
      </c>
    </row>
    <row r="269" spans="1:3" x14ac:dyDescent="0.3">
      <c r="A269" t="s">
        <v>49</v>
      </c>
      <c r="C269" t="s">
        <v>46</v>
      </c>
    </row>
    <row r="270" spans="1:3" x14ac:dyDescent="0.3">
      <c r="A270" t="s">
        <v>46</v>
      </c>
      <c r="C270" t="s">
        <v>0</v>
      </c>
    </row>
    <row r="271" spans="1:3" x14ac:dyDescent="0.3">
      <c r="A271" t="s">
        <v>0</v>
      </c>
      <c r="C271" t="s">
        <v>46</v>
      </c>
    </row>
    <row r="272" spans="1:3" x14ac:dyDescent="0.3">
      <c r="A272" t="s">
        <v>46</v>
      </c>
      <c r="C272" t="s">
        <v>46</v>
      </c>
    </row>
    <row r="273" spans="1:3" x14ac:dyDescent="0.3">
      <c r="A273" t="s">
        <v>46</v>
      </c>
      <c r="C273" t="s">
        <v>45</v>
      </c>
    </row>
    <row r="274" spans="1:3" x14ac:dyDescent="0.3">
      <c r="A274" t="s">
        <v>45</v>
      </c>
      <c r="C274" t="s">
        <v>47</v>
      </c>
    </row>
    <row r="275" spans="1:3" x14ac:dyDescent="0.3">
      <c r="A275" t="s">
        <v>47</v>
      </c>
      <c r="C275" t="s">
        <v>44</v>
      </c>
    </row>
    <row r="276" spans="1:3" x14ac:dyDescent="0.3">
      <c r="A276" t="s">
        <v>44</v>
      </c>
      <c r="C276" t="s">
        <v>44</v>
      </c>
    </row>
    <row r="277" spans="1:3" x14ac:dyDescent="0.3">
      <c r="A277" t="s">
        <v>44</v>
      </c>
      <c r="C277" t="s">
        <v>44</v>
      </c>
    </row>
    <row r="278" spans="1:3" x14ac:dyDescent="0.3">
      <c r="A278" t="s">
        <v>44</v>
      </c>
      <c r="C278" t="s">
        <v>49</v>
      </c>
    </row>
    <row r="279" spans="1:3" x14ac:dyDescent="0.3">
      <c r="A279" t="s">
        <v>49</v>
      </c>
      <c r="C279" t="s">
        <v>45</v>
      </c>
    </row>
    <row r="280" spans="1:3" x14ac:dyDescent="0.3">
      <c r="A280" t="s">
        <v>45</v>
      </c>
      <c r="C280" t="s">
        <v>45</v>
      </c>
    </row>
    <row r="281" spans="1:3" x14ac:dyDescent="0.3">
      <c r="A281" t="s">
        <v>45</v>
      </c>
      <c r="C281" t="s">
        <v>45</v>
      </c>
    </row>
    <row r="282" spans="1:3" x14ac:dyDescent="0.3">
      <c r="A282" t="s">
        <v>45</v>
      </c>
      <c r="C282" t="s">
        <v>49</v>
      </c>
    </row>
    <row r="283" spans="1:3" x14ac:dyDescent="0.3">
      <c r="A283" t="s">
        <v>49</v>
      </c>
      <c r="C283" t="s">
        <v>44</v>
      </c>
    </row>
    <row r="284" spans="1:3" x14ac:dyDescent="0.3">
      <c r="A284" t="s">
        <v>44</v>
      </c>
      <c r="C284" t="s">
        <v>46</v>
      </c>
    </row>
    <row r="285" spans="1:3" x14ac:dyDescent="0.3">
      <c r="A285" t="s">
        <v>46</v>
      </c>
      <c r="C285" t="s">
        <v>45</v>
      </c>
    </row>
    <row r="286" spans="1:3" x14ac:dyDescent="0.3">
      <c r="A286" t="s">
        <v>45</v>
      </c>
      <c r="C286" t="s">
        <v>49</v>
      </c>
    </row>
    <row r="287" spans="1:3" x14ac:dyDescent="0.3">
      <c r="A287" t="s">
        <v>49</v>
      </c>
      <c r="C287" t="s">
        <v>45</v>
      </c>
    </row>
    <row r="288" spans="1:3" x14ac:dyDescent="0.3">
      <c r="A288" t="s">
        <v>45</v>
      </c>
      <c r="C288" t="s">
        <v>46</v>
      </c>
    </row>
    <row r="289" spans="1:3" x14ac:dyDescent="0.3">
      <c r="A289" t="s">
        <v>46</v>
      </c>
      <c r="C289" t="s">
        <v>44</v>
      </c>
    </row>
    <row r="290" spans="1:3" x14ac:dyDescent="0.3">
      <c r="A290" t="s">
        <v>44</v>
      </c>
      <c r="C290" t="s">
        <v>0</v>
      </c>
    </row>
    <row r="291" spans="1:3" x14ac:dyDescent="0.3">
      <c r="A291" t="s">
        <v>0</v>
      </c>
      <c r="C291" t="s">
        <v>46</v>
      </c>
    </row>
    <row r="292" spans="1:3" x14ac:dyDescent="0.3">
      <c r="A292" t="s">
        <v>46</v>
      </c>
      <c r="C292" t="s">
        <v>48</v>
      </c>
    </row>
    <row r="293" spans="1:3" x14ac:dyDescent="0.3">
      <c r="A293" t="s">
        <v>48</v>
      </c>
      <c r="C293" t="s">
        <v>46</v>
      </c>
    </row>
    <row r="294" spans="1:3" x14ac:dyDescent="0.3">
      <c r="A294" t="s">
        <v>46</v>
      </c>
      <c r="C294" t="s">
        <v>49</v>
      </c>
    </row>
    <row r="295" spans="1:3" x14ac:dyDescent="0.3">
      <c r="A295" t="s">
        <v>49</v>
      </c>
      <c r="C295" t="s">
        <v>46</v>
      </c>
    </row>
    <row r="296" spans="1:3" x14ac:dyDescent="0.3">
      <c r="A296" t="s">
        <v>46</v>
      </c>
      <c r="C296" t="s">
        <v>48</v>
      </c>
    </row>
    <row r="297" spans="1:3" x14ac:dyDescent="0.3">
      <c r="A297" t="s">
        <v>48</v>
      </c>
      <c r="C297" t="s">
        <v>46</v>
      </c>
    </row>
    <row r="298" spans="1:3" x14ac:dyDescent="0.3">
      <c r="A298" t="s">
        <v>46</v>
      </c>
      <c r="C298" t="s">
        <v>48</v>
      </c>
    </row>
    <row r="299" spans="1:3" x14ac:dyDescent="0.3">
      <c r="A299" t="s">
        <v>48</v>
      </c>
      <c r="C299" t="s">
        <v>44</v>
      </c>
    </row>
    <row r="300" spans="1:3" x14ac:dyDescent="0.3">
      <c r="A300" t="s">
        <v>44</v>
      </c>
      <c r="C300" t="s">
        <v>49</v>
      </c>
    </row>
    <row r="301" spans="1:3" x14ac:dyDescent="0.3">
      <c r="A301" t="s">
        <v>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7487-38AF-458B-B203-B0321CA1D7B7}">
  <dimension ref="A1:G150"/>
  <sheetViews>
    <sheetView workbookViewId="0">
      <selection activeCell="F20" sqref="F20"/>
    </sheetView>
  </sheetViews>
  <sheetFormatPr defaultRowHeight="14.4" x14ac:dyDescent="0.3"/>
  <cols>
    <col min="4" max="4" width="62.21875" customWidth="1"/>
    <col min="5" max="5" width="17.77734375" customWidth="1"/>
    <col min="6" max="6" width="26.6640625" customWidth="1"/>
    <col min="8" max="9" width="12" bestFit="1" customWidth="1"/>
  </cols>
  <sheetData>
    <row r="1" spans="1:7" x14ac:dyDescent="0.3">
      <c r="A1" s="1">
        <v>-210.8</v>
      </c>
      <c r="B1" s="1">
        <v>217.4</v>
      </c>
      <c r="D1" s="11">
        <v>1</v>
      </c>
    </row>
    <row r="2" spans="1:7" x14ac:dyDescent="0.3">
      <c r="A2" s="1">
        <v>-273.10000000000002</v>
      </c>
      <c r="B2" s="1">
        <v>218.5</v>
      </c>
      <c r="D2" t="s">
        <v>14</v>
      </c>
      <c r="E2">
        <f>CORREL(A:A,B:B)</f>
        <v>0.21121184717412358</v>
      </c>
    </row>
    <row r="3" spans="1:7" x14ac:dyDescent="0.3">
      <c r="A3" s="1">
        <v>-241</v>
      </c>
      <c r="B3" s="1">
        <v>161.69999999999999</v>
      </c>
      <c r="D3" s="11">
        <v>2</v>
      </c>
    </row>
    <row r="4" spans="1:7" ht="14.4" customHeight="1" x14ac:dyDescent="0.3">
      <c r="A4" s="1">
        <v>-188.4</v>
      </c>
      <c r="B4" s="1">
        <v>167.9</v>
      </c>
      <c r="D4" s="22" t="s">
        <v>314</v>
      </c>
      <c r="E4" s="20">
        <f>TTEST(A:A,B:B,1,3)</f>
        <v>2.5675301860967623E-221</v>
      </c>
      <c r="F4" s="12" t="s">
        <v>18</v>
      </c>
      <c r="G4" s="12" t="s">
        <v>17</v>
      </c>
    </row>
    <row r="5" spans="1:7" x14ac:dyDescent="0.3">
      <c r="A5" s="1">
        <v>-221.6</v>
      </c>
      <c r="B5" s="1">
        <v>202.9</v>
      </c>
      <c r="D5" s="22"/>
      <c r="E5" s="20"/>
      <c r="F5" s="23" t="s">
        <v>315</v>
      </c>
      <c r="G5" s="24" t="s">
        <v>15</v>
      </c>
    </row>
    <row r="6" spans="1:7" x14ac:dyDescent="0.3">
      <c r="A6" s="1">
        <v>-221.9</v>
      </c>
      <c r="B6" s="1">
        <v>184.8</v>
      </c>
      <c r="D6" s="22"/>
      <c r="E6" s="20"/>
      <c r="F6" s="23"/>
      <c r="G6" s="24"/>
    </row>
    <row r="7" spans="1:7" x14ac:dyDescent="0.3">
      <c r="A7" s="1">
        <v>-274.2</v>
      </c>
      <c r="B7" s="1">
        <v>196</v>
      </c>
      <c r="D7" s="22"/>
      <c r="E7" s="20"/>
      <c r="F7" s="23"/>
      <c r="G7" s="24"/>
    </row>
    <row r="8" spans="1:7" ht="14.4" customHeight="1" x14ac:dyDescent="0.3">
      <c r="A8" s="1">
        <v>-229.3</v>
      </c>
      <c r="B8" s="1">
        <v>183.3</v>
      </c>
      <c r="D8" s="22" t="s">
        <v>316</v>
      </c>
      <c r="E8" s="20">
        <f>IF(E4&lt;F8,1,0)</f>
        <v>1</v>
      </c>
      <c r="F8" s="21">
        <v>0.1</v>
      </c>
    </row>
    <row r="9" spans="1:7" x14ac:dyDescent="0.3">
      <c r="A9" s="1">
        <v>-217.7</v>
      </c>
      <c r="B9" s="1">
        <v>189.9</v>
      </c>
      <c r="D9" s="22"/>
      <c r="E9" s="20"/>
      <c r="F9" s="21"/>
    </row>
    <row r="10" spans="1:7" x14ac:dyDescent="0.3">
      <c r="A10" s="1">
        <v>-207.4</v>
      </c>
      <c r="B10" s="1">
        <v>169</v>
      </c>
      <c r="D10" s="22"/>
      <c r="E10" s="20"/>
      <c r="F10" s="21"/>
    </row>
    <row r="11" spans="1:7" ht="14.4" customHeight="1" x14ac:dyDescent="0.3">
      <c r="A11" s="1">
        <v>-271.7</v>
      </c>
      <c r="B11" s="1">
        <v>171.7</v>
      </c>
      <c r="D11" s="11">
        <v>3</v>
      </c>
    </row>
    <row r="12" spans="1:7" x14ac:dyDescent="0.3">
      <c r="A12" s="1">
        <v>-241.9</v>
      </c>
      <c r="B12" s="1">
        <v>177.8</v>
      </c>
      <c r="D12" s="22" t="s">
        <v>317</v>
      </c>
      <c r="E12" s="20">
        <f>FTEST(A:A,B:B)</f>
        <v>0.8935642823997747</v>
      </c>
      <c r="F12" s="12" t="s">
        <v>18</v>
      </c>
    </row>
    <row r="13" spans="1:7" x14ac:dyDescent="0.3">
      <c r="A13" s="1">
        <v>-263.8</v>
      </c>
      <c r="B13" s="1">
        <v>191.2</v>
      </c>
      <c r="D13" s="22"/>
      <c r="E13" s="20"/>
      <c r="F13" s="23" t="s">
        <v>19</v>
      </c>
    </row>
    <row r="14" spans="1:7" ht="14.4" customHeight="1" x14ac:dyDescent="0.3">
      <c r="A14" s="1">
        <v>-252.3</v>
      </c>
      <c r="B14" s="1">
        <v>160.1</v>
      </c>
      <c r="D14" s="22"/>
      <c r="E14" s="20"/>
      <c r="F14" s="23"/>
    </row>
    <row r="15" spans="1:7" ht="14.4" customHeight="1" x14ac:dyDescent="0.3">
      <c r="A15" s="1">
        <v>-236.7</v>
      </c>
      <c r="B15" s="1">
        <v>154.1</v>
      </c>
      <c r="D15" s="22" t="s">
        <v>318</v>
      </c>
      <c r="E15" s="20">
        <f>IF(E12&lt;F15,1,0)</f>
        <v>0</v>
      </c>
      <c r="F15" s="21">
        <v>0.1</v>
      </c>
    </row>
    <row r="16" spans="1:7" x14ac:dyDescent="0.3">
      <c r="A16" s="1">
        <v>-266.8</v>
      </c>
      <c r="B16" s="1">
        <v>219.6</v>
      </c>
      <c r="D16" s="22"/>
      <c r="E16" s="20"/>
      <c r="F16" s="21"/>
    </row>
    <row r="17" spans="1:6" x14ac:dyDescent="0.3">
      <c r="A17" s="1">
        <v>-196.6</v>
      </c>
      <c r="B17" s="1">
        <v>213.4</v>
      </c>
      <c r="D17" s="22"/>
      <c r="E17" s="20"/>
      <c r="F17" s="21"/>
    </row>
    <row r="18" spans="1:6" x14ac:dyDescent="0.3">
      <c r="A18" s="1">
        <v>-273.3</v>
      </c>
      <c r="B18" s="1">
        <v>144</v>
      </c>
    </row>
    <row r="19" spans="1:6" x14ac:dyDescent="0.3">
      <c r="A19" s="1">
        <v>-256.8</v>
      </c>
      <c r="B19" s="1">
        <v>166.6</v>
      </c>
    </row>
    <row r="20" spans="1:6" x14ac:dyDescent="0.3">
      <c r="A20" s="1">
        <v>-188.3</v>
      </c>
      <c r="B20" s="1">
        <v>169.1</v>
      </c>
    </row>
    <row r="21" spans="1:6" x14ac:dyDescent="0.3">
      <c r="A21" s="1">
        <v>-227.1</v>
      </c>
      <c r="B21" s="1">
        <v>201.5</v>
      </c>
    </row>
    <row r="22" spans="1:6" x14ac:dyDescent="0.3">
      <c r="A22" s="1">
        <v>-239.1</v>
      </c>
      <c r="B22" s="1">
        <v>167.6</v>
      </c>
    </row>
    <row r="23" spans="1:6" x14ac:dyDescent="0.3">
      <c r="A23" s="1">
        <v>-233.9</v>
      </c>
      <c r="B23" s="1">
        <v>219.2</v>
      </c>
    </row>
    <row r="24" spans="1:6" x14ac:dyDescent="0.3">
      <c r="A24" s="1">
        <v>-255.9</v>
      </c>
      <c r="B24" s="1">
        <v>196.2</v>
      </c>
    </row>
    <row r="25" spans="1:6" x14ac:dyDescent="0.3">
      <c r="A25" s="1">
        <v>-245.4</v>
      </c>
      <c r="B25" s="1">
        <v>160.80000000000001</v>
      </c>
      <c r="D25" s="13"/>
      <c r="E25" s="14"/>
      <c r="F25" s="14"/>
    </row>
    <row r="26" spans="1:6" x14ac:dyDescent="0.3">
      <c r="A26" s="1">
        <v>-214.8</v>
      </c>
      <c r="B26" s="1">
        <v>163.30000000000001</v>
      </c>
      <c r="D26" s="15"/>
      <c r="E26" s="16"/>
      <c r="F26" s="16"/>
    </row>
    <row r="27" spans="1:6" x14ac:dyDescent="0.3">
      <c r="A27" s="1">
        <v>-214.5</v>
      </c>
      <c r="B27" s="1">
        <v>189.4</v>
      </c>
      <c r="D27" s="15"/>
      <c r="E27" s="16"/>
      <c r="F27" s="16"/>
    </row>
    <row r="28" spans="1:6" x14ac:dyDescent="0.3">
      <c r="A28" s="1">
        <v>-231.7</v>
      </c>
      <c r="B28" s="1">
        <v>154.5</v>
      </c>
      <c r="D28" s="15"/>
      <c r="E28" s="16"/>
      <c r="F28" s="16"/>
    </row>
    <row r="29" spans="1:6" x14ac:dyDescent="0.3">
      <c r="A29" s="1">
        <v>-216.3</v>
      </c>
      <c r="B29" s="1">
        <v>168</v>
      </c>
      <c r="D29" s="15"/>
      <c r="E29" s="16"/>
      <c r="F29" s="16"/>
    </row>
    <row r="30" spans="1:6" x14ac:dyDescent="0.3">
      <c r="A30" s="1">
        <v>-273.2</v>
      </c>
      <c r="B30" s="1">
        <v>186.1</v>
      </c>
      <c r="D30" s="15"/>
      <c r="E30" s="16"/>
      <c r="F30" s="16"/>
    </row>
    <row r="31" spans="1:6" x14ac:dyDescent="0.3">
      <c r="A31" s="1">
        <v>-285</v>
      </c>
      <c r="B31" s="1">
        <v>222.4</v>
      </c>
    </row>
    <row r="32" spans="1:6" x14ac:dyDescent="0.3">
      <c r="A32" s="1">
        <v>-237.8</v>
      </c>
      <c r="B32" s="1">
        <v>171.5</v>
      </c>
    </row>
    <row r="33" spans="1:2" x14ac:dyDescent="0.3">
      <c r="A33" s="1">
        <v>-237</v>
      </c>
      <c r="B33" s="1">
        <v>176.4</v>
      </c>
    </row>
    <row r="34" spans="1:2" x14ac:dyDescent="0.3">
      <c r="A34" s="1">
        <v>-276.10000000000002</v>
      </c>
      <c r="B34" s="1">
        <v>145.80000000000001</v>
      </c>
    </row>
    <row r="35" spans="1:2" x14ac:dyDescent="0.3">
      <c r="A35" s="1">
        <v>-278.60000000000002</v>
      </c>
      <c r="B35" s="1">
        <v>244.1</v>
      </c>
    </row>
    <row r="36" spans="1:2" x14ac:dyDescent="0.3">
      <c r="A36" s="1">
        <v>-252.7</v>
      </c>
      <c r="B36" s="1">
        <v>190.8</v>
      </c>
    </row>
    <row r="37" spans="1:2" x14ac:dyDescent="0.3">
      <c r="A37" s="1">
        <v>-231.8</v>
      </c>
      <c r="B37" s="1">
        <v>170.6</v>
      </c>
    </row>
    <row r="38" spans="1:2" x14ac:dyDescent="0.3">
      <c r="A38" s="1">
        <v>-239.5</v>
      </c>
      <c r="B38" s="1">
        <v>211.7</v>
      </c>
    </row>
    <row r="39" spans="1:2" x14ac:dyDescent="0.3">
      <c r="A39" s="1">
        <v>-261.10000000000002</v>
      </c>
      <c r="B39" s="1">
        <v>197.1</v>
      </c>
    </row>
    <row r="40" spans="1:2" x14ac:dyDescent="0.3">
      <c r="A40" s="1">
        <v>-228.3</v>
      </c>
      <c r="B40" s="1">
        <v>211.6</v>
      </c>
    </row>
    <row r="41" spans="1:2" x14ac:dyDescent="0.3">
      <c r="A41" s="1">
        <v>-247.3</v>
      </c>
      <c r="B41" s="1">
        <v>183.6</v>
      </c>
    </row>
    <row r="42" spans="1:2" x14ac:dyDescent="0.3">
      <c r="A42" s="1">
        <v>-251.5</v>
      </c>
      <c r="B42" s="1">
        <v>211.1</v>
      </c>
    </row>
    <row r="43" spans="1:2" x14ac:dyDescent="0.3">
      <c r="A43" s="1">
        <v>-208.5</v>
      </c>
      <c r="B43" s="1">
        <v>241.5</v>
      </c>
    </row>
    <row r="44" spans="1:2" x14ac:dyDescent="0.3">
      <c r="A44" s="1">
        <v>-274.2</v>
      </c>
      <c r="B44" s="1">
        <v>200.5</v>
      </c>
    </row>
    <row r="45" spans="1:2" x14ac:dyDescent="0.3">
      <c r="A45" s="1">
        <v>-203.2</v>
      </c>
      <c r="B45" s="1">
        <v>190.1</v>
      </c>
    </row>
    <row r="46" spans="1:2" x14ac:dyDescent="0.3">
      <c r="A46" s="1">
        <v>-272</v>
      </c>
      <c r="B46" s="1">
        <v>158.69999999999999</v>
      </c>
    </row>
    <row r="47" spans="1:2" x14ac:dyDescent="0.3">
      <c r="A47" s="1">
        <v>-276.5</v>
      </c>
      <c r="B47" s="1">
        <v>136</v>
      </c>
    </row>
    <row r="48" spans="1:2" x14ac:dyDescent="0.3">
      <c r="A48" s="1">
        <v>-238.2</v>
      </c>
      <c r="B48" s="1">
        <v>227.6</v>
      </c>
    </row>
    <row r="49" spans="1:2" x14ac:dyDescent="0.3">
      <c r="A49" s="1">
        <v>-257.7</v>
      </c>
      <c r="B49" s="1">
        <v>211</v>
      </c>
    </row>
    <row r="50" spans="1:2" x14ac:dyDescent="0.3">
      <c r="A50" s="1">
        <v>-245.9</v>
      </c>
      <c r="B50" s="1">
        <v>172.7</v>
      </c>
    </row>
    <row r="51" spans="1:2" x14ac:dyDescent="0.3">
      <c r="A51" s="1">
        <v>-252.2</v>
      </c>
      <c r="B51" s="1">
        <v>248.4</v>
      </c>
    </row>
    <row r="52" spans="1:2" x14ac:dyDescent="0.3">
      <c r="A52" s="1">
        <v>-219.7</v>
      </c>
      <c r="B52" s="1">
        <v>244.4</v>
      </c>
    </row>
    <row r="53" spans="1:2" x14ac:dyDescent="0.3">
      <c r="A53" s="1">
        <v>-239.8</v>
      </c>
      <c r="B53" s="1">
        <v>211.4</v>
      </c>
    </row>
    <row r="54" spans="1:2" x14ac:dyDescent="0.3">
      <c r="A54" s="1">
        <v>-262.2</v>
      </c>
      <c r="B54" s="1">
        <v>207.5</v>
      </c>
    </row>
    <row r="55" spans="1:2" x14ac:dyDescent="0.3">
      <c r="A55" s="1">
        <v>-218.9</v>
      </c>
      <c r="B55" s="1">
        <v>208.1</v>
      </c>
    </row>
    <row r="56" spans="1:2" x14ac:dyDescent="0.3">
      <c r="A56" s="1">
        <v>-189.2</v>
      </c>
      <c r="B56" s="1">
        <v>200.2</v>
      </c>
    </row>
    <row r="57" spans="1:2" x14ac:dyDescent="0.3">
      <c r="A57" s="1">
        <v>-270.89999999999998</v>
      </c>
      <c r="B57" s="1">
        <v>148.4</v>
      </c>
    </row>
    <row r="58" spans="1:2" x14ac:dyDescent="0.3">
      <c r="A58" s="1">
        <v>-277.8</v>
      </c>
      <c r="B58" s="1">
        <v>165.5</v>
      </c>
    </row>
    <row r="59" spans="1:2" x14ac:dyDescent="0.3">
      <c r="A59" s="1">
        <v>-256.5</v>
      </c>
      <c r="B59" s="1">
        <v>173.6</v>
      </c>
    </row>
    <row r="60" spans="1:2" x14ac:dyDescent="0.3">
      <c r="A60" s="1">
        <v>-267.10000000000002</v>
      </c>
      <c r="B60" s="1">
        <v>194.2</v>
      </c>
    </row>
    <row r="61" spans="1:2" x14ac:dyDescent="0.3">
      <c r="A61" s="1">
        <v>-214.3</v>
      </c>
      <c r="B61" s="1">
        <v>209.8</v>
      </c>
    </row>
    <row r="62" spans="1:2" x14ac:dyDescent="0.3">
      <c r="A62" s="1">
        <v>-261.7</v>
      </c>
      <c r="B62" s="1">
        <v>172.1</v>
      </c>
    </row>
    <row r="63" spans="1:2" x14ac:dyDescent="0.3">
      <c r="A63" s="1">
        <v>-214.1</v>
      </c>
      <c r="B63" s="1">
        <v>205.2</v>
      </c>
    </row>
    <row r="64" spans="1:2" x14ac:dyDescent="0.3">
      <c r="A64" s="1">
        <v>-276.89999999999998</v>
      </c>
      <c r="B64" s="1">
        <v>188.7</v>
      </c>
    </row>
    <row r="65" spans="1:2" x14ac:dyDescent="0.3">
      <c r="A65" s="1">
        <v>-218.2</v>
      </c>
      <c r="B65" s="1">
        <v>205.8</v>
      </c>
    </row>
    <row r="66" spans="1:2" x14ac:dyDescent="0.3">
      <c r="A66" s="1">
        <v>-283</v>
      </c>
      <c r="B66" s="1">
        <v>169.7</v>
      </c>
    </row>
    <row r="67" spans="1:2" x14ac:dyDescent="0.3">
      <c r="A67" s="1">
        <v>-258.5</v>
      </c>
      <c r="B67" s="1">
        <v>194.2</v>
      </c>
    </row>
    <row r="68" spans="1:2" x14ac:dyDescent="0.3">
      <c r="A68" s="1">
        <v>-286.39999999999998</v>
      </c>
      <c r="B68" s="1">
        <v>140.1</v>
      </c>
    </row>
    <row r="69" spans="1:2" x14ac:dyDescent="0.3">
      <c r="A69" s="1">
        <v>-246.8</v>
      </c>
      <c r="B69" s="1">
        <v>187.4</v>
      </c>
    </row>
    <row r="70" spans="1:2" x14ac:dyDescent="0.3">
      <c r="A70" s="1">
        <v>-257.39999999999998</v>
      </c>
      <c r="B70" s="1">
        <v>180.4</v>
      </c>
    </row>
    <row r="71" spans="1:2" x14ac:dyDescent="0.3">
      <c r="A71" s="1">
        <v>-176.5</v>
      </c>
      <c r="B71" s="1">
        <v>205.8</v>
      </c>
    </row>
    <row r="72" spans="1:2" x14ac:dyDescent="0.3">
      <c r="A72" s="1">
        <v>-276.2</v>
      </c>
      <c r="B72" s="1">
        <v>168.4</v>
      </c>
    </row>
    <row r="73" spans="1:2" x14ac:dyDescent="0.3">
      <c r="A73" s="1">
        <v>-318.60000000000002</v>
      </c>
      <c r="B73" s="1">
        <v>203</v>
      </c>
    </row>
    <row r="74" spans="1:2" x14ac:dyDescent="0.3">
      <c r="A74" s="1">
        <v>-214.9</v>
      </c>
      <c r="B74" s="1">
        <v>134</v>
      </c>
    </row>
    <row r="75" spans="1:2" x14ac:dyDescent="0.3">
      <c r="A75" s="1">
        <v>-257.8</v>
      </c>
      <c r="B75" s="1">
        <v>175</v>
      </c>
    </row>
    <row r="76" spans="1:2" x14ac:dyDescent="0.3">
      <c r="A76" s="1">
        <v>-236.6</v>
      </c>
      <c r="B76" s="1">
        <v>173.3</v>
      </c>
    </row>
    <row r="77" spans="1:2" x14ac:dyDescent="0.3">
      <c r="A77" s="1">
        <v>-218.2</v>
      </c>
      <c r="B77" s="1">
        <v>199.6</v>
      </c>
    </row>
    <row r="78" spans="1:2" x14ac:dyDescent="0.3">
      <c r="A78" s="1">
        <v>-213.5</v>
      </c>
      <c r="B78" s="1">
        <v>225.7</v>
      </c>
    </row>
    <row r="79" spans="1:2" x14ac:dyDescent="0.3">
      <c r="A79" s="1">
        <v>-197.9</v>
      </c>
      <c r="B79" s="1">
        <v>238.3</v>
      </c>
    </row>
    <row r="80" spans="1:2" x14ac:dyDescent="0.3">
      <c r="A80" s="1">
        <v>-202.8</v>
      </c>
      <c r="B80" s="1">
        <v>166.2</v>
      </c>
    </row>
    <row r="81" spans="1:2" x14ac:dyDescent="0.3">
      <c r="A81" s="1">
        <v>-277.60000000000002</v>
      </c>
      <c r="B81" s="1">
        <v>183.2</v>
      </c>
    </row>
    <row r="82" spans="1:2" x14ac:dyDescent="0.3">
      <c r="A82" s="1">
        <v>-236.3</v>
      </c>
      <c r="B82" s="1">
        <v>175</v>
      </c>
    </row>
    <row r="83" spans="1:2" x14ac:dyDescent="0.3">
      <c r="A83" s="1">
        <v>-245</v>
      </c>
      <c r="B83" s="1">
        <v>181</v>
      </c>
    </row>
    <row r="84" spans="1:2" x14ac:dyDescent="0.3">
      <c r="A84" s="1">
        <v>-208.7</v>
      </c>
      <c r="B84" s="1">
        <v>185.6</v>
      </c>
    </row>
    <row r="85" spans="1:2" x14ac:dyDescent="0.3">
      <c r="A85" s="1">
        <v>-266.89999999999998</v>
      </c>
      <c r="B85" s="1">
        <v>89.6</v>
      </c>
    </row>
    <row r="86" spans="1:2" x14ac:dyDescent="0.3">
      <c r="A86" s="1">
        <v>-249.2</v>
      </c>
      <c r="B86" s="1">
        <v>153.19999999999999</v>
      </c>
    </row>
    <row r="87" spans="1:2" x14ac:dyDescent="0.3">
      <c r="A87" s="1">
        <v>-238.3</v>
      </c>
      <c r="B87" s="1">
        <v>173.7</v>
      </c>
    </row>
    <row r="88" spans="1:2" x14ac:dyDescent="0.3">
      <c r="A88" s="1">
        <v>-257.39999999999998</v>
      </c>
      <c r="B88" s="1">
        <v>177</v>
      </c>
    </row>
    <row r="89" spans="1:2" x14ac:dyDescent="0.3">
      <c r="A89" s="1">
        <v>-260.5</v>
      </c>
      <c r="B89" s="1">
        <v>149.80000000000001</v>
      </c>
    </row>
    <row r="90" spans="1:2" x14ac:dyDescent="0.3">
      <c r="A90" s="1">
        <v>-219.1</v>
      </c>
      <c r="B90" s="1">
        <v>178</v>
      </c>
    </row>
    <row r="91" spans="1:2" x14ac:dyDescent="0.3">
      <c r="A91" s="1">
        <v>-246.2</v>
      </c>
      <c r="B91" s="1">
        <v>169.6</v>
      </c>
    </row>
    <row r="92" spans="1:2" x14ac:dyDescent="0.3">
      <c r="A92" s="1">
        <v>-301.5</v>
      </c>
      <c r="B92" s="1">
        <v>171.3</v>
      </c>
    </row>
    <row r="93" spans="1:2" x14ac:dyDescent="0.3">
      <c r="A93" s="1">
        <v>-222.7</v>
      </c>
      <c r="B93" s="1">
        <v>206.6</v>
      </c>
    </row>
    <row r="94" spans="1:2" x14ac:dyDescent="0.3">
      <c r="A94" s="1">
        <v>-238.1</v>
      </c>
      <c r="B94" s="1">
        <v>184.1</v>
      </c>
    </row>
    <row r="95" spans="1:2" x14ac:dyDescent="0.3">
      <c r="A95" s="1">
        <v>-201.9</v>
      </c>
      <c r="B95" s="1">
        <v>210</v>
      </c>
    </row>
    <row r="96" spans="1:2" x14ac:dyDescent="0.3">
      <c r="A96" s="1">
        <v>-262.7</v>
      </c>
      <c r="B96" s="1">
        <v>188.8</v>
      </c>
    </row>
    <row r="97" spans="1:2" x14ac:dyDescent="0.3">
      <c r="A97" s="1">
        <v>-225.6</v>
      </c>
      <c r="B97" s="1">
        <v>141</v>
      </c>
    </row>
    <row r="98" spans="1:2" x14ac:dyDescent="0.3">
      <c r="A98" s="1">
        <v>-271</v>
      </c>
      <c r="B98" s="1">
        <v>169.2</v>
      </c>
    </row>
    <row r="99" spans="1:2" x14ac:dyDescent="0.3">
      <c r="A99" s="1">
        <v>-227.9</v>
      </c>
      <c r="B99" s="1">
        <v>240.1</v>
      </c>
    </row>
    <row r="100" spans="1:2" x14ac:dyDescent="0.3">
      <c r="A100" s="1">
        <v>-224.4</v>
      </c>
      <c r="B100" s="1">
        <v>224.3</v>
      </c>
    </row>
    <row r="101" spans="1:2" x14ac:dyDescent="0.3">
      <c r="A101" s="1">
        <v>-244</v>
      </c>
      <c r="B101" s="1">
        <v>241.9</v>
      </c>
    </row>
    <row r="102" spans="1:2" x14ac:dyDescent="0.3">
      <c r="A102" s="1">
        <v>-257.10000000000002</v>
      </c>
      <c r="B102" s="1">
        <v>182.9</v>
      </c>
    </row>
    <row r="103" spans="1:2" x14ac:dyDescent="0.3">
      <c r="A103" s="1">
        <v>-260</v>
      </c>
      <c r="B103" s="1">
        <v>189.1</v>
      </c>
    </row>
    <row r="104" spans="1:2" x14ac:dyDescent="0.3">
      <c r="A104" s="1">
        <v>-258.8</v>
      </c>
      <c r="B104" s="1">
        <v>182.7</v>
      </c>
    </row>
    <row r="105" spans="1:2" x14ac:dyDescent="0.3">
      <c r="A105" s="1">
        <v>-206</v>
      </c>
      <c r="B105" s="1">
        <v>174.4</v>
      </c>
    </row>
    <row r="106" spans="1:2" x14ac:dyDescent="0.3">
      <c r="A106" s="1">
        <v>-265.39999999999998</v>
      </c>
      <c r="B106" s="1">
        <v>172.4</v>
      </c>
    </row>
    <row r="107" spans="1:2" x14ac:dyDescent="0.3">
      <c r="A107" s="1">
        <v>-261.39999999999998</v>
      </c>
      <c r="B107" s="1">
        <v>194.3</v>
      </c>
    </row>
    <row r="108" spans="1:2" x14ac:dyDescent="0.3">
      <c r="A108" s="1">
        <v>-277.39999999999998</v>
      </c>
      <c r="B108" s="1">
        <v>208.8</v>
      </c>
    </row>
    <row r="109" spans="1:2" x14ac:dyDescent="0.3">
      <c r="A109" s="1">
        <v>-201.8</v>
      </c>
      <c r="B109" s="1">
        <v>227.6</v>
      </c>
    </row>
    <row r="110" spans="1:2" x14ac:dyDescent="0.3">
      <c r="A110" s="1">
        <v>-208.3</v>
      </c>
      <c r="B110" s="1">
        <v>202.4</v>
      </c>
    </row>
    <row r="111" spans="1:2" x14ac:dyDescent="0.3">
      <c r="A111" s="1">
        <v>-285.39999999999998</v>
      </c>
      <c r="B111" s="1">
        <v>136.1</v>
      </c>
    </row>
    <row r="112" spans="1:2" x14ac:dyDescent="0.3">
      <c r="A112" s="1">
        <v>-187.8</v>
      </c>
      <c r="B112" s="1">
        <v>169.6</v>
      </c>
    </row>
    <row r="113" spans="1:2" x14ac:dyDescent="0.3">
      <c r="A113" s="1">
        <v>-242.4</v>
      </c>
      <c r="B113" s="1">
        <v>145.5</v>
      </c>
    </row>
    <row r="114" spans="1:2" x14ac:dyDescent="0.3">
      <c r="A114" s="1">
        <v>-243.4</v>
      </c>
      <c r="B114" s="1">
        <v>241.7</v>
      </c>
    </row>
    <row r="115" spans="1:2" x14ac:dyDescent="0.3">
      <c r="A115" s="1">
        <v>-236</v>
      </c>
      <c r="B115" s="1">
        <v>185.8</v>
      </c>
    </row>
    <row r="116" spans="1:2" x14ac:dyDescent="0.3">
      <c r="A116" s="1">
        <v>-230.4</v>
      </c>
      <c r="B116" s="1">
        <v>196.6</v>
      </c>
    </row>
    <row r="117" spans="1:2" x14ac:dyDescent="0.3">
      <c r="A117" s="1">
        <v>-257.60000000000002</v>
      </c>
      <c r="B117" s="1">
        <v>213.9</v>
      </c>
    </row>
    <row r="118" spans="1:2" x14ac:dyDescent="0.3">
      <c r="A118" s="1">
        <v>-290.7</v>
      </c>
      <c r="B118" s="1">
        <v>157.30000000000001</v>
      </c>
    </row>
    <row r="119" spans="1:2" x14ac:dyDescent="0.3">
      <c r="A119" s="1">
        <v>-247.8</v>
      </c>
      <c r="B119" s="1">
        <v>214.9</v>
      </c>
    </row>
    <row r="120" spans="1:2" x14ac:dyDescent="0.3">
      <c r="A120" s="1">
        <v>-269.2</v>
      </c>
      <c r="B120" s="1">
        <v>223.6</v>
      </c>
    </row>
    <row r="121" spans="1:2" x14ac:dyDescent="0.3">
      <c r="A121" s="1">
        <v>-240.7</v>
      </c>
      <c r="B121" s="1">
        <v>188</v>
      </c>
    </row>
    <row r="122" spans="1:2" x14ac:dyDescent="0.3">
      <c r="A122" s="1">
        <v>-230.1</v>
      </c>
      <c r="B122" s="1">
        <v>188.6</v>
      </c>
    </row>
    <row r="123" spans="1:2" x14ac:dyDescent="0.3">
      <c r="A123" s="1">
        <v>-232.5</v>
      </c>
      <c r="B123" s="1">
        <v>196</v>
      </c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32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32"/>
    </row>
    <row r="134" spans="1:2" x14ac:dyDescent="0.3">
      <c r="A134" s="1"/>
      <c r="B134" s="1"/>
    </row>
    <row r="135" spans="1:2" x14ac:dyDescent="0.3">
      <c r="A135" s="32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32"/>
    </row>
    <row r="149" spans="1:2" x14ac:dyDescent="0.3">
      <c r="A149" s="1"/>
      <c r="B149" s="1"/>
    </row>
    <row r="150" spans="1:2" x14ac:dyDescent="0.3">
      <c r="A150" s="1"/>
      <c r="B150" s="1"/>
    </row>
  </sheetData>
  <mergeCells count="13">
    <mergeCell ref="E4:E7"/>
    <mergeCell ref="F5:F7"/>
    <mergeCell ref="G5:G7"/>
    <mergeCell ref="D4:D7"/>
    <mergeCell ref="D15:D17"/>
    <mergeCell ref="E15:E17"/>
    <mergeCell ref="F15:F17"/>
    <mergeCell ref="D8:D10"/>
    <mergeCell ref="E8:E10"/>
    <mergeCell ref="F8:F10"/>
    <mergeCell ref="D12:D14"/>
    <mergeCell ref="E12:E14"/>
    <mergeCell ref="F13:F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BF56-5B01-4FFB-BA69-9A6241B1294A}">
  <dimension ref="A1:E151"/>
  <sheetViews>
    <sheetView workbookViewId="0">
      <selection activeCell="H150" sqref="H150"/>
    </sheetView>
  </sheetViews>
  <sheetFormatPr defaultRowHeight="14.4" x14ac:dyDescent="0.3"/>
  <cols>
    <col min="1" max="2" width="12.33203125" bestFit="1" customWidth="1"/>
    <col min="4" max="5" width="8.88671875" style="32"/>
  </cols>
  <sheetData>
    <row r="1" spans="1:5" x14ac:dyDescent="0.3">
      <c r="A1" t="s">
        <v>21</v>
      </c>
      <c r="B1" t="s">
        <v>22</v>
      </c>
      <c r="D1" s="32" t="s">
        <v>0</v>
      </c>
      <c r="E1" s="32" t="s">
        <v>54</v>
      </c>
    </row>
    <row r="2" spans="1:5" x14ac:dyDescent="0.3">
      <c r="A2" s="1" t="s">
        <v>0</v>
      </c>
      <c r="B2" s="1" t="s">
        <v>54</v>
      </c>
      <c r="D2" s="32" t="s">
        <v>55</v>
      </c>
      <c r="E2" s="32" t="s">
        <v>56</v>
      </c>
    </row>
    <row r="3" spans="1:5" x14ac:dyDescent="0.3">
      <c r="A3" s="1" t="s">
        <v>55</v>
      </c>
      <c r="B3" s="1" t="s">
        <v>56</v>
      </c>
      <c r="D3" s="32" t="s">
        <v>57</v>
      </c>
      <c r="E3" s="32" t="s">
        <v>0</v>
      </c>
    </row>
    <row r="4" spans="1:5" x14ac:dyDescent="0.3">
      <c r="A4" s="1" t="s">
        <v>57</v>
      </c>
      <c r="B4" s="1" t="s">
        <v>0</v>
      </c>
      <c r="D4" s="32" t="s">
        <v>58</v>
      </c>
      <c r="E4" s="32" t="s">
        <v>59</v>
      </c>
    </row>
    <row r="5" spans="1:5" x14ac:dyDescent="0.3">
      <c r="A5" s="1" t="s">
        <v>58</v>
      </c>
      <c r="B5" s="1" t="s">
        <v>59</v>
      </c>
      <c r="D5" s="32" t="s">
        <v>0</v>
      </c>
      <c r="E5" s="32" t="s">
        <v>60</v>
      </c>
    </row>
    <row r="6" spans="1:5" x14ac:dyDescent="0.3">
      <c r="A6" s="1" t="s">
        <v>0</v>
      </c>
      <c r="B6" s="1" t="s">
        <v>60</v>
      </c>
      <c r="D6" s="32" t="s">
        <v>61</v>
      </c>
      <c r="E6" s="32" t="s">
        <v>62</v>
      </c>
    </row>
    <row r="7" spans="1:5" x14ac:dyDescent="0.3">
      <c r="A7" s="1" t="s">
        <v>61</v>
      </c>
      <c r="B7" s="1" t="s">
        <v>62</v>
      </c>
      <c r="D7" s="32" t="s">
        <v>63</v>
      </c>
      <c r="E7" s="32" t="s">
        <v>64</v>
      </c>
    </row>
    <row r="8" spans="1:5" x14ac:dyDescent="0.3">
      <c r="A8" s="1" t="s">
        <v>63</v>
      </c>
      <c r="B8" s="1" t="s">
        <v>64</v>
      </c>
      <c r="D8" s="32" t="s">
        <v>65</v>
      </c>
      <c r="E8" s="32" t="s">
        <v>66</v>
      </c>
    </row>
    <row r="9" spans="1:5" x14ac:dyDescent="0.3">
      <c r="A9" s="1" t="s">
        <v>65</v>
      </c>
      <c r="B9" s="1" t="s">
        <v>66</v>
      </c>
      <c r="D9" s="32" t="s">
        <v>67</v>
      </c>
      <c r="E9" s="32" t="s">
        <v>68</v>
      </c>
    </row>
    <row r="10" spans="1:5" x14ac:dyDescent="0.3">
      <c r="A10" s="1" t="s">
        <v>67</v>
      </c>
      <c r="B10" s="1" t="s">
        <v>68</v>
      </c>
      <c r="D10" s="32" t="s">
        <v>0</v>
      </c>
      <c r="E10" s="32" t="s">
        <v>69</v>
      </c>
    </row>
    <row r="11" spans="1:5" x14ac:dyDescent="0.3">
      <c r="A11" s="1" t="s">
        <v>0</v>
      </c>
      <c r="B11" s="1" t="s">
        <v>69</v>
      </c>
      <c r="D11" s="32" t="s">
        <v>70</v>
      </c>
      <c r="E11" s="32" t="s">
        <v>71</v>
      </c>
    </row>
    <row r="12" spans="1:5" x14ac:dyDescent="0.3">
      <c r="A12" s="1" t="s">
        <v>70</v>
      </c>
      <c r="B12" s="1" t="s">
        <v>71</v>
      </c>
      <c r="D12" s="32" t="s">
        <v>72</v>
      </c>
      <c r="E12" s="32" t="s">
        <v>73</v>
      </c>
    </row>
    <row r="13" spans="1:5" x14ac:dyDescent="0.3">
      <c r="A13" s="1" t="s">
        <v>72</v>
      </c>
      <c r="B13" s="1" t="s">
        <v>73</v>
      </c>
      <c r="D13" s="32" t="s">
        <v>74</v>
      </c>
      <c r="E13" s="32" t="s">
        <v>75</v>
      </c>
    </row>
    <row r="14" spans="1:5" x14ac:dyDescent="0.3">
      <c r="A14" s="1" t="s">
        <v>74</v>
      </c>
      <c r="B14" s="1" t="s">
        <v>75</v>
      </c>
      <c r="D14" s="32" t="s">
        <v>76</v>
      </c>
      <c r="E14" s="32" t="s">
        <v>77</v>
      </c>
    </row>
    <row r="15" spans="1:5" x14ac:dyDescent="0.3">
      <c r="A15" s="1" t="s">
        <v>76</v>
      </c>
      <c r="B15" s="1" t="s">
        <v>77</v>
      </c>
      <c r="D15" s="32" t="s">
        <v>0</v>
      </c>
      <c r="E15" s="32" t="s">
        <v>78</v>
      </c>
    </row>
    <row r="16" spans="1:5" x14ac:dyDescent="0.3">
      <c r="A16" s="1" t="s">
        <v>0</v>
      </c>
      <c r="B16" s="1" t="s">
        <v>78</v>
      </c>
      <c r="D16" s="32" t="s">
        <v>79</v>
      </c>
      <c r="E16" s="32" t="s">
        <v>80</v>
      </c>
    </row>
    <row r="17" spans="1:5" x14ac:dyDescent="0.3">
      <c r="A17" s="1" t="s">
        <v>79</v>
      </c>
      <c r="B17" s="1" t="s">
        <v>80</v>
      </c>
      <c r="D17" s="32" t="s">
        <v>81</v>
      </c>
      <c r="E17" s="32" t="s">
        <v>82</v>
      </c>
    </row>
    <row r="18" spans="1:5" x14ac:dyDescent="0.3">
      <c r="A18" s="1" t="s">
        <v>81</v>
      </c>
      <c r="B18" s="1" t="s">
        <v>82</v>
      </c>
      <c r="D18" s="32" t="s">
        <v>0</v>
      </c>
      <c r="E18" s="32" t="s">
        <v>83</v>
      </c>
    </row>
    <row r="19" spans="1:5" x14ac:dyDescent="0.3">
      <c r="A19" s="1" t="s">
        <v>0</v>
      </c>
      <c r="B19" s="1" t="s">
        <v>83</v>
      </c>
      <c r="D19" s="32" t="s">
        <v>84</v>
      </c>
      <c r="E19" s="32" t="s">
        <v>85</v>
      </c>
    </row>
    <row r="20" spans="1:5" x14ac:dyDescent="0.3">
      <c r="A20" s="1" t="s">
        <v>84</v>
      </c>
      <c r="B20" s="1" t="s">
        <v>85</v>
      </c>
      <c r="D20" s="32" t="s">
        <v>86</v>
      </c>
      <c r="E20" s="32" t="s">
        <v>87</v>
      </c>
    </row>
    <row r="21" spans="1:5" x14ac:dyDescent="0.3">
      <c r="A21" s="1" t="s">
        <v>86</v>
      </c>
      <c r="B21" s="1" t="s">
        <v>87</v>
      </c>
      <c r="D21" s="32" t="s">
        <v>88</v>
      </c>
      <c r="E21" s="32" t="s">
        <v>89</v>
      </c>
    </row>
    <row r="22" spans="1:5" x14ac:dyDescent="0.3">
      <c r="A22" s="1" t="s">
        <v>88</v>
      </c>
      <c r="B22" s="1" t="s">
        <v>89</v>
      </c>
      <c r="D22" s="32" t="s">
        <v>90</v>
      </c>
      <c r="E22" s="32" t="s">
        <v>91</v>
      </c>
    </row>
    <row r="23" spans="1:5" x14ac:dyDescent="0.3">
      <c r="A23" s="1" t="s">
        <v>90</v>
      </c>
      <c r="B23" s="1" t="s">
        <v>91</v>
      </c>
      <c r="D23" s="32" t="s">
        <v>92</v>
      </c>
      <c r="E23" s="32" t="s">
        <v>93</v>
      </c>
    </row>
    <row r="24" spans="1:5" x14ac:dyDescent="0.3">
      <c r="A24" s="1" t="s">
        <v>92</v>
      </c>
      <c r="B24" s="1" t="s">
        <v>93</v>
      </c>
      <c r="D24" s="32" t="s">
        <v>94</v>
      </c>
      <c r="E24" s="32" t="s">
        <v>95</v>
      </c>
    </row>
    <row r="25" spans="1:5" x14ac:dyDescent="0.3">
      <c r="A25" s="1" t="s">
        <v>94</v>
      </c>
      <c r="B25" s="1" t="s">
        <v>95</v>
      </c>
      <c r="D25" s="32" t="s">
        <v>0</v>
      </c>
      <c r="E25" s="32" t="s">
        <v>96</v>
      </c>
    </row>
    <row r="26" spans="1:5" x14ac:dyDescent="0.3">
      <c r="A26" s="1" t="s">
        <v>0</v>
      </c>
      <c r="B26" s="1" t="s">
        <v>96</v>
      </c>
      <c r="D26" s="32" t="s">
        <v>97</v>
      </c>
      <c r="E26" s="32" t="s">
        <v>98</v>
      </c>
    </row>
    <row r="27" spans="1:5" x14ac:dyDescent="0.3">
      <c r="A27" s="1" t="s">
        <v>97</v>
      </c>
      <c r="B27" s="1" t="s">
        <v>98</v>
      </c>
      <c r="D27" s="32" t="s">
        <v>99</v>
      </c>
      <c r="E27" s="32" t="s">
        <v>100</v>
      </c>
    </row>
    <row r="28" spans="1:5" x14ac:dyDescent="0.3">
      <c r="A28" s="1" t="s">
        <v>99</v>
      </c>
      <c r="B28" s="1" t="s">
        <v>100</v>
      </c>
      <c r="D28" s="32" t="s">
        <v>101</v>
      </c>
      <c r="E28" s="32" t="s">
        <v>102</v>
      </c>
    </row>
    <row r="29" spans="1:5" x14ac:dyDescent="0.3">
      <c r="A29" s="1" t="s">
        <v>101</v>
      </c>
      <c r="B29" s="1" t="s">
        <v>102</v>
      </c>
      <c r="D29" s="32" t="s">
        <v>103</v>
      </c>
      <c r="E29" s="32" t="s">
        <v>104</v>
      </c>
    </row>
    <row r="30" spans="1:5" x14ac:dyDescent="0.3">
      <c r="A30" s="1" t="s">
        <v>103</v>
      </c>
      <c r="B30" s="1" t="s">
        <v>104</v>
      </c>
      <c r="D30" s="32" t="s">
        <v>0</v>
      </c>
      <c r="E30" s="32" t="s">
        <v>105</v>
      </c>
    </row>
    <row r="31" spans="1:5" x14ac:dyDescent="0.3">
      <c r="A31" s="1" t="s">
        <v>0</v>
      </c>
      <c r="B31" s="1" t="s">
        <v>105</v>
      </c>
      <c r="D31" s="32" t="s">
        <v>106</v>
      </c>
      <c r="E31" s="32" t="s">
        <v>107</v>
      </c>
    </row>
    <row r="32" spans="1:5" x14ac:dyDescent="0.3">
      <c r="A32" s="1" t="s">
        <v>106</v>
      </c>
      <c r="B32" s="1" t="s">
        <v>107</v>
      </c>
      <c r="D32" s="32" t="s">
        <v>108</v>
      </c>
      <c r="E32" s="32" t="s">
        <v>109</v>
      </c>
    </row>
    <row r="33" spans="1:5" x14ac:dyDescent="0.3">
      <c r="A33" s="1" t="s">
        <v>108</v>
      </c>
      <c r="B33" s="1" t="s">
        <v>109</v>
      </c>
      <c r="D33" s="32" t="s">
        <v>110</v>
      </c>
      <c r="E33" s="32" t="s">
        <v>111</v>
      </c>
    </row>
    <row r="34" spans="1:5" x14ac:dyDescent="0.3">
      <c r="A34" s="1" t="s">
        <v>110</v>
      </c>
      <c r="B34" s="1" t="s">
        <v>111</v>
      </c>
      <c r="D34" s="32" t="s">
        <v>112</v>
      </c>
      <c r="E34" s="32" t="s">
        <v>113</v>
      </c>
    </row>
    <row r="35" spans="1:5" x14ac:dyDescent="0.3">
      <c r="A35" s="1" t="s">
        <v>112</v>
      </c>
      <c r="B35" s="1" t="s">
        <v>113</v>
      </c>
      <c r="D35" s="32" t="s">
        <v>114</v>
      </c>
      <c r="E35" s="32" t="s">
        <v>115</v>
      </c>
    </row>
    <row r="36" spans="1:5" x14ac:dyDescent="0.3">
      <c r="A36" s="1" t="s">
        <v>114</v>
      </c>
      <c r="B36" s="1" t="s">
        <v>115</v>
      </c>
      <c r="D36" s="32" t="s">
        <v>0</v>
      </c>
      <c r="E36" s="32" t="s">
        <v>116</v>
      </c>
    </row>
    <row r="37" spans="1:5" x14ac:dyDescent="0.3">
      <c r="A37" s="1" t="s">
        <v>0</v>
      </c>
      <c r="B37" s="1" t="s">
        <v>116</v>
      </c>
      <c r="D37" s="32" t="s">
        <v>117</v>
      </c>
      <c r="E37" s="32" t="s">
        <v>118</v>
      </c>
    </row>
    <row r="38" spans="1:5" x14ac:dyDescent="0.3">
      <c r="A38" s="1" t="s">
        <v>117</v>
      </c>
      <c r="B38" s="1" t="s">
        <v>118</v>
      </c>
      <c r="D38" s="32" t="s">
        <v>119</v>
      </c>
      <c r="E38" s="32" t="s">
        <v>120</v>
      </c>
    </row>
    <row r="39" spans="1:5" x14ac:dyDescent="0.3">
      <c r="A39" s="1" t="s">
        <v>119</v>
      </c>
      <c r="B39" s="1" t="s">
        <v>120</v>
      </c>
      <c r="D39" s="32" t="s">
        <v>121</v>
      </c>
      <c r="E39" s="32" t="s">
        <v>122</v>
      </c>
    </row>
    <row r="40" spans="1:5" x14ac:dyDescent="0.3">
      <c r="A40" s="1" t="s">
        <v>121</v>
      </c>
      <c r="B40" s="1" t="s">
        <v>122</v>
      </c>
      <c r="D40" s="32" t="s">
        <v>123</v>
      </c>
      <c r="E40" s="32" t="s">
        <v>124</v>
      </c>
    </row>
    <row r="41" spans="1:5" x14ac:dyDescent="0.3">
      <c r="A41" s="1" t="s">
        <v>123</v>
      </c>
      <c r="B41" s="1" t="s">
        <v>124</v>
      </c>
      <c r="D41" s="32" t="s">
        <v>125</v>
      </c>
      <c r="E41" s="32" t="s">
        <v>126</v>
      </c>
    </row>
    <row r="42" spans="1:5" x14ac:dyDescent="0.3">
      <c r="A42" s="1" t="s">
        <v>125</v>
      </c>
      <c r="B42" s="1" t="s">
        <v>126</v>
      </c>
      <c r="D42" s="32" t="s">
        <v>127</v>
      </c>
      <c r="E42" s="32" t="s">
        <v>128</v>
      </c>
    </row>
    <row r="43" spans="1:5" x14ac:dyDescent="0.3">
      <c r="A43" s="1" t="s">
        <v>127</v>
      </c>
      <c r="B43" s="1" t="s">
        <v>128</v>
      </c>
      <c r="D43" s="32" t="s">
        <v>129</v>
      </c>
      <c r="E43" s="32" t="s">
        <v>130</v>
      </c>
    </row>
    <row r="44" spans="1:5" x14ac:dyDescent="0.3">
      <c r="A44" s="1" t="s">
        <v>129</v>
      </c>
      <c r="B44" s="1" t="s">
        <v>130</v>
      </c>
      <c r="D44" s="32" t="s">
        <v>131</v>
      </c>
      <c r="E44" s="32" t="s">
        <v>132</v>
      </c>
    </row>
    <row r="45" spans="1:5" x14ac:dyDescent="0.3">
      <c r="A45" s="1" t="s">
        <v>131</v>
      </c>
      <c r="B45" s="1" t="s">
        <v>132</v>
      </c>
      <c r="D45" s="32" t="s">
        <v>133</v>
      </c>
      <c r="E45" s="32" t="s">
        <v>134</v>
      </c>
    </row>
    <row r="46" spans="1:5" x14ac:dyDescent="0.3">
      <c r="A46" s="1" t="s">
        <v>133</v>
      </c>
      <c r="B46" s="1" t="s">
        <v>134</v>
      </c>
      <c r="D46" s="32" t="s">
        <v>0</v>
      </c>
      <c r="E46" s="32" t="s">
        <v>135</v>
      </c>
    </row>
    <row r="47" spans="1:5" x14ac:dyDescent="0.3">
      <c r="A47" s="1" t="s">
        <v>0</v>
      </c>
      <c r="B47" s="1" t="s">
        <v>135</v>
      </c>
      <c r="D47" s="32" t="s">
        <v>136</v>
      </c>
      <c r="E47" s="32" t="s">
        <v>137</v>
      </c>
    </row>
    <row r="48" spans="1:5" x14ac:dyDescent="0.3">
      <c r="A48" s="1" t="s">
        <v>136</v>
      </c>
      <c r="B48" s="1" t="s">
        <v>137</v>
      </c>
      <c r="D48" s="32" t="s">
        <v>138</v>
      </c>
      <c r="E48" s="32" t="s">
        <v>139</v>
      </c>
    </row>
    <row r="49" spans="1:5" x14ac:dyDescent="0.3">
      <c r="A49" s="1" t="s">
        <v>138</v>
      </c>
      <c r="B49" s="1" t="s">
        <v>139</v>
      </c>
      <c r="D49" s="32" t="s">
        <v>140</v>
      </c>
      <c r="E49" s="32" t="s">
        <v>141</v>
      </c>
    </row>
    <row r="50" spans="1:5" x14ac:dyDescent="0.3">
      <c r="A50" s="1" t="s">
        <v>140</v>
      </c>
      <c r="B50" s="1" t="s">
        <v>141</v>
      </c>
      <c r="D50" s="32" t="s">
        <v>142</v>
      </c>
      <c r="E50" s="32" t="s">
        <v>143</v>
      </c>
    </row>
    <row r="51" spans="1:5" x14ac:dyDescent="0.3">
      <c r="A51" s="1" t="s">
        <v>142</v>
      </c>
      <c r="B51" s="1" t="s">
        <v>143</v>
      </c>
      <c r="D51" s="32" t="s">
        <v>144</v>
      </c>
      <c r="E51" s="32" t="s">
        <v>145</v>
      </c>
    </row>
    <row r="52" spans="1:5" x14ac:dyDescent="0.3">
      <c r="A52" s="1" t="s">
        <v>144</v>
      </c>
      <c r="B52" s="1" t="s">
        <v>145</v>
      </c>
      <c r="D52" s="32" t="s">
        <v>146</v>
      </c>
      <c r="E52" s="32" t="s">
        <v>147</v>
      </c>
    </row>
    <row r="53" spans="1:5" x14ac:dyDescent="0.3">
      <c r="A53" s="1" t="s">
        <v>146</v>
      </c>
      <c r="B53" s="1" t="s">
        <v>147</v>
      </c>
      <c r="D53" s="32" t="s">
        <v>148</v>
      </c>
      <c r="E53" s="32" t="s">
        <v>149</v>
      </c>
    </row>
    <row r="54" spans="1:5" x14ac:dyDescent="0.3">
      <c r="A54" s="1" t="s">
        <v>148</v>
      </c>
      <c r="B54" s="1" t="s">
        <v>149</v>
      </c>
      <c r="D54" s="32" t="s">
        <v>0</v>
      </c>
      <c r="E54" s="32" t="s">
        <v>150</v>
      </c>
    </row>
    <row r="55" spans="1:5" x14ac:dyDescent="0.3">
      <c r="A55" s="1" t="s">
        <v>0</v>
      </c>
      <c r="B55" s="1" t="s">
        <v>150</v>
      </c>
      <c r="D55" s="32" t="s">
        <v>70</v>
      </c>
      <c r="E55" s="32" t="s">
        <v>151</v>
      </c>
    </row>
    <row r="56" spans="1:5" x14ac:dyDescent="0.3">
      <c r="A56" s="1" t="s">
        <v>70</v>
      </c>
      <c r="B56" s="1" t="s">
        <v>151</v>
      </c>
      <c r="D56" s="32" t="s">
        <v>152</v>
      </c>
      <c r="E56" s="32" t="s">
        <v>153</v>
      </c>
    </row>
    <row r="57" spans="1:5" x14ac:dyDescent="0.3">
      <c r="A57" s="1" t="s">
        <v>152</v>
      </c>
      <c r="B57" s="1" t="s">
        <v>153</v>
      </c>
      <c r="D57" s="32" t="s">
        <v>0</v>
      </c>
      <c r="E57" s="32" t="s">
        <v>0</v>
      </c>
    </row>
    <row r="58" spans="1:5" x14ac:dyDescent="0.3">
      <c r="A58" s="1" t="s">
        <v>0</v>
      </c>
      <c r="B58" s="1" t="s">
        <v>0</v>
      </c>
      <c r="D58" s="32" t="s">
        <v>154</v>
      </c>
      <c r="E58" s="32" t="s">
        <v>0</v>
      </c>
    </row>
    <row r="59" spans="1:5" x14ac:dyDescent="0.3">
      <c r="A59" s="1" t="s">
        <v>154</v>
      </c>
      <c r="B59" s="1" t="s">
        <v>0</v>
      </c>
      <c r="D59" s="32" t="s">
        <v>155</v>
      </c>
      <c r="E59" s="32" t="s">
        <v>156</v>
      </c>
    </row>
    <row r="60" spans="1:5" x14ac:dyDescent="0.3">
      <c r="A60" s="1" t="s">
        <v>155</v>
      </c>
      <c r="B60" s="1" t="s">
        <v>156</v>
      </c>
      <c r="D60" s="32" t="s">
        <v>157</v>
      </c>
      <c r="E60" s="32" t="s">
        <v>158</v>
      </c>
    </row>
    <row r="61" spans="1:5" x14ac:dyDescent="0.3">
      <c r="A61" s="1" t="s">
        <v>157</v>
      </c>
      <c r="B61" s="1" t="s">
        <v>158</v>
      </c>
      <c r="D61" s="32" t="s">
        <v>159</v>
      </c>
      <c r="E61" s="32" t="s">
        <v>160</v>
      </c>
    </row>
    <row r="62" spans="1:5" x14ac:dyDescent="0.3">
      <c r="A62" s="1" t="s">
        <v>159</v>
      </c>
      <c r="B62" s="1" t="s">
        <v>160</v>
      </c>
      <c r="D62" s="32" t="s">
        <v>161</v>
      </c>
      <c r="E62" s="32" t="s">
        <v>162</v>
      </c>
    </row>
    <row r="63" spans="1:5" x14ac:dyDescent="0.3">
      <c r="A63" s="1" t="s">
        <v>161</v>
      </c>
      <c r="B63" s="1" t="s">
        <v>162</v>
      </c>
      <c r="D63" s="32" t="s">
        <v>163</v>
      </c>
      <c r="E63" s="32" t="s">
        <v>164</v>
      </c>
    </row>
    <row r="64" spans="1:5" x14ac:dyDescent="0.3">
      <c r="A64" s="1" t="s">
        <v>163</v>
      </c>
      <c r="B64" s="1" t="s">
        <v>164</v>
      </c>
      <c r="D64" s="32" t="s">
        <v>165</v>
      </c>
      <c r="E64" s="32" t="s">
        <v>166</v>
      </c>
    </row>
    <row r="65" spans="1:5" x14ac:dyDescent="0.3">
      <c r="A65" s="1" t="s">
        <v>165</v>
      </c>
      <c r="B65" s="1" t="s">
        <v>166</v>
      </c>
      <c r="D65" s="32" t="s">
        <v>167</v>
      </c>
      <c r="E65" s="32" t="s">
        <v>168</v>
      </c>
    </row>
    <row r="66" spans="1:5" x14ac:dyDescent="0.3">
      <c r="A66" s="1" t="s">
        <v>167</v>
      </c>
      <c r="B66" s="1" t="s">
        <v>168</v>
      </c>
      <c r="D66" s="32" t="s">
        <v>169</v>
      </c>
      <c r="E66" s="32" t="s">
        <v>170</v>
      </c>
    </row>
    <row r="67" spans="1:5" x14ac:dyDescent="0.3">
      <c r="A67" s="1" t="s">
        <v>169</v>
      </c>
      <c r="B67" s="1" t="s">
        <v>170</v>
      </c>
      <c r="D67" s="32" t="s">
        <v>171</v>
      </c>
      <c r="E67" s="32" t="s">
        <v>172</v>
      </c>
    </row>
    <row r="68" spans="1:5" x14ac:dyDescent="0.3">
      <c r="A68" s="1" t="s">
        <v>171</v>
      </c>
      <c r="B68" s="1" t="s">
        <v>172</v>
      </c>
      <c r="D68" s="32" t="s">
        <v>173</v>
      </c>
      <c r="E68" s="32" t="s">
        <v>174</v>
      </c>
    </row>
    <row r="69" spans="1:5" x14ac:dyDescent="0.3">
      <c r="A69" s="1" t="s">
        <v>173</v>
      </c>
      <c r="B69" s="1" t="s">
        <v>174</v>
      </c>
      <c r="D69" s="32" t="s">
        <v>175</v>
      </c>
      <c r="E69" s="32" t="s">
        <v>176</v>
      </c>
    </row>
    <row r="70" spans="1:5" x14ac:dyDescent="0.3">
      <c r="A70" s="1" t="s">
        <v>175</v>
      </c>
      <c r="B70" s="1" t="s">
        <v>176</v>
      </c>
      <c r="D70" s="32" t="s">
        <v>177</v>
      </c>
      <c r="E70" s="32" t="s">
        <v>178</v>
      </c>
    </row>
    <row r="71" spans="1:5" x14ac:dyDescent="0.3">
      <c r="A71" s="1" t="s">
        <v>177</v>
      </c>
      <c r="B71" s="1" t="s">
        <v>178</v>
      </c>
      <c r="D71" s="32" t="s">
        <v>179</v>
      </c>
      <c r="E71" s="32" t="s">
        <v>180</v>
      </c>
    </row>
    <row r="72" spans="1:5" x14ac:dyDescent="0.3">
      <c r="A72" s="1" t="s">
        <v>179</v>
      </c>
      <c r="B72" s="1" t="s">
        <v>180</v>
      </c>
      <c r="D72" s="32" t="s">
        <v>181</v>
      </c>
      <c r="E72" s="32" t="s">
        <v>182</v>
      </c>
    </row>
    <row r="73" spans="1:5" x14ac:dyDescent="0.3">
      <c r="A73" s="1" t="s">
        <v>181</v>
      </c>
      <c r="B73" s="1" t="s">
        <v>182</v>
      </c>
      <c r="D73" s="32" t="s">
        <v>76</v>
      </c>
      <c r="E73" s="32" t="s">
        <v>0</v>
      </c>
    </row>
    <row r="74" spans="1:5" x14ac:dyDescent="0.3">
      <c r="A74" s="1" t="s">
        <v>76</v>
      </c>
      <c r="B74" s="1" t="s">
        <v>0</v>
      </c>
      <c r="D74" s="32" t="s">
        <v>183</v>
      </c>
      <c r="E74" s="32" t="s">
        <v>184</v>
      </c>
    </row>
    <row r="75" spans="1:5" x14ac:dyDescent="0.3">
      <c r="A75" s="1" t="s">
        <v>183</v>
      </c>
      <c r="B75" s="1" t="s">
        <v>184</v>
      </c>
      <c r="D75" s="32" t="s">
        <v>185</v>
      </c>
      <c r="E75" s="32" t="s">
        <v>186</v>
      </c>
    </row>
    <row r="76" spans="1:5" x14ac:dyDescent="0.3">
      <c r="A76" s="1" t="s">
        <v>185</v>
      </c>
      <c r="B76" s="1" t="s">
        <v>186</v>
      </c>
      <c r="D76" s="32" t="s">
        <v>0</v>
      </c>
      <c r="E76" s="32" t="s">
        <v>187</v>
      </c>
    </row>
    <row r="77" spans="1:5" x14ac:dyDescent="0.3">
      <c r="A77" s="1" t="s">
        <v>0</v>
      </c>
      <c r="B77" s="1" t="s">
        <v>187</v>
      </c>
      <c r="D77" s="32" t="s">
        <v>188</v>
      </c>
      <c r="E77" s="32" t="s">
        <v>189</v>
      </c>
    </row>
    <row r="78" spans="1:5" x14ac:dyDescent="0.3">
      <c r="A78" s="1" t="s">
        <v>188</v>
      </c>
      <c r="B78" s="1" t="s">
        <v>189</v>
      </c>
      <c r="D78" s="32" t="s">
        <v>190</v>
      </c>
      <c r="E78" s="32" t="s">
        <v>191</v>
      </c>
    </row>
    <row r="79" spans="1:5" x14ac:dyDescent="0.3">
      <c r="A79" s="1" t="s">
        <v>190</v>
      </c>
      <c r="B79" s="1" t="s">
        <v>191</v>
      </c>
      <c r="D79" s="32" t="s">
        <v>192</v>
      </c>
      <c r="E79" s="32" t="s">
        <v>193</v>
      </c>
    </row>
    <row r="80" spans="1:5" x14ac:dyDescent="0.3">
      <c r="A80" s="1" t="s">
        <v>192</v>
      </c>
      <c r="B80" s="1" t="s">
        <v>193</v>
      </c>
      <c r="D80" s="32" t="s">
        <v>194</v>
      </c>
      <c r="E80" s="32" t="s">
        <v>195</v>
      </c>
    </row>
    <row r="81" spans="1:5" x14ac:dyDescent="0.3">
      <c r="A81" s="1" t="s">
        <v>194</v>
      </c>
      <c r="B81" s="1" t="s">
        <v>195</v>
      </c>
      <c r="D81" s="32" t="s">
        <v>196</v>
      </c>
      <c r="E81" s="32" t="s">
        <v>0</v>
      </c>
    </row>
    <row r="82" spans="1:5" x14ac:dyDescent="0.3">
      <c r="A82" s="1" t="s">
        <v>196</v>
      </c>
      <c r="B82" s="1" t="s">
        <v>0</v>
      </c>
      <c r="D82" s="32" t="s">
        <v>197</v>
      </c>
      <c r="E82" s="32" t="s">
        <v>198</v>
      </c>
    </row>
    <row r="83" spans="1:5" x14ac:dyDescent="0.3">
      <c r="A83" s="1" t="s">
        <v>197</v>
      </c>
      <c r="B83" s="1" t="s">
        <v>198</v>
      </c>
      <c r="D83" s="32" t="s">
        <v>199</v>
      </c>
      <c r="E83" s="32" t="s">
        <v>0</v>
      </c>
    </row>
    <row r="84" spans="1:5" x14ac:dyDescent="0.3">
      <c r="A84" s="1" t="s">
        <v>199</v>
      </c>
      <c r="B84" s="1" t="s">
        <v>0</v>
      </c>
      <c r="D84" s="32" t="s">
        <v>200</v>
      </c>
      <c r="E84" s="32" t="s">
        <v>184</v>
      </c>
    </row>
    <row r="85" spans="1:5" x14ac:dyDescent="0.3">
      <c r="A85" s="1" t="s">
        <v>200</v>
      </c>
      <c r="B85" s="1" t="s">
        <v>184</v>
      </c>
      <c r="D85" s="32" t="s">
        <v>201</v>
      </c>
      <c r="E85" s="32" t="s">
        <v>202</v>
      </c>
    </row>
    <row r="86" spans="1:5" x14ac:dyDescent="0.3">
      <c r="A86" s="1" t="s">
        <v>201</v>
      </c>
      <c r="B86" s="1" t="s">
        <v>202</v>
      </c>
      <c r="D86" s="32" t="s">
        <v>203</v>
      </c>
      <c r="E86" s="32" t="s">
        <v>204</v>
      </c>
    </row>
    <row r="87" spans="1:5" x14ac:dyDescent="0.3">
      <c r="A87" s="1" t="s">
        <v>203</v>
      </c>
      <c r="B87" s="1" t="s">
        <v>204</v>
      </c>
      <c r="D87" s="32" t="s">
        <v>205</v>
      </c>
      <c r="E87" s="32" t="s">
        <v>206</v>
      </c>
    </row>
    <row r="88" spans="1:5" x14ac:dyDescent="0.3">
      <c r="A88" s="1" t="s">
        <v>205</v>
      </c>
      <c r="B88" s="1" t="s">
        <v>206</v>
      </c>
      <c r="D88" s="32" t="s">
        <v>207</v>
      </c>
      <c r="E88" s="32" t="s">
        <v>195</v>
      </c>
    </row>
    <row r="89" spans="1:5" x14ac:dyDescent="0.3">
      <c r="A89" s="1" t="s">
        <v>207</v>
      </c>
      <c r="B89" s="1" t="s">
        <v>195</v>
      </c>
      <c r="D89" s="32" t="s">
        <v>208</v>
      </c>
      <c r="E89" s="32" t="s">
        <v>209</v>
      </c>
    </row>
    <row r="90" spans="1:5" x14ac:dyDescent="0.3">
      <c r="A90" s="1" t="s">
        <v>208</v>
      </c>
      <c r="B90" s="1" t="s">
        <v>209</v>
      </c>
      <c r="D90" s="32" t="s">
        <v>210</v>
      </c>
      <c r="E90" s="32" t="s">
        <v>211</v>
      </c>
    </row>
    <row r="91" spans="1:5" x14ac:dyDescent="0.3">
      <c r="A91" s="1" t="s">
        <v>210</v>
      </c>
      <c r="B91" s="1" t="s">
        <v>211</v>
      </c>
      <c r="D91" s="32" t="s">
        <v>212</v>
      </c>
      <c r="E91" s="32" t="s">
        <v>213</v>
      </c>
    </row>
    <row r="92" spans="1:5" x14ac:dyDescent="0.3">
      <c r="A92" s="1" t="s">
        <v>212</v>
      </c>
      <c r="B92" s="1" t="s">
        <v>213</v>
      </c>
      <c r="D92" s="32" t="s">
        <v>214</v>
      </c>
      <c r="E92" s="32" t="s">
        <v>215</v>
      </c>
    </row>
    <row r="93" spans="1:5" x14ac:dyDescent="0.3">
      <c r="A93" s="1" t="s">
        <v>214</v>
      </c>
      <c r="B93" s="1" t="s">
        <v>215</v>
      </c>
      <c r="D93" s="32" t="s">
        <v>216</v>
      </c>
      <c r="E93" s="32" t="s">
        <v>0</v>
      </c>
    </row>
    <row r="94" spans="1:5" x14ac:dyDescent="0.3">
      <c r="A94" s="1" t="s">
        <v>216</v>
      </c>
      <c r="B94" s="1" t="s">
        <v>0</v>
      </c>
      <c r="D94" s="32" t="s">
        <v>217</v>
      </c>
      <c r="E94" s="32" t="s">
        <v>218</v>
      </c>
    </row>
    <row r="95" spans="1:5" x14ac:dyDescent="0.3">
      <c r="A95" s="1" t="s">
        <v>217</v>
      </c>
      <c r="B95" s="1" t="s">
        <v>218</v>
      </c>
      <c r="D95" s="32" t="s">
        <v>0</v>
      </c>
      <c r="E95" s="32" t="s">
        <v>219</v>
      </c>
    </row>
    <row r="96" spans="1:5" x14ac:dyDescent="0.3">
      <c r="A96" s="1" t="s">
        <v>0</v>
      </c>
      <c r="B96" s="1" t="s">
        <v>219</v>
      </c>
      <c r="D96" s="32" t="s">
        <v>0</v>
      </c>
      <c r="E96" s="32" t="s">
        <v>0</v>
      </c>
    </row>
    <row r="97" spans="1:5" x14ac:dyDescent="0.3">
      <c r="A97" s="1" t="s">
        <v>0</v>
      </c>
      <c r="B97" s="1" t="s">
        <v>0</v>
      </c>
      <c r="D97" s="32" t="s">
        <v>194</v>
      </c>
      <c r="E97" s="32" t="s">
        <v>220</v>
      </c>
    </row>
    <row r="98" spans="1:5" x14ac:dyDescent="0.3">
      <c r="A98" s="1" t="s">
        <v>194</v>
      </c>
      <c r="B98" s="1" t="s">
        <v>220</v>
      </c>
      <c r="D98" s="32" t="s">
        <v>221</v>
      </c>
      <c r="E98" s="32" t="s">
        <v>0</v>
      </c>
    </row>
    <row r="99" spans="1:5" x14ac:dyDescent="0.3">
      <c r="A99" s="1" t="s">
        <v>221</v>
      </c>
      <c r="B99" s="1" t="s">
        <v>0</v>
      </c>
      <c r="D99" s="32" t="s">
        <v>0</v>
      </c>
      <c r="E99" s="32" t="s">
        <v>222</v>
      </c>
    </row>
    <row r="100" spans="1:5" x14ac:dyDescent="0.3">
      <c r="A100" s="1" t="s">
        <v>0</v>
      </c>
      <c r="B100" s="1" t="s">
        <v>222</v>
      </c>
      <c r="D100" s="32" t="s">
        <v>0</v>
      </c>
      <c r="E100" s="32" t="s">
        <v>223</v>
      </c>
    </row>
    <row r="101" spans="1:5" x14ac:dyDescent="0.3">
      <c r="A101" s="1" t="s">
        <v>0</v>
      </c>
      <c r="B101" s="1" t="s">
        <v>223</v>
      </c>
      <c r="D101" s="32" t="s">
        <v>224</v>
      </c>
      <c r="E101" s="32" t="s">
        <v>225</v>
      </c>
    </row>
    <row r="102" spans="1:5" x14ac:dyDescent="0.3">
      <c r="A102" s="1" t="s">
        <v>224</v>
      </c>
      <c r="B102" s="1" t="s">
        <v>225</v>
      </c>
      <c r="D102" s="32" t="s">
        <v>226</v>
      </c>
      <c r="E102" s="32" t="s">
        <v>227</v>
      </c>
    </row>
    <row r="103" spans="1:5" x14ac:dyDescent="0.3">
      <c r="A103" s="1" t="s">
        <v>226</v>
      </c>
      <c r="B103" s="1" t="s">
        <v>227</v>
      </c>
      <c r="D103" s="32" t="s">
        <v>228</v>
      </c>
      <c r="E103" s="32" t="s">
        <v>229</v>
      </c>
    </row>
    <row r="104" spans="1:5" x14ac:dyDescent="0.3">
      <c r="A104" s="1" t="s">
        <v>228</v>
      </c>
      <c r="B104" s="1" t="s">
        <v>229</v>
      </c>
      <c r="D104" s="32" t="s">
        <v>230</v>
      </c>
      <c r="E104" s="32" t="s">
        <v>231</v>
      </c>
    </row>
    <row r="105" spans="1:5" x14ac:dyDescent="0.3">
      <c r="A105" s="1" t="s">
        <v>230</v>
      </c>
      <c r="B105" s="1" t="s">
        <v>231</v>
      </c>
      <c r="D105" s="32" t="s">
        <v>232</v>
      </c>
      <c r="E105" s="32" t="s">
        <v>215</v>
      </c>
    </row>
    <row r="106" spans="1:5" x14ac:dyDescent="0.3">
      <c r="A106" s="1" t="s">
        <v>232</v>
      </c>
      <c r="B106" s="1" t="s">
        <v>215</v>
      </c>
      <c r="D106" s="32" t="s">
        <v>233</v>
      </c>
      <c r="E106" s="32" t="s">
        <v>234</v>
      </c>
    </row>
    <row r="107" spans="1:5" x14ac:dyDescent="0.3">
      <c r="A107" s="1" t="s">
        <v>233</v>
      </c>
      <c r="B107" s="1" t="s">
        <v>234</v>
      </c>
      <c r="D107" s="32" t="s">
        <v>235</v>
      </c>
      <c r="E107" s="32" t="s">
        <v>236</v>
      </c>
    </row>
    <row r="108" spans="1:5" x14ac:dyDescent="0.3">
      <c r="A108" s="1" t="s">
        <v>235</v>
      </c>
      <c r="B108" s="1" t="s">
        <v>236</v>
      </c>
      <c r="D108" s="32" t="s">
        <v>237</v>
      </c>
      <c r="E108" s="32" t="s">
        <v>238</v>
      </c>
    </row>
    <row r="109" spans="1:5" x14ac:dyDescent="0.3">
      <c r="A109" s="1" t="s">
        <v>237</v>
      </c>
      <c r="B109" s="1" t="s">
        <v>238</v>
      </c>
      <c r="D109" s="32" t="s">
        <v>239</v>
      </c>
      <c r="E109" s="32" t="s">
        <v>240</v>
      </c>
    </row>
    <row r="110" spans="1:5" x14ac:dyDescent="0.3">
      <c r="A110" s="1" t="s">
        <v>239</v>
      </c>
      <c r="B110" s="1" t="s">
        <v>240</v>
      </c>
      <c r="D110" s="32" t="s">
        <v>241</v>
      </c>
      <c r="E110" s="32" t="s">
        <v>242</v>
      </c>
    </row>
    <row r="111" spans="1:5" x14ac:dyDescent="0.3">
      <c r="A111" s="1" t="s">
        <v>241</v>
      </c>
      <c r="B111" s="1" t="s">
        <v>242</v>
      </c>
      <c r="D111" s="32" t="s">
        <v>205</v>
      </c>
      <c r="E111" s="32" t="s">
        <v>243</v>
      </c>
    </row>
    <row r="112" spans="1:5" x14ac:dyDescent="0.3">
      <c r="A112" s="1" t="s">
        <v>205</v>
      </c>
      <c r="B112" s="1" t="s">
        <v>243</v>
      </c>
      <c r="D112" s="32" t="s">
        <v>244</v>
      </c>
      <c r="E112" s="32" t="s">
        <v>245</v>
      </c>
    </row>
    <row r="113" spans="1:5" x14ac:dyDescent="0.3">
      <c r="A113" s="1" t="s">
        <v>244</v>
      </c>
      <c r="B113" s="1" t="s">
        <v>245</v>
      </c>
      <c r="D113" s="32" t="s">
        <v>246</v>
      </c>
      <c r="E113" s="32" t="s">
        <v>247</v>
      </c>
    </row>
    <row r="114" spans="1:5" x14ac:dyDescent="0.3">
      <c r="A114" s="1" t="s">
        <v>246</v>
      </c>
      <c r="B114" s="1" t="s">
        <v>247</v>
      </c>
      <c r="D114" s="32" t="s">
        <v>248</v>
      </c>
      <c r="E114" s="32" t="s">
        <v>249</v>
      </c>
    </row>
    <row r="115" spans="1:5" x14ac:dyDescent="0.3">
      <c r="A115" s="1" t="s">
        <v>248</v>
      </c>
      <c r="B115" s="1" t="s">
        <v>249</v>
      </c>
      <c r="D115" s="32" t="s">
        <v>250</v>
      </c>
      <c r="E115" s="32" t="s">
        <v>251</v>
      </c>
    </row>
    <row r="116" spans="1:5" x14ac:dyDescent="0.3">
      <c r="A116" s="1" t="s">
        <v>250</v>
      </c>
      <c r="B116" s="1" t="s">
        <v>251</v>
      </c>
      <c r="D116" s="32" t="s">
        <v>252</v>
      </c>
      <c r="E116" s="32" t="s">
        <v>253</v>
      </c>
    </row>
    <row r="117" spans="1:5" x14ac:dyDescent="0.3">
      <c r="A117" s="1" t="s">
        <v>252</v>
      </c>
      <c r="B117" s="1" t="s">
        <v>253</v>
      </c>
      <c r="D117" s="32" t="s">
        <v>254</v>
      </c>
      <c r="E117" s="32" t="s">
        <v>255</v>
      </c>
    </row>
    <row r="118" spans="1:5" x14ac:dyDescent="0.3">
      <c r="A118" s="1" t="s">
        <v>254</v>
      </c>
      <c r="B118" s="1" t="s">
        <v>255</v>
      </c>
      <c r="D118" s="32" t="s">
        <v>256</v>
      </c>
      <c r="E118" s="32" t="s">
        <v>257</v>
      </c>
    </row>
    <row r="119" spans="1:5" x14ac:dyDescent="0.3">
      <c r="A119" s="1" t="s">
        <v>256</v>
      </c>
      <c r="B119" s="1" t="s">
        <v>257</v>
      </c>
      <c r="D119" s="32" t="s">
        <v>258</v>
      </c>
      <c r="E119" s="32" t="s">
        <v>259</v>
      </c>
    </row>
    <row r="120" spans="1:5" x14ac:dyDescent="0.3">
      <c r="A120" s="1" t="s">
        <v>258</v>
      </c>
      <c r="B120" s="1" t="s">
        <v>259</v>
      </c>
      <c r="D120" s="32" t="s">
        <v>260</v>
      </c>
      <c r="E120" s="32" t="s">
        <v>261</v>
      </c>
    </row>
    <row r="121" spans="1:5" x14ac:dyDescent="0.3">
      <c r="A121" s="1" t="s">
        <v>260</v>
      </c>
      <c r="B121" s="1" t="s">
        <v>261</v>
      </c>
      <c r="D121" s="32" t="s">
        <v>262</v>
      </c>
      <c r="E121" s="32" t="s">
        <v>263</v>
      </c>
    </row>
    <row r="122" spans="1:5" x14ac:dyDescent="0.3">
      <c r="A122" s="1" t="s">
        <v>262</v>
      </c>
      <c r="B122" s="1" t="s">
        <v>263</v>
      </c>
      <c r="D122" s="32" t="s">
        <v>264</v>
      </c>
      <c r="E122" s="32" t="s">
        <v>265</v>
      </c>
    </row>
    <row r="123" spans="1:5" x14ac:dyDescent="0.3">
      <c r="A123" s="1" t="s">
        <v>264</v>
      </c>
      <c r="B123" s="1" t="s">
        <v>265</v>
      </c>
      <c r="D123" s="32" t="s">
        <v>266</v>
      </c>
      <c r="E123" s="32" t="s">
        <v>267</v>
      </c>
    </row>
    <row r="124" spans="1:5" x14ac:dyDescent="0.3">
      <c r="A124" s="1" t="s">
        <v>266</v>
      </c>
      <c r="B124" s="1" t="s">
        <v>267</v>
      </c>
      <c r="D124" s="32" t="s">
        <v>268</v>
      </c>
      <c r="E124" s="32" t="s">
        <v>269</v>
      </c>
    </row>
    <row r="125" spans="1:5" x14ac:dyDescent="0.3">
      <c r="A125" s="1" t="s">
        <v>268</v>
      </c>
      <c r="B125" s="1" t="s">
        <v>269</v>
      </c>
      <c r="D125" s="32" t="s">
        <v>270</v>
      </c>
      <c r="E125" s="32" t="s">
        <v>271</v>
      </c>
    </row>
    <row r="126" spans="1:5" x14ac:dyDescent="0.3">
      <c r="A126" s="1" t="s">
        <v>270</v>
      </c>
      <c r="B126" s="1" t="s">
        <v>271</v>
      </c>
      <c r="D126" s="32" t="s">
        <v>272</v>
      </c>
      <c r="E126" s="32" t="s">
        <v>273</v>
      </c>
    </row>
    <row r="127" spans="1:5" x14ac:dyDescent="0.3">
      <c r="A127" s="1" t="s">
        <v>272</v>
      </c>
      <c r="B127" s="1" t="s">
        <v>273</v>
      </c>
      <c r="D127" s="32" t="s">
        <v>274</v>
      </c>
      <c r="E127" s="32" t="s">
        <v>275</v>
      </c>
    </row>
    <row r="128" spans="1:5" x14ac:dyDescent="0.3">
      <c r="A128" s="1" t="s">
        <v>274</v>
      </c>
      <c r="B128" s="1" t="s">
        <v>275</v>
      </c>
      <c r="D128" s="32" t="s">
        <v>276</v>
      </c>
      <c r="E128" s="32" t="s">
        <v>277</v>
      </c>
    </row>
    <row r="129" spans="1:5" x14ac:dyDescent="0.3">
      <c r="A129" s="1" t="s">
        <v>276</v>
      </c>
      <c r="B129" s="1" t="s">
        <v>277</v>
      </c>
      <c r="D129" s="32" t="s">
        <v>278</v>
      </c>
      <c r="E129" s="32" t="s">
        <v>0</v>
      </c>
    </row>
    <row r="130" spans="1:5" x14ac:dyDescent="0.3">
      <c r="A130" s="1" t="s">
        <v>278</v>
      </c>
      <c r="B130" s="1" t="s">
        <v>0</v>
      </c>
      <c r="D130" s="32" t="s">
        <v>279</v>
      </c>
      <c r="E130" s="32" t="s">
        <v>280</v>
      </c>
    </row>
    <row r="131" spans="1:5" x14ac:dyDescent="0.3">
      <c r="A131" s="1" t="s">
        <v>279</v>
      </c>
      <c r="B131" s="1" t="s">
        <v>280</v>
      </c>
      <c r="D131" s="32" t="s">
        <v>281</v>
      </c>
      <c r="E131" s="32" t="s">
        <v>282</v>
      </c>
    </row>
    <row r="132" spans="1:5" x14ac:dyDescent="0.3">
      <c r="A132" s="1" t="s">
        <v>281</v>
      </c>
      <c r="B132" s="1" t="s">
        <v>282</v>
      </c>
      <c r="D132" s="32" t="s">
        <v>283</v>
      </c>
      <c r="E132" s="32" t="s">
        <v>284</v>
      </c>
    </row>
    <row r="133" spans="1:5" x14ac:dyDescent="0.3">
      <c r="A133" s="1" t="s">
        <v>283</v>
      </c>
      <c r="B133" s="1" t="s">
        <v>284</v>
      </c>
      <c r="D133" s="32" t="s">
        <v>285</v>
      </c>
      <c r="E133" s="32" t="s">
        <v>0</v>
      </c>
    </row>
    <row r="134" spans="1:5" x14ac:dyDescent="0.3">
      <c r="A134" s="1" t="s">
        <v>285</v>
      </c>
      <c r="B134" s="1" t="s">
        <v>0</v>
      </c>
      <c r="D134" s="32" t="s">
        <v>286</v>
      </c>
      <c r="E134" s="32" t="s">
        <v>160</v>
      </c>
    </row>
    <row r="135" spans="1:5" x14ac:dyDescent="0.3">
      <c r="A135" s="1" t="s">
        <v>286</v>
      </c>
      <c r="B135" s="1" t="s">
        <v>160</v>
      </c>
      <c r="D135" s="32" t="s">
        <v>0</v>
      </c>
      <c r="E135" s="32" t="s">
        <v>287</v>
      </c>
    </row>
    <row r="136" spans="1:5" x14ac:dyDescent="0.3">
      <c r="A136" s="1" t="s">
        <v>0</v>
      </c>
      <c r="B136" s="1" t="s">
        <v>287</v>
      </c>
      <c r="D136" s="32" t="s">
        <v>288</v>
      </c>
      <c r="E136" s="32" t="s">
        <v>222</v>
      </c>
    </row>
    <row r="137" spans="1:5" x14ac:dyDescent="0.3">
      <c r="A137" s="1" t="s">
        <v>288</v>
      </c>
      <c r="B137" s="1" t="s">
        <v>222</v>
      </c>
      <c r="D137" s="32" t="s">
        <v>289</v>
      </c>
      <c r="E137" s="32" t="s">
        <v>290</v>
      </c>
    </row>
    <row r="138" spans="1:5" x14ac:dyDescent="0.3">
      <c r="A138" s="1" t="s">
        <v>289</v>
      </c>
      <c r="B138" s="1" t="s">
        <v>290</v>
      </c>
      <c r="D138" s="32" t="s">
        <v>291</v>
      </c>
      <c r="E138" s="32" t="s">
        <v>249</v>
      </c>
    </row>
    <row r="139" spans="1:5" x14ac:dyDescent="0.3">
      <c r="A139" s="1" t="s">
        <v>291</v>
      </c>
      <c r="B139" s="1" t="s">
        <v>249</v>
      </c>
      <c r="D139" s="32" t="s">
        <v>292</v>
      </c>
      <c r="E139" s="32" t="s">
        <v>293</v>
      </c>
    </row>
    <row r="140" spans="1:5" x14ac:dyDescent="0.3">
      <c r="A140" s="1" t="s">
        <v>292</v>
      </c>
      <c r="B140" s="1" t="s">
        <v>293</v>
      </c>
      <c r="D140" s="32" t="s">
        <v>294</v>
      </c>
      <c r="E140" s="32" t="s">
        <v>295</v>
      </c>
    </row>
    <row r="141" spans="1:5" x14ac:dyDescent="0.3">
      <c r="A141" s="1" t="s">
        <v>294</v>
      </c>
      <c r="B141" s="1" t="s">
        <v>295</v>
      </c>
      <c r="D141" s="32" t="s">
        <v>296</v>
      </c>
      <c r="E141" s="32" t="s">
        <v>297</v>
      </c>
    </row>
    <row r="142" spans="1:5" x14ac:dyDescent="0.3">
      <c r="A142" s="1" t="s">
        <v>296</v>
      </c>
      <c r="B142" s="1" t="s">
        <v>297</v>
      </c>
      <c r="D142" s="32" t="s">
        <v>298</v>
      </c>
      <c r="E142" s="32" t="s">
        <v>299</v>
      </c>
    </row>
    <row r="143" spans="1:5" x14ac:dyDescent="0.3">
      <c r="A143" s="1" t="s">
        <v>298</v>
      </c>
      <c r="B143" s="1" t="s">
        <v>299</v>
      </c>
      <c r="D143" s="32" t="s">
        <v>300</v>
      </c>
      <c r="E143" s="32" t="s">
        <v>301</v>
      </c>
    </row>
    <row r="144" spans="1:5" x14ac:dyDescent="0.3">
      <c r="A144" s="1" t="s">
        <v>300</v>
      </c>
      <c r="B144" s="1" t="s">
        <v>301</v>
      </c>
      <c r="D144" s="32" t="s">
        <v>302</v>
      </c>
      <c r="E144" s="32" t="s">
        <v>303</v>
      </c>
    </row>
    <row r="145" spans="1:5" x14ac:dyDescent="0.3">
      <c r="A145" s="1" t="s">
        <v>302</v>
      </c>
      <c r="B145" s="1" t="s">
        <v>303</v>
      </c>
      <c r="D145" s="32" t="s">
        <v>304</v>
      </c>
      <c r="E145" s="32" t="s">
        <v>305</v>
      </c>
    </row>
    <row r="146" spans="1:5" x14ac:dyDescent="0.3">
      <c r="A146" s="1" t="s">
        <v>304</v>
      </c>
      <c r="B146" s="1" t="s">
        <v>305</v>
      </c>
      <c r="D146" s="32" t="s">
        <v>306</v>
      </c>
      <c r="E146" s="32" t="s">
        <v>307</v>
      </c>
    </row>
    <row r="147" spans="1:5" x14ac:dyDescent="0.3">
      <c r="A147" s="1" t="s">
        <v>306</v>
      </c>
      <c r="B147" s="1" t="s">
        <v>307</v>
      </c>
      <c r="D147" s="32" t="s">
        <v>308</v>
      </c>
      <c r="E147" s="32" t="s">
        <v>309</v>
      </c>
    </row>
    <row r="148" spans="1:5" x14ac:dyDescent="0.3">
      <c r="A148" s="1" t="s">
        <v>308</v>
      </c>
      <c r="B148" s="1" t="s">
        <v>309</v>
      </c>
      <c r="D148" s="32" t="s">
        <v>310</v>
      </c>
      <c r="E148" s="32" t="s">
        <v>0</v>
      </c>
    </row>
    <row r="149" spans="1:5" x14ac:dyDescent="0.3">
      <c r="A149" s="1" t="s">
        <v>310</v>
      </c>
      <c r="B149" s="1" t="s">
        <v>0</v>
      </c>
      <c r="D149" s="32" t="s">
        <v>311</v>
      </c>
      <c r="E149" s="32" t="s">
        <v>312</v>
      </c>
    </row>
    <row r="150" spans="1:5" x14ac:dyDescent="0.3">
      <c r="A150" s="1" t="s">
        <v>311</v>
      </c>
      <c r="B150" s="1" t="s">
        <v>312</v>
      </c>
      <c r="D150" s="32" t="s">
        <v>313</v>
      </c>
      <c r="E150" s="32" t="s">
        <v>71</v>
      </c>
    </row>
    <row r="151" spans="1:5" x14ac:dyDescent="0.3">
      <c r="A151" s="1" t="s">
        <v>313</v>
      </c>
      <c r="B151" s="1" t="s">
        <v>71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L A A B Q S w M E F A A C A A g A + m 7 T U o I O R i O l A A A A 9 g A A A B I A H A B D b 2 5 m a W c v U G F j a 2 F n Z S 5 4 b W w g o h g A K K A U A A A A A A A A A A A A A A A A A A A A A A A A A A A A h Y + x D o I w G I R 3 E 9 + B d K c t x U X y U w Z X S Y x G 4 9 p g A 4 3 Q G l o s 7 + b g I / k K Q h R 1 c 7 y 7 L 7 m 7 x + 0 O W d / U w V W 2 V h m d o g h T F F g n 9 E n U R s s U a Y M y P p / B R h R n U c p g o L V N e n t K U e X c J S H E e 4 9 9 j E 1 b E k Z p R I 7 5 e l d U s h H o A 6 v / c K j 0 W F t I x O H w W s M Z X s Z 4 w R i m Q C Y P c q W / O R v 2 j u m P C a u u d l 0 r e d u F 2 z 2 Q S Q J 5 X + B P U E s D B B Q A A g A I A P p u 0 1 J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b t N S A m 6 G 2 x 4 I A A D B U w A A E w A c A E Z v c m 1 1 b G F z L 1 N l Y 3 R p b 2 4 x L m 0 g o h g A K K A U A A A A A A A A A A A A A A A A A A A A A A A A A A A A 7 d r P b h t l F M b h f a X e g 2 U 2 i R R Z c 9 6 Z s W e o s i G F J R J q W R E W o T U Q K b G r 2 C 2 t o B K w g A U I t i w R V 1 A Q V c u f t r c w v i M m j U r M f P q 9 H R E B Q n K r K k 1 O a s / 3 d j L z z P n O Y n p j e T i f D a 6 d f Y w r l y 9 d v r T 4 8 O B k e n N w 8 2 B 5 M N g d H E 2 X l y 8 N 2 l / N d 6 v P V p 8 3 T 1 d f N k + a x 8 2 v b W 1 v c W d 0 d X 7 j 9 v F 0 t t x 6 4 / B o O t q b z 5 b t J 4 u t 4 d 6 r + 2 8 v p i e L / Y P Z w W K 5 f 3 X + 0 e x o f n B z s X / 6 u q P l 3 e V w e + e d q 9 O j w + P D 5 f R k d 3 h l u D P Y m x / d P p 4 t d v M s 2 x m 8 P r s x v 3 k 4 + 2 A 3 V M b O 4 K 3 b 8 + X 0 2 v L e 0 X T 3 / K + j N + e z 6 b v b O 2 d H + M q w + a 5 5 1 P z e P G y P 8 P T P k 9 V X z S + D 9 q A f N 8 + G 7 f F e P 3 i v / T f X T w 5 m i / f n J 8 d n b 3 f 9 3 q 3 p Y q u 7 u p 2 P P x 6 e 1 a M 9 s G X 7 P Y P Z 7 e P 3 p i f 3 d w Y v K s J K j p U C K + W L y n J 6 d 7 n 2 9 T H + i w l W K q z U W I m M S 5 x B c A j B K Q T H E C W X O I r g L I L D C E 5 D n I b M G c F p K I f / X 3 E W 4 i z E W Y i z U E U H w U n k n E T O S e S C d 8 r 5 r M g 5 i Z y T y D m J n J P I + a z I O Y u C s y g 4 i 4 L P i s J c K T i N g t M o O I 2 C 0 y g 4 j Y L T K D m N k t M o O Y 2 S 0 y j N h Z P T K D m N k t M o O Y 2 y h t N 6 n F G B k x h z E m N O Y s x J j P E e w j m M O Y c x X S 3 G f E 5 M + J y Y c B I T T m L C S U w K O L 4 J n x E T c z v l J C Z 8 R k w 4 i 4 r O i Y q T q D i J i p O o K I m K k 6 g 4 i c r I g p O o 6 G e j 5 n O i 5 i R q T q L m J G r + 6 a g 5 i 5 q z q D m L 2 j D L O c t A K z P S y u i W G p m R V m a o l R l r Z Q Z b m d F W Z r i V m V Q s P 4 N W 7 v j p / O k A G n Q V j X O A J h W T i A O o E W g Y g o Y w E U P Q k E n E M D S M Q 0 O Y i X F o y G R i L B o G o 2 E 0 G r l 7 T D G p G J K G M W k Y l M a 5 S r u J G Z S G U W k Y l o Z x a R i Y h p F p G J q G s W k U e K 4 Y m 4 b B a R i d h u F p G J + G A W o Y o U Z J N + E w Q g 1 D 1 D B G j Z J w F q X J Z G w y M V I N Q 9 U w V g 2 D 1 U C t x h j P E 6 P V G J v z x I g 1 D F n D m D U M W s O o N S Y m E y P X M H Q N Y 9 c w e A 2 j 1 6 h M L h X e f w x g w w g 2 K p N K h W e K Q W w Y x Y Z h b K B j w 0 A 2 j G T D U D a M Z c N g N o x m w 3 A 2 a r z 7 G M 5 G T Z n I a F Z G s 8 p M q 8 x 4 V s a z M p 6 V 8 a y M Z 5 V h y 8 x o V k a z M t 1 U G c / K e F b G s 0 L P y j R U Z U Q r I 1 q 5 n q r o g V i 2 p 2 o y M a K V a 6 w K M 3 G N V d d Z N a K V E a 2 M a G V E K y N a G d H K i F Y 5 p p L T H V m m x y r j W R n P y n h W x r M y n p X x r I x n V W A m p t U q 4 1 k V e E U p 8 C p r L C t j W R n L y l h W p t 0 q o 1 k Z z c p o V q b l K u N Z G c / K e F b G s z K e l f G s 0 L M y 7 V c Z 0 c q I V k a 0 M q L V h O Q m 4 1 k Z z 8 p 4 V s a z M p 6 V 8 a y M Z 2 U 8 K + N Z m Y 6 s j G h l R C s j W p m + r I x p Z U w r Y 1 p V J h e j W h n V q q Z + p I x p Z U w r Y 1 o Z 0 8 r 0 a G V U K 1 R t n q j 2 / t q Q w Q + r T 5 s H z Z P V Z 8 2 z 5 u n p u E D 7 + d P m p 9 O v t b 8 f r L 4 9 H T l 4 0 P z Y / N a W v m g e d E Y P b s 0 X 0 y 0 / q 7 B 9 + d L h 7 O + / 3 / o Y x y v D 5 4 M c W 9 o e b q Y 5 1 q Y 5 u u c s n Q n w d e r 1 v H S K o 7 t V B V 8 n I + C z K d G a e + e 4 n U B r D m 5 w U Q E b O f g U i m 0 t f g L F x x s 0 P m I W Z Y Y w w 3 s + 3 m a p 8 P L Z j O Q q R Q V a e Y + p j G 6 B V o 7 P C v i o g H 3 v n F a e 0 8 o L W n l B K y 9 o 5 Q X + h N P K 8 Y k A 2 9 s F r R w f B f B J o K S V l 7 T y k l Z e 0 s q x k V 3 S y k t a e U k r x / b 1 R S Y s u g V a + Z h W P q a V 9 5 i s 6 B Z o 5 T 2 m K r r 3 C F o 5 W n 5 C K 5 / Q y n v M U n Q L e E u j l U 9 o 5 R N a e Y 8 J i m 6 B V l 7 R y n v M T n Q L t P I K 7 + a 0 8 h 4 z E 9 0 C r R w 5 X t P K a 1 p 5 T S u v a e X Y V a 4 R M i w Z p E y G l u k z G 5 F U k D M Z e i Z D 0 G Q o G u w g r 8 1 D J G h j z v W Y h U g q m A G T 7 m J T E E k F M 0 D X B c K u 1 / R D U s E M E H e B u u s 1 9 Z B U M A M U X i D x A o 0 X i L x A 5 Q U y L 9 B 5 g d D r N e G Q V D A D x F 6 g 9 g K 5 F + i 9 Q P A F i q / X R E N S w Q x Q f Y H s C 3 R f I P w C 5 d d r h i G p Y A a o v 1 7 T C 9 0 K A j B Q g I E E D D R g I A I v O L G Q V D A D l G A g B Q M t G I j B Q A 0 G c j D Q g 4 E g D B R h I A k D T R i I w l 5 T C U k F M 0 A Y 9 p p H S C r c 8 c A M + k w i J B X M A I E Y K M R A I g Y a M R C J v W Y P k k q P y Y O k g p 0 f d K L Q i U I n C p 0 o d K L Q i b 0 m D b o V d K L Q i U I n C p 0 o d G K v 6 Y K k g h m g E 8 X 9 v z 5 T B U k F M + A e I D c B + 0 w T J B X M g B u B 6 E S h E 4 V O F D p R 6 E S h E y 8 4 O 5 B U M A N 0 o t C J Q i c K n S h 0 o t C J v W Y F k g p m c L E 5 g a S C G a A T h U 4 U O l H o R K E T h U 4 U O l H o R K E T h U 4 U O l H o R K E T e 0 0 C J B X M A J 0 o d K L Q i b 3 2 / 5 M K Z o B O F D p R 6 E S h E 4 V O F D p R 6 E S h E 4 V O F D p R 6 E S h E 4 V O F D p R 6 E S h E 4 V O F D q x 1 7 5 + U s E M 0 I l C J w q d K H R i r 7 3 8 5 5 X / / U 5 + / p / t 5 E e 5 2 c n f 7 O R 3 C p u d / P R 6 j B c p v E Z R Y b O T n x Q 2 O / l J Y b O T n x Q 2 O / l J Y b O T n x Q 2 O / l J Y b O T v 9 n J 3 + z k b 3 b y z y q b n f x / d i f / X + 5 G n L / Z 9 + 0 r P W p + b r / n 9 N U + X 3 0 9 O H v Q b j / 9 s X m 4 + m J w e h C D 5 0 e 0 9 m 2 n H 1 f f n L / x t V t H h 8 u z l W 3 9 n R X s D F 7 k 0 v 7 1 + Y s t p y d n r 3 q 9 j e e 1 e 3 9 2 I r a G n w z X u w 2 j v c W d 7 b V c R 7 H 2 Y i M N 7 / f q P s R L 2 g 8 X D W q t X T H C U 3 y k z i n x l 5 6 R O / g r f w B Q S w E C L Q A U A A I A C A D 6 b t N S g g 5 G I 6 U A A A D 2 A A A A E g A A A A A A A A A A A A A A A A A A A A A A Q 2 9 u Z m l n L 1 B h Y 2 t h Z 2 U u e G 1 s U E s B A i 0 A F A A C A A g A + m 7 T U l N y O C y b A A A A 4 Q A A A B M A A A A A A A A A A A A A A A A A 8 Q A A A F t D b 2 5 0 Z W 5 0 X 1 R 5 c G V z X S 5 4 b W x Q S w E C L Q A U A A I A C A D 6 b t N S A m 6 G 2 x 4 I A A D B U w A A E w A A A A A A A A A A A A A A A A D Z A Q A A R m 9 y b X V s Y X M v U 2 V j d G l v b j E u b V B L B Q Y A A A A A A w A D A M I A A A B E C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H A A A A A A A A G w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l U M T A 6 M D g 6 M D k u N z Q 3 N j M 1 M V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G F 0 Y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Z G F 0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l U M T A 6 M z k 6 M D U u M T I 0 M z I 5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k Y X R h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O V Q x M D o 1 N T o 1 M y 4 w N j c 1 N T M x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M p L 0 F 1 d G 9 S Z W 1 v d m V k Q 2 9 s d W 1 u c z E u e 0 N v b H V t b j E u M S w w f S Z x d W 9 0 O y w m c X V v d D t T Z W N 0 a W 9 u M S 9 k Y X R h I C g z K S 9 B d X R v U m V t b 3 Z l Z E N v b H V t b n M x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A o M y k v Q X V 0 b 1 J l b W 9 2 Z W R D b 2 x 1 b W 5 z M S 5 7 Q 2 9 s d W 1 u M S 4 x L D B 9 J n F 1 b 3 Q 7 L C Z x d W 9 0 O 1 N l Y 3 R p b 2 4 x L 2 R h d G E g K D M p L 0 F 1 d G 9 S Z W 1 v d m V k Q 2 9 s d W 1 u c z E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l 6 u B u c t l E i t Q U n / P V i B C w A A A A A C A A A A A A A Q Z g A A A A E A A C A A A A A T + v b O O u 1 D q D l a g N m a + v 3 C a a k J d w G K H k E G 5 a v X 8 v J L w g A A A A A O g A A A A A I A A C A A A A B r R j e / H H 5 3 k r W 4 f S W q f + q A u C k 7 n n m m G U t k 1 6 W R R M p z F 1 A A A A D D w 2 R U n 5 x J 0 C / Z I o F T P A s k D N E W + 8 f 8 f 0 + s S f a E 4 3 t / V i Z X p 3 c J 8 + A t G a 4 o I e M M z s r Y S y y k I d d a g v s x T j 0 F a r 4 a p B Q / w 0 1 z H w V i y I c Q e V 2 h I U A A A A B T q 8 4 K P B d D 0 q P W 6 D i t m j D x j l 0 F S Q Y q I R N G K u D l B y B R w i c b H T 9 T 7 Q m V e A b s W x M q m p c T r C H n v o L v O 9 E e M v Z s e + L p < / D a t a M a s h u p > 
</file>

<file path=customXml/itemProps1.xml><?xml version="1.0" encoding="utf-8"?>
<ds:datastoreItem xmlns:ds="http://schemas.openxmlformats.org/officeDocument/2006/customXml" ds:itemID="{5689444E-CF0A-4B34-9CA0-1649B4FFCD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1</vt:lpstr>
      <vt:lpstr>data</vt:lpstr>
      <vt:lpstr>Задание 2</vt:lpstr>
      <vt:lpstr>data (2)</vt:lpstr>
      <vt:lpstr>Задание 3</vt:lpstr>
      <vt:lpstr>data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Erlnby</dc:creator>
  <cp:lastModifiedBy>Настя Кот</cp:lastModifiedBy>
  <dcterms:created xsi:type="dcterms:W3CDTF">2015-06-05T18:19:34Z</dcterms:created>
  <dcterms:modified xsi:type="dcterms:W3CDTF">2021-06-19T11:27:50Z</dcterms:modified>
</cp:coreProperties>
</file>