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58\Downloads\"/>
    </mc:Choice>
  </mc:AlternateContent>
  <xr:revisionPtr revIDLastSave="0" documentId="13_ncr:1_{200845B5-B132-4C3C-B6B3-036946F47206}" xr6:coauthVersionLast="36" xr6:coauthVersionMax="47" xr10:uidLastSave="{00000000-0000-0000-0000-000000000000}"/>
  <bookViews>
    <workbookView xWindow="0" yWindow="0" windowWidth="28800" windowHeight="12225" activeTab="1" xr2:uid="{54E60543-6CB4-4D93-BD26-D2627EB14A43}"/>
  </bookViews>
  <sheets>
    <sheet name="Лист3" sheetId="3" r:id="rId1"/>
    <sheet name="Лист1" sheetId="1" r:id="rId2"/>
  </sheets>
  <definedNames>
    <definedName name="_xlchart.v1.0" hidden="1">Лист1!$L$3:$L$95</definedName>
    <definedName name="_xlchart.v1.1" hidden="1">Лист1!$M$4:$M$95</definedName>
    <definedName name="_xlchart.v1.10" hidden="1">Лист1!$E$4:$E$95</definedName>
    <definedName name="_xlchart.v1.11" hidden="1">Лист1!$J$3:$J$95</definedName>
    <definedName name="_xlchart.v1.12" hidden="1">Лист1!$N$3:$N$95</definedName>
    <definedName name="_xlchart.v1.2" hidden="1">Лист1!$N$3:$N$95</definedName>
    <definedName name="_xlchart.v1.3" hidden="1">Лист1!$K$3:$K$95</definedName>
    <definedName name="_xlchart.v1.4" hidden="1">Лист1!$H$3:$H$95</definedName>
    <definedName name="_xlchart.v1.5" hidden="1">Лист1!$F$3:$F$95</definedName>
    <definedName name="_xlchart.v1.6" hidden="1">Лист1!$B$3:$B$95</definedName>
    <definedName name="_xlchart.v1.7" hidden="1">Лист1!$G$3:$G$95</definedName>
    <definedName name="_xlchart.v1.8" hidden="1">Лист1!$I$4:$I$95</definedName>
    <definedName name="_xlchart.v1.9" hidden="1">Лист1!$D$3:$D$95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1_mfdexport_1month_01122012_31082020" description="Соединение с запросом &quot;1_mfdexport_1month_01122012_31082020&quot; в книге." type="5" refreshedVersion="6" background="1">
    <dbPr connection="Provider=Microsoft.Mashup.OleDb.1;Data Source=$Workbook$;Location=1_mfdexport_1month_01122012_31082020;Extended Properties=&quot;&quot;" command="SELECT * FROM [1_mfdexport_1month_01122012_31082020]"/>
  </connection>
</connections>
</file>

<file path=xl/sharedStrings.xml><?xml version="1.0" encoding="utf-8"?>
<sst xmlns="http://schemas.openxmlformats.org/spreadsheetml/2006/main" count="17" uniqueCount="17">
  <si>
    <t>ВТБ ао</t>
  </si>
  <si>
    <t>ГАЗПРОМ ао</t>
  </si>
  <si>
    <t>Сбербанк</t>
  </si>
  <si>
    <t>Дата</t>
  </si>
  <si>
    <t>Цена</t>
  </si>
  <si>
    <t>Объем</t>
  </si>
  <si>
    <t>Доходность</t>
  </si>
  <si>
    <t>Цена2</t>
  </si>
  <si>
    <t>Объем3</t>
  </si>
  <si>
    <t>Доходность2</t>
  </si>
  <si>
    <t>Объем2</t>
  </si>
  <si>
    <t>Цена3</t>
  </si>
  <si>
    <t>Доходность3</t>
  </si>
  <si>
    <t>LN Объем</t>
  </si>
  <si>
    <t>LN Объем2</t>
  </si>
  <si>
    <t>LN Объем3</t>
  </si>
  <si>
    <t>Цена*1000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</si>
</sst>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Fill="1" applyBorder="1"/>
    <xf numFmtId="14" fontId="0" fillId="0" borderId="2" xfId="0" applyNumberFormat="1" applyFont="1" applyFill="1" applyBorder="1"/>
    <xf numFmtId="0" fontId="0" fillId="0" borderId="5" xfId="0" applyFont="1" applyFill="1" applyBorder="1"/>
    <xf numFmtId="0" fontId="0" fillId="0" borderId="6" xfId="0" applyNumberFormat="1" applyFont="1" applyFill="1" applyBorder="1"/>
    <xf numFmtId="0" fontId="0" fillId="0" borderId="0" xfId="0" applyBorder="1"/>
    <xf numFmtId="0" fontId="3" fillId="0" borderId="8" xfId="0" applyFont="1" applyFill="1" applyBorder="1" applyAlignment="1">
      <alignment horizontal="center"/>
    </xf>
    <xf numFmtId="0" fontId="3" fillId="0" borderId="9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0" fontId="0" fillId="0" borderId="0" xfId="0" applyNumberFormat="1" applyFont="1" applyFill="1" applyBorder="1"/>
    <xf numFmtId="10" fontId="0" fillId="0" borderId="0" xfId="0" applyNumberFormat="1" applyBorder="1"/>
    <xf numFmtId="0" fontId="0" fillId="0" borderId="11" xfId="0" applyFont="1" applyFill="1" applyBorder="1"/>
    <xf numFmtId="10" fontId="0" fillId="0" borderId="11" xfId="0" applyNumberFormat="1" applyFont="1" applyFill="1" applyBorder="1"/>
    <xf numFmtId="0" fontId="0" fillId="0" borderId="9" xfId="0" applyNumberFormat="1" applyFont="1" applyFill="1" applyBorder="1"/>
    <xf numFmtId="14" fontId="1" fillId="2" borderId="1" xfId="0" applyNumberFormat="1" applyFont="1" applyFill="1" applyBorder="1" applyAlignment="1">
      <alignment vertical="center"/>
    </xf>
    <xf numFmtId="14" fontId="0" fillId="0" borderId="7" xfId="0" applyNumberFormat="1" applyFont="1" applyFill="1" applyBorder="1"/>
    <xf numFmtId="0" fontId="0" fillId="0" borderId="8" xfId="0" applyFont="1" applyFill="1" applyBorder="1"/>
    <xf numFmtId="14" fontId="2" fillId="0" borderId="7" xfId="0" applyNumberFormat="1" applyFont="1" applyFill="1" applyBorder="1" applyAlignment="1">
      <alignment vertical="center"/>
    </xf>
    <xf numFmtId="10" fontId="3" fillId="0" borderId="11" xfId="0" applyNumberFormat="1" applyFont="1" applyFill="1" applyBorder="1" applyAlignment="1">
      <alignment horizontal="center"/>
    </xf>
    <xf numFmtId="0" fontId="0" fillId="0" borderId="0" xfId="0" applyNumberFormat="1" applyBorder="1"/>
    <xf numFmtId="2" fontId="3" fillId="0" borderId="11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NumberFormat="1" applyFont="1" applyFill="1" applyBorder="1"/>
    <xf numFmtId="0" fontId="0" fillId="0" borderId="11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Обычны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ВТБ ао</c:v>
                </c:pt>
                <c:pt idx="1">
                  <c:v>Цена*1000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Лист1!$C$3:$C$95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8-EF43-8622-BF0C81C1F53A}"/>
            </c:ext>
          </c:extLst>
        </c:ser>
        <c:ser>
          <c:idx val="1"/>
          <c:order val="1"/>
          <c:tx>
            <c:strRef>
              <c:f>Лист1!$G$1:$G$2</c:f>
              <c:strCache>
                <c:ptCount val="2"/>
                <c:pt idx="0">
                  <c:v>ГАЗПРОМ ао</c:v>
                </c:pt>
                <c:pt idx="1">
                  <c:v>Цена2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Лист1!$G$3:$G$95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8-EF43-8622-BF0C81C1F53A}"/>
            </c:ext>
          </c:extLst>
        </c:ser>
        <c:ser>
          <c:idx val="2"/>
          <c:order val="2"/>
          <c:tx>
            <c:strRef>
              <c:f>Лист1!$K$1:$K$2</c:f>
              <c:strCache>
                <c:ptCount val="2"/>
                <c:pt idx="0">
                  <c:v>Сбербанк</c:v>
                </c:pt>
                <c:pt idx="1">
                  <c:v>Цена3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Лист1!$K$3:$K$95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8-EF43-8622-BF0C81C1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683423"/>
        <c:axId val="901685071"/>
      </c:lineChart>
      <c:dateAx>
        <c:axId val="901683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685071"/>
        <c:crosses val="autoZero"/>
        <c:auto val="1"/>
        <c:lblOffset val="100"/>
        <c:baseTimeUnit val="months"/>
      </c:dateAx>
      <c:valAx>
        <c:axId val="9016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6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ВТБ ао</c:v>
                </c:pt>
                <c:pt idx="1">
                  <c:v>Цена*1000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Лист1!$B$3:$B$95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xVal>
          <c:yVal>
            <c:numRef>
              <c:f>Лист1!$C$3:$C$95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7-8148-8FBF-986F15F5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05311"/>
        <c:axId val="747854127"/>
      </c:scatterChart>
      <c:valAx>
        <c:axId val="7478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854127"/>
        <c:crosses val="autoZero"/>
        <c:crossBetween val="midCat"/>
      </c:valAx>
      <c:valAx>
        <c:axId val="7478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8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Лист1!$C$3:$C$95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3-D042-A0FC-FD44FAD552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Лист1!$G$3:$G$95</c:f>
              <c:numCache>
                <c:formatCode>General</c:formatCode>
                <c:ptCount val="93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3-D042-A0FC-FD44FAD5529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Лист1!$A$3:$A$95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Лист1!$K$3:$K$95</c:f>
              <c:numCache>
                <c:formatCode>General</c:formatCode>
                <c:ptCount val="93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3-D042-A0FC-FD44FAD5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50079"/>
        <c:axId val="705880639"/>
      </c:scatterChart>
      <c:valAx>
        <c:axId val="10454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880639"/>
        <c:crosses val="autoZero"/>
        <c:crossBetween val="midCat"/>
      </c:valAx>
      <c:valAx>
        <c:axId val="7058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45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</a:t>
          </a:r>
        </a:p>
      </cx:txPr>
    </cx:title>
    <cx:plotArea>
      <cx:plotAreaRegion>
        <cx:series layoutId="clusteredColumn" uniqueId="{3C04100E-632A-4594-AB84-B14B4F53A6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</a:t>
          </a:r>
        </a:p>
      </cx:txPr>
    </cx:title>
    <cx:plotArea>
      <cx:plotAreaRegion>
        <cx:series layoutId="clusteredColumn" uniqueId="{F6A94209-1364-8A4B-ACB0-092B33FAF0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Доходность</a:t>
          </a:r>
        </a:p>
      </cx:txPr>
    </cx:title>
    <cx:plotArea>
      <cx:plotAreaRegion>
        <cx:series layoutId="clusteredColumn" uniqueId="{7961A444-95F9-8842-9242-7C3F36206F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LN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объем</a:t>
            </a:r>
          </a:p>
        </cx:rich>
      </cx:tx>
    </cx:title>
    <cx:plotArea>
      <cx:plotAreaRegion>
        <cx:series layoutId="clusteredColumn" uniqueId="{F1B6BCD5-3938-9F40-A9D6-B9BF466E58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</a:t>
          </a:r>
        </a:p>
      </cx:txPr>
    </cx:title>
    <cx:plotArea>
      <cx:plotAreaRegion>
        <cx:series layoutId="clusteredColumn" uniqueId="{3E1C650A-0555-405F-B54B-D1C03505EC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Доходность</a:t>
          </a:r>
        </a:p>
      </cx:txPr>
    </cx:title>
    <cx:plotArea>
      <cx:plotAreaRegion>
        <cx:series layoutId="clusteredColumn" uniqueId="{CA75FD0C-A265-4D31-B9BA-E03F26C9DA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LN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LN объем</a:t>
          </a:r>
        </a:p>
      </cx:txPr>
    </cx:title>
    <cx:plotArea>
      <cx:plotAreaRegion>
        <cx:series layoutId="clusteredColumn" uniqueId="{E11ADF51-137C-EE4F-86EB-69EA3A404E8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</a:t>
          </a:r>
        </a:p>
      </cx:txPr>
    </cx:title>
    <cx:plotArea>
      <cx:plotAreaRegion>
        <cx:series layoutId="clusteredColumn" uniqueId="{307753E8-81D7-0448-808F-9A5F47EED5E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</a:t>
          </a:r>
        </a:p>
      </cx:txPr>
    </cx:title>
    <cx:plotArea>
      <cx:plotAreaRegion>
        <cx:series layoutId="clusteredColumn" uniqueId="{C669A6A0-2231-5140-97C2-79357B7A67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Доходность</a:t>
          </a:r>
        </a:p>
      </cx:txPr>
    </cx:title>
    <cx:plotArea>
      <cx:plotAreaRegion>
        <cx:series layoutId="clusteredColumn" uniqueId="{49EAD868-2590-8045-B73D-7D30744D80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LN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объем</a:t>
            </a:r>
          </a:p>
        </cx:rich>
      </cx:tx>
    </cx:title>
    <cx:plotArea>
      <cx:plotAreaRegion>
        <cx:series layoutId="clusteredColumn" uniqueId="{FAE42EEF-3639-6A44-B00D-97612AA78A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</a:t>
          </a:r>
        </a:p>
      </cx:txPr>
    </cx:title>
    <cx:plotArea>
      <cx:plotAreaRegion>
        <cx:series layoutId="clusteredColumn" uniqueId="{35A7F080-3CC1-4A41-8239-3B5559F5B0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openxmlformats.org/officeDocument/2006/relationships/chart" Target="../charts/chart1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openxmlformats.org/officeDocument/2006/relationships/chart" Target="../charts/chart3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1005443</xdr:colOff>
      <xdr:row>95</xdr:row>
      <xdr:rowOff>186848</xdr:rowOff>
    </xdr:from>
    <xdr:to>
      <xdr:col>5</xdr:col>
      <xdr:colOff>1005445</xdr:colOff>
      <xdr:row>111</xdr:row>
      <xdr:rowOff>1607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40C9D88-3FC1-4622-855D-28F962FD0A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18" y="18284348"/>
              <a:ext cx="5048252" cy="2862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961485</xdr:colOff>
      <xdr:row>110</xdr:row>
      <xdr:rowOff>184480</xdr:rowOff>
    </xdr:from>
    <xdr:to>
      <xdr:col>5</xdr:col>
      <xdr:colOff>961485</xdr:colOff>
      <xdr:row>126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B87ACE81-2F66-402B-85A9-99FDD92085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485" y="20941791"/>
              <a:ext cx="5050047" cy="28347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125</xdr:row>
      <xdr:rowOff>184480</xdr:rowOff>
    </xdr:from>
    <xdr:to>
      <xdr:col>6</xdr:col>
      <xdr:colOff>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0D839637-20B7-4067-B778-119AC2880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486" y="23772334"/>
              <a:ext cx="5050047" cy="2834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713</xdr:colOff>
      <xdr:row>140</xdr:row>
      <xdr:rowOff>186246</xdr:rowOff>
    </xdr:from>
    <xdr:to>
      <xdr:col>6</xdr:col>
      <xdr:colOff>8985</xdr:colOff>
      <xdr:row>156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6925BDC-6B2A-594D-A099-CB788414337D}"/>
                </a:ext>
                <a:ext uri="{147F2762-F138-4A5C-976F-8EAC2B608ADB}">
                  <a16:predDERef xmlns:a16="http://schemas.microsoft.com/office/drawing/2014/main" pred="{0D839637-20B7-4067-B778-119AC2880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199" y="26604642"/>
              <a:ext cx="5058319" cy="283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960593</xdr:colOff>
      <xdr:row>95</xdr:row>
      <xdr:rowOff>186838</xdr:rowOff>
    </xdr:from>
    <xdr:to>
      <xdr:col>10</xdr:col>
      <xdr:colOff>0</xdr:colOff>
      <xdr:row>111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F40202C-2AC7-534E-A5CE-822FF5FA1FC9}"/>
                </a:ext>
                <a:ext uri="{147F2762-F138-4A5C-976F-8EAC2B608ADB}">
                  <a16:predDERef xmlns:a16="http://schemas.microsoft.com/office/drawing/2014/main" pred="{06925BDC-6B2A-594D-A099-CB7884143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0640" y="18113607"/>
              <a:ext cx="3846836" cy="2832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957172</xdr:colOff>
      <xdr:row>110</xdr:row>
      <xdr:rowOff>184858</xdr:rowOff>
    </xdr:from>
    <xdr:to>
      <xdr:col>10</xdr:col>
      <xdr:colOff>0</xdr:colOff>
      <xdr:row>126</xdr:row>
      <xdr:rowOff>8985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3F3B0FB2-05BE-4C4A-9C5A-A7832B397254}"/>
                </a:ext>
                <a:ext uri="{147F2762-F138-4A5C-976F-8EAC2B608ADB}">
                  <a16:predDERef xmlns:a16="http://schemas.microsoft.com/office/drawing/2014/main" pred="{4F40202C-2AC7-534E-A5CE-822FF5FA1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7219" y="20942169"/>
              <a:ext cx="3850257" cy="2843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1699</xdr:colOff>
      <xdr:row>125</xdr:row>
      <xdr:rowOff>187632</xdr:rowOff>
    </xdr:from>
    <xdr:to>
      <xdr:col>10</xdr:col>
      <xdr:colOff>8985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65B53262-5891-C54D-BE8B-621F63331181}"/>
                </a:ext>
                <a:ext uri="{147F2762-F138-4A5C-976F-8EAC2B608ADB}">
                  <a16:predDERef xmlns:a16="http://schemas.microsoft.com/office/drawing/2014/main" pred="{3F3B0FB2-05BE-4C4A-9C5A-A7832B397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3232" y="23775486"/>
              <a:ext cx="3853229" cy="2831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1067</xdr:colOff>
      <xdr:row>140</xdr:row>
      <xdr:rowOff>188700</xdr:rowOff>
    </xdr:from>
    <xdr:to>
      <xdr:col>10</xdr:col>
      <xdr:colOff>8986</xdr:colOff>
      <xdr:row>156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4F48D5D2-04AA-0746-AC23-44FAEC0E650A}"/>
                </a:ext>
                <a:ext uri="{147F2762-F138-4A5C-976F-8EAC2B608ADB}">
                  <a16:predDERef xmlns:a16="http://schemas.microsoft.com/office/drawing/2014/main" pred="{65B53262-5891-C54D-BE8B-621F63331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2600" y="26607096"/>
              <a:ext cx="3853862" cy="2830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957704</xdr:colOff>
      <xdr:row>96</xdr:row>
      <xdr:rowOff>911</xdr:rowOff>
    </xdr:from>
    <xdr:to>
      <xdr:col>14</xdr:col>
      <xdr:colOff>0</xdr:colOff>
      <xdr:row>111</xdr:row>
      <xdr:rowOff>8986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25671CFF-D92A-EB43-8EA7-3661269C315E}"/>
                </a:ext>
                <a:ext uri="{147F2762-F138-4A5C-976F-8EAC2B608ADB}">
                  <a16:predDERef xmlns:a16="http://schemas.microsoft.com/office/drawing/2014/main" pred="{4F48D5D2-04AA-0746-AC23-44FAEC0E6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3695" y="18116383"/>
              <a:ext cx="3849725" cy="2838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957093</xdr:colOff>
      <xdr:row>111</xdr:row>
      <xdr:rowOff>0</xdr:rowOff>
    </xdr:from>
    <xdr:to>
      <xdr:col>14</xdr:col>
      <xdr:colOff>0</xdr:colOff>
      <xdr:row>126</xdr:row>
      <xdr:rowOff>5141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A24EA5D7-95D5-2B44-9253-D602C740564D}"/>
                </a:ext>
                <a:ext uri="{147F2762-F138-4A5C-976F-8EAC2B608ADB}">
                  <a16:predDERef xmlns:a16="http://schemas.microsoft.com/office/drawing/2014/main" pred="{25671CFF-D92A-EB43-8EA7-3661269C3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3084" y="20946014"/>
              <a:ext cx="3850336" cy="2835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2770</xdr:colOff>
      <xdr:row>126</xdr:row>
      <xdr:rowOff>0</xdr:rowOff>
    </xdr:from>
    <xdr:to>
      <xdr:col>14</xdr:col>
      <xdr:colOff>8986</xdr:colOff>
      <xdr:row>141</xdr:row>
      <xdr:rowOff>3957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>
              <a:extLst>
                <a:ext uri="{FF2B5EF4-FFF2-40B4-BE49-F238E27FC236}">
                  <a16:creationId xmlns:a16="http://schemas.microsoft.com/office/drawing/2014/main" id="{B61498A2-8D4E-104D-8C71-8008109BCB3C}"/>
                </a:ext>
                <a:ext uri="{147F2762-F138-4A5C-976F-8EAC2B608ADB}">
                  <a16:predDERef xmlns:a16="http://schemas.microsoft.com/office/drawing/2014/main" pred="{A24EA5D7-95D5-2B44-9253-D602C7405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0246" y="23776557"/>
              <a:ext cx="3852160" cy="283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961454</xdr:colOff>
      <xdr:row>141</xdr:row>
      <xdr:rowOff>2570</xdr:rowOff>
    </xdr:from>
    <xdr:to>
      <xdr:col>14</xdr:col>
      <xdr:colOff>0</xdr:colOff>
      <xdr:row>156</xdr:row>
      <xdr:rowOff>8984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>
              <a:extLst>
                <a:ext uri="{FF2B5EF4-FFF2-40B4-BE49-F238E27FC236}">
                  <a16:creationId xmlns:a16="http://schemas.microsoft.com/office/drawing/2014/main" id="{18FAF62D-E48C-854F-9E68-EE5843F5EA35}"/>
                </a:ext>
                <a:ext uri="{147F2762-F138-4A5C-976F-8EAC2B608ADB}">
                  <a16:predDERef xmlns:a16="http://schemas.microsoft.com/office/drawing/2014/main" pred="{B61498A2-8D4E-104D-8C71-8008109BC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7445" y="26609669"/>
              <a:ext cx="3845975" cy="2836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608317</xdr:colOff>
      <xdr:row>1</xdr:row>
      <xdr:rowOff>186354</xdr:rowOff>
    </xdr:from>
    <xdr:to>
      <xdr:col>25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E5CCF-EC29-F64B-9C0B-D7C5CA51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610364</xdr:colOff>
      <xdr:row>26</xdr:row>
      <xdr:rowOff>2963</xdr:rowOff>
    </xdr:from>
    <xdr:to>
      <xdr:col>22</xdr:col>
      <xdr:colOff>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94DEC8-03E7-4047-9DE6-9549E0635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445</xdr:colOff>
      <xdr:row>41</xdr:row>
      <xdr:rowOff>187954</xdr:rowOff>
    </xdr:from>
    <xdr:to>
      <xdr:col>28</xdr:col>
      <xdr:colOff>0</xdr:colOff>
      <xdr:row>65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157E01-9E59-C740-A4A8-568F049E3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E0C3E-E6DD-411F-B17E-2AAF632D4247}" name="Таблица4" displayName="Таблица4" ref="A2:N95" totalsRowShown="0" headerRowDxfId="17" dataDxfId="15" headerRowBorderDxfId="16" tableBorderDxfId="14">
  <autoFilter ref="A2:N95" xr:uid="{6718C5AC-97AD-467F-8114-EBC13A4371DF}"/>
  <tableColumns count="14">
    <tableColumn id="1" xr3:uid="{B90878EA-7EF0-4621-BB27-BD9730F85C51}" name="Дата" dataDxfId="13"/>
    <tableColumn id="2" xr3:uid="{97FEB282-0895-4244-8F98-BE487B51EE4F}" name="Цена" dataDxfId="12"/>
    <tableColumn id="12" xr3:uid="{649431E9-D1E7-6A48-8B03-B63D31F6667F}" name="Цена*1000" dataDxfId="11">
      <calculatedColumnFormula>Таблица4[[#This Row],[Цена]]*1000</calculatedColumnFormula>
    </tableColumn>
    <tableColumn id="3" xr3:uid="{D7D15A2F-9DC1-48AA-9319-2BD8758D64D7}" name="Объем" dataDxfId="10"/>
    <tableColumn id="4" xr3:uid="{E96957AA-31FA-45E7-B64C-678EAE5C7C35}" name="Доходность" dataDxfId="9">
      <calculatedColumnFormula>(Таблица4[[#This Row],[Цена]]-B2)/B2</calculatedColumnFormula>
    </tableColumn>
    <tableColumn id="11" xr3:uid="{350081CE-8039-450C-A147-849B43D3A9D6}" name="LN Объем" dataDxfId="8">
      <calculatedColumnFormula>LN(Таблица4[[#This Row],[Объем]])</calculatedColumnFormula>
    </tableColumn>
    <tableColumn id="5" xr3:uid="{762556BB-6746-4BCB-85D0-70FE2B47F036}" name="Цена2" dataDxfId="7"/>
    <tableColumn id="6" xr3:uid="{53350E6A-EBAE-4B9F-A8F5-15CE9271A47E}" name="Объем2" dataDxfId="6"/>
    <tableColumn id="9" xr3:uid="{8F4F2A21-64A3-4515-89FB-68D6D823A5CE}" name="Доходность2" dataDxfId="5">
      <calculatedColumnFormula>(Таблица4[[#This Row],[Цена2]]-G2)/G2</calculatedColumnFormula>
    </tableColumn>
    <tableColumn id="13" xr3:uid="{13473F7C-2912-4B92-88B2-D0F32AC14B0B}" name="LN Объем2" dataDxfId="4">
      <calculatedColumnFormula>LN(Таблица4[[#This Row],[Объем2]])</calculatedColumnFormula>
    </tableColumn>
    <tableColumn id="7" xr3:uid="{22F16E77-BA58-41F0-8258-713D65379D70}" name="Цена3" dataDxfId="3"/>
    <tableColumn id="10" xr3:uid="{68314166-24FA-4825-A881-238DAAFEFC56}" name="Объем3" dataDxfId="2"/>
    <tableColumn id="14" xr3:uid="{77ADA29F-0D5C-409D-B6BE-B1FA322D820A}" name="Доходность3" dataDxfId="1">
      <calculatedColumnFormula>(Таблица4[[#This Row],[Объем3]]-L2)/L2</calculatedColumnFormula>
    </tableColumn>
    <tableColumn id="8" xr3:uid="{85A6D515-FD46-483A-BD62-D70A8280CEBA}" name="LN Объем3" dataDxfId="0">
      <calculatedColumnFormula>LN(Таблица4[[#This Row],[Объем3]])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5868-EAC5-418C-8A11-354FA4DEBE0D}">
  <dimension ref="A1"/>
  <sheetViews>
    <sheetView workbookViewId="0">
      <selection activeCell="C18" sqref="C18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B82D-AB1F-4C1C-9042-3FAC7C131C18}">
  <dimension ref="A1:O95"/>
  <sheetViews>
    <sheetView tabSelected="1" zoomScale="106" workbookViewId="0">
      <selection activeCell="AC51" sqref="AC51"/>
    </sheetView>
  </sheetViews>
  <sheetFormatPr defaultColWidth="8.85546875" defaultRowHeight="15" x14ac:dyDescent="0.25"/>
  <cols>
    <col min="1" max="3" width="14.42578125" style="5" customWidth="1"/>
    <col min="4" max="4" width="18" style="21" customWidth="1"/>
    <col min="5" max="5" width="14.42578125" style="10" customWidth="1"/>
    <col min="6" max="6" width="14.42578125" style="19" customWidth="1"/>
    <col min="7" max="7" width="14.42578125" style="5" customWidth="1"/>
    <col min="8" max="8" width="14.42578125" style="21" customWidth="1"/>
    <col min="9" max="9" width="14.42578125" style="10" customWidth="1"/>
    <col min="10" max="10" width="14.42578125" style="19" customWidth="1"/>
    <col min="11" max="11" width="14.42578125" style="5" customWidth="1"/>
    <col min="12" max="12" width="14.42578125" style="21" customWidth="1"/>
    <col min="13" max="13" width="14.42578125" style="10" customWidth="1"/>
    <col min="14" max="14" width="14.42578125" style="19" customWidth="1"/>
    <col min="15" max="15" width="9.140625" style="5" customWidth="1"/>
  </cols>
  <sheetData>
    <row r="1" spans="1:14" x14ac:dyDescent="0.25">
      <c r="A1" s="14"/>
      <c r="B1" s="24" t="s">
        <v>0</v>
      </c>
      <c r="C1" s="25"/>
      <c r="D1" s="25"/>
      <c r="E1" s="25"/>
      <c r="F1" s="26"/>
      <c r="G1" s="27" t="s">
        <v>1</v>
      </c>
      <c r="H1" s="28"/>
      <c r="I1" s="28"/>
      <c r="J1" s="29"/>
      <c r="K1" s="24" t="s">
        <v>2</v>
      </c>
      <c r="L1" s="25"/>
      <c r="M1" s="25"/>
      <c r="N1" s="26"/>
    </row>
    <row r="2" spans="1:14" x14ac:dyDescent="0.25">
      <c r="A2" s="17" t="s">
        <v>3</v>
      </c>
      <c r="B2" s="6" t="s">
        <v>4</v>
      </c>
      <c r="C2" s="8" t="s">
        <v>16</v>
      </c>
      <c r="D2" s="20" t="s">
        <v>5</v>
      </c>
      <c r="E2" s="18" t="s">
        <v>6</v>
      </c>
      <c r="F2" s="7" t="s">
        <v>13</v>
      </c>
      <c r="G2" s="8" t="s">
        <v>7</v>
      </c>
      <c r="H2" s="20" t="s">
        <v>10</v>
      </c>
      <c r="I2" s="18" t="s">
        <v>9</v>
      </c>
      <c r="J2" s="7" t="s">
        <v>14</v>
      </c>
      <c r="K2" s="6" t="s">
        <v>11</v>
      </c>
      <c r="L2" s="20" t="s">
        <v>8</v>
      </c>
      <c r="M2" s="18" t="s">
        <v>12</v>
      </c>
      <c r="N2" s="7" t="s">
        <v>15</v>
      </c>
    </row>
    <row r="3" spans="1:14" x14ac:dyDescent="0.25">
      <c r="A3" s="2">
        <v>41244</v>
      </c>
      <c r="B3" s="3">
        <v>5.3589999999999999E-2</v>
      </c>
      <c r="C3" s="1">
        <f>Таблица4[[#This Row],[Цена]]*1000</f>
        <v>53.589999999999996</v>
      </c>
      <c r="D3" s="22">
        <v>423765060000</v>
      </c>
      <c r="E3" s="9"/>
      <c r="F3" s="4">
        <f>LN(Таблица4[[#This Row],[Объем]])</f>
        <v>26.772445034832554</v>
      </c>
      <c r="G3" s="1">
        <v>143.69999999999999</v>
      </c>
      <c r="H3" s="22">
        <v>638968460</v>
      </c>
      <c r="I3" s="9"/>
      <c r="J3" s="4">
        <f>LN(Таблица4[[#This Row],[Объем2]])</f>
        <v>20.275365652751187</v>
      </c>
      <c r="K3" s="1">
        <v>92.94</v>
      </c>
      <c r="L3" s="22">
        <v>1191987680</v>
      </c>
      <c r="M3" s="9"/>
      <c r="N3" s="4">
        <f>LN(Таблица4[[#This Row],[Объем3]])</f>
        <v>20.898888069965686</v>
      </c>
    </row>
    <row r="4" spans="1:14" x14ac:dyDescent="0.25">
      <c r="A4" s="2">
        <v>41275</v>
      </c>
      <c r="B4" s="3">
        <v>5.5820000000000002E-2</v>
      </c>
      <c r="C4" s="1">
        <f>Таблица4[[#This Row],[Цена]]*1000</f>
        <v>55.82</v>
      </c>
      <c r="D4" s="22">
        <v>620659410000</v>
      </c>
      <c r="E4" s="9">
        <f>(Таблица4[[#This Row],[Цена]]-B3)/B3</f>
        <v>4.1612241089755607E-2</v>
      </c>
      <c r="F4" s="4">
        <f>LN(Таблица4[[#This Row],[Объем]])</f>
        <v>27.154048314317642</v>
      </c>
      <c r="G4" s="1">
        <v>142.09</v>
      </c>
      <c r="H4" s="22">
        <v>495283520</v>
      </c>
      <c r="I4" s="9">
        <f>(Таблица4[[#This Row],[Цена2]]-G3)/G3</f>
        <v>-1.1203897007654735E-2</v>
      </c>
      <c r="J4" s="4">
        <f>LN(Таблица4[[#This Row],[Объем2]])</f>
        <v>20.020640924240933</v>
      </c>
      <c r="K4" s="1">
        <v>109.59</v>
      </c>
      <c r="L4" s="22">
        <v>1723351580</v>
      </c>
      <c r="M4" s="9">
        <f>(Таблица4[[#This Row],[Объем3]]-L3)/L3</f>
        <v>0.4457796912800307</v>
      </c>
      <c r="N4" s="4">
        <f>LN(Таблица4[[#This Row],[Объем3]])</f>
        <v>21.267536824750323</v>
      </c>
    </row>
    <row r="5" spans="1:14" x14ac:dyDescent="0.25">
      <c r="A5" s="2">
        <v>41306</v>
      </c>
      <c r="B5" s="3">
        <v>5.5879999999999999E-2</v>
      </c>
      <c r="C5" s="1">
        <f>Таблица4[[#This Row],[Цена]]*1000</f>
        <v>55.88</v>
      </c>
      <c r="D5" s="22">
        <v>956736250000</v>
      </c>
      <c r="E5" s="9">
        <f>(Таблица4[[#This Row],[Цена]]-B4)/B4</f>
        <v>1.0748835542815757E-3</v>
      </c>
      <c r="F5" s="4">
        <f>LN(Таблица4[[#This Row],[Объем]])</f>
        <v>27.58679358957853</v>
      </c>
      <c r="G5" s="1">
        <v>137.4</v>
      </c>
      <c r="H5" s="22">
        <v>733770920</v>
      </c>
      <c r="I5" s="9">
        <f>(Таблица4[[#This Row],[Цена2]]-G4)/G4</f>
        <v>-3.3007248926736558E-2</v>
      </c>
      <c r="J5" s="4">
        <f>LN(Таблица4[[#This Row],[Объем2]])</f>
        <v>20.4137074397734</v>
      </c>
      <c r="K5" s="1">
        <v>104.57</v>
      </c>
      <c r="L5" s="22">
        <v>1612212000</v>
      </c>
      <c r="M5" s="9">
        <f>(Таблица4[[#This Row],[Объем3]]-L4)/L4</f>
        <v>-6.4490369399841208E-2</v>
      </c>
      <c r="N5" s="4">
        <f>LN(Таблица4[[#This Row],[Объем3]])</f>
        <v>21.200872986031328</v>
      </c>
    </row>
    <row r="6" spans="1:14" x14ac:dyDescent="0.25">
      <c r="A6" s="2">
        <v>41334</v>
      </c>
      <c r="B6" s="3">
        <v>4.9700000000000001E-2</v>
      </c>
      <c r="C6" s="1">
        <f>Таблица4[[#This Row],[Цена]]*1000</f>
        <v>49.7</v>
      </c>
      <c r="D6" s="22">
        <v>684089840000</v>
      </c>
      <c r="E6" s="9">
        <f>(Таблица4[[#This Row],[Цена]]-B5)/B5</f>
        <v>-0.11059413027916962</v>
      </c>
      <c r="F6" s="4">
        <f>LN(Таблица4[[#This Row],[Объем]])</f>
        <v>27.251355090973199</v>
      </c>
      <c r="G6" s="1">
        <v>134.08000000000001</v>
      </c>
      <c r="H6" s="22">
        <v>953973070</v>
      </c>
      <c r="I6" s="9">
        <f>(Таблица4[[#This Row],[Цена2]]-G5)/G5</f>
        <v>-2.4163027656477386E-2</v>
      </c>
      <c r="J6" s="4">
        <f>LN(Таблица4[[#This Row],[Объем2]])</f>
        <v>20.676146000502598</v>
      </c>
      <c r="K6" s="1">
        <v>98.86</v>
      </c>
      <c r="L6" s="22">
        <v>1691490080</v>
      </c>
      <c r="M6" s="9">
        <f>(Таблица4[[#This Row],[Объем3]]-L5)/L5</f>
        <v>4.9173483388040777E-2</v>
      </c>
      <c r="N6" s="4">
        <f>LN(Таблица4[[#This Row],[Объем3]])</f>
        <v>21.248875681550636</v>
      </c>
    </row>
    <row r="7" spans="1:14" x14ac:dyDescent="0.25">
      <c r="A7" s="2">
        <v>41365</v>
      </c>
      <c r="B7" s="3">
        <v>4.929E-2</v>
      </c>
      <c r="C7" s="1">
        <f>Таблица4[[#This Row],[Цена]]*1000</f>
        <v>49.29</v>
      </c>
      <c r="D7" s="22">
        <v>1203587690000</v>
      </c>
      <c r="E7" s="9">
        <f>(Таблица4[[#This Row],[Цена]]-B6)/B6</f>
        <v>-8.2494969818913601E-3</v>
      </c>
      <c r="F7" s="4">
        <f>LN(Таблица4[[#This Row],[Объем]])</f>
        <v>27.816327953999615</v>
      </c>
      <c r="G7" s="1">
        <v>124.15</v>
      </c>
      <c r="H7" s="22">
        <v>986321760</v>
      </c>
      <c r="I7" s="9">
        <f>(Таблица4[[#This Row],[Цена2]]-G6)/G6</f>
        <v>-7.4060262529832985E-2</v>
      </c>
      <c r="J7" s="4">
        <f>LN(Таблица4[[#This Row],[Объем2]])</f>
        <v>20.709493187933717</v>
      </c>
      <c r="K7" s="1">
        <v>99.11</v>
      </c>
      <c r="L7" s="22">
        <v>1576313810</v>
      </c>
      <c r="M7" s="9">
        <f>(Таблица4[[#This Row],[Объем3]]-L6)/L6</f>
        <v>-6.8091602405377399E-2</v>
      </c>
      <c r="N7" s="4">
        <f>LN(Таблица4[[#This Row],[Объем3]])</f>
        <v>21.17835492658104</v>
      </c>
    </row>
    <row r="8" spans="1:14" x14ac:dyDescent="0.25">
      <c r="A8" s="2">
        <v>41395</v>
      </c>
      <c r="B8" s="3">
        <v>4.5999999999999999E-2</v>
      </c>
      <c r="C8" s="1">
        <f>Таблица4[[#This Row],[Цена]]*1000</f>
        <v>46</v>
      </c>
      <c r="D8" s="22">
        <v>909928850000</v>
      </c>
      <c r="E8" s="9">
        <f>(Таблица4[[#This Row],[Цена]]-B7)/B7</f>
        <v>-6.6747819030229277E-2</v>
      </c>
      <c r="F8" s="4">
        <f>LN(Таблица4[[#This Row],[Объем]])</f>
        <v>27.536632246587374</v>
      </c>
      <c r="G8" s="1">
        <v>123.4</v>
      </c>
      <c r="H8" s="22">
        <v>813775000</v>
      </c>
      <c r="I8" s="9">
        <f>(Таблица4[[#This Row],[Цена2]]-G7)/G7</f>
        <v>-6.0410793395086586E-3</v>
      </c>
      <c r="J8" s="4">
        <f>LN(Таблица4[[#This Row],[Объем2]])</f>
        <v>20.517194472981348</v>
      </c>
      <c r="K8" s="1">
        <v>99.05</v>
      </c>
      <c r="L8" s="22">
        <v>1514417130</v>
      </c>
      <c r="M8" s="9">
        <f>(Таблица4[[#This Row],[Объем3]]-L7)/L7</f>
        <v>-3.9266724434774823E-2</v>
      </c>
      <c r="N8" s="4">
        <f>LN(Таблица4[[#This Row],[Объем3]])</f>
        <v>21.138296469205873</v>
      </c>
    </row>
    <row r="9" spans="1:14" x14ac:dyDescent="0.25">
      <c r="A9" s="2">
        <v>41426</v>
      </c>
      <c r="B9" s="3">
        <v>4.7010000000000003E-2</v>
      </c>
      <c r="C9" s="1">
        <f>Таблица4[[#This Row],[Цена]]*1000</f>
        <v>47.010000000000005</v>
      </c>
      <c r="D9" s="22">
        <v>773944750000</v>
      </c>
      <c r="E9" s="9">
        <f>(Таблица4[[#This Row],[Цена]]-B8)/B8</f>
        <v>2.195652173913052E-2</v>
      </c>
      <c r="F9" s="4">
        <f>LN(Таблица4[[#This Row],[Объем]])</f>
        <v>27.374766325559349</v>
      </c>
      <c r="G9" s="1">
        <v>109.1</v>
      </c>
      <c r="H9" s="22">
        <v>769293390</v>
      </c>
      <c r="I9" s="9">
        <f>(Таблица4[[#This Row],[Цена2]]-G8)/G8</f>
        <v>-0.11588330632090771</v>
      </c>
      <c r="J9" s="4">
        <f>LN(Таблица4[[#This Row],[Объем2]])</f>
        <v>20.46098297616555</v>
      </c>
      <c r="K9" s="1">
        <v>93.68</v>
      </c>
      <c r="L9" s="22">
        <v>1603984540</v>
      </c>
      <c r="M9" s="9">
        <f>(Таблица4[[#This Row],[Объем3]]-L8)/L8</f>
        <v>5.9143156945141002E-2</v>
      </c>
      <c r="N9" s="4">
        <f>LN(Таблица4[[#This Row],[Объем3]])</f>
        <v>21.195756707940294</v>
      </c>
    </row>
    <row r="10" spans="1:14" x14ac:dyDescent="0.25">
      <c r="A10" s="2">
        <v>41456</v>
      </c>
      <c r="B10" s="3">
        <v>4.6609999999999999E-2</v>
      </c>
      <c r="C10" s="1">
        <f>Таблица4[[#This Row],[Цена]]*1000</f>
        <v>46.61</v>
      </c>
      <c r="D10" s="22">
        <v>689989310000</v>
      </c>
      <c r="E10" s="9">
        <f>(Таблица4[[#This Row],[Цена]]-B9)/B9</f>
        <v>-8.5088279089556365E-3</v>
      </c>
      <c r="F10" s="4">
        <f>LN(Таблица4[[#This Row],[Объем]])</f>
        <v>27.259941941664078</v>
      </c>
      <c r="G10" s="1">
        <v>128.61000000000001</v>
      </c>
      <c r="H10" s="22">
        <v>879462790</v>
      </c>
      <c r="I10" s="9">
        <f>(Таблица4[[#This Row],[Цена2]]-G9)/G9</f>
        <v>0.17882676443629716</v>
      </c>
      <c r="J10" s="4">
        <f>LN(Таблица4[[#This Row],[Объем2]])</f>
        <v>20.594821813117253</v>
      </c>
      <c r="K10" s="1">
        <v>95.23</v>
      </c>
      <c r="L10" s="22">
        <v>1721040080</v>
      </c>
      <c r="M10" s="9">
        <f>(Таблица4[[#This Row],[Объем3]]-L9)/L9</f>
        <v>7.2977972717866726E-2</v>
      </c>
      <c r="N10" s="4">
        <f>LN(Таблица4[[#This Row],[Объем3]])</f>
        <v>21.266194642690223</v>
      </c>
    </row>
    <row r="11" spans="1:14" x14ac:dyDescent="0.25">
      <c r="A11" s="2">
        <v>41487</v>
      </c>
      <c r="B11" s="3">
        <v>4.4499999999999998E-2</v>
      </c>
      <c r="C11" s="1">
        <f>Таблица4[[#This Row],[Цена]]*1000</f>
        <v>44.5</v>
      </c>
      <c r="D11" s="22">
        <v>424102620000</v>
      </c>
      <c r="E11" s="9">
        <f>(Таблица4[[#This Row],[Цена]]-B10)/B10</f>
        <v>-4.5269255524565559E-2</v>
      </c>
      <c r="F11" s="4">
        <f>LN(Таблица4[[#This Row],[Объем]])</f>
        <v>26.773241291196133</v>
      </c>
      <c r="G11" s="1">
        <v>131.9</v>
      </c>
      <c r="H11" s="22">
        <v>635494510</v>
      </c>
      <c r="I11" s="9">
        <f>(Таблица4[[#This Row],[Цена2]]-G10)/G10</f>
        <v>2.5581214524531465E-2</v>
      </c>
      <c r="J11" s="4">
        <f>LN(Таблица4[[#This Row],[Объем2]])</f>
        <v>20.269914009689433</v>
      </c>
      <c r="K11" s="1">
        <v>88.23</v>
      </c>
      <c r="L11" s="22">
        <v>1414145480</v>
      </c>
      <c r="M11" s="9">
        <f>(Таблица4[[#This Row],[Объем3]]-L10)/L10</f>
        <v>-0.17831926377914453</v>
      </c>
      <c r="N11" s="4">
        <f>LN(Таблица4[[#This Row],[Объем3]])</f>
        <v>21.069791284559848</v>
      </c>
    </row>
    <row r="12" spans="1:14" x14ac:dyDescent="0.25">
      <c r="A12" s="2">
        <v>41518</v>
      </c>
      <c r="B12" s="3">
        <v>4.267E-2</v>
      </c>
      <c r="C12" s="1">
        <f>Таблица4[[#This Row],[Цена]]*1000</f>
        <v>42.67</v>
      </c>
      <c r="D12" s="22">
        <v>770174060000</v>
      </c>
      <c r="E12" s="9">
        <f>(Таблица4[[#This Row],[Цена]]-B11)/B11</f>
        <v>-4.1123595505617942E-2</v>
      </c>
      <c r="F12" s="4">
        <f>LN(Таблица4[[#This Row],[Объем]])</f>
        <v>27.369882378196301</v>
      </c>
      <c r="G12" s="1">
        <v>144.15</v>
      </c>
      <c r="H12" s="22">
        <v>1035314530</v>
      </c>
      <c r="I12" s="9">
        <f>(Таблица4[[#This Row],[Цена2]]-G11)/G11</f>
        <v>9.2873388931008341E-2</v>
      </c>
      <c r="J12" s="4">
        <f>LN(Таблица4[[#This Row],[Объем2]])</f>
        <v>20.757971111217206</v>
      </c>
      <c r="K12" s="1">
        <v>97.86</v>
      </c>
      <c r="L12" s="22">
        <v>1926407650</v>
      </c>
      <c r="M12" s="9">
        <f>(Таблица4[[#This Row],[Объем3]]-L11)/L11</f>
        <v>0.3622414930039588</v>
      </c>
      <c r="N12" s="4">
        <f>LN(Таблица4[[#This Row],[Объем3]])</f>
        <v>21.378922784208765</v>
      </c>
    </row>
    <row r="13" spans="1:14" x14ac:dyDescent="0.25">
      <c r="A13" s="2">
        <v>41548</v>
      </c>
      <c r="B13" s="3">
        <v>4.4350000000000001E-2</v>
      </c>
      <c r="C13" s="1">
        <f>Таблица4[[#This Row],[Цена]]*1000</f>
        <v>44.35</v>
      </c>
      <c r="D13" s="22">
        <v>1095103330000</v>
      </c>
      <c r="E13" s="9">
        <f>(Таблица4[[#This Row],[Цена]]-B12)/B12</f>
        <v>3.9371924068432179E-2</v>
      </c>
      <c r="F13" s="4">
        <f>LN(Таблица4[[#This Row],[Объем]])</f>
        <v>27.721869840041691</v>
      </c>
      <c r="G13" s="1">
        <v>150.4</v>
      </c>
      <c r="H13" s="22">
        <v>1120379070</v>
      </c>
      <c r="I13" s="9">
        <f>(Таблица4[[#This Row],[Цена2]]-G12)/G12</f>
        <v>4.335761359694762E-2</v>
      </c>
      <c r="J13" s="4">
        <f>LN(Таблица4[[#This Row],[Объем2]])</f>
        <v>20.836932920347461</v>
      </c>
      <c r="K13" s="1">
        <v>102.74</v>
      </c>
      <c r="L13" s="22">
        <v>1935002670</v>
      </c>
      <c r="M13" s="9">
        <f>(Таблица4[[#This Row],[Объем3]]-L12)/L12</f>
        <v>4.4616828634375496E-3</v>
      </c>
      <c r="N13" s="4">
        <f>LN(Таблица4[[#This Row],[Объем3]])</f>
        <v>21.383374543272165</v>
      </c>
    </row>
    <row r="14" spans="1:14" x14ac:dyDescent="0.25">
      <c r="A14" s="2">
        <v>41579</v>
      </c>
      <c r="B14" s="3">
        <v>4.6280000000000002E-2</v>
      </c>
      <c r="C14" s="1">
        <f>Таблица4[[#This Row],[Цена]]*1000</f>
        <v>46.28</v>
      </c>
      <c r="D14" s="22">
        <v>1117892430000</v>
      </c>
      <c r="E14" s="9">
        <f>(Таблица4[[#This Row],[Цена]]-B13)/B13</f>
        <v>4.3517474633596419E-2</v>
      </c>
      <c r="F14" s="4">
        <f>LN(Таблица4[[#This Row],[Объем]])</f>
        <v>27.742466269574393</v>
      </c>
      <c r="G14" s="1">
        <v>143.1</v>
      </c>
      <c r="H14" s="22">
        <v>1035969280</v>
      </c>
      <c r="I14" s="9">
        <f>(Таблица4[[#This Row],[Цена2]]-G13)/G13</f>
        <v>-4.8537234042553265E-2</v>
      </c>
      <c r="J14" s="4">
        <f>LN(Таблица4[[#This Row],[Объем2]])</f>
        <v>20.758603327834404</v>
      </c>
      <c r="K14" s="1">
        <v>103.07</v>
      </c>
      <c r="L14" s="22">
        <v>1659044880</v>
      </c>
      <c r="M14" s="9">
        <f>(Таблица4[[#This Row],[Объем3]]-L13)/L13</f>
        <v>-0.14261364817651648</v>
      </c>
      <c r="N14" s="4">
        <f>LN(Таблица4[[#This Row],[Объем3]])</f>
        <v>21.229507900230036</v>
      </c>
    </row>
    <row r="15" spans="1:14" x14ac:dyDescent="0.25">
      <c r="A15" s="2">
        <v>41609</v>
      </c>
      <c r="B15" s="3">
        <v>4.9660000000000003E-2</v>
      </c>
      <c r="C15" s="1">
        <f>Таблица4[[#This Row],[Цена]]*1000</f>
        <v>49.660000000000004</v>
      </c>
      <c r="D15" s="22">
        <v>883378010000</v>
      </c>
      <c r="E15" s="9">
        <f>(Таблица4[[#This Row],[Цена]]-B14)/B14</f>
        <v>7.3033707865168565E-2</v>
      </c>
      <c r="F15" s="4">
        <f>LN(Таблица4[[#This Row],[Объем]])</f>
        <v>27.507019043338069</v>
      </c>
      <c r="G15" s="1">
        <v>138.75</v>
      </c>
      <c r="H15" s="22">
        <v>1050788060</v>
      </c>
      <c r="I15" s="9">
        <f>(Таблица4[[#This Row],[Цена2]]-G14)/G14</f>
        <v>-3.0398322851153001E-2</v>
      </c>
      <c r="J15" s="4">
        <f>LN(Таблица4[[#This Row],[Объем2]])</f>
        <v>20.77280625293988</v>
      </c>
      <c r="K15" s="1">
        <v>101.17</v>
      </c>
      <c r="L15" s="22">
        <v>1563416090</v>
      </c>
      <c r="M15" s="9">
        <f>(Таблица4[[#This Row],[Объем3]]-L14)/L14</f>
        <v>-5.7640869847957341E-2</v>
      </c>
      <c r="N15" s="4">
        <f>LN(Таблица4[[#This Row],[Объем3]])</f>
        <v>21.170139065369543</v>
      </c>
    </row>
    <row r="16" spans="1:14" x14ac:dyDescent="0.25">
      <c r="A16" s="2">
        <v>41640</v>
      </c>
      <c r="B16" s="3">
        <v>4.5440000000000001E-2</v>
      </c>
      <c r="C16" s="1">
        <f>Таблица4[[#This Row],[Цена]]*1000</f>
        <v>45.44</v>
      </c>
      <c r="D16" s="22">
        <v>562228330000</v>
      </c>
      <c r="E16" s="9">
        <f>(Таблица4[[#This Row],[Цена]]-B15)/B15</f>
        <v>-8.4977849375755157E-2</v>
      </c>
      <c r="F16" s="4">
        <f>LN(Таблица4[[#This Row],[Объем]])</f>
        <v>27.055173885469056</v>
      </c>
      <c r="G16" s="1">
        <v>145.16</v>
      </c>
      <c r="H16" s="22">
        <v>1056510690</v>
      </c>
      <c r="I16" s="9">
        <f>(Таблица4[[#This Row],[Цена2]]-G15)/G15</f>
        <v>4.6198198198198176E-2</v>
      </c>
      <c r="J16" s="4">
        <f>LN(Таблица4[[#This Row],[Объем2]])</f>
        <v>20.778237513284388</v>
      </c>
      <c r="K16" s="1">
        <v>94.7</v>
      </c>
      <c r="L16" s="22">
        <v>1427259190</v>
      </c>
      <c r="M16" s="9">
        <f>(Таблица4[[#This Row],[Объем3]]-L15)/L15</f>
        <v>-8.7089355719755956E-2</v>
      </c>
      <c r="N16" s="4">
        <f>LN(Таблица4[[#This Row],[Объем3]])</f>
        <v>21.079021791743948</v>
      </c>
    </row>
    <row r="17" spans="1:14" x14ac:dyDescent="0.25">
      <c r="A17" s="2">
        <v>41671</v>
      </c>
      <c r="B17" s="3">
        <v>4.2130000000000001E-2</v>
      </c>
      <c r="C17" s="1">
        <f>Таблица4[[#This Row],[Цена]]*1000</f>
        <v>42.13</v>
      </c>
      <c r="D17" s="22">
        <v>531533830000</v>
      </c>
      <c r="E17" s="9">
        <f>(Таблица4[[#This Row],[Цена]]-B16)/B16</f>
        <v>-7.2843309859154937E-2</v>
      </c>
      <c r="F17" s="4">
        <f>LN(Таблица4[[#This Row],[Объем]])</f>
        <v>26.999032682749871</v>
      </c>
      <c r="G17" s="1">
        <v>139.19999999999999</v>
      </c>
      <c r="H17" s="22">
        <v>1110186930</v>
      </c>
      <c r="I17" s="9">
        <f>(Таблица4[[#This Row],[Цена2]]-G16)/G16</f>
        <v>-4.1058142739046628E-2</v>
      </c>
      <c r="J17" s="4">
        <f>LN(Таблица4[[#This Row],[Объем2]])</f>
        <v>20.827794243497461</v>
      </c>
      <c r="K17" s="1">
        <v>91.16</v>
      </c>
      <c r="L17" s="22">
        <v>1510458530</v>
      </c>
      <c r="M17" s="9">
        <f>(Таблица4[[#This Row],[Объем3]]-L16)/L16</f>
        <v>5.8293084103385594E-2</v>
      </c>
      <c r="N17" s="4">
        <f>LN(Таблица4[[#This Row],[Объем3]])</f>
        <v>21.135679103928851</v>
      </c>
    </row>
    <row r="18" spans="1:14" x14ac:dyDescent="0.25">
      <c r="A18" s="2">
        <v>41699</v>
      </c>
      <c r="B18" s="3">
        <v>3.9600000000000003E-2</v>
      </c>
      <c r="C18" s="1">
        <f>Таблица4[[#This Row],[Цена]]*1000</f>
        <v>39.6</v>
      </c>
      <c r="D18" s="22">
        <v>1718001780000</v>
      </c>
      <c r="E18" s="9">
        <f>(Таблица4[[#This Row],[Цена]]-B17)/B17</f>
        <v>-6.0052219321148764E-2</v>
      </c>
      <c r="F18" s="4">
        <f>LN(Таблица4[[#This Row],[Объем]])</f>
        <v>28.172182975578551</v>
      </c>
      <c r="G18" s="1">
        <v>135.5</v>
      </c>
      <c r="H18" s="22">
        <v>2038314440</v>
      </c>
      <c r="I18" s="9">
        <f>(Таблица4[[#This Row],[Цена2]]-G17)/G17</f>
        <v>-2.6580459770114861E-2</v>
      </c>
      <c r="J18" s="4">
        <f>LN(Таблица4[[#This Row],[Объем2]])</f>
        <v>21.435389048363849</v>
      </c>
      <c r="K18" s="1">
        <v>83.8</v>
      </c>
      <c r="L18" s="22">
        <v>4898591710</v>
      </c>
      <c r="M18" s="9">
        <f>(Таблица4[[#This Row],[Объем3]]-L17)/L17</f>
        <v>2.2431156583954674</v>
      </c>
      <c r="N18" s="4">
        <f>LN(Таблица4[[#This Row],[Объем3]])</f>
        <v>22.312213594631487</v>
      </c>
    </row>
    <row r="19" spans="1:14" x14ac:dyDescent="0.25">
      <c r="A19" s="2">
        <v>41730</v>
      </c>
      <c r="B19" s="3">
        <v>3.8649999999999997E-2</v>
      </c>
      <c r="C19" s="1">
        <f>Таблица4[[#This Row],[Цена]]*1000</f>
        <v>38.65</v>
      </c>
      <c r="D19" s="22">
        <v>1581562680000</v>
      </c>
      <c r="E19" s="9">
        <f>(Таблица4[[#This Row],[Цена]]-B18)/B18</f>
        <v>-2.3989898989899148E-2</v>
      </c>
      <c r="F19" s="4">
        <f>LN(Таблица4[[#This Row],[Объем]])</f>
        <v>28.089434512166303</v>
      </c>
      <c r="G19" s="1">
        <v>128.77000000000001</v>
      </c>
      <c r="H19" s="22">
        <v>1377698400</v>
      </c>
      <c r="I19" s="9">
        <f>(Таблица4[[#This Row],[Цена2]]-G18)/G18</f>
        <v>-4.9667896678966712E-2</v>
      </c>
      <c r="J19" s="4">
        <f>LN(Таблица4[[#This Row],[Объем2]])</f>
        <v>21.043680117658269</v>
      </c>
      <c r="K19" s="1">
        <v>72.5</v>
      </c>
      <c r="L19" s="22">
        <v>4013046200</v>
      </c>
      <c r="M19" s="9">
        <f>(Таблица4[[#This Row],[Объем3]]-L18)/L18</f>
        <v>-0.18077552946334446</v>
      </c>
      <c r="N19" s="4">
        <f>LN(Таблица4[[#This Row],[Объем3]])</f>
        <v>22.112816440749022</v>
      </c>
    </row>
    <row r="20" spans="1:14" x14ac:dyDescent="0.25">
      <c r="A20" s="2">
        <v>41760</v>
      </c>
      <c r="B20" s="3">
        <v>4.7899999999999998E-2</v>
      </c>
      <c r="C20" s="1">
        <f>Таблица4[[#This Row],[Цена]]*1000</f>
        <v>47.9</v>
      </c>
      <c r="D20" s="22">
        <v>1337467810000</v>
      </c>
      <c r="E20" s="9">
        <f>(Таблица4[[#This Row],[Цена]]-B19)/B19</f>
        <v>0.23932729624838298</v>
      </c>
      <c r="F20" s="4">
        <f>LN(Таблица4[[#This Row],[Объем]])</f>
        <v>27.92179924813723</v>
      </c>
      <c r="G20" s="1">
        <v>141.69999999999999</v>
      </c>
      <c r="H20" s="22">
        <v>1168270410</v>
      </c>
      <c r="I20" s="9">
        <f>(Таблица4[[#This Row],[Цена2]]-G19)/G19</f>
        <v>0.10041158654966201</v>
      </c>
      <c r="J20" s="4">
        <f>LN(Таблица4[[#This Row],[Объем2]])</f>
        <v>20.87879020996785</v>
      </c>
      <c r="K20" s="1">
        <v>84.5</v>
      </c>
      <c r="L20" s="22">
        <v>3001439250</v>
      </c>
      <c r="M20" s="9">
        <f>(Таблица4[[#This Row],[Объем3]]-L19)/L19</f>
        <v>-0.25207956738698895</v>
      </c>
      <c r="N20" s="4">
        <f>LN(Таблица4[[#This Row],[Объем3]])</f>
        <v>21.822357760571283</v>
      </c>
    </row>
    <row r="21" spans="1:14" x14ac:dyDescent="0.25">
      <c r="A21" s="2">
        <v>41791</v>
      </c>
      <c r="B21" s="3">
        <v>4.1099999999999998E-2</v>
      </c>
      <c r="C21" s="1">
        <f>Таблица4[[#This Row],[Цена]]*1000</f>
        <v>41.099999999999994</v>
      </c>
      <c r="D21" s="22">
        <v>1219984610000</v>
      </c>
      <c r="E21" s="9">
        <f>(Таблица4[[#This Row],[Цена]]-B20)/B20</f>
        <v>-0.14196242171189979</v>
      </c>
      <c r="F21" s="4">
        <f>LN(Таблица4[[#This Row],[Объем]])</f>
        <v>27.82985935984005</v>
      </c>
      <c r="G21" s="1">
        <v>148.96</v>
      </c>
      <c r="H21" s="22">
        <v>885913470</v>
      </c>
      <c r="I21" s="9">
        <f>(Таблица4[[#This Row],[Цена2]]-G20)/G20</f>
        <v>5.1235003528581652E-2</v>
      </c>
      <c r="J21" s="4">
        <f>LN(Таблица4[[#This Row],[Объем2]])</f>
        <v>20.602129840143064</v>
      </c>
      <c r="K21" s="1">
        <v>84.5</v>
      </c>
      <c r="L21" s="22">
        <v>2008494660</v>
      </c>
      <c r="M21" s="9">
        <f>(Таблица4[[#This Row],[Объем3]]-L20)/L20</f>
        <v>-0.3308228177531829</v>
      </c>
      <c r="N21" s="4">
        <f>LN(Таблица4[[#This Row],[Объем3]])</f>
        <v>21.420651353059554</v>
      </c>
    </row>
    <row r="22" spans="1:14" x14ac:dyDescent="0.25">
      <c r="A22" s="2">
        <v>41821</v>
      </c>
      <c r="B22" s="3">
        <v>3.9800000000000002E-2</v>
      </c>
      <c r="C22" s="1">
        <f>Таблица4[[#This Row],[Цена]]*1000</f>
        <v>39.800000000000004</v>
      </c>
      <c r="D22" s="22">
        <v>1064257460000</v>
      </c>
      <c r="E22" s="9">
        <f>(Таблица4[[#This Row],[Цена]]-B21)/B21</f>
        <v>-3.1630170316301595E-2</v>
      </c>
      <c r="F22" s="4">
        <f>LN(Таблица4[[#This Row],[Объем]])</f>
        <v>27.693298451261303</v>
      </c>
      <c r="G22" s="1">
        <v>132</v>
      </c>
      <c r="H22" s="22">
        <v>1004959980</v>
      </c>
      <c r="I22" s="9">
        <f>(Таблица4[[#This Row],[Цена2]]-G21)/G21</f>
        <v>-0.11385606874328684</v>
      </c>
      <c r="J22" s="4">
        <f>LN(Таблица4[[#This Row],[Объем2]])</f>
        <v>20.728213556769056</v>
      </c>
      <c r="K22" s="1">
        <v>73.599999999999994</v>
      </c>
      <c r="L22" s="22">
        <v>2551370010</v>
      </c>
      <c r="M22" s="9">
        <f>(Таблица4[[#This Row],[Объем3]]-L21)/L21</f>
        <v>0.27028966559462997</v>
      </c>
      <c r="N22" s="4">
        <f>LN(Таблица4[[#This Row],[Объем3]])</f>
        <v>21.659896310668426</v>
      </c>
    </row>
    <row r="23" spans="1:14" x14ac:dyDescent="0.25">
      <c r="A23" s="2">
        <v>41852</v>
      </c>
      <c r="B23" s="3">
        <v>3.8399999999999997E-2</v>
      </c>
      <c r="C23" s="1">
        <f>Таблица4[[#This Row],[Цена]]*1000</f>
        <v>38.4</v>
      </c>
      <c r="D23" s="22">
        <v>699479420000</v>
      </c>
      <c r="E23" s="9">
        <f>(Таблица4[[#This Row],[Цена]]-B22)/B22</f>
        <v>-3.5175879396985056E-2</v>
      </c>
      <c r="F23" s="4">
        <f>LN(Таблица4[[#This Row],[Объем]])</f>
        <v>27.273602209604128</v>
      </c>
      <c r="G23" s="1">
        <v>131.94999999999999</v>
      </c>
      <c r="H23" s="22">
        <v>851294800</v>
      </c>
      <c r="I23" s="9">
        <f>(Таблица4[[#This Row],[Цена2]]-G22)/G22</f>
        <v>-3.7878787878796493E-4</v>
      </c>
      <c r="J23" s="4">
        <f>LN(Таблица4[[#This Row],[Объем2]])</f>
        <v>20.562269042530684</v>
      </c>
      <c r="K23" s="1">
        <v>73.209999999999994</v>
      </c>
      <c r="L23" s="22">
        <v>3076887590</v>
      </c>
      <c r="M23" s="9">
        <f>(Таблица4[[#This Row],[Объем3]]-L22)/L22</f>
        <v>0.20597466378465426</v>
      </c>
      <c r="N23" s="4">
        <f>LN(Таблица4[[#This Row],[Объем3]])</f>
        <v>21.847184400282302</v>
      </c>
    </row>
    <row r="24" spans="1:14" x14ac:dyDescent="0.25">
      <c r="A24" s="2">
        <v>41883</v>
      </c>
      <c r="B24" s="3">
        <v>3.8039999999999997E-2</v>
      </c>
      <c r="C24" s="1">
        <f>Таблица4[[#This Row],[Цена]]*1000</f>
        <v>38.04</v>
      </c>
      <c r="D24" s="22">
        <v>534436210000</v>
      </c>
      <c r="E24" s="9">
        <f>(Таблица4[[#This Row],[Цена]]-B23)/B23</f>
        <v>-9.3749999999999806E-3</v>
      </c>
      <c r="F24" s="4">
        <f>LN(Таблица4[[#This Row],[Объем]])</f>
        <v>27.004478215106893</v>
      </c>
      <c r="G24" s="1">
        <v>137.9</v>
      </c>
      <c r="H24" s="22">
        <v>797896850</v>
      </c>
      <c r="I24" s="9">
        <f>(Таблица4[[#This Row],[Цена2]]-G23)/G23</f>
        <v>4.5092838196286608E-2</v>
      </c>
      <c r="J24" s="4">
        <f>LN(Таблица4[[#This Row],[Объем2]])</f>
        <v>20.497489886407575</v>
      </c>
      <c r="K24" s="1">
        <v>75.52</v>
      </c>
      <c r="L24" s="22">
        <v>2891411920</v>
      </c>
      <c r="M24" s="9">
        <f>(Таблица4[[#This Row],[Объем3]]-L23)/L23</f>
        <v>-6.0280287977631318E-2</v>
      </c>
      <c r="N24" s="4">
        <f>LN(Таблица4[[#This Row],[Объем3]])</f>
        <v>21.785010773400501</v>
      </c>
    </row>
    <row r="25" spans="1:14" x14ac:dyDescent="0.25">
      <c r="A25" s="2">
        <v>41913</v>
      </c>
      <c r="B25" s="3">
        <v>3.993E-2</v>
      </c>
      <c r="C25" s="1">
        <f>Таблица4[[#This Row],[Цена]]*1000</f>
        <v>39.93</v>
      </c>
      <c r="D25" s="22">
        <v>552675470000</v>
      </c>
      <c r="E25" s="9">
        <f>(Таблица4[[#This Row],[Цена]]-B24)/B24</f>
        <v>4.9684542586750868E-2</v>
      </c>
      <c r="F25" s="4">
        <f>LN(Таблица4[[#This Row],[Объем]])</f>
        <v>27.038036812676594</v>
      </c>
      <c r="G25" s="1">
        <v>141.5</v>
      </c>
      <c r="H25" s="22">
        <v>857933800</v>
      </c>
      <c r="I25" s="9">
        <f>(Таблица4[[#This Row],[Цена2]]-G24)/G24</f>
        <v>2.610587382160982E-2</v>
      </c>
      <c r="J25" s="4">
        <f>LN(Таблица4[[#This Row],[Объем2]])</f>
        <v>20.57003749829839</v>
      </c>
      <c r="K25" s="1">
        <v>76.23</v>
      </c>
      <c r="L25" s="22">
        <v>2905609940</v>
      </c>
      <c r="M25" s="9">
        <f>(Таблица4[[#This Row],[Объем3]]-L24)/L24</f>
        <v>4.910410689598319E-3</v>
      </c>
      <c r="N25" s="4">
        <f>LN(Таблица4[[#This Row],[Объем3]])</f>
        <v>21.789909167345574</v>
      </c>
    </row>
    <row r="26" spans="1:14" x14ac:dyDescent="0.25">
      <c r="A26" s="2">
        <v>41944</v>
      </c>
      <c r="B26" s="3">
        <v>4.6699999999999998E-2</v>
      </c>
      <c r="C26" s="1">
        <f>Таблица4[[#This Row],[Цена]]*1000</f>
        <v>46.699999999999996</v>
      </c>
      <c r="D26" s="22">
        <v>1215936210000</v>
      </c>
      <c r="E26" s="9">
        <f>(Таблица4[[#This Row],[Цена]]-B25)/B25</f>
        <v>0.16954670673678934</v>
      </c>
      <c r="F26" s="4">
        <f>LN(Таблица4[[#This Row],[Объем]])</f>
        <v>27.826535439214929</v>
      </c>
      <c r="G26" s="1">
        <v>142.86000000000001</v>
      </c>
      <c r="H26" s="22">
        <v>691989260</v>
      </c>
      <c r="I26" s="9">
        <f>(Таблица4[[#This Row],[Цена2]]-G25)/G25</f>
        <v>9.6113074204947965E-3</v>
      </c>
      <c r="J26" s="4">
        <f>LN(Таблица4[[#This Row],[Объем2]])</f>
        <v>20.355080993230288</v>
      </c>
      <c r="K26" s="1">
        <v>72.25</v>
      </c>
      <c r="L26" s="22">
        <v>2030051460</v>
      </c>
      <c r="M26" s="9">
        <f>(Таблица4[[#This Row],[Объем3]]-L25)/L25</f>
        <v>-0.30133379843820329</v>
      </c>
      <c r="N26" s="4">
        <f>LN(Таблица4[[#This Row],[Объем3]])</f>
        <v>21.431326979432502</v>
      </c>
    </row>
    <row r="27" spans="1:14" x14ac:dyDescent="0.25">
      <c r="A27" s="2">
        <v>41974</v>
      </c>
      <c r="B27" s="3">
        <v>6.7000000000000004E-2</v>
      </c>
      <c r="C27" s="1">
        <f>Таблица4[[#This Row],[Цена]]*1000</f>
        <v>67</v>
      </c>
      <c r="D27" s="22">
        <v>1901970000000</v>
      </c>
      <c r="E27" s="9">
        <f>(Таблица4[[#This Row],[Цена]]-B26)/B26</f>
        <v>0.4346895074946468</v>
      </c>
      <c r="F27" s="4">
        <f>LN(Таблица4[[#This Row],[Объем]])</f>
        <v>28.273911307056693</v>
      </c>
      <c r="G27" s="1">
        <v>130.31</v>
      </c>
      <c r="H27" s="22">
        <v>983856510</v>
      </c>
      <c r="I27" s="9">
        <f>(Таблица4[[#This Row],[Цена2]]-G26)/G26</f>
        <v>-8.784824303513937E-2</v>
      </c>
      <c r="J27" s="4">
        <f>LN(Таблица4[[#This Row],[Объем2]])</f>
        <v>20.706990621212565</v>
      </c>
      <c r="K27" s="1">
        <v>54.9</v>
      </c>
      <c r="L27" s="22">
        <v>4337561310</v>
      </c>
      <c r="M27" s="9">
        <f>(Таблица4[[#This Row],[Объем3]]-L26)/L26</f>
        <v>1.1366755451608108</v>
      </c>
      <c r="N27" s="4">
        <f>LN(Таблица4[[#This Row],[Объем3]])</f>
        <v>22.190578116989808</v>
      </c>
    </row>
    <row r="28" spans="1:14" x14ac:dyDescent="0.25">
      <c r="A28" s="2">
        <v>42005</v>
      </c>
      <c r="B28" s="3">
        <v>6.8940000000000001E-2</v>
      </c>
      <c r="C28" s="1">
        <f>Таблица4[[#This Row],[Цена]]*1000</f>
        <v>68.94</v>
      </c>
      <c r="D28" s="22">
        <v>472099150000</v>
      </c>
      <c r="E28" s="9">
        <f>(Таблица4[[#This Row],[Цена]]-B27)/B27</f>
        <v>2.8955223880596972E-2</v>
      </c>
      <c r="F28" s="4">
        <f>LN(Таблица4[[#This Row],[Объем]])</f>
        <v>26.88045486403103</v>
      </c>
      <c r="G28" s="1">
        <v>143.82</v>
      </c>
      <c r="H28" s="22">
        <v>652102830</v>
      </c>
      <c r="I28" s="9">
        <f>(Таблица4[[#This Row],[Цена2]]-G27)/G27</f>
        <v>0.10367584989640082</v>
      </c>
      <c r="J28" s="4">
        <f>LN(Таблица4[[#This Row],[Объем2]])</f>
        <v>20.295712822179194</v>
      </c>
      <c r="K28" s="1">
        <v>61.5</v>
      </c>
      <c r="L28" s="22">
        <v>2691982770</v>
      </c>
      <c r="M28" s="9">
        <f>(Таблица4[[#This Row],[Объем3]]-L27)/L27</f>
        <v>-0.37937873897164581</v>
      </c>
      <c r="N28" s="4">
        <f>LN(Таблица4[[#This Row],[Объем3]])</f>
        <v>21.713543848262645</v>
      </c>
    </row>
    <row r="29" spans="1:14" x14ac:dyDescent="0.25">
      <c r="A29" s="2">
        <v>42036</v>
      </c>
      <c r="B29" s="3">
        <v>6.8000000000000005E-2</v>
      </c>
      <c r="C29" s="1">
        <f>Таблица4[[#This Row],[Цена]]*1000</f>
        <v>68</v>
      </c>
      <c r="D29" s="22">
        <v>435810560000</v>
      </c>
      <c r="E29" s="9">
        <f>(Таблица4[[#This Row],[Цена]]-B28)/B28</f>
        <v>-1.3635044966637604E-2</v>
      </c>
      <c r="F29" s="4">
        <f>LN(Таблица4[[#This Row],[Объем]])</f>
        <v>26.800473490462117</v>
      </c>
      <c r="G29" s="1">
        <v>152.94999999999999</v>
      </c>
      <c r="H29" s="22">
        <v>919520350</v>
      </c>
      <c r="I29" s="9">
        <f>(Таблица4[[#This Row],[Цена2]]-G28)/G28</f>
        <v>6.3482130440828788E-2</v>
      </c>
      <c r="J29" s="4">
        <f>LN(Таблица4[[#This Row],[Объем2]])</f>
        <v>20.639362733357007</v>
      </c>
      <c r="K29" s="1">
        <v>75.91</v>
      </c>
      <c r="L29" s="22">
        <v>3583789870</v>
      </c>
      <c r="M29" s="9">
        <f>(Таблица4[[#This Row],[Объем3]]-L28)/L28</f>
        <v>0.33128261812760412</v>
      </c>
      <c r="N29" s="4">
        <f>LN(Таблица4[[#This Row],[Объем3]])</f>
        <v>21.999686700317966</v>
      </c>
    </row>
    <row r="30" spans="1:14" x14ac:dyDescent="0.25">
      <c r="A30" s="2">
        <v>42064</v>
      </c>
      <c r="B30" s="3">
        <v>0.06</v>
      </c>
      <c r="C30" s="1">
        <f>Таблица4[[#This Row],[Цена]]*1000</f>
        <v>60</v>
      </c>
      <c r="D30" s="22">
        <v>380858460000</v>
      </c>
      <c r="E30" s="9">
        <f>(Таблица4[[#This Row],[Цена]]-B29)/B29</f>
        <v>-0.11764705882352951</v>
      </c>
      <c r="F30" s="4">
        <f>LN(Таблица4[[#This Row],[Объем]])</f>
        <v>26.665693646988363</v>
      </c>
      <c r="G30" s="1">
        <v>138.9</v>
      </c>
      <c r="H30" s="22">
        <v>718069290</v>
      </c>
      <c r="I30" s="9">
        <f>(Таблица4[[#This Row],[Цена2]]-G29)/G29</f>
        <v>-9.1860084995096333E-2</v>
      </c>
      <c r="J30" s="4">
        <f>LN(Таблица4[[#This Row],[Объем2]])</f>
        <v>20.392076626534543</v>
      </c>
      <c r="K30" s="1">
        <v>62.88</v>
      </c>
      <c r="L30" s="22">
        <v>2785656310</v>
      </c>
      <c r="M30" s="9">
        <f>(Таблица4[[#This Row],[Объем3]]-L29)/L29</f>
        <v>-0.22270657291634122</v>
      </c>
      <c r="N30" s="4">
        <f>LN(Таблица4[[#This Row],[Объем3]])</f>
        <v>21.74774934144936</v>
      </c>
    </row>
    <row r="31" spans="1:14" x14ac:dyDescent="0.25">
      <c r="A31" s="2">
        <v>42095</v>
      </c>
      <c r="B31" s="3">
        <v>6.5500000000000003E-2</v>
      </c>
      <c r="C31" s="1">
        <f>Таблица4[[#This Row],[Цена]]*1000</f>
        <v>65.5</v>
      </c>
      <c r="D31" s="22">
        <v>670781500000</v>
      </c>
      <c r="E31" s="9">
        <f>(Таблица4[[#This Row],[Цена]]-B30)/B30</f>
        <v>9.1666666666666757E-2</v>
      </c>
      <c r="F31" s="4">
        <f>LN(Таблица4[[#This Row],[Объем]])</f>
        <v>27.231709287505019</v>
      </c>
      <c r="G31" s="1">
        <v>153.5</v>
      </c>
      <c r="H31" s="22">
        <v>821523460</v>
      </c>
      <c r="I31" s="9">
        <f>(Таблица4[[#This Row],[Цена2]]-G30)/G30</f>
        <v>0.10511159107271414</v>
      </c>
      <c r="J31" s="4">
        <f>LN(Таблица4[[#This Row],[Объем2]])</f>
        <v>20.526671052550576</v>
      </c>
      <c r="K31" s="1">
        <v>76.900000000000006</v>
      </c>
      <c r="L31" s="22">
        <v>3217030850</v>
      </c>
      <c r="M31" s="9">
        <f>(Таблица4[[#This Row],[Объем3]]-L30)/L30</f>
        <v>0.15485562179779458</v>
      </c>
      <c r="N31" s="4">
        <f>LN(Таблица4[[#This Row],[Объем3]])</f>
        <v>21.891724674837146</v>
      </c>
    </row>
    <row r="32" spans="1:14" x14ac:dyDescent="0.25">
      <c r="A32" s="2">
        <v>42125</v>
      </c>
      <c r="B32" s="3">
        <v>8.0250000000000002E-2</v>
      </c>
      <c r="C32" s="1">
        <f>Таблица4[[#This Row],[Цена]]*1000</f>
        <v>80.25</v>
      </c>
      <c r="D32" s="22">
        <v>1045976670000</v>
      </c>
      <c r="E32" s="9">
        <f>(Таблица4[[#This Row],[Цена]]-B31)/B31</f>
        <v>0.22519083969465647</v>
      </c>
      <c r="F32" s="4">
        <f>LN(Таблица4[[#This Row],[Объем]])</f>
        <v>27.675972177307244</v>
      </c>
      <c r="G32" s="1">
        <v>139</v>
      </c>
      <c r="H32" s="22">
        <v>472091480</v>
      </c>
      <c r="I32" s="9">
        <f>(Таблица4[[#This Row],[Цена2]]-G31)/G31</f>
        <v>-9.4462540716612378E-2</v>
      </c>
      <c r="J32" s="4">
        <f>LN(Таблица4[[#This Row],[Объем2]])</f>
        <v>19.97268333832973</v>
      </c>
      <c r="K32" s="1">
        <v>73.5</v>
      </c>
      <c r="L32" s="22">
        <v>1830904250</v>
      </c>
      <c r="M32" s="9">
        <f>(Таблица4[[#This Row],[Объем3]]-L31)/L31</f>
        <v>-0.4308714042950505</v>
      </c>
      <c r="N32" s="4">
        <f>LN(Таблица4[[#This Row],[Объем3]])</f>
        <v>21.328075807442907</v>
      </c>
    </row>
    <row r="33" spans="1:14" x14ac:dyDescent="0.25">
      <c r="A33" s="2">
        <v>42156</v>
      </c>
      <c r="B33" s="3">
        <v>7.9000000000000001E-2</v>
      </c>
      <c r="C33" s="1">
        <f>Таблица4[[#This Row],[Цена]]*1000</f>
        <v>79</v>
      </c>
      <c r="D33" s="22">
        <v>757627400000</v>
      </c>
      <c r="E33" s="9">
        <f>(Таблица4[[#This Row],[Цена]]-B32)/B32</f>
        <v>-1.5576323987538955E-2</v>
      </c>
      <c r="F33" s="4">
        <f>LN(Таблица4[[#This Row],[Объем]])</f>
        <v>27.353457545006936</v>
      </c>
      <c r="G33" s="1">
        <v>145.85</v>
      </c>
      <c r="H33" s="22">
        <v>533051950</v>
      </c>
      <c r="I33" s="9">
        <f>(Таблица4[[#This Row],[Цена2]]-G32)/G32</f>
        <v>4.9280575539568307E-2</v>
      </c>
      <c r="J33" s="4">
        <f>LN(Таблица4[[#This Row],[Объем2]])</f>
        <v>20.094129444547484</v>
      </c>
      <c r="K33" s="1">
        <v>72.349999999999994</v>
      </c>
      <c r="L33" s="22">
        <v>1885405260</v>
      </c>
      <c r="M33" s="9">
        <f>(Таблица4[[#This Row],[Объем3]]-L32)/L32</f>
        <v>2.9767263907984266E-2</v>
      </c>
      <c r="N33" s="4">
        <f>LN(Таблица4[[#This Row],[Объем3]])</f>
        <v>21.35740862678135</v>
      </c>
    </row>
    <row r="34" spans="1:14" x14ac:dyDescent="0.25">
      <c r="A34" s="2">
        <v>42186</v>
      </c>
      <c r="B34" s="3">
        <v>7.1999999999999995E-2</v>
      </c>
      <c r="C34" s="1">
        <f>Таблица4[[#This Row],[Цена]]*1000</f>
        <v>72</v>
      </c>
      <c r="D34" s="22">
        <v>355294170000</v>
      </c>
      <c r="E34" s="9">
        <f>(Таблица4[[#This Row],[Цена]]-B33)/B33</f>
        <v>-8.8607594936708944E-2</v>
      </c>
      <c r="F34" s="4">
        <f>LN(Таблица4[[#This Row],[Объем]])</f>
        <v>26.596211931170039</v>
      </c>
      <c r="G34" s="1">
        <v>142.5</v>
      </c>
      <c r="H34" s="22">
        <v>543868920</v>
      </c>
      <c r="I34" s="9">
        <f>(Таблица4[[#This Row],[Цена2]]-G33)/G33</f>
        <v>-2.2968803565306783E-2</v>
      </c>
      <c r="J34" s="4">
        <f>LN(Таблица4[[#This Row],[Объем2]])</f>
        <v>20.114218819903332</v>
      </c>
      <c r="K34" s="1">
        <v>72.3</v>
      </c>
      <c r="L34" s="22">
        <v>2690621070</v>
      </c>
      <c r="M34" s="9">
        <f>(Таблица4[[#This Row],[Объем3]]-L33)/L33</f>
        <v>0.4270783725298401</v>
      </c>
      <c r="N34" s="4">
        <f>LN(Таблица4[[#This Row],[Объем3]])</f>
        <v>21.713037884952126</v>
      </c>
    </row>
    <row r="35" spans="1:14" x14ac:dyDescent="0.25">
      <c r="A35" s="2">
        <v>42217</v>
      </c>
      <c r="B35" s="3">
        <v>6.9000000000000006E-2</v>
      </c>
      <c r="C35" s="1">
        <f>Таблица4[[#This Row],[Цена]]*1000</f>
        <v>69</v>
      </c>
      <c r="D35" s="22">
        <v>297785390000</v>
      </c>
      <c r="E35" s="9">
        <f>(Таблица4[[#This Row],[Цена]]-B34)/B34</f>
        <v>-4.1666666666666512E-2</v>
      </c>
      <c r="F35" s="4">
        <f>LN(Таблица4[[#This Row],[Объем]])</f>
        <v>26.419638896221191</v>
      </c>
      <c r="G35" s="1">
        <v>148.19</v>
      </c>
      <c r="H35" s="22">
        <v>654231910</v>
      </c>
      <c r="I35" s="9">
        <f>(Таблица4[[#This Row],[Цена2]]-G34)/G34</f>
        <v>3.9929824561403496E-2</v>
      </c>
      <c r="J35" s="4">
        <f>LN(Таблица4[[#This Row],[Объем2]])</f>
        <v>20.298972449011366</v>
      </c>
      <c r="K35" s="1">
        <v>74.5</v>
      </c>
      <c r="L35" s="22">
        <v>2488111940</v>
      </c>
      <c r="M35" s="9">
        <f>(Таблица4[[#This Row],[Объем3]]-L34)/L34</f>
        <v>-7.5264827239310966E-2</v>
      </c>
      <c r="N35" s="4">
        <f>LN(Таблица4[[#This Row],[Объем3]])</f>
        <v>21.63479000277265</v>
      </c>
    </row>
    <row r="36" spans="1:14" x14ac:dyDescent="0.25">
      <c r="A36" s="2">
        <v>42248</v>
      </c>
      <c r="B36" s="3">
        <v>6.7699999999999996E-2</v>
      </c>
      <c r="C36" s="1">
        <f>Таблица4[[#This Row],[Цена]]*1000</f>
        <v>67.7</v>
      </c>
      <c r="D36" s="22">
        <v>288953870000</v>
      </c>
      <c r="E36" s="9">
        <f>(Таблица4[[#This Row],[Цена]]-B35)/B35</f>
        <v>-1.8840579710145064E-2</v>
      </c>
      <c r="F36" s="4">
        <f>LN(Таблица4[[#This Row],[Объем]])</f>
        <v>26.389532892941151</v>
      </c>
      <c r="G36" s="1">
        <v>134.55000000000001</v>
      </c>
      <c r="H36" s="22">
        <v>646257900</v>
      </c>
      <c r="I36" s="9">
        <f>(Таблица4[[#This Row],[Цена2]]-G35)/G35</f>
        <v>-9.2043997570686195E-2</v>
      </c>
      <c r="J36" s="4">
        <f>LN(Таблица4[[#This Row],[Объем2]])</f>
        <v>20.286709208083568</v>
      </c>
      <c r="K36" s="1">
        <v>75.3</v>
      </c>
      <c r="L36" s="22">
        <v>2008042110</v>
      </c>
      <c r="M36" s="9">
        <f>(Таблица4[[#This Row],[Объем3]]-L35)/L35</f>
        <v>-0.19294543074295925</v>
      </c>
      <c r="N36" s="4">
        <f>LN(Таблица4[[#This Row],[Объем3]])</f>
        <v>21.420426009671541</v>
      </c>
    </row>
    <row r="37" spans="1:14" x14ac:dyDescent="0.25">
      <c r="A37" s="2">
        <v>42278</v>
      </c>
      <c r="B37" s="3">
        <v>7.2349999999999998E-2</v>
      </c>
      <c r="C37" s="1">
        <f>Таблица4[[#This Row],[Цена]]*1000</f>
        <v>72.349999999999994</v>
      </c>
      <c r="D37" s="22">
        <v>406369030000</v>
      </c>
      <c r="E37" s="9">
        <f>(Таблица4[[#This Row],[Цена]]-B36)/B36</f>
        <v>6.8685376661743014E-2</v>
      </c>
      <c r="F37" s="4">
        <f>LN(Таблица4[[#This Row],[Объем]])</f>
        <v>26.730527524598219</v>
      </c>
      <c r="G37" s="1">
        <v>135.75</v>
      </c>
      <c r="H37" s="22">
        <v>727388150</v>
      </c>
      <c r="I37" s="9">
        <f>(Таблица4[[#This Row],[Цена2]]-G36)/G36</f>
        <v>8.918617614269703E-3</v>
      </c>
      <c r="J37" s="4">
        <f>LN(Таблица4[[#This Row],[Объем2]])</f>
        <v>20.404970799485373</v>
      </c>
      <c r="K37" s="1">
        <v>90.53</v>
      </c>
      <c r="L37" s="22">
        <v>2849625200</v>
      </c>
      <c r="M37" s="9">
        <f>(Таблица4[[#This Row],[Объем3]]-L36)/L36</f>
        <v>0.41910629553480827</v>
      </c>
      <c r="N37" s="4">
        <f>LN(Таблица4[[#This Row],[Объем3]])</f>
        <v>21.770453313807003</v>
      </c>
    </row>
    <row r="38" spans="1:14" x14ac:dyDescent="0.25">
      <c r="A38" s="2">
        <v>42309</v>
      </c>
      <c r="B38" s="3">
        <v>7.0999999999999994E-2</v>
      </c>
      <c r="C38" s="1">
        <f>Таблица4[[#This Row],[Цена]]*1000</f>
        <v>71</v>
      </c>
      <c r="D38" s="22">
        <v>293559920000</v>
      </c>
      <c r="E38" s="9">
        <f>(Таблица4[[#This Row],[Цена]]-B37)/B37</f>
        <v>-1.865929509329653E-2</v>
      </c>
      <c r="F38" s="4">
        <f>LN(Таблица4[[#This Row],[Объем]])</f>
        <v>26.405347612106546</v>
      </c>
      <c r="G38" s="1">
        <v>138</v>
      </c>
      <c r="H38" s="22">
        <v>785173850</v>
      </c>
      <c r="I38" s="9">
        <f>(Таблица4[[#This Row],[Цена2]]-G37)/G37</f>
        <v>1.6574585635359115E-2</v>
      </c>
      <c r="J38" s="4">
        <f>LN(Таблица4[[#This Row],[Объем2]])</f>
        <v>20.481415716195091</v>
      </c>
      <c r="K38" s="1">
        <v>102.9</v>
      </c>
      <c r="L38" s="22">
        <v>2286927960</v>
      </c>
      <c r="M38" s="9">
        <f>(Таблица4[[#This Row],[Объем3]]-L37)/L37</f>
        <v>-0.19746359626522111</v>
      </c>
      <c r="N38" s="4">
        <f>LN(Таблица4[[#This Row],[Объем3]])</f>
        <v>21.550475251709553</v>
      </c>
    </row>
    <row r="39" spans="1:14" x14ac:dyDescent="0.25">
      <c r="A39" s="2">
        <v>42339</v>
      </c>
      <c r="B39" s="3">
        <v>7.9699999999999993E-2</v>
      </c>
      <c r="C39" s="1">
        <f>Таблица4[[#This Row],[Цена]]*1000</f>
        <v>79.699999999999989</v>
      </c>
      <c r="D39" s="22">
        <v>349150430000</v>
      </c>
      <c r="E39" s="9">
        <f>(Таблица4[[#This Row],[Цена]]-B38)/B38</f>
        <v>0.12253521126760564</v>
      </c>
      <c r="F39" s="4">
        <f>LN(Таблица4[[#This Row],[Объем]])</f>
        <v>26.578768697800061</v>
      </c>
      <c r="G39" s="1">
        <v>136.09</v>
      </c>
      <c r="H39" s="22">
        <v>632658380</v>
      </c>
      <c r="I39" s="9">
        <f>(Таблица4[[#This Row],[Цена2]]-G38)/G38</f>
        <v>-1.3840579710144903E-2</v>
      </c>
      <c r="J39" s="4">
        <f>LN(Таблица4[[#This Row],[Объем2]])</f>
        <v>20.265441150382365</v>
      </c>
      <c r="K39" s="1">
        <v>101.26</v>
      </c>
      <c r="L39" s="22">
        <v>1880909280</v>
      </c>
      <c r="M39" s="9">
        <f>(Таблица4[[#This Row],[Объем3]]-L38)/L38</f>
        <v>-0.17753890244972997</v>
      </c>
      <c r="N39" s="4">
        <f>LN(Таблица4[[#This Row],[Объем3]])</f>
        <v>21.355021156437147</v>
      </c>
    </row>
    <row r="40" spans="1:14" x14ac:dyDescent="0.25">
      <c r="A40" s="2">
        <v>42370</v>
      </c>
      <c r="B40" s="3">
        <v>7.3700000000000002E-2</v>
      </c>
      <c r="C40" s="1">
        <f>Таблица4[[#This Row],[Цена]]*1000</f>
        <v>73.7</v>
      </c>
      <c r="D40" s="22">
        <v>393514230000</v>
      </c>
      <c r="E40" s="9">
        <f>(Таблица4[[#This Row],[Цена]]-B39)/B39</f>
        <v>-7.5282308657465394E-2</v>
      </c>
      <c r="F40" s="4">
        <f>LN(Таблица4[[#This Row],[Объем]])</f>
        <v>26.698383066792964</v>
      </c>
      <c r="G40" s="1">
        <v>136.6</v>
      </c>
      <c r="H40" s="22">
        <v>614480400</v>
      </c>
      <c r="I40" s="9">
        <f>(Таблица4[[#This Row],[Цена2]]-G39)/G39</f>
        <v>3.7475200235137841E-3</v>
      </c>
      <c r="J40" s="4">
        <f>LN(Таблица4[[#This Row],[Объем2]])</f>
        <v>20.236287590611397</v>
      </c>
      <c r="K40" s="1">
        <v>96.5</v>
      </c>
      <c r="L40" s="22">
        <v>2060145470</v>
      </c>
      <c r="M40" s="9">
        <f>(Таблица4[[#This Row],[Объем3]]-L39)/L39</f>
        <v>9.529230989811481E-2</v>
      </c>
      <c r="N40" s="4">
        <f>LN(Таблица4[[#This Row],[Объем3]])</f>
        <v>21.446042433759526</v>
      </c>
    </row>
    <row r="41" spans="1:14" x14ac:dyDescent="0.25">
      <c r="A41" s="2">
        <v>42401</v>
      </c>
      <c r="B41" s="3">
        <v>7.3400000000000007E-2</v>
      </c>
      <c r="C41" s="1">
        <f>Таблица4[[#This Row],[Цена]]*1000</f>
        <v>73.400000000000006</v>
      </c>
      <c r="D41" s="22">
        <v>284381410000</v>
      </c>
      <c r="E41" s="9">
        <f>(Таблица4[[#This Row],[Цена]]-B40)/B40</f>
        <v>-4.0705563093622081E-3</v>
      </c>
      <c r="F41" s="4">
        <f>LN(Таблица4[[#This Row],[Объем]])</f>
        <v>26.373582167056931</v>
      </c>
      <c r="G41" s="1">
        <v>141.4</v>
      </c>
      <c r="H41" s="22">
        <v>642613120</v>
      </c>
      <c r="I41" s="9">
        <f>(Таблица4[[#This Row],[Цена2]]-G40)/G40</f>
        <v>3.5139092240117215E-2</v>
      </c>
      <c r="J41" s="4">
        <f>LN(Таблица4[[#This Row],[Объем2]])</f>
        <v>20.281053421493318</v>
      </c>
      <c r="K41" s="1">
        <v>107</v>
      </c>
      <c r="L41" s="22">
        <v>2184006710</v>
      </c>
      <c r="M41" s="9">
        <f>(Таблица4[[#This Row],[Объем3]]-L40)/L40</f>
        <v>6.0122569888232211E-2</v>
      </c>
      <c r="N41" s="4">
        <f>LN(Таблица4[[#This Row],[Объем3]])</f>
        <v>21.504426967168673</v>
      </c>
    </row>
    <row r="42" spans="1:14" x14ac:dyDescent="0.25">
      <c r="A42" s="2">
        <v>42430</v>
      </c>
      <c r="B42" s="3">
        <v>7.6679999999999998E-2</v>
      </c>
      <c r="C42" s="1">
        <f>Таблица4[[#This Row],[Цена]]*1000</f>
        <v>76.679999999999993</v>
      </c>
      <c r="D42" s="22">
        <v>303739850000</v>
      </c>
      <c r="E42" s="9">
        <f>(Таблица4[[#This Row],[Цена]]-B41)/B41</f>
        <v>4.4686648501362274E-2</v>
      </c>
      <c r="F42" s="4">
        <f>LN(Таблица4[[#This Row],[Объем]])</f>
        <v>26.439437415404996</v>
      </c>
      <c r="G42" s="1">
        <v>147.75</v>
      </c>
      <c r="H42" s="22">
        <v>731620780</v>
      </c>
      <c r="I42" s="9">
        <f>(Таблица4[[#This Row],[Цена2]]-G41)/G41</f>
        <v>4.4908062234794863E-2</v>
      </c>
      <c r="J42" s="4">
        <f>LN(Таблица4[[#This Row],[Объем2]])</f>
        <v>20.410772877576793</v>
      </c>
      <c r="K42" s="1">
        <v>109.9</v>
      </c>
      <c r="L42" s="22">
        <v>1959737430</v>
      </c>
      <c r="M42" s="9">
        <f>(Таблица4[[#This Row],[Объем3]]-L41)/L41</f>
        <v>-0.10268708377732044</v>
      </c>
      <c r="N42" s="4">
        <f>LN(Таблица4[[#This Row],[Объем3]])</f>
        <v>21.396076336929106</v>
      </c>
    </row>
    <row r="43" spans="1:14" x14ac:dyDescent="0.25">
      <c r="A43" s="2">
        <v>42461</v>
      </c>
      <c r="B43" s="3">
        <v>7.0050000000000001E-2</v>
      </c>
      <c r="C43" s="1">
        <f>Таблица4[[#This Row],[Цена]]*1000</f>
        <v>70.05</v>
      </c>
      <c r="D43" s="22">
        <v>351481170000</v>
      </c>
      <c r="E43" s="9">
        <f>(Таблица4[[#This Row],[Цена]]-B42)/B42</f>
        <v>-8.6463223787167406E-2</v>
      </c>
      <c r="F43" s="4">
        <f>LN(Таблица4[[#This Row],[Объем]])</f>
        <v>26.585421976349668</v>
      </c>
      <c r="G43" s="1">
        <v>168.47</v>
      </c>
      <c r="H43" s="22">
        <v>941606540</v>
      </c>
      <c r="I43" s="9">
        <f>(Таблица4[[#This Row],[Цена2]]-G42)/G42</f>
        <v>0.14023688663282571</v>
      </c>
      <c r="J43" s="4">
        <f>LN(Таблица4[[#This Row],[Объем2]])</f>
        <v>20.663098059510688</v>
      </c>
      <c r="K43" s="1">
        <v>123.55</v>
      </c>
      <c r="L43" s="22">
        <v>2125196160</v>
      </c>
      <c r="M43" s="9">
        <f>(Таблица4[[#This Row],[Объем3]]-L42)/L42</f>
        <v>8.4429029862434168E-2</v>
      </c>
      <c r="N43" s="4">
        <f>LN(Таблица4[[#This Row],[Объем3]])</f>
        <v>21.477129945650667</v>
      </c>
    </row>
    <row r="44" spans="1:14" x14ac:dyDescent="0.25">
      <c r="A44" s="2">
        <v>42491</v>
      </c>
      <c r="B44" s="3">
        <v>6.8400000000000002E-2</v>
      </c>
      <c r="C44" s="1">
        <f>Таблица4[[#This Row],[Цена]]*1000</f>
        <v>68.400000000000006</v>
      </c>
      <c r="D44" s="22">
        <v>274461660000</v>
      </c>
      <c r="E44" s="9">
        <f>(Таблица4[[#This Row],[Цена]]-B43)/B43</f>
        <v>-2.3554603854389702E-2</v>
      </c>
      <c r="F44" s="4">
        <f>LN(Таблица4[[#This Row],[Объем]])</f>
        <v>26.338077416009789</v>
      </c>
      <c r="G44" s="1">
        <v>145.5</v>
      </c>
      <c r="H44" s="22">
        <v>662677050</v>
      </c>
      <c r="I44" s="9">
        <f>(Таблица4[[#This Row],[Цена2]]-G43)/G43</f>
        <v>-0.1363447498070873</v>
      </c>
      <c r="J44" s="4">
        <f>LN(Таблица4[[#This Row],[Объем2]])</f>
        <v>20.311798325404009</v>
      </c>
      <c r="K44" s="1">
        <v>132.56</v>
      </c>
      <c r="L44" s="22">
        <v>1387771330</v>
      </c>
      <c r="M44" s="9">
        <f>(Таблица4[[#This Row],[Объем3]]-L43)/L43</f>
        <v>-0.34699141842981684</v>
      </c>
      <c r="N44" s="4">
        <f>LN(Таблица4[[#This Row],[Объем3]])</f>
        <v>21.050964937619991</v>
      </c>
    </row>
    <row r="45" spans="1:14" x14ac:dyDescent="0.25">
      <c r="A45" s="2">
        <v>42522</v>
      </c>
      <c r="B45" s="3">
        <v>6.8000000000000005E-2</v>
      </c>
      <c r="C45" s="1">
        <f>Таблица4[[#This Row],[Цена]]*1000</f>
        <v>68</v>
      </c>
      <c r="D45" s="22">
        <v>282574220000</v>
      </c>
      <c r="E45" s="9">
        <f>(Таблица4[[#This Row],[Цена]]-B44)/B44</f>
        <v>-5.8479532163742331E-3</v>
      </c>
      <c r="F45" s="4">
        <f>LN(Таблица4[[#This Row],[Объем]])</f>
        <v>26.367207078690281</v>
      </c>
      <c r="G45" s="1">
        <v>139.51</v>
      </c>
      <c r="H45" s="22">
        <v>538549300</v>
      </c>
      <c r="I45" s="9">
        <f>(Таблица4[[#This Row],[Цена2]]-G44)/G44</f>
        <v>-4.1168384879725149E-2</v>
      </c>
      <c r="J45" s="4">
        <f>LN(Таблица4[[#This Row],[Объем2]])</f>
        <v>20.104389600973747</v>
      </c>
      <c r="K45" s="1">
        <v>133</v>
      </c>
      <c r="L45" s="22">
        <v>1550840130</v>
      </c>
      <c r="M45" s="9">
        <f>(Таблица4[[#This Row],[Объем3]]-L44)/L44</f>
        <v>0.11750408476877815</v>
      </c>
      <c r="N45" s="4">
        <f>LN(Таблица4[[#This Row],[Объем3]])</f>
        <v>21.162062640392971</v>
      </c>
    </row>
    <row r="46" spans="1:14" x14ac:dyDescent="0.25">
      <c r="A46" s="2">
        <v>42552</v>
      </c>
      <c r="B46" s="3">
        <v>6.7409999999999998E-2</v>
      </c>
      <c r="C46" s="1">
        <f>Таблица4[[#This Row],[Цена]]*1000</f>
        <v>67.41</v>
      </c>
      <c r="D46" s="22">
        <v>152728630000</v>
      </c>
      <c r="E46" s="9">
        <f>(Таблица4[[#This Row],[Цена]]-B45)/B45</f>
        <v>-8.6764705882354E-3</v>
      </c>
      <c r="F46" s="4">
        <f>LN(Таблица4[[#This Row],[Объем]])</f>
        <v>25.751928523410619</v>
      </c>
      <c r="G46" s="1">
        <v>137.30000000000001</v>
      </c>
      <c r="H46" s="22">
        <v>505531930</v>
      </c>
      <c r="I46" s="9">
        <f>(Таблица4[[#This Row],[Цена2]]-G45)/G45</f>
        <v>-1.5841158339903804E-2</v>
      </c>
      <c r="J46" s="4">
        <f>LN(Таблица4[[#This Row],[Объем2]])</f>
        <v>20.041121759612953</v>
      </c>
      <c r="K46" s="1">
        <v>139.15</v>
      </c>
      <c r="L46" s="22">
        <v>1224653180</v>
      </c>
      <c r="M46" s="9">
        <f>(Таблица4[[#This Row],[Объем3]]-L45)/L45</f>
        <v>-0.21032919105594722</v>
      </c>
      <c r="N46" s="4">
        <f>LN(Таблица4[[#This Row],[Объем3]])</f>
        <v>20.925923522490184</v>
      </c>
    </row>
    <row r="47" spans="1:14" x14ac:dyDescent="0.25">
      <c r="A47" s="2">
        <v>42583</v>
      </c>
      <c r="B47" s="3">
        <v>6.8489999999999995E-2</v>
      </c>
      <c r="C47" s="1">
        <f>Таблица4[[#This Row],[Цена]]*1000</f>
        <v>68.489999999999995</v>
      </c>
      <c r="D47" s="22">
        <v>225458160000</v>
      </c>
      <c r="E47" s="9">
        <f>(Таблица4[[#This Row],[Цена]]-B46)/B46</f>
        <v>1.6021361815754306E-2</v>
      </c>
      <c r="F47" s="4">
        <f>LN(Таблица4[[#This Row],[Объем]])</f>
        <v>26.141400435436619</v>
      </c>
      <c r="G47" s="1">
        <v>134.94999999999999</v>
      </c>
      <c r="H47" s="22">
        <v>472860350</v>
      </c>
      <c r="I47" s="9">
        <f>(Таблица4[[#This Row],[Цена2]]-G46)/G46</f>
        <v>-1.7115804806992152E-2</v>
      </c>
      <c r="J47" s="4">
        <f>LN(Таблица4[[#This Row],[Объем2]])</f>
        <v>19.97431065973441</v>
      </c>
      <c r="K47" s="1">
        <v>143.5</v>
      </c>
      <c r="L47" s="22">
        <v>1150874110</v>
      </c>
      <c r="M47" s="9">
        <f>(Таблица4[[#This Row],[Объем3]]-L46)/L46</f>
        <v>-6.0244868673757904E-2</v>
      </c>
      <c r="N47" s="4">
        <f>LN(Таблица4[[#This Row],[Объем3]])</f>
        <v>20.863787586247341</v>
      </c>
    </row>
    <row r="48" spans="1:14" x14ac:dyDescent="0.25">
      <c r="A48" s="2">
        <v>42614</v>
      </c>
      <c r="B48" s="3">
        <v>7.2099999999999997E-2</v>
      </c>
      <c r="C48" s="1">
        <f>Таблица4[[#This Row],[Цена]]*1000</f>
        <v>72.099999999999994</v>
      </c>
      <c r="D48" s="22">
        <v>360228510000</v>
      </c>
      <c r="E48" s="9">
        <f>(Таблица4[[#This Row],[Цена]]-B47)/B47</f>
        <v>5.2708424587531062E-2</v>
      </c>
      <c r="F48" s="4">
        <f>LN(Таблица4[[#This Row],[Объем]])</f>
        <v>26.610004417027994</v>
      </c>
      <c r="G48" s="1">
        <v>134.9</v>
      </c>
      <c r="H48" s="22">
        <v>567536440</v>
      </c>
      <c r="I48" s="9">
        <f>(Таблица4[[#This Row],[Цена2]]-G47)/G47</f>
        <v>-3.705075954055795E-4</v>
      </c>
      <c r="J48" s="4">
        <f>LN(Таблица4[[#This Row],[Объем2]])</f>
        <v>20.156815516712108</v>
      </c>
      <c r="K48" s="1">
        <v>145.34</v>
      </c>
      <c r="L48" s="22">
        <v>1118608200</v>
      </c>
      <c r="M48" s="9">
        <f>(Таблица4[[#This Row],[Объем3]]-L47)/L47</f>
        <v>-2.8036002999494009E-2</v>
      </c>
      <c r="N48" s="4">
        <f>LN(Таблица4[[#This Row],[Объем3]])</f>
        <v>20.835351070916705</v>
      </c>
    </row>
    <row r="49" spans="1:14" x14ac:dyDescent="0.25">
      <c r="A49" s="2">
        <v>42644</v>
      </c>
      <c r="B49" s="3">
        <v>6.7750000000000005E-2</v>
      </c>
      <c r="C49" s="1">
        <f>Таблица4[[#This Row],[Цена]]*1000</f>
        <v>67.75</v>
      </c>
      <c r="D49" s="22">
        <v>159481010000</v>
      </c>
      <c r="E49" s="9">
        <f>(Таблица4[[#This Row],[Цена]]-B48)/B48</f>
        <v>-6.0332871012482567E-2</v>
      </c>
      <c r="F49" s="4">
        <f>LN(Таблица4[[#This Row],[Объем]])</f>
        <v>25.795190692522031</v>
      </c>
      <c r="G49" s="1">
        <v>138.84</v>
      </c>
      <c r="H49" s="22">
        <v>409341480</v>
      </c>
      <c r="I49" s="9">
        <f>(Таблица4[[#This Row],[Цена2]]-G48)/G48</f>
        <v>2.9206819866567809E-2</v>
      </c>
      <c r="J49" s="4">
        <f>LN(Таблица4[[#This Row],[Объем2]])</f>
        <v>19.830060280085334</v>
      </c>
      <c r="K49" s="1">
        <v>147.4</v>
      </c>
      <c r="L49" s="22">
        <v>777345030</v>
      </c>
      <c r="M49" s="9">
        <f>(Таблица4[[#This Row],[Объем3]]-L48)/L48</f>
        <v>-0.30507837328565979</v>
      </c>
      <c r="N49" s="4">
        <f>LN(Таблица4[[#This Row],[Объем3]])</f>
        <v>20.47139486382315</v>
      </c>
    </row>
    <row r="50" spans="1:14" x14ac:dyDescent="0.25">
      <c r="A50" s="2">
        <v>42675</v>
      </c>
      <c r="B50" s="3">
        <v>6.9400000000000003E-2</v>
      </c>
      <c r="C50" s="1">
        <f>Таблица4[[#This Row],[Цена]]*1000</f>
        <v>69.400000000000006</v>
      </c>
      <c r="D50" s="22">
        <v>234598360000</v>
      </c>
      <c r="E50" s="9">
        <f>(Таблица4[[#This Row],[Цена]]-B49)/B49</f>
        <v>2.4354243542435403E-2</v>
      </c>
      <c r="F50" s="4">
        <f>LN(Таблица4[[#This Row],[Объем]])</f>
        <v>26.181140782519016</v>
      </c>
      <c r="G50" s="1">
        <v>148.80000000000001</v>
      </c>
      <c r="H50" s="22">
        <v>735320710</v>
      </c>
      <c r="I50" s="9">
        <f>(Таблица4[[#This Row],[Цена2]]-G49)/G49</f>
        <v>7.1737251512532463E-2</v>
      </c>
      <c r="J50" s="4">
        <f>LN(Таблица4[[#This Row],[Объем2]])</f>
        <v>20.41581730214449</v>
      </c>
      <c r="K50" s="1">
        <v>158.69999999999999</v>
      </c>
      <c r="L50" s="22">
        <v>1113951960</v>
      </c>
      <c r="M50" s="9">
        <f>(Таблица4[[#This Row],[Объем3]]-L49)/L49</f>
        <v>0.43302126727432733</v>
      </c>
      <c r="N50" s="4">
        <f>LN(Таблица4[[#This Row],[Объем3]])</f>
        <v>20.831179853643725</v>
      </c>
    </row>
    <row r="51" spans="1:14" x14ac:dyDescent="0.25">
      <c r="A51" s="2">
        <v>42705</v>
      </c>
      <c r="B51" s="3">
        <v>7.3999999999999996E-2</v>
      </c>
      <c r="C51" s="1">
        <f>Таблица4[[#This Row],[Цена]]*1000</f>
        <v>74</v>
      </c>
      <c r="D51" s="22">
        <v>553056090000</v>
      </c>
      <c r="E51" s="9">
        <f>(Таблица4[[#This Row],[Цена]]-B50)/B50</f>
        <v>6.6282420749279439E-2</v>
      </c>
      <c r="F51" s="4">
        <f>LN(Таблица4[[#This Row],[Объем]])</f>
        <v>27.038725261896644</v>
      </c>
      <c r="G51" s="1">
        <v>154.55000000000001</v>
      </c>
      <c r="H51" s="22">
        <v>680484920</v>
      </c>
      <c r="I51" s="9">
        <f>(Таблица4[[#This Row],[Цена2]]-G50)/G50</f>
        <v>3.864247311827957E-2</v>
      </c>
      <c r="J51" s="4">
        <f>LN(Таблица4[[#This Row],[Объем2]])</f>
        <v>20.338316219633914</v>
      </c>
      <c r="K51" s="1">
        <v>173.25</v>
      </c>
      <c r="L51" s="22">
        <v>1204467020</v>
      </c>
      <c r="M51" s="9">
        <f>(Таблица4[[#This Row],[Объем3]]-L50)/L50</f>
        <v>8.1255802090424073E-2</v>
      </c>
      <c r="N51" s="4">
        <f>LN(Таблица4[[#This Row],[Объем3]])</f>
        <v>20.909302998988469</v>
      </c>
    </row>
    <row r="52" spans="1:14" x14ac:dyDescent="0.25">
      <c r="A52" s="2">
        <v>42736</v>
      </c>
      <c r="B52" s="3">
        <v>6.8970000000000004E-2</v>
      </c>
      <c r="C52" s="1">
        <f>Таблица4[[#This Row],[Цена]]*1000</f>
        <v>68.97</v>
      </c>
      <c r="D52" s="22">
        <v>300093660000</v>
      </c>
      <c r="E52" s="9">
        <f>(Таблица4[[#This Row],[Цена]]-B51)/B51</f>
        <v>-6.7972972972972875E-2</v>
      </c>
      <c r="F52" s="4">
        <f>LN(Таблица4[[#This Row],[Объем]])</f>
        <v>26.427360462878333</v>
      </c>
      <c r="G52" s="1">
        <v>149.80000000000001</v>
      </c>
      <c r="H52" s="22">
        <v>508472070</v>
      </c>
      <c r="I52" s="9">
        <f>(Таблица4[[#This Row],[Цена2]]-G51)/G51</f>
        <v>-3.0734390164995146E-2</v>
      </c>
      <c r="J52" s="4">
        <f>LN(Таблица4[[#This Row],[Объем2]])</f>
        <v>20.0469208456907</v>
      </c>
      <c r="K52" s="1">
        <v>172.2</v>
      </c>
      <c r="L52" s="22">
        <v>989614480</v>
      </c>
      <c r="M52" s="9">
        <f>(Таблица4[[#This Row],[Объем3]]-L51)/L51</f>
        <v>-0.17837976169741868</v>
      </c>
      <c r="N52" s="4">
        <f>LN(Таблица4[[#This Row],[Объем3]])</f>
        <v>20.712826011110121</v>
      </c>
    </row>
    <row r="53" spans="1:14" x14ac:dyDescent="0.25">
      <c r="A53" s="2">
        <v>42767</v>
      </c>
      <c r="B53" s="3">
        <v>6.608E-2</v>
      </c>
      <c r="C53" s="1">
        <f>Таблица4[[#This Row],[Цена]]*1000</f>
        <v>66.08</v>
      </c>
      <c r="D53" s="22">
        <v>136916720000</v>
      </c>
      <c r="E53" s="9">
        <f>(Таблица4[[#This Row],[Цена]]-B52)/B52</f>
        <v>-4.1902276352037165E-2</v>
      </c>
      <c r="F53" s="4">
        <f>LN(Таблица4[[#This Row],[Объем]])</f>
        <v>25.642638694726948</v>
      </c>
      <c r="G53" s="1">
        <v>134</v>
      </c>
      <c r="H53" s="22">
        <v>618092220</v>
      </c>
      <c r="I53" s="9">
        <f>(Таблица4[[#This Row],[Цена2]]-G52)/G52</f>
        <v>-0.10547396528704947</v>
      </c>
      <c r="J53" s="4">
        <f>LN(Таблица4[[#This Row],[Объем2]])</f>
        <v>20.242148227590246</v>
      </c>
      <c r="K53" s="1">
        <v>156</v>
      </c>
      <c r="L53" s="22">
        <v>817013500</v>
      </c>
      <c r="M53" s="9">
        <f>(Таблица4[[#This Row],[Объем3]]-L52)/L52</f>
        <v>-0.17441234287517701</v>
      </c>
      <c r="N53" s="4">
        <f>LN(Таблица4[[#This Row],[Объем3]])</f>
        <v>20.521166176555568</v>
      </c>
    </row>
    <row r="54" spans="1:14" x14ac:dyDescent="0.25">
      <c r="A54" s="2">
        <v>42795</v>
      </c>
      <c r="B54" s="3">
        <v>6.6250000000000003E-2</v>
      </c>
      <c r="C54" s="1">
        <f>Таблица4[[#This Row],[Цена]]*1000</f>
        <v>66.25</v>
      </c>
      <c r="D54" s="22">
        <v>266410390000</v>
      </c>
      <c r="E54" s="9">
        <f>(Таблица4[[#This Row],[Цена]]-B53)/B53</f>
        <v>2.5726392251816509E-3</v>
      </c>
      <c r="F54" s="4">
        <f>LN(Таблица4[[#This Row],[Объем]])</f>
        <v>26.308303776353608</v>
      </c>
      <c r="G54" s="1">
        <v>127.9</v>
      </c>
      <c r="H54" s="22">
        <v>754410290</v>
      </c>
      <c r="I54" s="9">
        <f>(Таблица4[[#This Row],[Цена2]]-G53)/G53</f>
        <v>-4.5522388059701449E-2</v>
      </c>
      <c r="J54" s="4">
        <f>LN(Таблица4[[#This Row],[Объем2]])</f>
        <v>20.441446929169288</v>
      </c>
      <c r="K54" s="1">
        <v>159.80000000000001</v>
      </c>
      <c r="L54" s="22">
        <v>980688220</v>
      </c>
      <c r="M54" s="9">
        <f>(Таблица4[[#This Row],[Объем3]]-L53)/L53</f>
        <v>0.20033294431487361</v>
      </c>
      <c r="N54" s="4">
        <f>LN(Таблица4[[#This Row],[Объем3]])</f>
        <v>20.703765148462121</v>
      </c>
    </row>
    <row r="55" spans="1:14" x14ac:dyDescent="0.25">
      <c r="A55" s="2">
        <v>42826</v>
      </c>
      <c r="B55" s="3">
        <v>6.6710000000000005E-2</v>
      </c>
      <c r="C55" s="1">
        <f>Таблица4[[#This Row],[Цена]]*1000</f>
        <v>66.710000000000008</v>
      </c>
      <c r="D55" s="22">
        <v>207910220000</v>
      </c>
      <c r="E55" s="9">
        <f>(Таблица4[[#This Row],[Цена]]-B54)/B54</f>
        <v>6.9433962264151255E-3</v>
      </c>
      <c r="F55" s="4">
        <f>LN(Таблица4[[#This Row],[Объем]])</f>
        <v>26.060372188851311</v>
      </c>
      <c r="G55" s="1">
        <v>136.75</v>
      </c>
      <c r="H55" s="22">
        <v>750182400</v>
      </c>
      <c r="I55" s="9">
        <f>(Таблица4[[#This Row],[Цена2]]-G54)/G54</f>
        <v>6.9194683346364305E-2</v>
      </c>
      <c r="J55" s="4">
        <f>LN(Таблица4[[#This Row],[Объем2]])</f>
        <v>20.435826934926304</v>
      </c>
      <c r="K55" s="1">
        <v>165.2</v>
      </c>
      <c r="L55" s="22">
        <v>965518550</v>
      </c>
      <c r="M55" s="9">
        <f>(Таблица4[[#This Row],[Объем3]]-L54)/L54</f>
        <v>-1.5468392186866485E-2</v>
      </c>
      <c r="N55" s="4">
        <f>LN(Таблица4[[#This Row],[Объем3]])</f>
        <v>20.688175872491364</v>
      </c>
    </row>
    <row r="56" spans="1:14" x14ac:dyDescent="0.25">
      <c r="A56" s="2">
        <v>42856</v>
      </c>
      <c r="B56" s="3">
        <v>6.615E-2</v>
      </c>
      <c r="C56" s="1">
        <f>Таблица4[[#This Row],[Цена]]*1000</f>
        <v>66.150000000000006</v>
      </c>
      <c r="D56" s="22">
        <v>168505230000</v>
      </c>
      <c r="E56" s="9">
        <f>(Таблица4[[#This Row],[Цена]]-B55)/B55</f>
        <v>-8.3945435466947216E-3</v>
      </c>
      <c r="F56" s="4">
        <f>LN(Таблица4[[#This Row],[Объем]])</f>
        <v>25.85023262483281</v>
      </c>
      <c r="G56" s="1">
        <v>120.28</v>
      </c>
      <c r="H56" s="22">
        <v>683155600</v>
      </c>
      <c r="I56" s="9">
        <f>(Таблица4[[#This Row],[Цена2]]-G55)/G55</f>
        <v>-0.12043875685557585</v>
      </c>
      <c r="J56" s="4">
        <f>LN(Таблица4[[#This Row],[Объем2]])</f>
        <v>20.342233210036405</v>
      </c>
      <c r="K56" s="1">
        <v>155.93</v>
      </c>
      <c r="L56" s="22">
        <v>825457660</v>
      </c>
      <c r="M56" s="9">
        <f>(Таблица4[[#This Row],[Объем3]]-L55)/L55</f>
        <v>-0.1450628680308628</v>
      </c>
      <c r="N56" s="4">
        <f>LN(Таблица4[[#This Row],[Объем3]])</f>
        <v>20.531448529881878</v>
      </c>
    </row>
    <row r="57" spans="1:14" x14ac:dyDescent="0.25">
      <c r="A57" s="2">
        <v>42887</v>
      </c>
      <c r="B57" s="3">
        <v>6.4000000000000001E-2</v>
      </c>
      <c r="C57" s="1">
        <f>Таблица4[[#This Row],[Цена]]*1000</f>
        <v>64</v>
      </c>
      <c r="D57" s="22">
        <v>252186300000</v>
      </c>
      <c r="E57" s="9">
        <f>(Таблица4[[#This Row],[Цена]]-B56)/B56</f>
        <v>-3.2501889644746776E-2</v>
      </c>
      <c r="F57" s="4">
        <f>LN(Таблица4[[#This Row],[Объем]])</f>
        <v>26.253433937035044</v>
      </c>
      <c r="G57" s="1">
        <v>118.49</v>
      </c>
      <c r="H57" s="22">
        <v>682977210</v>
      </c>
      <c r="I57" s="9">
        <f>(Таблица4[[#This Row],[Цена2]]-G56)/G56</f>
        <v>-1.4881942135018342E-2</v>
      </c>
      <c r="J57" s="4">
        <f>LN(Таблица4[[#This Row],[Объем2]])</f>
        <v>20.341972049482017</v>
      </c>
      <c r="K57" s="1">
        <v>145.59</v>
      </c>
      <c r="L57" s="22">
        <v>1249106940</v>
      </c>
      <c r="M57" s="9">
        <f>(Таблица4[[#This Row],[Объем3]]-L56)/L56</f>
        <v>0.51322957012719461</v>
      </c>
      <c r="N57" s="4">
        <f>LN(Таблица4[[#This Row],[Объем3]])</f>
        <v>20.945694684921023</v>
      </c>
    </row>
    <row r="58" spans="1:14" x14ac:dyDescent="0.25">
      <c r="A58" s="2">
        <v>42917</v>
      </c>
      <c r="B58" s="3">
        <v>5.969E-2</v>
      </c>
      <c r="C58" s="1">
        <f>Таблица4[[#This Row],[Цена]]*1000</f>
        <v>59.69</v>
      </c>
      <c r="D58" s="22">
        <v>179099730000</v>
      </c>
      <c r="E58" s="9">
        <f>(Таблица4[[#This Row],[Цена]]-B57)/B57</f>
        <v>-6.7343750000000022E-2</v>
      </c>
      <c r="F58" s="4">
        <f>LN(Таблица4[[#This Row],[Объем]])</f>
        <v>25.911208638474253</v>
      </c>
      <c r="G58" s="1">
        <v>116.1</v>
      </c>
      <c r="H58" s="22">
        <v>572372360</v>
      </c>
      <c r="I58" s="9">
        <f>(Таблица4[[#This Row],[Цена2]]-G57)/G57</f>
        <v>-2.0170478521394215E-2</v>
      </c>
      <c r="J58" s="4">
        <f>LN(Таблица4[[#This Row],[Объем2]])</f>
        <v>20.165300316570118</v>
      </c>
      <c r="K58" s="1">
        <v>164.53</v>
      </c>
      <c r="L58" s="22">
        <v>1056892340</v>
      </c>
      <c r="M58" s="9">
        <f>(Таблица4[[#This Row],[Объем3]]-L57)/L57</f>
        <v>-0.15388162041594292</v>
      </c>
      <c r="N58" s="4">
        <f>LN(Таблица4[[#This Row],[Объем3]])</f>
        <v>20.778598684342374</v>
      </c>
    </row>
    <row r="59" spans="1:14" x14ac:dyDescent="0.25">
      <c r="A59" s="2">
        <v>42948</v>
      </c>
      <c r="B59" s="3">
        <v>6.4560000000000006E-2</v>
      </c>
      <c r="C59" s="1">
        <f>Таблица4[[#This Row],[Цена]]*1000</f>
        <v>64.56</v>
      </c>
      <c r="D59" s="22">
        <v>204739850000</v>
      </c>
      <c r="E59" s="9">
        <f>(Таблица4[[#This Row],[Цена]]-B58)/B58</f>
        <v>8.1588205729603056E-2</v>
      </c>
      <c r="F59" s="4">
        <f>LN(Таблица4[[#This Row],[Объем]])</f>
        <v>26.045005985801254</v>
      </c>
      <c r="G59" s="1">
        <v>117.97</v>
      </c>
      <c r="H59" s="22">
        <v>490084870</v>
      </c>
      <c r="I59" s="9">
        <f>(Таблица4[[#This Row],[Цена2]]-G58)/G58</f>
        <v>1.6106804478897542E-2</v>
      </c>
      <c r="J59" s="4">
        <f>LN(Таблица4[[#This Row],[Объем2]])</f>
        <v>20.010089138152484</v>
      </c>
      <c r="K59" s="1">
        <v>183.51</v>
      </c>
      <c r="L59" s="22">
        <v>1066034430</v>
      </c>
      <c r="M59" s="9">
        <f>(Таблица4[[#This Row],[Объем3]]-L58)/L58</f>
        <v>8.6499728061232798E-3</v>
      </c>
      <c r="N59" s="4">
        <f>LN(Таблица4[[#This Row],[Объем3]])</f>
        <v>20.787211460479931</v>
      </c>
    </row>
    <row r="60" spans="1:14" x14ac:dyDescent="0.25">
      <c r="A60" s="2">
        <v>42979</v>
      </c>
      <c r="B60" s="3">
        <v>6.1589999999999999E-2</v>
      </c>
      <c r="C60" s="1">
        <f>Таблица4[[#This Row],[Цена]]*1000</f>
        <v>61.589999999999996</v>
      </c>
      <c r="D60" s="22">
        <v>293417410000</v>
      </c>
      <c r="E60" s="9">
        <f>(Таблица4[[#This Row],[Цена]]-B59)/B59</f>
        <v>-4.6003717472119066E-2</v>
      </c>
      <c r="F60" s="4">
        <f>LN(Таблица4[[#This Row],[Объем]])</f>
        <v>26.404862039681454</v>
      </c>
      <c r="G60" s="1">
        <v>122.2</v>
      </c>
      <c r="H60" s="22">
        <v>615131840</v>
      </c>
      <c r="I60" s="9">
        <f>(Таблица4[[#This Row],[Цена2]]-G59)/G59</f>
        <v>3.585657370517932E-2</v>
      </c>
      <c r="J60" s="4">
        <f>LN(Таблица4[[#This Row],[Объем2]])</f>
        <v>20.237347176779714</v>
      </c>
      <c r="K60" s="1">
        <v>192.33</v>
      </c>
      <c r="L60" s="22">
        <v>943835730</v>
      </c>
      <c r="M60" s="9">
        <f>(Таблица4[[#This Row],[Объем3]]-L59)/L59</f>
        <v>-0.11462922449887476</v>
      </c>
      <c r="N60" s="4">
        <f>LN(Таблица4[[#This Row],[Объем3]])</f>
        <v>20.665462694136927</v>
      </c>
    </row>
    <row r="61" spans="1:14" x14ac:dyDescent="0.25">
      <c r="A61" s="2">
        <v>43009</v>
      </c>
      <c r="B61" s="3">
        <v>0.06</v>
      </c>
      <c r="C61" s="1">
        <f>Таблица4[[#This Row],[Цена]]*1000</f>
        <v>60</v>
      </c>
      <c r="D61" s="22">
        <v>165599290000</v>
      </c>
      <c r="E61" s="9">
        <f>(Таблица4[[#This Row],[Цена]]-B60)/B60</f>
        <v>-2.581587920116904E-2</v>
      </c>
      <c r="F61" s="4">
        <f>LN(Таблица4[[#This Row],[Объем]])</f>
        <v>25.832836791448766</v>
      </c>
      <c r="G61" s="1">
        <v>125.9</v>
      </c>
      <c r="H61" s="22">
        <v>511657140</v>
      </c>
      <c r="I61" s="9">
        <f>(Таблица4[[#This Row],[Цена2]]-G60)/G60</f>
        <v>3.0278232405892003E-2</v>
      </c>
      <c r="J61" s="4">
        <f>LN(Таблица4[[#This Row],[Объем2]])</f>
        <v>20.053165310251622</v>
      </c>
      <c r="K61" s="1">
        <v>193.8</v>
      </c>
      <c r="L61" s="22">
        <v>745570010</v>
      </c>
      <c r="M61" s="9">
        <f>(Таблица4[[#This Row],[Объем3]]-L60)/L60</f>
        <v>-0.21006379997926122</v>
      </c>
      <c r="N61" s="4">
        <f>LN(Таблица4[[#This Row],[Объем3]])</f>
        <v>20.42965959788722</v>
      </c>
    </row>
    <row r="62" spans="1:14" x14ac:dyDescent="0.25">
      <c r="A62" s="2">
        <v>43040</v>
      </c>
      <c r="B62" s="3">
        <v>5.0779999999999999E-2</v>
      </c>
      <c r="C62" s="1">
        <f>Таблица4[[#This Row],[Цена]]*1000</f>
        <v>50.78</v>
      </c>
      <c r="D62" s="22">
        <v>433842240000</v>
      </c>
      <c r="E62" s="9">
        <f>(Таблица4[[#This Row],[Цена]]-B61)/B61</f>
        <v>-0.15366666666666665</v>
      </c>
      <c r="F62" s="4">
        <f>LN(Таблица4[[#This Row],[Объем]])</f>
        <v>26.795946802659692</v>
      </c>
      <c r="G62" s="1">
        <v>132.15</v>
      </c>
      <c r="H62" s="22">
        <v>670673200</v>
      </c>
      <c r="I62" s="9">
        <f>(Таблица4[[#This Row],[Цена2]]-G61)/G61</f>
        <v>4.9642573471008734E-2</v>
      </c>
      <c r="J62" s="4">
        <f>LN(Таблица4[[#This Row],[Объем2]])</f>
        <v>20.323792542019042</v>
      </c>
      <c r="K62" s="1">
        <v>224.35</v>
      </c>
      <c r="L62" s="22">
        <v>1254395580</v>
      </c>
      <c r="M62" s="9">
        <f>(Таблица4[[#This Row],[Объем3]]-L61)/L61</f>
        <v>0.68246517855512989</v>
      </c>
      <c r="N62" s="4">
        <f>LN(Таблица4[[#This Row],[Объем3]])</f>
        <v>20.949919683957273</v>
      </c>
    </row>
    <row r="63" spans="1:14" x14ac:dyDescent="0.25">
      <c r="A63" s="2">
        <v>43070</v>
      </c>
      <c r="B63" s="3">
        <v>4.7320000000000001E-2</v>
      </c>
      <c r="C63" s="1">
        <f>Таблица4[[#This Row],[Цена]]*1000</f>
        <v>47.32</v>
      </c>
      <c r="D63" s="22">
        <v>419332310000</v>
      </c>
      <c r="E63" s="9">
        <f>(Таблица4[[#This Row],[Цена]]-B62)/B62</f>
        <v>-6.8137061835368218E-2</v>
      </c>
      <c r="F63" s="4">
        <f>LN(Таблица4[[#This Row],[Объем]])</f>
        <v>26.761929545154153</v>
      </c>
      <c r="G63" s="1">
        <v>130.5</v>
      </c>
      <c r="H63" s="22">
        <v>417311690</v>
      </c>
      <c r="I63" s="9">
        <f>(Таблица4[[#This Row],[Цена2]]-G62)/G62</f>
        <v>-1.2485811577752597E-2</v>
      </c>
      <c r="J63" s="4">
        <f>LN(Таблица4[[#This Row],[Объем2]])</f>
        <v>19.849343958589014</v>
      </c>
      <c r="K63" s="1">
        <v>225.2</v>
      </c>
      <c r="L63" s="22">
        <v>683304570</v>
      </c>
      <c r="M63" s="9">
        <f>(Таблица4[[#This Row],[Объем3]]-L62)/L62</f>
        <v>-0.45527186089096394</v>
      </c>
      <c r="N63" s="4">
        <f>LN(Таблица4[[#This Row],[Объем3]])</f>
        <v>20.342451247859771</v>
      </c>
    </row>
    <row r="64" spans="1:14" x14ac:dyDescent="0.25">
      <c r="A64" s="2">
        <v>43101</v>
      </c>
      <c r="B64" s="3">
        <v>4.9399999999999999E-2</v>
      </c>
      <c r="C64" s="1">
        <f>Таблица4[[#This Row],[Цена]]*1000</f>
        <v>49.4</v>
      </c>
      <c r="D64" s="22">
        <v>352127560000</v>
      </c>
      <c r="E64" s="9">
        <f>(Таблица4[[#This Row],[Цена]]-B63)/B63</f>
        <v>4.3956043956043925E-2</v>
      </c>
      <c r="F64" s="4">
        <f>LN(Таблица4[[#This Row],[Объем]])</f>
        <v>26.587259333262065</v>
      </c>
      <c r="G64" s="1">
        <v>143.36000000000001</v>
      </c>
      <c r="H64" s="22">
        <v>758630450</v>
      </c>
      <c r="I64" s="9">
        <f>(Таблица4[[#This Row],[Цена2]]-G63)/G63</f>
        <v>9.854406130268209E-2</v>
      </c>
      <c r="J64" s="4">
        <f>LN(Таблица4[[#This Row],[Объем2]])</f>
        <v>20.44702532614458</v>
      </c>
      <c r="K64" s="1">
        <v>264.5</v>
      </c>
      <c r="L64" s="22">
        <v>840068720</v>
      </c>
      <c r="M64" s="9">
        <f>(Таблица4[[#This Row],[Объем3]]-L63)/L63</f>
        <v>0.22942060814842788</v>
      </c>
      <c r="N64" s="4">
        <f>LN(Таблица4[[#This Row],[Объем3]])</f>
        <v>20.548994255979228</v>
      </c>
    </row>
    <row r="65" spans="1:14" x14ac:dyDescent="0.25">
      <c r="A65" s="2">
        <v>43132</v>
      </c>
      <c r="B65" s="3">
        <v>5.2760000000000001E-2</v>
      </c>
      <c r="C65" s="1">
        <f>Таблица4[[#This Row],[Цена]]*1000</f>
        <v>52.76</v>
      </c>
      <c r="D65" s="22">
        <v>578729040000</v>
      </c>
      <c r="E65" s="9">
        <f>(Таблица4[[#This Row],[Цена]]-B64)/B64</f>
        <v>6.8016194331983845E-2</v>
      </c>
      <c r="F65" s="4">
        <f>LN(Таблица4[[#This Row],[Объем]])</f>
        <v>27.084100225708319</v>
      </c>
      <c r="G65" s="1">
        <v>143.16</v>
      </c>
      <c r="H65" s="22">
        <v>675058310</v>
      </c>
      <c r="I65" s="9">
        <f>(Таблица4[[#This Row],[Цена2]]-G64)/G64</f>
        <v>-1.3950892857144046E-3</v>
      </c>
      <c r="J65" s="4">
        <f>LN(Таблица4[[#This Row],[Объем2]])</f>
        <v>20.330309630291005</v>
      </c>
      <c r="K65" s="1">
        <v>272.39999999999998</v>
      </c>
      <c r="L65" s="22">
        <v>1032064390</v>
      </c>
      <c r="M65" s="9">
        <f>(Таблица4[[#This Row],[Объем3]]-L64)/L64</f>
        <v>0.22854757644112733</v>
      </c>
      <c r="N65" s="4">
        <f>LN(Таблица4[[#This Row],[Объем3]])</f>
        <v>20.754826895470249</v>
      </c>
    </row>
    <row r="66" spans="1:14" x14ac:dyDescent="0.25">
      <c r="A66" s="2">
        <v>43160</v>
      </c>
      <c r="B66" s="3">
        <v>5.1659999999999998E-2</v>
      </c>
      <c r="C66" s="1">
        <f>Таблица4[[#This Row],[Цена]]*1000</f>
        <v>51.66</v>
      </c>
      <c r="D66" s="22">
        <v>530212820000</v>
      </c>
      <c r="E66" s="9">
        <f>(Таблица4[[#This Row],[Цена]]-B65)/B65</f>
        <v>-2.084912812736929E-2</v>
      </c>
      <c r="F66" s="4">
        <f>LN(Таблица4[[#This Row],[Объем]])</f>
        <v>26.9965443100639</v>
      </c>
      <c r="G66" s="1">
        <v>142.33000000000001</v>
      </c>
      <c r="H66" s="22">
        <v>550336390</v>
      </c>
      <c r="I66" s="9">
        <f>(Таблица4[[#This Row],[Цена2]]-G65)/G65</f>
        <v>-5.7977088572225772E-3</v>
      </c>
      <c r="J66" s="4">
        <f>LN(Таблица4[[#This Row],[Объем2]])</f>
        <v>20.126040267410438</v>
      </c>
      <c r="K66" s="1">
        <v>253.57</v>
      </c>
      <c r="L66" s="22">
        <v>993704870</v>
      </c>
      <c r="M66" s="9">
        <f>(Таблица4[[#This Row],[Объем3]]-L65)/L65</f>
        <v>-3.7167758496153523E-2</v>
      </c>
      <c r="N66" s="4">
        <f>LN(Таблица4[[#This Row],[Объем3]])</f>
        <v>20.7169508090651</v>
      </c>
    </row>
    <row r="67" spans="1:14" x14ac:dyDescent="0.25">
      <c r="A67" s="2">
        <v>43191</v>
      </c>
      <c r="B67" s="3">
        <v>5.3969999999999997E-2</v>
      </c>
      <c r="C67" s="1">
        <f>Таблица4[[#This Row],[Цена]]*1000</f>
        <v>53.97</v>
      </c>
      <c r="D67" s="22">
        <v>754922430000</v>
      </c>
      <c r="E67" s="9">
        <f>(Таблица4[[#This Row],[Цена]]-B66)/B66</f>
        <v>4.4715447154471538E-2</v>
      </c>
      <c r="F67" s="4">
        <f>LN(Таблица4[[#This Row],[Объем]])</f>
        <v>27.34988083919529</v>
      </c>
      <c r="G67" s="1">
        <v>145.93</v>
      </c>
      <c r="H67" s="22">
        <v>654967610</v>
      </c>
      <c r="I67" s="9">
        <f>(Таблица4[[#This Row],[Цена2]]-G66)/G66</f>
        <v>2.5293332396543203E-2</v>
      </c>
      <c r="J67" s="4">
        <f>LN(Таблица4[[#This Row],[Объем2]])</f>
        <v>20.300096341995136</v>
      </c>
      <c r="K67" s="1">
        <v>226.99</v>
      </c>
      <c r="L67" s="22">
        <v>2377768000</v>
      </c>
      <c r="M67" s="9">
        <f>(Таблица4[[#This Row],[Объем3]]-L66)/L66</f>
        <v>1.3928311833673512</v>
      </c>
      <c r="N67" s="4">
        <f>LN(Таблица4[[#This Row],[Объем3]])</f>
        <v>21.589428069480011</v>
      </c>
    </row>
    <row r="68" spans="1:14" x14ac:dyDescent="0.25">
      <c r="A68" s="2">
        <v>43221</v>
      </c>
      <c r="B68" s="3">
        <v>4.9889999999999997E-2</v>
      </c>
      <c r="C68" s="1">
        <f>Таблица4[[#This Row],[Цена]]*1000</f>
        <v>49.889999999999993</v>
      </c>
      <c r="D68" s="22">
        <v>502179250000</v>
      </c>
      <c r="E68" s="9">
        <f>(Таблица4[[#This Row],[Цена]]-B67)/B67</f>
        <v>-7.5597554196775996E-2</v>
      </c>
      <c r="F68" s="4">
        <f>LN(Таблица4[[#This Row],[Объем]])</f>
        <v>26.942222964616356</v>
      </c>
      <c r="G68" s="1">
        <v>145</v>
      </c>
      <c r="H68" s="22">
        <v>457602320</v>
      </c>
      <c r="I68" s="9">
        <f>(Таблица4[[#This Row],[Цена2]]-G67)/G67</f>
        <v>-6.3729185225793652E-3</v>
      </c>
      <c r="J68" s="4">
        <f>LN(Таблица4[[#This Row],[Объем2]])</f>
        <v>19.941511067947079</v>
      </c>
      <c r="K68" s="1">
        <v>222.36</v>
      </c>
      <c r="L68" s="22">
        <v>1043698830</v>
      </c>
      <c r="M68" s="9">
        <f>(Таблица4[[#This Row],[Объем3]]-L67)/L67</f>
        <v>-0.56105943473038578</v>
      </c>
      <c r="N68" s="4">
        <f>LN(Таблица4[[#This Row],[Объем3]])</f>
        <v>20.766036807777866</v>
      </c>
    </row>
    <row r="69" spans="1:14" x14ac:dyDescent="0.25">
      <c r="A69" s="2">
        <v>43252</v>
      </c>
      <c r="B69" s="3">
        <v>4.8009999999999997E-2</v>
      </c>
      <c r="C69" s="1">
        <f>Таблица4[[#This Row],[Цена]]*1000</f>
        <v>48.01</v>
      </c>
      <c r="D69" s="22">
        <v>543856810000</v>
      </c>
      <c r="E69" s="9">
        <f>(Таблица4[[#This Row],[Цена]]-B68)/B68</f>
        <v>-3.7682902385247539E-2</v>
      </c>
      <c r="F69" s="4">
        <f>LN(Таблица4[[#This Row],[Объем]])</f>
        <v>27.021951832242937</v>
      </c>
      <c r="G69" s="1">
        <v>141.01</v>
      </c>
      <c r="H69" s="22">
        <v>439786830</v>
      </c>
      <c r="I69" s="9">
        <f>(Таблица4[[#This Row],[Цена2]]-G68)/G68</f>
        <v>-2.7517241379310407E-2</v>
      </c>
      <c r="J69" s="4">
        <f>LN(Таблица4[[#This Row],[Объем2]])</f>
        <v>19.901800690206819</v>
      </c>
      <c r="K69" s="1">
        <v>218</v>
      </c>
      <c r="L69" s="22">
        <v>1083180080</v>
      </c>
      <c r="M69" s="9">
        <f>(Таблица4[[#This Row],[Объем3]]-L68)/L68</f>
        <v>3.7828201838647268E-2</v>
      </c>
      <c r="N69" s="4">
        <f>LN(Таблица4[[#This Row],[Объем3]])</f>
        <v>20.8031670699975</v>
      </c>
    </row>
    <row r="70" spans="1:14" x14ac:dyDescent="0.25">
      <c r="A70" s="2">
        <v>43282</v>
      </c>
      <c r="B70" s="3">
        <v>4.8280000000000003E-2</v>
      </c>
      <c r="C70" s="1">
        <f>Таблица4[[#This Row],[Цена]]*1000</f>
        <v>48.28</v>
      </c>
      <c r="D70" s="22">
        <v>299820580000</v>
      </c>
      <c r="E70" s="9">
        <f>(Таблица4[[#This Row],[Цена]]-B69)/B69</f>
        <v>5.6238283690899053E-3</v>
      </c>
      <c r="F70" s="4">
        <f>LN(Таблица4[[#This Row],[Объем]])</f>
        <v>26.426450066022738</v>
      </c>
      <c r="G70" s="1">
        <v>143.79</v>
      </c>
      <c r="H70" s="22">
        <v>403411200</v>
      </c>
      <c r="I70" s="9">
        <f>(Таблица4[[#This Row],[Цена2]]-G69)/G69</f>
        <v>1.9714913835898174E-2</v>
      </c>
      <c r="J70" s="4">
        <f>LN(Таблица4[[#This Row],[Объем2]])</f>
        <v>19.815466947104923</v>
      </c>
      <c r="K70" s="1">
        <v>214.86</v>
      </c>
      <c r="L70" s="22">
        <v>1232290050</v>
      </c>
      <c r="M70" s="9">
        <f>(Таблица4[[#This Row],[Объем3]]-L69)/L69</f>
        <v>0.13765944624830989</v>
      </c>
      <c r="N70" s="4">
        <f>LN(Таблица4[[#This Row],[Объем3]])</f>
        <v>20.932140104543205</v>
      </c>
    </row>
    <row r="71" spans="1:14" x14ac:dyDescent="0.25">
      <c r="A71" s="2">
        <v>43313</v>
      </c>
      <c r="B71" s="3">
        <v>4.1399999999999999E-2</v>
      </c>
      <c r="C71" s="1">
        <f>Таблица4[[#This Row],[Цена]]*1000</f>
        <v>41.4</v>
      </c>
      <c r="D71" s="22">
        <v>405720540000</v>
      </c>
      <c r="E71" s="9">
        <f>(Таблица4[[#This Row],[Цена]]-B70)/B70</f>
        <v>-0.1425020712510357</v>
      </c>
      <c r="F71" s="4">
        <f>LN(Таблица4[[#This Row],[Объем]])</f>
        <v>26.728930434420491</v>
      </c>
      <c r="G71" s="1">
        <v>149.94999999999999</v>
      </c>
      <c r="H71" s="22">
        <v>441314630</v>
      </c>
      <c r="I71" s="9">
        <f>(Таблица4[[#This Row],[Цена2]]-G70)/G70</f>
        <v>4.2840253146950391E-2</v>
      </c>
      <c r="J71" s="4">
        <f>LN(Таблица4[[#This Row],[Объем2]])</f>
        <v>19.905268625741019</v>
      </c>
      <c r="K71" s="1">
        <v>182</v>
      </c>
      <c r="L71" s="22">
        <v>1774159080</v>
      </c>
      <c r="M71" s="9">
        <f>(Таблица4[[#This Row],[Объем3]]-L70)/L70</f>
        <v>0.43972523351949488</v>
      </c>
      <c r="N71" s="4">
        <f>LN(Таблица4[[#This Row],[Объем3]])</f>
        <v>21.296592389868653</v>
      </c>
    </row>
    <row r="72" spans="1:14" x14ac:dyDescent="0.25">
      <c r="A72" s="2">
        <v>43344</v>
      </c>
      <c r="B72" s="3">
        <v>4.0759999999999998E-2</v>
      </c>
      <c r="C72" s="1">
        <f>Таблица4[[#This Row],[Цена]]*1000</f>
        <v>40.76</v>
      </c>
      <c r="D72" s="22">
        <v>392395190000</v>
      </c>
      <c r="E72" s="9">
        <f>(Таблица4[[#This Row],[Цена]]-B71)/B71</f>
        <v>-1.5458937198067674E-2</v>
      </c>
      <c r="F72" s="4">
        <f>LN(Таблица4[[#This Row],[Объем]])</f>
        <v>26.695535306662389</v>
      </c>
      <c r="G72" s="1">
        <v>162.61000000000001</v>
      </c>
      <c r="H72" s="22">
        <v>553952660</v>
      </c>
      <c r="I72" s="9">
        <f>(Таблица4[[#This Row],[Цена2]]-G71)/G71</f>
        <v>8.442814271423825E-2</v>
      </c>
      <c r="J72" s="4">
        <f>LN(Таблица4[[#This Row],[Объем2]])</f>
        <v>20.132589789796853</v>
      </c>
      <c r="K72" s="1">
        <v>203.32</v>
      </c>
      <c r="L72" s="22">
        <v>1723030800</v>
      </c>
      <c r="M72" s="9">
        <f>(Таблица4[[#This Row],[Объем3]]-L71)/L71</f>
        <v>-2.8818317689978511E-2</v>
      </c>
      <c r="N72" s="4">
        <f>LN(Таблица4[[#This Row],[Объем3]])</f>
        <v>21.267350670130462</v>
      </c>
    </row>
    <row r="73" spans="1:14" x14ac:dyDescent="0.25">
      <c r="A73" s="2">
        <v>43374</v>
      </c>
      <c r="B73" s="3">
        <v>3.6580000000000001E-2</v>
      </c>
      <c r="C73" s="1">
        <f>Таблица4[[#This Row],[Цена]]*1000</f>
        <v>36.58</v>
      </c>
      <c r="D73" s="22">
        <v>437464790000</v>
      </c>
      <c r="E73" s="9">
        <f>(Таблица4[[#This Row],[Цена]]-B72)/B72</f>
        <v>-0.10255152109911669</v>
      </c>
      <c r="F73" s="4">
        <f>LN(Таблица4[[#This Row],[Объем]])</f>
        <v>26.80426205950539</v>
      </c>
      <c r="G73" s="1">
        <v>155.47</v>
      </c>
      <c r="H73" s="22">
        <v>708218240</v>
      </c>
      <c r="I73" s="9">
        <f>(Таблица4[[#This Row],[Цена2]]-G72)/G72</f>
        <v>-4.3908738699957039E-2</v>
      </c>
      <c r="J73" s="4">
        <f>LN(Таблица4[[#This Row],[Объем2]])</f>
        <v>20.37826285274673</v>
      </c>
      <c r="K73" s="1">
        <v>189.8</v>
      </c>
      <c r="L73" s="22">
        <v>1809539820</v>
      </c>
      <c r="M73" s="9">
        <f>(Таблица4[[#This Row],[Объем3]]-L72)/L72</f>
        <v>5.0207471624999389E-2</v>
      </c>
      <c r="N73" s="4">
        <f>LN(Таблица4[[#This Row],[Объем3]])</f>
        <v>21.316338406804967</v>
      </c>
    </row>
    <row r="74" spans="1:14" x14ac:dyDescent="0.25">
      <c r="A74" s="2">
        <v>43405</v>
      </c>
      <c r="B74" s="3">
        <v>3.73E-2</v>
      </c>
      <c r="C74" s="1">
        <f>Таблица4[[#This Row],[Цена]]*1000</f>
        <v>37.299999999999997</v>
      </c>
      <c r="D74" s="22">
        <v>459010120000</v>
      </c>
      <c r="E74" s="9">
        <f>(Таблица4[[#This Row],[Цена]]-B73)/B73</f>
        <v>1.9682886823400723E-2</v>
      </c>
      <c r="F74" s="4">
        <f>LN(Таблица4[[#This Row],[Объем]])</f>
        <v>26.852338094694186</v>
      </c>
      <c r="G74" s="1">
        <v>161.29</v>
      </c>
      <c r="H74" s="22">
        <v>554088010</v>
      </c>
      <c r="I74" s="9">
        <f>(Таблица4[[#This Row],[Цена2]]-G73)/G73</f>
        <v>3.7434874895478185E-2</v>
      </c>
      <c r="J74" s="4">
        <f>LN(Таблица4[[#This Row],[Объем2]])</f>
        <v>20.132834094910081</v>
      </c>
      <c r="K74" s="1">
        <v>194</v>
      </c>
      <c r="L74" s="22">
        <v>1567568800</v>
      </c>
      <c r="M74" s="9">
        <f>(Таблица4[[#This Row],[Объем3]]-L73)/L73</f>
        <v>-0.13371964370477352</v>
      </c>
      <c r="N74" s="4">
        <f>LN(Таблица4[[#This Row],[Объем3]])</f>
        <v>21.172791721055194</v>
      </c>
    </row>
    <row r="75" spans="1:14" x14ac:dyDescent="0.25">
      <c r="A75" s="2">
        <v>43435</v>
      </c>
      <c r="B75" s="3">
        <v>3.3849999999999998E-2</v>
      </c>
      <c r="C75" s="1">
        <f>Таблица4[[#This Row],[Цена]]*1000</f>
        <v>33.85</v>
      </c>
      <c r="D75" s="22">
        <v>337608430000</v>
      </c>
      <c r="E75" s="9">
        <f>(Таблица4[[#This Row],[Цена]]-B74)/B74</f>
        <v>-9.2493297587131415E-2</v>
      </c>
      <c r="F75" s="4">
        <f>LN(Таблица4[[#This Row],[Объем]])</f>
        <v>26.545152569735606</v>
      </c>
      <c r="G75" s="1">
        <v>153.5</v>
      </c>
      <c r="H75" s="22">
        <v>435896450</v>
      </c>
      <c r="I75" s="9">
        <f>(Таблица4[[#This Row],[Цена2]]-G74)/G74</f>
        <v>-4.8298096596193142E-2</v>
      </c>
      <c r="J75" s="4">
        <f>LN(Таблица4[[#This Row],[Объем2]])</f>
        <v>19.892915273105718</v>
      </c>
      <c r="K75" s="1">
        <v>186.3</v>
      </c>
      <c r="L75" s="22">
        <v>1147560770</v>
      </c>
      <c r="M75" s="9">
        <f>(Таблица4[[#This Row],[Объем3]]-L74)/L74</f>
        <v>-0.26793594641587659</v>
      </c>
      <c r="N75" s="4">
        <f>LN(Таблица4[[#This Row],[Объем3]])</f>
        <v>20.860904457102382</v>
      </c>
    </row>
    <row r="76" spans="1:14" x14ac:dyDescent="0.25">
      <c r="A76" s="2">
        <v>43466</v>
      </c>
      <c r="B76" s="3">
        <v>3.7769999999999998E-2</v>
      </c>
      <c r="C76" s="1">
        <f>Таблица4[[#This Row],[Цена]]*1000</f>
        <v>37.769999999999996</v>
      </c>
      <c r="D76" s="22">
        <v>322917130000</v>
      </c>
      <c r="E76" s="9">
        <f>(Таблица4[[#This Row],[Цена]]-B75)/B75</f>
        <v>0.11580502215657312</v>
      </c>
      <c r="F76" s="4">
        <f>LN(Таблица4[[#This Row],[Объем]])</f>
        <v>26.500661563783538</v>
      </c>
      <c r="G76" s="1">
        <v>162.82</v>
      </c>
      <c r="H76" s="22">
        <v>394617870</v>
      </c>
      <c r="I76" s="9">
        <f>(Таблица4[[#This Row],[Цена2]]-G75)/G75</f>
        <v>6.0716612377850115E-2</v>
      </c>
      <c r="J76" s="4">
        <f>LN(Таблица4[[#This Row],[Объем2]])</f>
        <v>19.793428436893333</v>
      </c>
      <c r="K76" s="1">
        <v>217.9</v>
      </c>
      <c r="L76" s="22">
        <v>1181569160</v>
      </c>
      <c r="M76" s="9">
        <f>(Таблица4[[#This Row],[Объем3]]-L75)/L75</f>
        <v>2.9635371728505496E-2</v>
      </c>
      <c r="N76" s="4">
        <f>LN(Таблица4[[#This Row],[Объем3]])</f>
        <v>20.890109188637712</v>
      </c>
    </row>
    <row r="77" spans="1:14" x14ac:dyDescent="0.25">
      <c r="A77" s="2">
        <v>43497</v>
      </c>
      <c r="B77" s="3">
        <v>3.5900000000000001E-2</v>
      </c>
      <c r="C77" s="1">
        <f>Таблица4[[#This Row],[Цена]]*1000</f>
        <v>35.9</v>
      </c>
      <c r="D77" s="22">
        <v>286689820000</v>
      </c>
      <c r="E77" s="9">
        <f>(Таблица4[[#This Row],[Цена]]-B76)/B76</f>
        <v>-4.9510193275085962E-2</v>
      </c>
      <c r="F77" s="4">
        <f>LN(Таблица4[[#This Row],[Объем]])</f>
        <v>26.381666701706202</v>
      </c>
      <c r="G77" s="1">
        <v>158.99</v>
      </c>
      <c r="H77" s="22">
        <v>394761860</v>
      </c>
      <c r="I77" s="9">
        <f>(Таблица4[[#This Row],[Цена2]]-G76)/G76</f>
        <v>-2.3522908733570717E-2</v>
      </c>
      <c r="J77" s="4">
        <f>LN(Таблица4[[#This Row],[Объем2]])</f>
        <v>19.79379325498056</v>
      </c>
      <c r="K77" s="1">
        <v>207.8</v>
      </c>
      <c r="L77" s="22">
        <v>1316335610</v>
      </c>
      <c r="M77" s="9">
        <f>(Таблица4[[#This Row],[Объем3]]-L76)/L76</f>
        <v>0.11405718307678241</v>
      </c>
      <c r="N77" s="4">
        <f>LN(Таблица4[[#This Row],[Объем3]])</f>
        <v>20.998117660133104</v>
      </c>
    </row>
    <row r="78" spans="1:14" x14ac:dyDescent="0.25">
      <c r="A78" s="2">
        <v>43525</v>
      </c>
      <c r="B78" s="3">
        <v>3.5645000000000003E-2</v>
      </c>
      <c r="C78" s="1">
        <f>Таблица4[[#This Row],[Цена]]*1000</f>
        <v>35.645000000000003</v>
      </c>
      <c r="D78" s="22">
        <v>300233110000</v>
      </c>
      <c r="E78" s="9">
        <f>(Таблица4[[#This Row],[Цена]]-B77)/B77</f>
        <v>-7.1030640668523198E-3</v>
      </c>
      <c r="F78" s="4">
        <f>LN(Таблица4[[#This Row],[Объем]])</f>
        <v>26.427825043201839</v>
      </c>
      <c r="G78" s="1">
        <v>149.61000000000001</v>
      </c>
      <c r="H78" s="22">
        <v>424906810</v>
      </c>
      <c r="I78" s="9">
        <f>(Таблица4[[#This Row],[Цена2]]-G77)/G77</f>
        <v>-5.8997421221460435E-2</v>
      </c>
      <c r="J78" s="4">
        <f>LN(Таблица4[[#This Row],[Объем2]])</f>
        <v>19.867380432257146</v>
      </c>
      <c r="K78" s="1">
        <v>214.42</v>
      </c>
      <c r="L78" s="22">
        <v>1071950350</v>
      </c>
      <c r="M78" s="9">
        <f>(Таблица4[[#This Row],[Объем3]]-L77)/L77</f>
        <v>-0.1856557386607508</v>
      </c>
      <c r="N78" s="4">
        <f>LN(Таблица4[[#This Row],[Объем3]])</f>
        <v>20.792745583223926</v>
      </c>
    </row>
    <row r="79" spans="1:14" x14ac:dyDescent="0.25">
      <c r="A79" s="2">
        <v>43556</v>
      </c>
      <c r="B79" s="3">
        <v>3.5499999999999997E-2</v>
      </c>
      <c r="C79" s="1">
        <f>Таблица4[[#This Row],[Цена]]*1000</f>
        <v>35.5</v>
      </c>
      <c r="D79" s="22">
        <v>338645330000</v>
      </c>
      <c r="E79" s="9">
        <f>(Таблица4[[#This Row],[Цена]]-B78)/B78</f>
        <v>-4.0678917099174136E-3</v>
      </c>
      <c r="F79" s="4">
        <f>LN(Таблица4[[#This Row],[Объем]])</f>
        <v>26.548219172463519</v>
      </c>
      <c r="G79" s="1">
        <v>163.95</v>
      </c>
      <c r="H79" s="22">
        <v>576420680</v>
      </c>
      <c r="I79" s="9">
        <f>(Таблица4[[#This Row],[Цена2]]-G78)/G78</f>
        <v>9.5849207940645498E-2</v>
      </c>
      <c r="J79" s="4">
        <f>LN(Таблица4[[#This Row],[Объем2]])</f>
        <v>20.172348299308641</v>
      </c>
      <c r="K79" s="1">
        <v>225.17</v>
      </c>
      <c r="L79" s="22">
        <v>1567685270</v>
      </c>
      <c r="M79" s="9">
        <f>(Таблица4[[#This Row],[Объем3]]-L78)/L78</f>
        <v>0.46246071005061007</v>
      </c>
      <c r="N79" s="4">
        <f>LN(Таблица4[[#This Row],[Объем3]])</f>
        <v>21.172866018064273</v>
      </c>
    </row>
    <row r="80" spans="1:14" x14ac:dyDescent="0.25">
      <c r="A80" s="2">
        <v>43586</v>
      </c>
      <c r="B80" s="3">
        <v>3.6705000000000002E-2</v>
      </c>
      <c r="C80" s="1">
        <f>Таблица4[[#This Row],[Цена]]*1000</f>
        <v>36.704999999999998</v>
      </c>
      <c r="D80" s="22">
        <v>504487530000</v>
      </c>
      <c r="E80" s="9">
        <f>(Таблица4[[#This Row],[Цена]]-B79)/B79</f>
        <v>3.3943661971831122E-2</v>
      </c>
      <c r="F80" s="4">
        <f>LN(Таблица4[[#This Row],[Объем]])</f>
        <v>26.946808958892472</v>
      </c>
      <c r="G80" s="1">
        <v>215.1</v>
      </c>
      <c r="H80" s="22">
        <v>1077221090</v>
      </c>
      <c r="I80" s="9">
        <f>(Таблица4[[#This Row],[Цена2]]-G79)/G79</f>
        <v>0.31198536139066796</v>
      </c>
      <c r="J80" s="4">
        <f>LN(Таблица4[[#This Row],[Объем2]])</f>
        <v>20.797650497247009</v>
      </c>
      <c r="K80" s="1">
        <v>233.24</v>
      </c>
      <c r="L80" s="22">
        <v>1029175370</v>
      </c>
      <c r="M80" s="9">
        <f>(Таблица4[[#This Row],[Объем3]]-L79)/L79</f>
        <v>-0.34350638505393372</v>
      </c>
      <c r="N80" s="4">
        <f>LN(Таблица4[[#This Row],[Объем3]])</f>
        <v>20.752023706876802</v>
      </c>
    </row>
    <row r="81" spans="1:14" x14ac:dyDescent="0.25">
      <c r="A81" s="2">
        <v>43617</v>
      </c>
      <c r="B81" s="3">
        <v>3.9879999999999999E-2</v>
      </c>
      <c r="C81" s="1">
        <f>Таблица4[[#This Row],[Цена]]*1000</f>
        <v>39.879999999999995</v>
      </c>
      <c r="D81" s="22">
        <v>552706610000</v>
      </c>
      <c r="E81" s="9">
        <f>(Таблица4[[#This Row],[Цена]]-B80)/B80</f>
        <v>8.6500476774281354E-2</v>
      </c>
      <c r="F81" s="4">
        <f>LN(Таблица4[[#This Row],[Объем]])</f>
        <v>27.038093155185798</v>
      </c>
      <c r="G81" s="1">
        <v>232.83</v>
      </c>
      <c r="H81" s="22">
        <v>918359340</v>
      </c>
      <c r="I81" s="9">
        <f>(Таблица4[[#This Row],[Цена2]]-G80)/G80</f>
        <v>8.2426778242677912E-2</v>
      </c>
      <c r="J81" s="4">
        <f>LN(Таблица4[[#This Row],[Объем2]])</f>
        <v>20.638099309901431</v>
      </c>
      <c r="K81" s="1">
        <v>238.55</v>
      </c>
      <c r="L81" s="22">
        <v>1023004980</v>
      </c>
      <c r="M81" s="9">
        <f>(Таблица4[[#This Row],[Объем3]]-L80)/L80</f>
        <v>-5.9954699460015252E-3</v>
      </c>
      <c r="N81" s="4">
        <f>LN(Таблица4[[#This Row],[Объем3]])</f>
        <v>20.746010191939241</v>
      </c>
    </row>
    <row r="82" spans="1:14" x14ac:dyDescent="0.25">
      <c r="A82" s="2">
        <v>43647</v>
      </c>
      <c r="B82" s="3">
        <v>4.2500000000000003E-2</v>
      </c>
      <c r="C82" s="1">
        <f>Таблица4[[#This Row],[Цена]]*1000</f>
        <v>42.5</v>
      </c>
      <c r="D82" s="22">
        <v>878966510000</v>
      </c>
      <c r="E82" s="9">
        <f>(Таблица4[[#This Row],[Цена]]-B81)/B81</f>
        <v>6.5697091273821576E-2</v>
      </c>
      <c r="F82" s="4">
        <f>LN(Таблица4[[#This Row],[Объем]])</f>
        <v>27.502012633791995</v>
      </c>
      <c r="G82" s="1">
        <v>236.9</v>
      </c>
      <c r="H82" s="22">
        <v>1185460410</v>
      </c>
      <c r="I82" s="9">
        <f>(Таблица4[[#This Row],[Цена2]]-G81)/G81</f>
        <v>1.7480565219258656E-2</v>
      </c>
      <c r="J82" s="4">
        <f>LN(Таблица4[[#This Row],[Объем2]])</f>
        <v>20.893397067720201</v>
      </c>
      <c r="K82" s="1">
        <v>233.49</v>
      </c>
      <c r="L82" s="22">
        <v>780046580</v>
      </c>
      <c r="M82" s="9">
        <f>(Таблица4[[#This Row],[Объем3]]-L81)/L81</f>
        <v>-0.23749483604664368</v>
      </c>
      <c r="N82" s="4">
        <f>LN(Таблица4[[#This Row],[Объем3]])</f>
        <v>20.474864193813584</v>
      </c>
    </row>
    <row r="83" spans="1:14" x14ac:dyDescent="0.25">
      <c r="A83" s="2">
        <v>43678</v>
      </c>
      <c r="B83" s="3">
        <v>3.8679999999999999E-2</v>
      </c>
      <c r="C83" s="1">
        <f>Таблица4[[#This Row],[Цена]]*1000</f>
        <v>38.68</v>
      </c>
      <c r="D83" s="22">
        <v>588826140000</v>
      </c>
      <c r="E83" s="9">
        <f>(Таблица4[[#This Row],[Цена]]-B82)/B82</f>
        <v>-8.9882352941176552E-2</v>
      </c>
      <c r="F83" s="4">
        <f>LN(Таблица4[[#This Row],[Объем]])</f>
        <v>27.101396798756067</v>
      </c>
      <c r="G83" s="1">
        <v>232.15</v>
      </c>
      <c r="H83" s="22">
        <v>715634720</v>
      </c>
      <c r="I83" s="9">
        <f>(Таблица4[[#This Row],[Цена2]]-G82)/G82</f>
        <v>-2.0050654284508231E-2</v>
      </c>
      <c r="J83" s="4">
        <f>LN(Таблица4[[#This Row],[Объем2]])</f>
        <v>20.388680427147388</v>
      </c>
      <c r="K83" s="1">
        <v>224.2</v>
      </c>
      <c r="L83" s="22">
        <v>1024861980</v>
      </c>
      <c r="M83" s="9">
        <f>(Таблица4[[#This Row],[Объем3]]-L82)/L82</f>
        <v>0.31384715512758227</v>
      </c>
      <c r="N83" s="4">
        <f>LN(Таблица4[[#This Row],[Объем3]])</f>
        <v>20.74782378681163</v>
      </c>
    </row>
    <row r="84" spans="1:14" x14ac:dyDescent="0.25">
      <c r="A84" s="2">
        <v>43709</v>
      </c>
      <c r="B84" s="3">
        <v>4.2595000000000001E-2</v>
      </c>
      <c r="C84" s="1">
        <f>Таблица4[[#This Row],[Цена]]*1000</f>
        <v>42.594999999999999</v>
      </c>
      <c r="D84" s="22">
        <v>810694080000</v>
      </c>
      <c r="E84" s="9">
        <f>(Таблица4[[#This Row],[Цена]]-B83)/B83</f>
        <v>0.10121509824198557</v>
      </c>
      <c r="F84" s="4">
        <f>LN(Таблица4[[#This Row],[Объем]])</f>
        <v>27.421156606582091</v>
      </c>
      <c r="G84" s="1">
        <v>225.9</v>
      </c>
      <c r="H84" s="22">
        <v>514923280</v>
      </c>
      <c r="I84" s="9">
        <f>(Таблица4[[#This Row],[Цена2]]-G83)/G83</f>
        <v>-2.6922248546198579E-2</v>
      </c>
      <c r="J84" s="4">
        <f>LN(Таблица4[[#This Row],[Объем2]])</f>
        <v>20.059528476656961</v>
      </c>
      <c r="K84" s="1">
        <v>227.71</v>
      </c>
      <c r="L84" s="22">
        <v>796864790</v>
      </c>
      <c r="M84" s="9">
        <f>(Таблица4[[#This Row],[Объем3]]-L83)/L83</f>
        <v>-0.22246623881978722</v>
      </c>
      <c r="N84" s="4">
        <f>LN(Таблица4[[#This Row],[Объем3]])</f>
        <v>20.496195573679962</v>
      </c>
    </row>
    <row r="85" spans="1:14" x14ac:dyDescent="0.25">
      <c r="A85" s="2">
        <v>43739</v>
      </c>
      <c r="B85" s="3">
        <v>4.3090000000000003E-2</v>
      </c>
      <c r="C85" s="1">
        <f>Таблица4[[#This Row],[Цена]]*1000</f>
        <v>43.09</v>
      </c>
      <c r="D85" s="22">
        <v>561078690000</v>
      </c>
      <c r="E85" s="9">
        <f>(Таблица4[[#This Row],[Цена]]-B84)/B84</f>
        <v>1.1621082286653419E-2</v>
      </c>
      <c r="F85" s="4">
        <f>LN(Таблица4[[#This Row],[Объем]])</f>
        <v>27.053127000012239</v>
      </c>
      <c r="G85" s="1">
        <v>260</v>
      </c>
      <c r="H85" s="22">
        <v>763625060</v>
      </c>
      <c r="I85" s="9">
        <f>(Таблица4[[#This Row],[Цена2]]-G84)/G84</f>
        <v>0.15095174856131027</v>
      </c>
      <c r="J85" s="4">
        <f>LN(Таблица4[[#This Row],[Объем2]])</f>
        <v>20.4535874675068</v>
      </c>
      <c r="K85" s="1">
        <v>234.89</v>
      </c>
      <c r="L85" s="22">
        <v>894393040</v>
      </c>
      <c r="M85" s="9">
        <f>(Таблица4[[#This Row],[Объем3]]-L84)/L84</f>
        <v>0.1223899602842284</v>
      </c>
      <c r="N85" s="4">
        <f>LN(Таблица4[[#This Row],[Объем3]])</f>
        <v>20.611655878581701</v>
      </c>
    </row>
    <row r="86" spans="1:14" x14ac:dyDescent="0.25">
      <c r="A86" s="2">
        <v>43770</v>
      </c>
      <c r="B86" s="3">
        <v>4.5330000000000002E-2</v>
      </c>
      <c r="C86" s="1">
        <f>Таблица4[[#This Row],[Цена]]*1000</f>
        <v>45.330000000000005</v>
      </c>
      <c r="D86" s="22">
        <v>790972300000</v>
      </c>
      <c r="E86" s="9">
        <f>(Таблица4[[#This Row],[Цена]]-B85)/B85</f>
        <v>5.1984219076351791E-2</v>
      </c>
      <c r="F86" s="4">
        <f>LN(Таблица4[[#This Row],[Объем]])</f>
        <v>27.396528785137548</v>
      </c>
      <c r="G86" s="1">
        <v>257.54000000000002</v>
      </c>
      <c r="H86" s="22">
        <v>1496648200</v>
      </c>
      <c r="I86" s="9">
        <f>(Таблица4[[#This Row],[Цена2]]-G85)/G85</f>
        <v>-9.4615384615383824E-3</v>
      </c>
      <c r="J86" s="4">
        <f>LN(Таблица4[[#This Row],[Объем2]])</f>
        <v>21.126493911426277</v>
      </c>
      <c r="K86" s="1">
        <v>233.98</v>
      </c>
      <c r="L86" s="22">
        <v>643074600</v>
      </c>
      <c r="M86" s="9">
        <f>(Таблица4[[#This Row],[Объем3]]-L85)/L85</f>
        <v>-0.2809932867992801</v>
      </c>
      <c r="N86" s="4">
        <f>LN(Таблица4[[#This Row],[Объем3]])</f>
        <v>20.281771294134767</v>
      </c>
    </row>
    <row r="87" spans="1:14" x14ac:dyDescent="0.25">
      <c r="A87" s="2">
        <v>43800</v>
      </c>
      <c r="B87" s="3">
        <v>4.5900000000000003E-2</v>
      </c>
      <c r="C87" s="1">
        <f>Таблица4[[#This Row],[Цена]]*1000</f>
        <v>45.900000000000006</v>
      </c>
      <c r="D87" s="22">
        <v>399669980000</v>
      </c>
      <c r="E87" s="9">
        <f>(Таблица4[[#This Row],[Цена]]-B86)/B86</f>
        <v>1.2574454003970902E-2</v>
      </c>
      <c r="F87" s="4">
        <f>LN(Таблица4[[#This Row],[Объем]])</f>
        <v>26.713904993513321</v>
      </c>
      <c r="G87" s="1">
        <v>256.39999999999998</v>
      </c>
      <c r="H87" s="22">
        <v>850735710</v>
      </c>
      <c r="I87" s="9">
        <f>(Таблица4[[#This Row],[Цена2]]-G86)/G86</f>
        <v>-4.4264968548576649E-3</v>
      </c>
      <c r="J87" s="4">
        <f>LN(Таблица4[[#This Row],[Объем2]])</f>
        <v>20.561612074260346</v>
      </c>
      <c r="K87" s="1">
        <v>254.75</v>
      </c>
      <c r="L87" s="22">
        <v>666344120</v>
      </c>
      <c r="M87" s="9">
        <f>(Таблица4[[#This Row],[Объем3]]-L86)/L86</f>
        <v>3.6184791002474674E-2</v>
      </c>
      <c r="N87" s="4">
        <f>LN(Таблица4[[#This Row],[Объем3]])</f>
        <v>20.317316791759584</v>
      </c>
    </row>
    <row r="88" spans="1:14" x14ac:dyDescent="0.25">
      <c r="A88" s="2">
        <v>43831</v>
      </c>
      <c r="B88" s="3">
        <v>4.6399999999999997E-2</v>
      </c>
      <c r="C88" s="1">
        <f>Таблица4[[#This Row],[Цена]]*1000</f>
        <v>46.4</v>
      </c>
      <c r="D88" s="22">
        <v>799598550000</v>
      </c>
      <c r="E88" s="9">
        <f>(Таблица4[[#This Row],[Цена]]-B87)/B87</f>
        <v>1.0893246187363693E-2</v>
      </c>
      <c r="F88" s="4">
        <f>LN(Таблица4[[#This Row],[Объем]])</f>
        <v>27.40737562616431</v>
      </c>
      <c r="G88" s="1">
        <v>226.7</v>
      </c>
      <c r="H88" s="22">
        <v>943229040</v>
      </c>
      <c r="I88" s="9">
        <f>(Таблица4[[#This Row],[Цена2]]-G87)/G87</f>
        <v>-0.11583463338533538</v>
      </c>
      <c r="J88" s="4">
        <f>LN(Таблица4[[#This Row],[Объем2]])</f>
        <v>20.66481969551754</v>
      </c>
      <c r="K88" s="1">
        <v>252.2</v>
      </c>
      <c r="L88" s="22">
        <v>747137520</v>
      </c>
      <c r="M88" s="9">
        <f>(Таблица4[[#This Row],[Объем3]]-L87)/L87</f>
        <v>0.12124876257630968</v>
      </c>
      <c r="N88" s="4">
        <f>LN(Таблица4[[#This Row],[Объем3]])</f>
        <v>20.431759822538975</v>
      </c>
    </row>
    <row r="89" spans="1:14" x14ac:dyDescent="0.25">
      <c r="A89" s="2">
        <v>43862</v>
      </c>
      <c r="B89" s="3">
        <v>4.333E-2</v>
      </c>
      <c r="C89" s="1">
        <f>Таблица4[[#This Row],[Цена]]*1000</f>
        <v>43.33</v>
      </c>
      <c r="D89" s="22">
        <v>598942560000</v>
      </c>
      <c r="E89" s="9">
        <f>(Таблица4[[#This Row],[Цена]]-B88)/B88</f>
        <v>-6.6163793103448207E-2</v>
      </c>
      <c r="F89" s="4">
        <f>LN(Таблица4[[#This Row],[Объем]])</f>
        <v>27.11843153730856</v>
      </c>
      <c r="G89" s="1">
        <v>202.65</v>
      </c>
      <c r="H89" s="22">
        <v>1068549530</v>
      </c>
      <c r="I89" s="9">
        <f>(Таблица4[[#This Row],[Цена2]]-G88)/G88</f>
        <v>-0.10608734009704449</v>
      </c>
      <c r="J89" s="4">
        <f>LN(Таблица4[[#This Row],[Объем2]])</f>
        <v>20.789567986351983</v>
      </c>
      <c r="K89" s="1">
        <v>233.36</v>
      </c>
      <c r="L89" s="22">
        <v>919822790</v>
      </c>
      <c r="M89" s="9">
        <f>(Таблица4[[#This Row],[Объем3]]-L88)/L88</f>
        <v>0.23112916347716014</v>
      </c>
      <c r="N89" s="4">
        <f>LN(Таблица4[[#This Row],[Объем3]])</f>
        <v>20.63969158988861</v>
      </c>
    </row>
    <row r="90" spans="1:14" x14ac:dyDescent="0.25">
      <c r="A90" s="2">
        <v>43891</v>
      </c>
      <c r="B90" s="3">
        <v>3.2599999999999997E-2</v>
      </c>
      <c r="C90" s="1">
        <f>Таблица4[[#This Row],[Цена]]*1000</f>
        <v>32.599999999999994</v>
      </c>
      <c r="D90" s="22">
        <v>1740129320000</v>
      </c>
      <c r="E90" s="9">
        <f>(Таблица4[[#This Row],[Цена]]-B89)/B89</f>
        <v>-0.2476344334179553</v>
      </c>
      <c r="F90" s="4">
        <f>LN(Таблица4[[#This Row],[Объем]])</f>
        <v>28.184980548232335</v>
      </c>
      <c r="G90" s="1">
        <v>181.41</v>
      </c>
      <c r="H90" s="22">
        <v>2274256090</v>
      </c>
      <c r="I90" s="9">
        <f>(Таблица4[[#This Row],[Цена2]]-G89)/G89</f>
        <v>-0.1048112509252406</v>
      </c>
      <c r="J90" s="4">
        <f>LN(Таблица4[[#This Row],[Объем2]])</f>
        <v>21.544918842468729</v>
      </c>
      <c r="K90" s="1">
        <v>187.21</v>
      </c>
      <c r="L90" s="22">
        <v>3001736660</v>
      </c>
      <c r="M90" s="9">
        <f>(Таблица4[[#This Row],[Объем3]]-L89)/L89</f>
        <v>2.2633858310903561</v>
      </c>
      <c r="N90" s="4">
        <f>LN(Таблица4[[#This Row],[Объем3]])</f>
        <v>21.822456844790935</v>
      </c>
    </row>
    <row r="91" spans="1:14" x14ac:dyDescent="0.25">
      <c r="A91" s="2">
        <v>43922</v>
      </c>
      <c r="B91" s="3">
        <v>3.49E-2</v>
      </c>
      <c r="C91" s="1">
        <f>Таблица4[[#This Row],[Цена]]*1000</f>
        <v>34.9</v>
      </c>
      <c r="D91" s="22">
        <v>1423841900000</v>
      </c>
      <c r="E91" s="9">
        <f>(Таблица4[[#This Row],[Цена]]-B90)/B90</f>
        <v>7.055214723926391E-2</v>
      </c>
      <c r="F91" s="4">
        <f>LN(Таблица4[[#This Row],[Объем]])</f>
        <v>27.984379897473669</v>
      </c>
      <c r="G91" s="1">
        <v>190</v>
      </c>
      <c r="H91" s="22">
        <v>1151699700</v>
      </c>
      <c r="I91" s="9">
        <f>(Таблица4[[#This Row],[Цена2]]-G90)/G90</f>
        <v>4.735130367675433E-2</v>
      </c>
      <c r="J91" s="4">
        <f>LN(Таблица4[[#This Row],[Объем2]])</f>
        <v>20.8645046881546</v>
      </c>
      <c r="K91" s="1">
        <v>197.25</v>
      </c>
      <c r="L91" s="22">
        <v>1768222700</v>
      </c>
      <c r="M91" s="9">
        <f>(Таблица4[[#This Row],[Объем3]]-L90)/L90</f>
        <v>-0.41093343611294669</v>
      </c>
      <c r="N91" s="4">
        <f>LN(Таблица4[[#This Row],[Объем3]])</f>
        <v>21.293240754767837</v>
      </c>
    </row>
    <row r="92" spans="1:14" x14ac:dyDescent="0.25">
      <c r="A92" s="2">
        <v>43952</v>
      </c>
      <c r="B92" s="3">
        <v>3.6310000000000002E-2</v>
      </c>
      <c r="C92" s="1">
        <f>Таблица4[[#This Row],[Цена]]*1000</f>
        <v>36.31</v>
      </c>
      <c r="D92" s="22">
        <v>553192080000</v>
      </c>
      <c r="E92" s="9">
        <f>(Таблица4[[#This Row],[Цена]]-B91)/B91</f>
        <v>4.0401146131805198E-2</v>
      </c>
      <c r="F92" s="4">
        <f>LN(Таблица4[[#This Row],[Объем]])</f>
        <v>27.038971119931709</v>
      </c>
      <c r="G92" s="1">
        <v>199.95</v>
      </c>
      <c r="H92" s="22">
        <v>1119152560</v>
      </c>
      <c r="I92" s="9">
        <f>(Таблица4[[#This Row],[Цена2]]-G91)/G91</f>
        <v>5.2368421052631522E-2</v>
      </c>
      <c r="J92" s="4">
        <f>LN(Таблица4[[#This Row],[Объем2]])</f>
        <v>20.835837592997589</v>
      </c>
      <c r="K92" s="1">
        <v>200.5</v>
      </c>
      <c r="L92" s="22">
        <v>1359045230</v>
      </c>
      <c r="M92" s="9">
        <f>(Таблица4[[#This Row],[Объем3]]-L91)/L91</f>
        <v>-0.23140607232335611</v>
      </c>
      <c r="N92" s="4">
        <f>LN(Таблица4[[#This Row],[Объем3]])</f>
        <v>21.030048253386461</v>
      </c>
    </row>
    <row r="93" spans="1:14" x14ac:dyDescent="0.25">
      <c r="A93" s="2">
        <v>43983</v>
      </c>
      <c r="B93" s="3">
        <v>3.5049999999999998E-2</v>
      </c>
      <c r="C93" s="1">
        <f>Таблица4[[#This Row],[Цена]]*1000</f>
        <v>35.049999999999997</v>
      </c>
      <c r="D93" s="22">
        <v>644559090000</v>
      </c>
      <c r="E93" s="9">
        <f>(Таблица4[[#This Row],[Цена]]-B92)/B92</f>
        <v>-3.4701184246764091E-2</v>
      </c>
      <c r="F93" s="4">
        <f>LN(Таблица4[[#This Row],[Объем]])</f>
        <v>27.191832338598541</v>
      </c>
      <c r="G93" s="1">
        <v>194.31</v>
      </c>
      <c r="H93" s="22">
        <v>949645980</v>
      </c>
      <c r="I93" s="9">
        <f>(Таблица4[[#This Row],[Цена2]]-G92)/G92</f>
        <v>-2.8207051762940669E-2</v>
      </c>
      <c r="J93" s="4">
        <f>LN(Таблица4[[#This Row],[Объем2]])</f>
        <v>20.671599820475034</v>
      </c>
      <c r="K93" s="1">
        <v>203.22</v>
      </c>
      <c r="L93" s="22">
        <v>1522268370</v>
      </c>
      <c r="M93" s="9">
        <f>(Таблица4[[#This Row],[Объем3]]-L92)/L92</f>
        <v>0.12010133025521159</v>
      </c>
      <c r="N93" s="4">
        <f>LN(Таблица4[[#This Row],[Объем3]])</f>
        <v>21.143467408043144</v>
      </c>
    </row>
    <row r="94" spans="1:14" x14ac:dyDescent="0.25">
      <c r="A94" s="2">
        <v>44013</v>
      </c>
      <c r="B94" s="3">
        <v>3.8754999999999998E-2</v>
      </c>
      <c r="C94" s="1">
        <f>Таблица4[[#This Row],[Цена]]*1000</f>
        <v>38.754999999999995</v>
      </c>
      <c r="D94" s="22">
        <v>873603110000</v>
      </c>
      <c r="E94" s="9">
        <f>(Таблица4[[#This Row],[Цена]]-B93)/B93</f>
        <v>0.10570613409415122</v>
      </c>
      <c r="F94" s="4">
        <f>LN(Таблица4[[#This Row],[Объем]])</f>
        <v>27.495892001912399</v>
      </c>
      <c r="G94" s="1">
        <v>182.59</v>
      </c>
      <c r="H94" s="22">
        <v>841671960</v>
      </c>
      <c r="I94" s="9">
        <f>(Таблица4[[#This Row],[Цена2]]-G93)/G93</f>
        <v>-6.0315989913025572E-2</v>
      </c>
      <c r="J94" s="4">
        <f>LN(Таблица4[[#This Row],[Объем2]])</f>
        <v>20.55090090009476</v>
      </c>
      <c r="K94" s="1">
        <v>221.57</v>
      </c>
      <c r="L94" s="22">
        <v>1088082960</v>
      </c>
      <c r="M94" s="9">
        <f>(Таблица4[[#This Row],[Объем3]]-L93)/L93</f>
        <v>-0.28522264441453249</v>
      </c>
      <c r="N94" s="4">
        <f>LN(Таблица4[[#This Row],[Объем3]])</f>
        <v>20.807683232473277</v>
      </c>
    </row>
    <row r="95" spans="1:14" x14ac:dyDescent="0.25">
      <c r="A95" s="15">
        <v>44044</v>
      </c>
      <c r="B95" s="16">
        <v>3.5950000000000003E-2</v>
      </c>
      <c r="C95" s="11">
        <f>Таблица4[[#This Row],[Цена]]*1000</f>
        <v>35.950000000000003</v>
      </c>
      <c r="D95" s="23">
        <v>965851250000</v>
      </c>
      <c r="E95" s="12">
        <f>(Таблица4[[#This Row],[Цена]]-B94)/B94</f>
        <v>-7.2377757708682627E-2</v>
      </c>
      <c r="F95" s="13">
        <f>LN(Таблица4[[#This Row],[Объем]])</f>
        <v>27.596275673794697</v>
      </c>
      <c r="G95" s="11">
        <v>182.9</v>
      </c>
      <c r="H95" s="23">
        <v>716152090</v>
      </c>
      <c r="I95" s="12">
        <f>(Таблица4[[#This Row],[Цена2]]-G94)/G94</f>
        <v>1.6977928692699614E-3</v>
      </c>
      <c r="J95" s="13">
        <f>LN(Таблица4[[#This Row],[Объем2]])</f>
        <v>20.389403118568911</v>
      </c>
      <c r="K95" s="11">
        <v>226.3</v>
      </c>
      <c r="L95" s="23">
        <v>1262463920</v>
      </c>
      <c r="M95" s="12">
        <f>(Таблица4[[#This Row],[Объем3]]-L94)/L94</f>
        <v>0.16026439748675045</v>
      </c>
      <c r="N95" s="13">
        <f>LN(Таблица4[[#This Row],[Объем3]])</f>
        <v>20.956331140487602</v>
      </c>
    </row>
  </sheetData>
  <mergeCells count="3">
    <mergeCell ref="K1:N1"/>
    <mergeCell ref="B1:F1"/>
    <mergeCell ref="G1:J1"/>
  </mergeCells>
  <conditionalFormatting sqref="B1:B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{69A8140D-586A-0345-AE05-9B7DC2FD5C7B}</x14:id>
        </ext>
      </extLst>
    </cfRule>
  </conditionalFormatting>
  <conditionalFormatting sqref="G1:G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{DEB7C82B-FCCB-AB46-9532-013C1E2F93E1}</x14:id>
        </ext>
      </extLst>
    </cfRule>
  </conditionalFormatting>
  <conditionalFormatting sqref="K1:K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{AF04FFCA-41BD-4F43-8076-A26FBBCBC0B3}</x14:id>
        </ext>
      </extLst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1:I104857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:M104857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{408AE41A-8EB7-D941-B07D-7CE28C038AB6}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A8140D-586A-0345-AE05-9B7DC2FD5C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DEB7C82B-FCCB-AB46-9532-013C1E2F93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AF04FFCA-41BD-4F43-8076-A26FBBCBC0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08AE41A-8EB7-D941-B07D-7CE28C038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1 E o m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1 E o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K J l O X j P I w j Q E A A K I C A A A T A B w A R m 9 y b X V s Y X M v U 2 V j d G l v b j E u b S C i G A A o o B Q A A A A A A A A A A A A A A A A A A A A A A A A A A A C N k M t K A z E U h v e F v k M Y N y 0 M Z T L i t Y 5 Q p h X F e u 3 o x k o Z O 0 c d y E W S j L a I C 9 0 o + A L u f A V R x H p / h c w b G R 2 1 V F w 0 m y T f n 3 P + / E d C W 8 W c o U a 2 4 3 I + l 8 / J / V B A h E Y s 3 K K 7 E X Q O u F A t T D l T + y 0 H Y 9 d 1 s N s a x c 6 k 6 7 i O h T x E Q O V z y C x 9 l Z 6 m Z / o t P d e v u q e f j O b L w 1 K V t x M K T B X m Y g I l 3 z Q y F 1 m w / O n m h g Q h m 3 g K T 4 x N N q v 8 i B E e R g Y M 4 V x S H W U V 7 a 0 q k J j G C o R n l S 0 b + Z w k l E l v 3 E Y 1 1 u Z R z P Y 8 7 I 5 h G 6 0 l X E F D d Q l 4 / W N p m T P Y L t p Z g B F L X + s 3 f Z t e p h f 6 3 o R 4 T S / 1 P d I P + k b f G e H 5 U 9 R P u v c Z O w h 3 T P 2 q 4 N Q 0 m 4 c w M l E K f 0 d g o 6 3 v F x V C G u 2 Q h E J 6 S i Q D n l f G 4 O X L 7 8 f z E Z k m P f 3 e 9 w l E y O Q u F z Q L G H Q P Q B a G / 6 9 9 f G z N B A v + Y m 1 9 1 k x J m X K k o K N O b G S E 1 X 9 p t R L U f n E U K s h w s L D U x y q m 3 9 i v r z T 6 n C V 0 B 0 S m b K 7 U B 7 u f F P O 5 m A 0 T v / w B U E s B A i 0 A F A A C A A g A 1 E o m U 2 4 g u q m n A A A A + Q A A A B I A A A A A A A A A A A A A A A A A A A A A A E N v b m Z p Z y 9 Q Y W N r Y W d l L n h t b F B L A Q I t A B Q A A g A I A N R K J l M P y u m r p A A A A O k A A A A T A A A A A A A A A A A A A A A A A P M A A A B b Q 2 9 u d G V u d F 9 U e X B l c 1 0 u e G 1 s U E s B A i 0 A F A A C A A g A 1 E o m U 5 e M 8 j C N A Q A A o g I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4 A A A A A A A C t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V 9 t Z m R l e H B v c n R f M W 1 v b n R o X z A x M T I y M D E y X z M x M D g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2 V D A 2 O j A 1 O j E y L j g x N j g x M j F a I i A v P j x F b n R y e S B U e X B l P S J G a W x s Q 2 9 s d W 1 u V H l w Z X M i I F Z h b H V l P S J z Q m d Z S k N n V U c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Q 0 x P U 0 V c d T A w M 2 U m c X V v d D s s J n F 1 b 3 Q 7 X H U w M D N j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t Z m R l e H B v c n R f M W 1 v b n R o X z A x M T I y M D E y X z M x M D g y M D I w L 9 C Y 0 L f Q v N C 1 0 L 3 Q t d C 9 0 L 3 R i 9 C 5 I N G C 0 L j Q v y 5 7 X H U w M D N j V E l D S 0 V S X H U w M D N l L D B 9 J n F 1 b 3 Q 7 L C Z x d W 9 0 O 1 N l Y 3 R p b 2 4 x L z F f b W Z k Z X h w b 3 J 0 X z F t b 2 5 0 a F 8 w M T E y M j A x M l 8 z M T A 4 M j A y M C / Q m N C 3 0 L z Q t d C 9 0 L X Q v d C 9 0 Y v Q u S D R g t C 4 0 L 8 u e 1 x 1 M D A z Y 1 B F U l x 1 M D A z Z S w x f S Z x d W 9 0 O y w m c X V v d D t T Z W N 0 a W 9 u M S 8 x X 2 1 m Z G V 4 c G 9 y d F 8 x b W 9 u d G h f M D E x M j I w M T J f M z E w O D I w M j A v 0 J j Q t 9 C 8 0 L X Q v d C 1 0 L 3 Q v d G L 0 L k g 0 Y L Q u N C / L n t c d T A w M 2 N E Q V R F X H U w M D N l L D J 9 J n F 1 b 3 Q 7 L C Z x d W 9 0 O 1 N l Y 3 R p b 2 4 x L z F f b W Z k Z X h w b 3 J 0 X z F t b 2 5 0 a F 8 w M T E y M j A x M l 8 z M T A 4 M j A y M C / Q m N C 3 0 L z Q t d C 9 0 L X Q v d C 9 0 Y v Q u S D R g t C 4 0 L 8 u e 1 x 1 M D A z Y 1 R J T U V c d T A w M 2 U s M 3 0 m c X V v d D s s J n F 1 b 3 Q 7 U 2 V j d G l v b j E v M V 9 t Z m R l e H B v c n R f M W 1 v b n R o X z A x M T I y M D E y X z M x M D g y M D I w L 9 C Y 0 L f Q v N C 1 0 L 3 Q t d C 9 0 L 3 R i 9 C 5 I N G C 0 L j Q v y 5 7 X H U w M D N j Q 0 x P U 0 V c d T A w M 2 U s N H 0 m c X V v d D s s J n F 1 b 3 Q 7 U 2 V j d G l v b j E v M V 9 t Z m R l e H B v c n R f M W 1 v b n R o X z A x M T I y M D E y X z M x M D g y M D I w L 9 C Y 0 L f Q v N C 1 0 L 3 Q t d C 9 0 L 3 R i 9 C 5 I N G C 0 L j Q v y 5 7 X H U w M D N j V k 9 M X H U w M D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F f b W Z k Z X h w b 3 J 0 X z F t b 2 5 0 a F 8 w M T E y M j A x M l 8 z M T A 4 M j A y M C / Q m N C 3 0 L z Q t d C 9 0 L X Q v d C 9 0 Y v Q u S D R g t C 4 0 L 8 u e 1 x 1 M D A z Y 1 R J Q 0 t F U l x 1 M D A z Z S w w f S Z x d W 9 0 O y w m c X V v d D t T Z W N 0 a W 9 u M S 8 x X 2 1 m Z G V 4 c G 9 y d F 8 x b W 9 u d G h f M D E x M j I w M T J f M z E w O D I w M j A v 0 J j Q t 9 C 8 0 L X Q v d C 1 0 L 3 Q v d G L 0 L k g 0 Y L Q u N C / L n t c d T A w M 2 N Q R V J c d T A w M 2 U s M X 0 m c X V v d D s s J n F 1 b 3 Q 7 U 2 V j d G l v b j E v M V 9 t Z m R l e H B v c n R f M W 1 v b n R o X z A x M T I y M D E y X z M x M D g y M D I w L 9 C Y 0 L f Q v N C 1 0 L 3 Q t d C 9 0 L 3 R i 9 C 5 I N G C 0 L j Q v y 5 7 X H U w M D N j R E F U R V x 1 M D A z Z S w y f S Z x d W 9 0 O y w m c X V v d D t T Z W N 0 a W 9 u M S 8 x X 2 1 m Z G V 4 c G 9 y d F 8 x b W 9 u d G h f M D E x M j I w M T J f M z E w O D I w M j A v 0 J j Q t 9 C 8 0 L X Q v d C 1 0 L 3 Q v d G L 0 L k g 0 Y L Q u N C / L n t c d T A w M 2 N U S U 1 F X H U w M D N l L D N 9 J n F 1 b 3 Q 7 L C Z x d W 9 0 O 1 N l Y 3 R p b 2 4 x L z F f b W Z k Z X h w b 3 J 0 X z F t b 2 5 0 a F 8 w M T E y M j A x M l 8 z M T A 4 M j A y M C / Q m N C 3 0 L z Q t d C 9 0 L X Q v d C 9 0 Y v Q u S D R g t C 4 0 L 8 u e 1 x 1 M D A z Y 0 N M T 1 N F X H U w M D N l L D R 9 J n F 1 b 3 Q 7 L C Z x d W 9 0 O 1 N l Y 3 R p b 2 4 x L z F f b W Z k Z X h w b 3 J 0 X z F t b 2 5 0 a F 8 w M T E y M j A x M l 8 z M T A 4 M j A y M C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t Z m R l e H B v c n R f M W 1 v b n R o X z A x M T I y M D E y X z M x M D g y M D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W Z k Z X h w b 3 J 0 X z F t b 2 5 0 a F 8 w M T E y M j A x M l 8 z M T A 4 M j A y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1 m Z G V 4 c G 9 y d F 8 x b W 9 u d G h f M D E x M j I w M T J f M z E w O D I w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j A n w i h K a p H k w T k i U i e 5 o Q A A A A A A g A A A A A A A 2 Y A A M A A A A A Q A A A A e R d i Y Z G + q O x E W 2 o E j M Y O E w A A A A A E g A A A o A A A A B A A A A B e R A z l o u o B u a p 1 K l F N H o 9 d U A A A A P N D B N R h P Z Y l J h A H E e z X h q T 2 S 5 5 m G 8 U F q C r k 7 Y I u / t k 3 h 2 K w Y / 2 H a v W D K I 9 + R f u 1 q n 6 1 m c q B q v / z l W j f z Y v b s / d X W 8 6 y e 3 6 O v E A h n l K m y 0 I + F A A A A A L g w 7 w Y J J a F D y y S P F B n h S e E z b k s < / D a t a M a s h u p > 
</file>

<file path=customXml/itemProps1.xml><?xml version="1.0" encoding="utf-8"?>
<ds:datastoreItem xmlns:ds="http://schemas.openxmlformats.org/officeDocument/2006/customXml" ds:itemID="{82029F39-7802-4EF7-8A7D-CB82A756B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Жевагина Анастасия Владимировна</cp:lastModifiedBy>
  <dcterms:created xsi:type="dcterms:W3CDTF">2021-09-06T06:02:37Z</dcterms:created>
  <dcterms:modified xsi:type="dcterms:W3CDTF">2021-09-08T10:10:50Z</dcterms:modified>
</cp:coreProperties>
</file>