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st\Documents\GitHub\FA\2 курс\Анализ данных\Лабораторная 6\"/>
    </mc:Choice>
  </mc:AlternateContent>
  <bookViews>
    <workbookView xWindow="0" yWindow="0" windowWidth="23040" windowHeight="9384"/>
  </bookViews>
  <sheets>
    <sheet name="Лист4" sheetId="5" r:id="rId1"/>
    <sheet name="№9 с.17" sheetId="1" r:id="rId2"/>
    <sheet name="№2 с.56" sheetId="2" r:id="rId3"/>
    <sheet name="№4 с.60" sheetId="3" r:id="rId4"/>
    <sheet name="6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  <c r="F9" i="4"/>
  <c r="B9" i="4"/>
  <c r="F8" i="4"/>
  <c r="B8" i="4"/>
  <c r="F7" i="4"/>
  <c r="B7" i="4"/>
  <c r="F2" i="4"/>
  <c r="F3" i="4" s="1"/>
  <c r="B2" i="4"/>
  <c r="B3" i="4" s="1"/>
  <c r="F1" i="4"/>
  <c r="B1" i="4"/>
  <c r="B1" i="3"/>
  <c r="C8" i="2"/>
  <c r="B8" i="2"/>
  <c r="B9" i="2" s="1"/>
  <c r="B10" i="4" l="1"/>
  <c r="C12" i="4" s="1"/>
  <c r="C14" i="4" s="1"/>
  <c r="F10" i="4"/>
  <c r="G12" i="4" s="1"/>
  <c r="A12" i="4"/>
  <c r="E12" i="4" l="1"/>
  <c r="G14" i="4" s="1"/>
  <c r="G13" i="4" l="1"/>
  <c r="B14" i="1"/>
  <c r="B15" i="1" s="1"/>
  <c r="B19" i="1" s="1"/>
  <c r="B16" i="1"/>
  <c r="B17" i="1" s="1"/>
  <c r="B20" i="1" s="1"/>
  <c r="B21" i="1"/>
</calcChain>
</file>

<file path=xl/sharedStrings.xml><?xml version="1.0" encoding="utf-8"?>
<sst xmlns="http://schemas.openxmlformats.org/spreadsheetml/2006/main" count="55" uniqueCount="42">
  <si>
    <t>Cov =</t>
  </si>
  <si>
    <t xml:space="preserve">σ(Y) = </t>
  </si>
  <si>
    <t xml:space="preserve">σ(X) = </t>
  </si>
  <si>
    <t>D(y) =</t>
  </si>
  <si>
    <t>D(x) =</t>
  </si>
  <si>
    <t>m i</t>
  </si>
  <si>
    <t>y i</t>
  </si>
  <si>
    <t>n i</t>
  </si>
  <si>
    <t>x i</t>
  </si>
  <si>
    <t>Эмпирическое распределение признаков</t>
  </si>
  <si>
    <t xml:space="preserve"> Y = 3</t>
  </si>
  <si>
    <t xml:space="preserve"> Y = 2</t>
  </si>
  <si>
    <t xml:space="preserve"> Y = 1</t>
  </si>
  <si>
    <t>X = 6</t>
  </si>
  <si>
    <t>X = 5</t>
  </si>
  <si>
    <t>X = 3</t>
  </si>
  <si>
    <t>X = 1</t>
  </si>
  <si>
    <t>Станд откл</t>
  </si>
  <si>
    <t>Выборка</t>
  </si>
  <si>
    <t>средн колво</t>
  </si>
  <si>
    <t>довер инт</t>
  </si>
  <si>
    <t>z</t>
  </si>
  <si>
    <t>лев гр</t>
  </si>
  <si>
    <t>прав гр</t>
  </si>
  <si>
    <t xml:space="preserve"> </t>
  </si>
  <si>
    <t>t</t>
  </si>
  <si>
    <t>Служба контроля Энергосбыта провела в течение одного из летних месяцев выборочную проверку расхода электроэнергии жителями 10 квартир многоквартирного дома. В результате выяснилось, что расход составил 125; 78; 102; 140; 90; 45; 50; 125; 115; 112. кВт/час. С надежностью 0,95 определите доверительный интервал для оценки среднего расхода электроэнергии на одну квартиру во всем доме.</t>
  </si>
  <si>
    <t>X=</t>
  </si>
  <si>
    <t>s^2</t>
  </si>
  <si>
    <t>s=</t>
  </si>
  <si>
    <t>g =</t>
  </si>
  <si>
    <t>n=</t>
  </si>
  <si>
    <t>a=</t>
  </si>
  <si>
    <t>k=</t>
  </si>
  <si>
    <t>t=</t>
  </si>
  <si>
    <t>Δ</t>
  </si>
  <si>
    <t>Ответ:</t>
  </si>
  <si>
    <t>&lt;X&lt;</t>
  </si>
  <si>
    <t>Ошибка оц.:</t>
  </si>
  <si>
    <t>Ширина:</t>
  </si>
  <si>
    <t>&lt;</t>
  </si>
  <si>
    <t>Вариационный ряд: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</si>
</sst>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wrapText="1"/>
    </xf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Fill="1"/>
    <xf numFmtId="0" fontId="3" fillId="0" borderId="0" xfId="0" applyFont="1"/>
    <xf numFmtId="0" fontId="3" fillId="2" borderId="1" xfId="0" applyFont="1" applyFill="1" applyBorder="1"/>
    <xf numFmtId="0" fontId="2" fillId="0" borderId="2" xfId="0" applyFont="1" applyBorder="1"/>
    <xf numFmtId="0" fontId="3" fillId="0" borderId="2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0" xfId="0" applyFont="1"/>
    <xf numFmtId="0" fontId="5" fillId="3" borderId="1" xfId="0" applyFont="1" applyFill="1" applyBorder="1" applyAlignment="1">
      <alignment horizontal="center"/>
    </xf>
    <xf numFmtId="0" fontId="5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13</xdr:row>
      <xdr:rowOff>14287</xdr:rowOff>
    </xdr:from>
    <xdr:ext cx="2868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3F5C9C7B-2397-4EE5-9616-4DC735D3AA7E}"/>
                </a:ext>
              </a:extLst>
            </xdr:cNvPr>
            <xdr:cNvSpPr txBox="1"/>
          </xdr:nvSpPr>
          <xdr:spPr>
            <a:xfrm>
              <a:off x="123825" y="2391727"/>
              <a:ext cx="286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:a14="http://schemas.microsoft.com/office/drawing/2010/main" xmlns="" id="{3F5C9C7B-2397-4EE5-9616-4DC735D3AA7E}"/>
                </a:ext>
              </a:extLst>
            </xdr:cNvPr>
            <xdr:cNvSpPr txBox="1"/>
          </xdr:nvSpPr>
          <xdr:spPr>
            <a:xfrm>
              <a:off x="123825" y="2391727"/>
              <a:ext cx="286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123825</xdr:colOff>
      <xdr:row>15</xdr:row>
      <xdr:rowOff>14287</xdr:rowOff>
    </xdr:from>
    <xdr:ext cx="288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D376D738-748E-40BC-B8E8-B3E210EA16C0}"/>
                </a:ext>
              </a:extLst>
            </xdr:cNvPr>
            <xdr:cNvSpPr txBox="1"/>
          </xdr:nvSpPr>
          <xdr:spPr>
            <a:xfrm>
              <a:off x="123825" y="2757487"/>
              <a:ext cx="288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:a14="http://schemas.microsoft.com/office/drawing/2010/main" xmlns="" id="{D376D738-748E-40BC-B8E8-B3E210EA16C0}"/>
                </a:ext>
              </a:extLst>
            </xdr:cNvPr>
            <xdr:cNvSpPr txBox="1"/>
          </xdr:nvSpPr>
          <xdr:spPr>
            <a:xfrm>
              <a:off x="123825" y="2757487"/>
              <a:ext cx="288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I24" sqref="I24"/>
    </sheetView>
  </sheetViews>
  <sheetFormatPr defaultRowHeight="14.4" x14ac:dyDescent="0.3"/>
  <sheetData>
    <row r="1" spans="1:5" x14ac:dyDescent="0.3">
      <c r="A1" s="2"/>
      <c r="B1" s="2" t="s">
        <v>16</v>
      </c>
      <c r="C1" s="2" t="s">
        <v>15</v>
      </c>
      <c r="D1" s="2" t="s">
        <v>14</v>
      </c>
      <c r="E1" s="2" t="s">
        <v>13</v>
      </c>
    </row>
    <row r="2" spans="1:5" x14ac:dyDescent="0.3">
      <c r="A2" s="2" t="s">
        <v>12</v>
      </c>
      <c r="B2" s="2">
        <v>4</v>
      </c>
      <c r="C2" s="2">
        <v>2</v>
      </c>
      <c r="D2" s="2">
        <v>2</v>
      </c>
      <c r="E2" s="2">
        <v>4</v>
      </c>
    </row>
    <row r="3" spans="1:5" x14ac:dyDescent="0.3">
      <c r="A3" s="2" t="s">
        <v>11</v>
      </c>
      <c r="B3" s="2">
        <v>1</v>
      </c>
      <c r="C3" s="2">
        <v>0</v>
      </c>
      <c r="D3" s="2">
        <v>0</v>
      </c>
      <c r="E3" s="2">
        <v>1</v>
      </c>
    </row>
    <row r="4" spans="1:5" x14ac:dyDescent="0.3">
      <c r="A4" s="2" t="s">
        <v>10</v>
      </c>
      <c r="B4" s="2">
        <v>0</v>
      </c>
      <c r="C4" s="2">
        <v>1</v>
      </c>
      <c r="D4" s="2">
        <v>1</v>
      </c>
      <c r="E4" s="2">
        <v>0</v>
      </c>
    </row>
    <row r="6" spans="1:5" x14ac:dyDescent="0.3">
      <c r="A6" t="s">
        <v>9</v>
      </c>
    </row>
    <row r="8" spans="1:5" x14ac:dyDescent="0.3">
      <c r="A8" s="2" t="s">
        <v>8</v>
      </c>
      <c r="B8" s="2">
        <v>1</v>
      </c>
      <c r="C8" s="2">
        <v>3</v>
      </c>
      <c r="D8" s="2">
        <v>5</v>
      </c>
      <c r="E8" s="2">
        <v>6</v>
      </c>
    </row>
    <row r="9" spans="1:5" x14ac:dyDescent="0.3">
      <c r="A9" s="2" t="s">
        <v>7</v>
      </c>
      <c r="B9" s="2">
        <v>5</v>
      </c>
      <c r="C9" s="2">
        <v>3</v>
      </c>
      <c r="D9" s="2">
        <v>3</v>
      </c>
      <c r="E9" s="2">
        <v>5</v>
      </c>
    </row>
    <row r="11" spans="1:5" x14ac:dyDescent="0.3">
      <c r="A11" s="2" t="s">
        <v>6</v>
      </c>
      <c r="B11" s="2">
        <v>1</v>
      </c>
      <c r="C11" s="2">
        <v>2</v>
      </c>
      <c r="D11" s="2">
        <v>3</v>
      </c>
    </row>
    <row r="12" spans="1:5" x14ac:dyDescent="0.3">
      <c r="A12" s="2" t="s">
        <v>5</v>
      </c>
      <c r="B12" s="2">
        <v>12</v>
      </c>
      <c r="C12" s="2">
        <v>2</v>
      </c>
      <c r="D12" s="2">
        <v>2</v>
      </c>
    </row>
    <row r="14" spans="1:5" x14ac:dyDescent="0.3">
      <c r="B14">
        <f xml:space="preserve"> SUM(PRODUCT(B8:B9),PRODUCT(C8:C9),PRODUCT(D8:D9),PRODUCT(E8:E9))/SUM(B9:E9)</f>
        <v>3.6875</v>
      </c>
    </row>
    <row r="15" spans="1:5" x14ac:dyDescent="0.3">
      <c r="A15" t="s">
        <v>4</v>
      </c>
      <c r="B15">
        <f xml:space="preserve"> (SUM(B9*(B8^2),C9*(C8^2),D9*(D8^2),E9*(E8^2)) - B9:E9*(B14^2))/B9:E9</f>
        <v>43.802343749999999</v>
      </c>
    </row>
    <row r="16" spans="1:5" x14ac:dyDescent="0.3">
      <c r="B16">
        <f xml:space="preserve"> SUM(PRODUCT(B11:B12),PRODUCT(C11:C12),PRODUCT(D11:D12))/SUM(B12:D12)</f>
        <v>1.375</v>
      </c>
    </row>
    <row r="17" spans="1:2" x14ac:dyDescent="0.3">
      <c r="A17" t="s">
        <v>3</v>
      </c>
      <c r="B17">
        <f>(B12*(B11^2) + C12*(C11^2) + D12*(D11^2) - 16*(B16^2))/16</f>
        <v>0.484375</v>
      </c>
    </row>
    <row r="19" spans="1:2" x14ac:dyDescent="0.3">
      <c r="A19" s="1" t="s">
        <v>2</v>
      </c>
      <c r="B19">
        <f xml:space="preserve"> SQRT(B15)</f>
        <v>6.6183339104339547</v>
      </c>
    </row>
    <row r="20" spans="1:2" x14ac:dyDescent="0.3">
      <c r="A20" s="1" t="s">
        <v>1</v>
      </c>
      <c r="B20">
        <f xml:space="preserve"> SQRT(B17)</f>
        <v>0.69597054535375269</v>
      </c>
    </row>
    <row r="21" spans="1:2" x14ac:dyDescent="0.3">
      <c r="B21">
        <f xml:space="preserve"> 1*1*4 + 3*2*1 + 5*2*1 + 6*4*1</f>
        <v>44</v>
      </c>
    </row>
    <row r="22" spans="1:2" x14ac:dyDescent="0.3">
      <c r="A22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B31" sqref="B31"/>
    </sheetView>
  </sheetViews>
  <sheetFormatPr defaultRowHeight="14.4" x14ac:dyDescent="0.3"/>
  <sheetData>
    <row r="3" spans="1:3" x14ac:dyDescent="0.3">
      <c r="A3" t="s">
        <v>17</v>
      </c>
      <c r="B3">
        <v>0.02</v>
      </c>
    </row>
    <row r="4" spans="1:3" x14ac:dyDescent="0.3">
      <c r="A4" t="s">
        <v>18</v>
      </c>
      <c r="B4">
        <v>50</v>
      </c>
    </row>
    <row r="5" spans="1:3" x14ac:dyDescent="0.3">
      <c r="A5" t="s">
        <v>19</v>
      </c>
      <c r="B5">
        <v>0.995</v>
      </c>
    </row>
    <row r="6" spans="1:3" x14ac:dyDescent="0.3">
      <c r="A6" t="s">
        <v>20</v>
      </c>
      <c r="B6">
        <v>0.99</v>
      </c>
    </row>
    <row r="8" spans="1:3" x14ac:dyDescent="0.3">
      <c r="A8" t="s">
        <v>21</v>
      </c>
      <c r="B8">
        <f>_xlfn.NORM.S.INV((1+B6)/2)</f>
        <v>2.5758293035488999</v>
      </c>
      <c r="C8">
        <f>SQRT(B4)</f>
        <v>7.0710678118654755</v>
      </c>
    </row>
    <row r="9" spans="1:3" x14ac:dyDescent="0.3">
      <c r="A9" t="s">
        <v>22</v>
      </c>
      <c r="B9">
        <f>B5-((B8*B3)/C8)</f>
        <v>0.98771445452912621</v>
      </c>
    </row>
    <row r="10" spans="1:3" x14ac:dyDescent="0.3">
      <c r="A10" t="s">
        <v>23</v>
      </c>
    </row>
    <row r="15" spans="1:3" x14ac:dyDescent="0.3">
      <c r="C15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2" sqref="B2"/>
    </sheetView>
  </sheetViews>
  <sheetFormatPr defaultRowHeight="14.4" x14ac:dyDescent="0.3"/>
  <sheetData>
    <row r="1" spans="1:16" x14ac:dyDescent="0.3">
      <c r="A1" t="s">
        <v>25</v>
      </c>
      <c r="B1">
        <f>_xlfn.T.INV((1+0.95)/2, 30-1)</f>
        <v>2.0452296421327034</v>
      </c>
      <c r="D1" s="3" t="s">
        <v>26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3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3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3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3"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3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3"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</sheetData>
  <mergeCells count="1">
    <mergeCell ref="D1:P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22" sqref="F22"/>
    </sheetView>
  </sheetViews>
  <sheetFormatPr defaultRowHeight="14.4" x14ac:dyDescent="0.3"/>
  <cols>
    <col min="3" max="3" width="12" bestFit="1" customWidth="1"/>
  </cols>
  <sheetData>
    <row r="1" spans="1:10" ht="21" x14ac:dyDescent="0.4">
      <c r="A1" s="4" t="s">
        <v>27</v>
      </c>
      <c r="B1" s="5">
        <f>(313+320+319+340+325+310+321+329+317+311+307+318)/12</f>
        <v>319.16666666666669</v>
      </c>
      <c r="C1" s="6"/>
      <c r="E1" s="4" t="s">
        <v>27</v>
      </c>
      <c r="F1" s="5">
        <f>(313+320+319+340+325+310+321+329+317+311+307+318)/12</f>
        <v>319.16666666666669</v>
      </c>
      <c r="G1" s="7"/>
    </row>
    <row r="2" spans="1:10" ht="21" x14ac:dyDescent="0.4">
      <c r="A2" s="4" t="s">
        <v>28</v>
      </c>
      <c r="B2" s="5">
        <f>_xlfn.VAR.S(313,320,319,340,325,310,321,329,317,311,307,318)</f>
        <v>82.87878787878789</v>
      </c>
      <c r="C2" s="6"/>
      <c r="E2" s="4" t="s">
        <v>28</v>
      </c>
      <c r="F2" s="5">
        <f>_xlfn.VAR.S(313,320,319,340,325,310,321,329,317,311,307,318)</f>
        <v>82.87878787878789</v>
      </c>
      <c r="G2" s="7"/>
    </row>
    <row r="3" spans="1:10" ht="21" x14ac:dyDescent="0.4">
      <c r="A3" s="4" t="s">
        <v>29</v>
      </c>
      <c r="B3" s="5">
        <f>SQRT(B2)</f>
        <v>9.1037787692137986</v>
      </c>
      <c r="C3" s="6"/>
      <c r="E3" s="4" t="s">
        <v>29</v>
      </c>
      <c r="F3" s="5">
        <f>SQRT(F2)</f>
        <v>9.1037787692137986</v>
      </c>
      <c r="G3" s="7"/>
    </row>
    <row r="4" spans="1:10" ht="21" x14ac:dyDescent="0.4">
      <c r="A4" s="5" t="s">
        <v>30</v>
      </c>
      <c r="B4" s="8">
        <v>0.9</v>
      </c>
      <c r="C4" s="6"/>
      <c r="E4" s="5" t="s">
        <v>30</v>
      </c>
      <c r="F4" s="8">
        <v>0.99</v>
      </c>
      <c r="G4" s="7"/>
    </row>
    <row r="5" spans="1:10" ht="21" x14ac:dyDescent="0.4">
      <c r="A5" s="4" t="s">
        <v>31</v>
      </c>
      <c r="B5" s="5">
        <v>12</v>
      </c>
      <c r="C5" s="6"/>
      <c r="E5" s="4" t="s">
        <v>31</v>
      </c>
      <c r="F5" s="5">
        <v>12</v>
      </c>
      <c r="G5" s="7"/>
    </row>
    <row r="6" spans="1:10" ht="21" x14ac:dyDescent="0.4">
      <c r="A6" s="5"/>
      <c r="B6" s="5"/>
      <c r="C6" s="6"/>
      <c r="E6" s="5"/>
      <c r="F6" s="5"/>
      <c r="G6" s="7"/>
    </row>
    <row r="7" spans="1:10" ht="21" x14ac:dyDescent="0.4">
      <c r="A7" s="4" t="s">
        <v>32</v>
      </c>
      <c r="B7" s="5">
        <f>1-B4</f>
        <v>9.9999999999999978E-2</v>
      </c>
      <c r="C7" s="6"/>
      <c r="E7" s="4" t="s">
        <v>32</v>
      </c>
      <c r="F7" s="5">
        <f>1-F4</f>
        <v>1.0000000000000009E-2</v>
      </c>
      <c r="G7" s="7"/>
    </row>
    <row r="8" spans="1:10" ht="21" x14ac:dyDescent="0.4">
      <c r="A8" s="4" t="s">
        <v>33</v>
      </c>
      <c r="B8" s="5">
        <f>B5-1</f>
        <v>11</v>
      </c>
      <c r="C8" s="6"/>
      <c r="E8" s="4" t="s">
        <v>33</v>
      </c>
      <c r="F8" s="5">
        <f>F5-1</f>
        <v>11</v>
      </c>
      <c r="G8" s="7"/>
    </row>
    <row r="9" spans="1:10" ht="21" x14ac:dyDescent="0.4">
      <c r="A9" s="4" t="s">
        <v>34</v>
      </c>
      <c r="B9" s="5">
        <f>_xlfn.T.INV((1+B4)/2, B5-1)</f>
        <v>1.795884818704043</v>
      </c>
      <c r="C9" s="7"/>
      <c r="E9" s="4" t="s">
        <v>34</v>
      </c>
      <c r="F9" s="5">
        <f>_xlfn.T.INV((1+F4)/2, F5-1)</f>
        <v>3.10580651553928</v>
      </c>
      <c r="G9" s="7"/>
    </row>
    <row r="10" spans="1:10" ht="21" x14ac:dyDescent="0.4">
      <c r="A10" s="9" t="s">
        <v>35</v>
      </c>
      <c r="B10" s="10">
        <f>B9*(B3/SQRT(B5))</f>
        <v>4.7196473720708356</v>
      </c>
      <c r="C10" s="7"/>
      <c r="E10" s="9" t="s">
        <v>35</v>
      </c>
      <c r="F10" s="10">
        <f>F9*(F3/SQRT(F5))</f>
        <v>8.162166864244254</v>
      </c>
      <c r="G10" s="7"/>
    </row>
    <row r="11" spans="1:10" ht="21" x14ac:dyDescent="0.4">
      <c r="A11" s="11" t="s">
        <v>36</v>
      </c>
      <c r="B11" s="5"/>
      <c r="C11" s="5"/>
      <c r="E11" s="11" t="s">
        <v>36</v>
      </c>
      <c r="F11" s="5"/>
      <c r="G11" s="5"/>
    </row>
    <row r="12" spans="1:10" ht="21" x14ac:dyDescent="0.4">
      <c r="A12" s="5">
        <f>B1-B10</f>
        <v>314.44701929459586</v>
      </c>
      <c r="B12" s="12" t="s">
        <v>37</v>
      </c>
      <c r="C12" s="5">
        <f>B1+B10</f>
        <v>323.88631403873751</v>
      </c>
      <c r="E12" s="5">
        <f>F1-F10</f>
        <v>311.00449980242246</v>
      </c>
      <c r="F12" s="12" t="s">
        <v>37</v>
      </c>
      <c r="G12" s="5">
        <f>F1+F10</f>
        <v>327.32883353091091</v>
      </c>
    </row>
    <row r="13" spans="1:10" ht="21" customHeight="1" x14ac:dyDescent="0.4">
      <c r="A13" s="13" t="s">
        <v>38</v>
      </c>
      <c r="B13" s="13"/>
      <c r="C13" s="14">
        <f>_xlfn.STDEV.S(313,320,319,340,325,310,321,329,317,311,307,318)</f>
        <v>9.1037787692137986</v>
      </c>
      <c r="D13" s="15"/>
      <c r="E13" s="13" t="s">
        <v>38</v>
      </c>
      <c r="F13" s="13"/>
      <c r="G13" s="14">
        <f>(G12-E12)/2</f>
        <v>8.1621668642442273</v>
      </c>
    </row>
    <row r="14" spans="1:10" ht="21" x14ac:dyDescent="0.4">
      <c r="A14" s="13" t="s">
        <v>39</v>
      </c>
      <c r="B14" s="13"/>
      <c r="C14" s="14">
        <f>(C12-A12)/2</f>
        <v>4.7196473720708241</v>
      </c>
      <c r="D14" s="16" t="s">
        <v>40</v>
      </c>
      <c r="E14" s="13" t="s">
        <v>39</v>
      </c>
      <c r="F14" s="13"/>
      <c r="G14" s="14">
        <f>(G12-E12)/2</f>
        <v>8.1621668642442273</v>
      </c>
      <c r="I14" s="17"/>
      <c r="J14" s="17"/>
    </row>
  </sheetData>
  <mergeCells count="4">
    <mergeCell ref="A13:B13"/>
    <mergeCell ref="E13:F13"/>
    <mergeCell ref="A14:B14"/>
    <mergeCell ref="E14:F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Лист4</vt:lpstr>
      <vt:lpstr>№9 с.17</vt:lpstr>
      <vt:lpstr>№2 с.56</vt:lpstr>
      <vt:lpstr>№4 с.60</vt:lpstr>
      <vt:lpstr>6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Кот</dc:creator>
  <cp:lastModifiedBy>Настя Кот</cp:lastModifiedBy>
  <dcterms:created xsi:type="dcterms:W3CDTF">2021-03-01T21:06:34Z</dcterms:created>
  <dcterms:modified xsi:type="dcterms:W3CDTF">2021-03-06T21:23:11Z</dcterms:modified>
</cp:coreProperties>
</file>