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a.ru\dfs\STUDENTS\Факультет ИТиАБД\ПИ19-4\Жевагина Анастасия Владимировна - 191758\БИС\"/>
    </mc:Choice>
  </mc:AlternateContent>
  <bookViews>
    <workbookView xWindow="0" yWindow="0" windowWidth="28800" windowHeight="12330" activeTab="1"/>
  </bookViews>
  <sheets>
    <sheet name="Практические задания" sheetId="1" r:id="rId1"/>
    <sheet name="Задания для самостоятельной раб" sheetId="2" r:id="rId2"/>
  </sheets>
  <definedNames>
    <definedName name="solver_adj" localSheetId="0" hidden="1">'Практические задания'!$K$55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'Практические задания'!$K$58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600000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7" i="2" l="1"/>
  <c r="E129" i="2"/>
  <c r="E114" i="2"/>
  <c r="E112" i="2"/>
  <c r="E116" i="2" s="1"/>
  <c r="E101" i="2"/>
  <c r="E99" i="2"/>
  <c r="E103" i="2" s="1"/>
  <c r="C90" i="2"/>
  <c r="K78" i="2"/>
  <c r="K76" i="2"/>
  <c r="K80" i="2" s="1"/>
  <c r="E78" i="2"/>
  <c r="E76" i="2"/>
  <c r="E80" i="2" s="1"/>
  <c r="E63" i="2"/>
  <c r="E61" i="2"/>
  <c r="E65" i="2" s="1"/>
  <c r="E50" i="2"/>
  <c r="E48" i="2"/>
  <c r="E52" i="2" s="1"/>
  <c r="K39" i="2"/>
  <c r="K37" i="2"/>
  <c r="K35" i="2"/>
  <c r="E37" i="2"/>
  <c r="E35" i="2"/>
  <c r="E39" i="2" s="1"/>
  <c r="K24" i="2"/>
  <c r="K22" i="2"/>
  <c r="K26" i="2" s="1"/>
  <c r="E24" i="2"/>
  <c r="E22" i="2"/>
  <c r="E26" i="2" s="1"/>
  <c r="E11" i="2"/>
  <c r="E9" i="2"/>
  <c r="E7" i="2"/>
  <c r="C80" i="1" l="1"/>
  <c r="K58" i="1"/>
  <c r="Q58" i="1"/>
  <c r="A60" i="1"/>
  <c r="E58" i="1"/>
  <c r="K49" i="1"/>
  <c r="E49" i="1"/>
  <c r="G37" i="1"/>
  <c r="G35" i="1"/>
  <c r="E37" i="1"/>
  <c r="H17" i="1"/>
  <c r="E19" i="1"/>
  <c r="E20" i="1"/>
  <c r="E21" i="1"/>
  <c r="E22" i="1"/>
  <c r="E23" i="1"/>
  <c r="E24" i="1"/>
  <c r="E18" i="1"/>
  <c r="C20" i="1"/>
  <c r="C21" i="1" s="1"/>
  <c r="C22" i="1" s="1"/>
  <c r="C23" i="1" s="1"/>
  <c r="C24" i="1" s="1"/>
  <c r="C19" i="1"/>
  <c r="C18" i="1"/>
  <c r="E6" i="1"/>
</calcChain>
</file>

<file path=xl/sharedStrings.xml><?xml version="1.0" encoding="utf-8"?>
<sst xmlns="http://schemas.openxmlformats.org/spreadsheetml/2006/main" count="278" uniqueCount="48">
  <si>
    <t>Задание 1</t>
  </si>
  <si>
    <t>Рассчеты по протым процентам</t>
  </si>
  <si>
    <t>процентная ставка, годовая</t>
  </si>
  <si>
    <t>Срок, лет</t>
  </si>
  <si>
    <t>Будущее значение депозита</t>
  </si>
  <si>
    <t>Задание 2</t>
  </si>
  <si>
    <t>Сумма вклада</t>
  </si>
  <si>
    <t>Ставка, %</t>
  </si>
  <si>
    <t>Способ 1</t>
  </si>
  <si>
    <t>Способ 2</t>
  </si>
  <si>
    <t>Период</t>
  </si>
  <si>
    <t>Дисконтирование</t>
  </si>
  <si>
    <t>Наращенная сумма</t>
  </si>
  <si>
    <t>Задание 3</t>
  </si>
  <si>
    <t>Депозит</t>
  </si>
  <si>
    <t>Периодический платеж</t>
  </si>
  <si>
    <t>Процентная ставка, годовая</t>
  </si>
  <si>
    <t>Начисление процентов за год</t>
  </si>
  <si>
    <t>Процентная ставка за период</t>
  </si>
  <si>
    <t>Срок депозита, лет</t>
  </si>
  <si>
    <t>Общее число периодов</t>
  </si>
  <si>
    <t>Обязательность платежей</t>
  </si>
  <si>
    <t>Пс</t>
  </si>
  <si>
    <t>Плт</t>
  </si>
  <si>
    <t>Ставка</t>
  </si>
  <si>
    <t>Кпер</t>
  </si>
  <si>
    <t>Тип</t>
  </si>
  <si>
    <t>Бс</t>
  </si>
  <si>
    <t>Задание 4</t>
  </si>
  <si>
    <t>Задание 5</t>
  </si>
  <si>
    <t>Первоначальный взнос</t>
  </si>
  <si>
    <t>Ставка, годовая</t>
  </si>
  <si>
    <t>Начисленией процентов, в год</t>
  </si>
  <si>
    <t>Будущее значение вклада</t>
  </si>
  <si>
    <t>Задание 6</t>
  </si>
  <si>
    <t>1 вариант</t>
  </si>
  <si>
    <t>2 вариант</t>
  </si>
  <si>
    <t>Номинал</t>
  </si>
  <si>
    <t>Ставки</t>
  </si>
  <si>
    <t>Будущая стоимость</t>
  </si>
  <si>
    <t xml:space="preserve">  </t>
  </si>
  <si>
    <t>Вариант 1</t>
  </si>
  <si>
    <t>Вариант 2</t>
  </si>
  <si>
    <t>Задание 7</t>
  </si>
  <si>
    <t>Задание 8</t>
  </si>
  <si>
    <t>Задание 9</t>
  </si>
  <si>
    <t>Задание 10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</si>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</sst>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#,##0.00\ &quot;₽&quot;;[Red]\-#,##0.00\ &quot;₽&quot;"/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1" xfId="0" applyNumberFormat="1" applyBorder="1"/>
    <xf numFmtId="9" fontId="0" fillId="0" borderId="1" xfId="0" applyNumberFormat="1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10" fontId="0" fillId="0" borderId="1" xfId="0" applyNumberFormat="1" applyBorder="1"/>
    <xf numFmtId="0" fontId="0" fillId="0" borderId="1" xfId="0" applyNumberFormat="1" applyBorder="1"/>
    <xf numFmtId="8" fontId="0" fillId="0" borderId="1" xfId="0" applyNumberFormat="1" applyBorder="1"/>
    <xf numFmtId="9" fontId="0" fillId="2" borderId="1" xfId="0" applyNumberFormat="1" applyFill="1" applyBorder="1"/>
    <xf numFmtId="0" fontId="0" fillId="3" borderId="1" xfId="0" applyFill="1" applyBorder="1"/>
    <xf numFmtId="8" fontId="0" fillId="4" borderId="1" xfId="0" applyNumberFormat="1" applyFill="1" applyBorder="1"/>
    <xf numFmtId="8" fontId="0" fillId="0" borderId="1" xfId="0" applyNumberFormat="1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workbookViewId="0">
      <selection activeCell="A73" sqref="A73:C80"/>
    </sheetView>
  </sheetViews>
  <sheetFormatPr defaultRowHeight="15" x14ac:dyDescent="0.25"/>
  <cols>
    <col min="1" max="1" width="11.5703125" bestFit="1" customWidth="1"/>
    <col min="2" max="3" width="10.5703125" bestFit="1" customWidth="1"/>
    <col min="5" max="5" width="12.28515625" bestFit="1" customWidth="1"/>
    <col min="11" max="11" width="11.5703125" bestFit="1" customWidth="1"/>
    <col min="17" max="17" width="11.5703125" bestFit="1" customWidth="1"/>
  </cols>
  <sheetData>
    <row r="1" spans="1:8" x14ac:dyDescent="0.25">
      <c r="A1" s="4" t="s">
        <v>0</v>
      </c>
    </row>
    <row r="3" spans="1:8" x14ac:dyDescent="0.25">
      <c r="A3" s="16" t="s">
        <v>1</v>
      </c>
      <c r="B3" s="16"/>
      <c r="C3" s="16"/>
      <c r="D3" s="16"/>
      <c r="E3" s="1">
        <v>7000</v>
      </c>
    </row>
    <row r="4" spans="1:8" x14ac:dyDescent="0.25">
      <c r="A4" s="16" t="s">
        <v>2</v>
      </c>
      <c r="B4" s="16"/>
      <c r="C4" s="16"/>
      <c r="D4" s="16"/>
      <c r="E4" s="2">
        <v>0.09</v>
      </c>
    </row>
    <row r="5" spans="1:8" x14ac:dyDescent="0.25">
      <c r="A5" s="16" t="s">
        <v>3</v>
      </c>
      <c r="B5" s="16"/>
      <c r="C5" s="16"/>
      <c r="D5" s="16"/>
      <c r="E5" s="3">
        <v>1</v>
      </c>
    </row>
    <row r="6" spans="1:8" x14ac:dyDescent="0.25">
      <c r="A6" s="16" t="s">
        <v>4</v>
      </c>
      <c r="B6" s="16"/>
      <c r="C6" s="16"/>
      <c r="D6" s="16"/>
      <c r="E6" s="3">
        <f xml:space="preserve"> E3*(1+E4*E5)</f>
        <v>7630.0000000000009</v>
      </c>
    </row>
    <row r="9" spans="1:8" x14ac:dyDescent="0.25">
      <c r="A9" s="4" t="s">
        <v>5</v>
      </c>
    </row>
    <row r="11" spans="1:8" x14ac:dyDescent="0.25">
      <c r="A11" s="16" t="s">
        <v>6</v>
      </c>
      <c r="B11" s="16"/>
      <c r="C11" s="3">
        <v>2000</v>
      </c>
    </row>
    <row r="12" spans="1:8" x14ac:dyDescent="0.25">
      <c r="A12" s="16" t="s">
        <v>7</v>
      </c>
      <c r="B12" s="16"/>
      <c r="C12" s="2">
        <v>0.06</v>
      </c>
    </row>
    <row r="13" spans="1:8" x14ac:dyDescent="0.25">
      <c r="A13" s="16" t="s">
        <v>3</v>
      </c>
      <c r="B13" s="16"/>
      <c r="C13" s="3">
        <v>7</v>
      </c>
    </row>
    <row r="15" spans="1:8" x14ac:dyDescent="0.25">
      <c r="A15" s="5"/>
      <c r="B15" s="5" t="s">
        <v>8</v>
      </c>
      <c r="H15" s="5" t="s">
        <v>9</v>
      </c>
    </row>
    <row r="17" spans="1:8" x14ac:dyDescent="0.25">
      <c r="B17" s="6" t="s">
        <v>10</v>
      </c>
      <c r="C17" s="18" t="s">
        <v>11</v>
      </c>
      <c r="D17" s="18"/>
      <c r="E17" s="18" t="s">
        <v>12</v>
      </c>
      <c r="F17" s="18"/>
      <c r="H17" s="3">
        <f>C11*(1+C12)^C13</f>
        <v>3007.2605179827215</v>
      </c>
    </row>
    <row r="18" spans="1:8" x14ac:dyDescent="0.25">
      <c r="B18" s="6">
        <v>1</v>
      </c>
      <c r="C18" s="17">
        <f>1+1*$C$12</f>
        <v>1.06</v>
      </c>
      <c r="D18" s="17"/>
      <c r="E18" s="17">
        <f>$C$11*C18</f>
        <v>2120</v>
      </c>
      <c r="F18" s="17"/>
    </row>
    <row r="19" spans="1:8" x14ac:dyDescent="0.25">
      <c r="B19" s="6">
        <v>2</v>
      </c>
      <c r="C19" s="17">
        <f>C18+C18*$C$12</f>
        <v>1.1236000000000002</v>
      </c>
      <c r="D19" s="17"/>
      <c r="E19" s="17">
        <f t="shared" ref="E19:E24" si="0">$C$11*C19</f>
        <v>2247.2000000000003</v>
      </c>
      <c r="F19" s="17"/>
    </row>
    <row r="20" spans="1:8" x14ac:dyDescent="0.25">
      <c r="B20" s="6">
        <v>3</v>
      </c>
      <c r="C20" s="17">
        <f t="shared" ref="C20:C24" si="1">C19+C19*$C$12</f>
        <v>1.1910160000000001</v>
      </c>
      <c r="D20" s="17"/>
      <c r="E20" s="17">
        <f t="shared" si="0"/>
        <v>2382.0320000000002</v>
      </c>
      <c r="F20" s="17"/>
    </row>
    <row r="21" spans="1:8" x14ac:dyDescent="0.25">
      <c r="B21" s="6">
        <v>4</v>
      </c>
      <c r="C21" s="17">
        <f t="shared" si="1"/>
        <v>1.2624769600000001</v>
      </c>
      <c r="D21" s="17"/>
      <c r="E21" s="17">
        <f t="shared" si="0"/>
        <v>2524.9539200000004</v>
      </c>
      <c r="F21" s="17"/>
    </row>
    <row r="22" spans="1:8" x14ac:dyDescent="0.25">
      <c r="B22" s="6">
        <v>5</v>
      </c>
      <c r="C22" s="17">
        <f t="shared" si="1"/>
        <v>1.3382255776</v>
      </c>
      <c r="D22" s="17"/>
      <c r="E22" s="17">
        <f t="shared" si="0"/>
        <v>2676.4511551999999</v>
      </c>
      <c r="F22" s="17"/>
    </row>
    <row r="23" spans="1:8" x14ac:dyDescent="0.25">
      <c r="B23" s="6">
        <v>6</v>
      </c>
      <c r="C23" s="17">
        <f t="shared" si="1"/>
        <v>1.4185191122560001</v>
      </c>
      <c r="D23" s="17"/>
      <c r="E23" s="17">
        <f t="shared" si="0"/>
        <v>2837.0382245120004</v>
      </c>
      <c r="F23" s="17"/>
    </row>
    <row r="24" spans="1:8" x14ac:dyDescent="0.25">
      <c r="B24" s="6">
        <v>7</v>
      </c>
      <c r="C24" s="17">
        <f t="shared" si="1"/>
        <v>1.5036302589913602</v>
      </c>
      <c r="D24" s="17"/>
      <c r="E24" s="17">
        <f t="shared" si="0"/>
        <v>3007.2605179827201</v>
      </c>
      <c r="F24" s="17"/>
    </row>
    <row r="27" spans="1:8" x14ac:dyDescent="0.25">
      <c r="A27" s="4" t="s">
        <v>13</v>
      </c>
    </row>
    <row r="29" spans="1:8" x14ac:dyDescent="0.25">
      <c r="A29" s="8" t="s">
        <v>14</v>
      </c>
      <c r="B29" s="8"/>
      <c r="C29" s="8"/>
      <c r="D29" s="3" t="s">
        <v>22</v>
      </c>
      <c r="E29" s="3">
        <v>-37000</v>
      </c>
    </row>
    <row r="30" spans="1:8" x14ac:dyDescent="0.25">
      <c r="A30" s="8" t="s">
        <v>15</v>
      </c>
      <c r="B30" s="8"/>
      <c r="C30" s="8"/>
      <c r="D30" s="3" t="s">
        <v>23</v>
      </c>
      <c r="E30" s="3">
        <v>0</v>
      </c>
    </row>
    <row r="31" spans="1:8" x14ac:dyDescent="0.25">
      <c r="A31" s="8" t="s">
        <v>16</v>
      </c>
      <c r="B31" s="8"/>
      <c r="C31" s="8"/>
      <c r="D31" s="3"/>
      <c r="E31" s="9">
        <v>0.115</v>
      </c>
    </row>
    <row r="32" spans="1:8" x14ac:dyDescent="0.25">
      <c r="A32" s="8" t="s">
        <v>17</v>
      </c>
      <c r="B32" s="8"/>
      <c r="C32" s="8"/>
      <c r="D32" s="3"/>
      <c r="E32" s="3">
        <v>2</v>
      </c>
    </row>
    <row r="33" spans="1:11" x14ac:dyDescent="0.25">
      <c r="A33" s="8" t="s">
        <v>18</v>
      </c>
      <c r="B33" s="8"/>
      <c r="C33" s="8"/>
      <c r="D33" s="3" t="s">
        <v>24</v>
      </c>
      <c r="E33" s="9">
        <v>5.7500000000000002E-2</v>
      </c>
    </row>
    <row r="34" spans="1:11" x14ac:dyDescent="0.25">
      <c r="A34" s="8" t="s">
        <v>19</v>
      </c>
      <c r="B34" s="8"/>
      <c r="C34" s="8"/>
      <c r="D34" s="3"/>
      <c r="E34" s="3">
        <v>3</v>
      </c>
    </row>
    <row r="35" spans="1:11" x14ac:dyDescent="0.25">
      <c r="A35" s="8" t="s">
        <v>20</v>
      </c>
      <c r="B35" s="8"/>
      <c r="C35" s="8"/>
      <c r="D35" s="3" t="s">
        <v>25</v>
      </c>
      <c r="E35" s="10">
        <v>6</v>
      </c>
      <c r="G35" s="7">
        <f>-E29*(1+E33)^E35</f>
        <v>51746.857428072864</v>
      </c>
    </row>
    <row r="36" spans="1:11" x14ac:dyDescent="0.25">
      <c r="A36" s="8" t="s">
        <v>21</v>
      </c>
      <c r="B36" s="8"/>
      <c r="C36" s="8"/>
      <c r="D36" s="3" t="s">
        <v>26</v>
      </c>
      <c r="E36" s="3">
        <v>0</v>
      </c>
    </row>
    <row r="37" spans="1:11" x14ac:dyDescent="0.25">
      <c r="A37" s="8" t="s">
        <v>4</v>
      </c>
      <c r="B37" s="8"/>
      <c r="C37" s="8"/>
      <c r="D37" s="3" t="s">
        <v>27</v>
      </c>
      <c r="E37" s="11">
        <f>FV(E33,E35,E30,E29,E36)</f>
        <v>51746.857428072864</v>
      </c>
      <c r="G37" s="3">
        <f>-(E29*(1+E33)^E35+E30*(1+E33)*((1+E33)^E35-1)/E33)</f>
        <v>51746.857428072864</v>
      </c>
    </row>
    <row r="40" spans="1:11" x14ac:dyDescent="0.25">
      <c r="A40" s="4" t="s">
        <v>28</v>
      </c>
    </row>
    <row r="42" spans="1:11" x14ac:dyDescent="0.25">
      <c r="A42" s="19" t="s">
        <v>15</v>
      </c>
      <c r="B42" s="19"/>
      <c r="C42" s="19"/>
      <c r="D42" s="3" t="s">
        <v>23</v>
      </c>
      <c r="E42" s="1">
        <v>20000</v>
      </c>
      <c r="G42" s="19" t="s">
        <v>15</v>
      </c>
      <c r="H42" s="19"/>
      <c r="I42" s="19"/>
      <c r="J42" s="3" t="s">
        <v>23</v>
      </c>
      <c r="K42" s="1">
        <v>20000</v>
      </c>
    </row>
    <row r="43" spans="1:11" x14ac:dyDescent="0.25">
      <c r="A43" s="19" t="s">
        <v>16</v>
      </c>
      <c r="B43" s="19"/>
      <c r="C43" s="19"/>
      <c r="D43" s="3"/>
      <c r="E43" s="2">
        <v>0.17</v>
      </c>
      <c r="G43" s="19" t="s">
        <v>16</v>
      </c>
      <c r="H43" s="19"/>
      <c r="I43" s="19"/>
      <c r="J43" s="3"/>
      <c r="K43" s="2">
        <v>0.17</v>
      </c>
    </row>
    <row r="44" spans="1:11" x14ac:dyDescent="0.25">
      <c r="A44" s="19" t="s">
        <v>17</v>
      </c>
      <c r="B44" s="19"/>
      <c r="C44" s="19"/>
      <c r="D44" s="3"/>
      <c r="E44" s="3">
        <v>1</v>
      </c>
      <c r="G44" s="19" t="s">
        <v>17</v>
      </c>
      <c r="H44" s="19"/>
      <c r="I44" s="19"/>
      <c r="J44" s="3"/>
      <c r="K44" s="3">
        <v>1</v>
      </c>
    </row>
    <row r="45" spans="1:11" x14ac:dyDescent="0.25">
      <c r="A45" s="19" t="s">
        <v>18</v>
      </c>
      <c r="B45" s="19"/>
      <c r="C45" s="19"/>
      <c r="D45" s="3" t="s">
        <v>24</v>
      </c>
      <c r="E45" s="2">
        <v>0.17</v>
      </c>
      <c r="G45" s="19" t="s">
        <v>18</v>
      </c>
      <c r="H45" s="19"/>
      <c r="I45" s="19"/>
      <c r="J45" s="3" t="s">
        <v>24</v>
      </c>
      <c r="K45" s="2">
        <v>0.17</v>
      </c>
    </row>
    <row r="46" spans="1:11" x14ac:dyDescent="0.25">
      <c r="A46" s="19" t="s">
        <v>19</v>
      </c>
      <c r="B46" s="19"/>
      <c r="C46" s="19"/>
      <c r="D46" s="3"/>
      <c r="E46" s="3">
        <v>5</v>
      </c>
      <c r="G46" s="19" t="s">
        <v>19</v>
      </c>
      <c r="H46" s="19"/>
      <c r="I46" s="19"/>
      <c r="J46" s="3"/>
      <c r="K46" s="3">
        <v>5</v>
      </c>
    </row>
    <row r="47" spans="1:11" x14ac:dyDescent="0.25">
      <c r="A47" s="19" t="s">
        <v>20</v>
      </c>
      <c r="B47" s="19"/>
      <c r="C47" s="19"/>
      <c r="D47" s="3" t="s">
        <v>25</v>
      </c>
      <c r="E47" s="10">
        <v>5</v>
      </c>
      <c r="G47" s="19" t="s">
        <v>20</v>
      </c>
      <c r="H47" s="19"/>
      <c r="I47" s="19"/>
      <c r="J47" s="3" t="s">
        <v>25</v>
      </c>
      <c r="K47" s="10">
        <v>5</v>
      </c>
    </row>
    <row r="48" spans="1:11" x14ac:dyDescent="0.25">
      <c r="A48" s="19" t="s">
        <v>21</v>
      </c>
      <c r="B48" s="19"/>
      <c r="C48" s="19"/>
      <c r="D48" s="3" t="s">
        <v>26</v>
      </c>
      <c r="E48" s="3">
        <v>1</v>
      </c>
      <c r="G48" s="19" t="s">
        <v>21</v>
      </c>
      <c r="H48" s="19"/>
      <c r="I48" s="19"/>
      <c r="J48" s="3" t="s">
        <v>26</v>
      </c>
      <c r="K48" s="3">
        <v>0</v>
      </c>
    </row>
    <row r="49" spans="1:17" x14ac:dyDescent="0.25">
      <c r="A49" s="19" t="s">
        <v>4</v>
      </c>
      <c r="B49" s="19"/>
      <c r="C49" s="19"/>
      <c r="D49" s="3" t="s">
        <v>27</v>
      </c>
      <c r="E49" s="11">
        <f>FV(E45,E47,-E42,,E48)</f>
        <v>164136.96491399987</v>
      </c>
      <c r="G49" s="19" t="s">
        <v>4</v>
      </c>
      <c r="H49" s="19"/>
      <c r="I49" s="19"/>
      <c r="J49" s="3" t="s">
        <v>27</v>
      </c>
      <c r="K49" s="11">
        <f>FV(K45,K47,-K42,,K48)</f>
        <v>140288.00419999988</v>
      </c>
    </row>
    <row r="52" spans="1:17" x14ac:dyDescent="0.25">
      <c r="A52" s="4" t="s">
        <v>29</v>
      </c>
      <c r="G52" s="5" t="s">
        <v>35</v>
      </c>
      <c r="M52" s="5" t="s">
        <v>36</v>
      </c>
    </row>
    <row r="54" spans="1:17" x14ac:dyDescent="0.25">
      <c r="A54" s="19" t="s">
        <v>30</v>
      </c>
      <c r="B54" s="19"/>
      <c r="C54" s="19"/>
      <c r="D54" s="19"/>
      <c r="E54" s="1">
        <v>400000</v>
      </c>
      <c r="G54" s="19" t="s">
        <v>30</v>
      </c>
      <c r="H54" s="19"/>
      <c r="I54" s="19"/>
      <c r="J54" s="19"/>
      <c r="K54" s="1">
        <v>453839.29508206435</v>
      </c>
      <c r="M54" s="19" t="s">
        <v>30</v>
      </c>
      <c r="N54" s="19"/>
      <c r="O54" s="19"/>
      <c r="P54" s="19"/>
      <c r="Q54" s="1">
        <v>400000</v>
      </c>
    </row>
    <row r="55" spans="1:17" x14ac:dyDescent="0.25">
      <c r="A55" s="19" t="s">
        <v>31</v>
      </c>
      <c r="B55" s="19"/>
      <c r="C55" s="19"/>
      <c r="D55" s="19"/>
      <c r="E55" s="2">
        <v>7.0000000000000007E-2</v>
      </c>
      <c r="G55" s="19" t="s">
        <v>31</v>
      </c>
      <c r="H55" s="19"/>
      <c r="I55" s="19"/>
      <c r="J55" s="19"/>
      <c r="K55" s="2">
        <v>7.0000000000000007E-2</v>
      </c>
      <c r="M55" s="19" t="s">
        <v>31</v>
      </c>
      <c r="N55" s="19"/>
      <c r="O55" s="19"/>
      <c r="P55" s="19"/>
      <c r="Q55" s="2">
        <v>0.10179556257224454</v>
      </c>
    </row>
    <row r="56" spans="1:17" x14ac:dyDescent="0.25">
      <c r="A56" s="19" t="s">
        <v>3</v>
      </c>
      <c r="B56" s="19"/>
      <c r="C56" s="19"/>
      <c r="D56" s="19"/>
      <c r="E56" s="3">
        <v>4</v>
      </c>
      <c r="G56" s="19" t="s">
        <v>3</v>
      </c>
      <c r="H56" s="19"/>
      <c r="I56" s="19"/>
      <c r="J56" s="19"/>
      <c r="K56" s="3">
        <v>4</v>
      </c>
      <c r="M56" s="19" t="s">
        <v>3</v>
      </c>
      <c r="N56" s="19"/>
      <c r="O56" s="19"/>
      <c r="P56" s="19"/>
      <c r="Q56" s="3">
        <v>4</v>
      </c>
    </row>
    <row r="57" spans="1:17" x14ac:dyDescent="0.25">
      <c r="A57" s="19" t="s">
        <v>32</v>
      </c>
      <c r="B57" s="19"/>
      <c r="C57" s="19"/>
      <c r="D57" s="19"/>
      <c r="E57" s="3">
        <v>12</v>
      </c>
      <c r="G57" s="19" t="s">
        <v>32</v>
      </c>
      <c r="H57" s="19"/>
      <c r="I57" s="19"/>
      <c r="J57" s="19"/>
      <c r="K57" s="3">
        <v>12</v>
      </c>
      <c r="M57" s="19" t="s">
        <v>32</v>
      </c>
      <c r="N57" s="19"/>
      <c r="O57" s="19"/>
      <c r="P57" s="19"/>
      <c r="Q57" s="3">
        <v>12</v>
      </c>
    </row>
    <row r="58" spans="1:17" x14ac:dyDescent="0.25">
      <c r="A58" s="19" t="s">
        <v>33</v>
      </c>
      <c r="B58" s="19"/>
      <c r="C58" s="19"/>
      <c r="D58" s="19"/>
      <c r="E58" s="11">
        <f>FV(E55/E57,E56*E57,,-E54)</f>
        <v>528821.55115414283</v>
      </c>
      <c r="G58" s="19" t="s">
        <v>33</v>
      </c>
      <c r="H58" s="19"/>
      <c r="I58" s="19"/>
      <c r="J58" s="19"/>
      <c r="K58" s="11">
        <f>FV(K55/K57,K56*K57,,-K54)</f>
        <v>600000</v>
      </c>
      <c r="M58" s="19" t="s">
        <v>33</v>
      </c>
      <c r="N58" s="19"/>
      <c r="O58" s="19"/>
      <c r="P58" s="19"/>
      <c r="Q58" s="11">
        <f>FV(Q55/Q57,Q56*Q57,,-Q54)</f>
        <v>599999.87484133022</v>
      </c>
    </row>
    <row r="60" spans="1:17" x14ac:dyDescent="0.25">
      <c r="A60" s="11">
        <f>FV(E55/E57,E56*E57,,-E54)</f>
        <v>528821.55115414283</v>
      </c>
      <c r="B60" s="6">
        <v>200000</v>
      </c>
      <c r="C60" s="6">
        <v>230000</v>
      </c>
      <c r="D60" s="6">
        <v>260000</v>
      </c>
      <c r="E60" s="6">
        <v>290000</v>
      </c>
      <c r="F60" s="6">
        <v>320000</v>
      </c>
      <c r="G60" s="6">
        <v>350000</v>
      </c>
      <c r="H60" s="6">
        <v>380000</v>
      </c>
      <c r="I60" s="6">
        <v>410000</v>
      </c>
      <c r="J60" s="6">
        <v>440000</v>
      </c>
    </row>
    <row r="61" spans="1:17" x14ac:dyDescent="0.25">
      <c r="A61" s="12">
        <v>0.05</v>
      </c>
      <c r="B61" s="3">
        <f t="dataTable" ref="B61:J68" dt2D="1" dtr="1" r1="E54" r2="E55"/>
        <v>244179.07100508417</v>
      </c>
      <c r="C61" s="3">
        <v>280805.93165584683</v>
      </c>
      <c r="D61" s="3">
        <v>317432.79230660945</v>
      </c>
      <c r="E61" s="3">
        <v>354059.65295737208</v>
      </c>
      <c r="F61" s="3">
        <v>390686.5136081347</v>
      </c>
      <c r="G61" s="3">
        <v>427313.37425889733</v>
      </c>
      <c r="H61" s="3">
        <v>463940.23490965995</v>
      </c>
      <c r="I61" s="3">
        <v>500567.09556042257</v>
      </c>
      <c r="J61" s="3">
        <v>537193.9562111852</v>
      </c>
    </row>
    <row r="62" spans="1:17" x14ac:dyDescent="0.25">
      <c r="A62" s="12">
        <v>0.06</v>
      </c>
      <c r="B62" s="3">
        <v>254097.83221907591</v>
      </c>
      <c r="C62" s="3">
        <v>292212.50705193728</v>
      </c>
      <c r="D62" s="3">
        <v>330327.18188479869</v>
      </c>
      <c r="E62" s="3">
        <v>368441.85671766003</v>
      </c>
      <c r="F62" s="3">
        <v>406556.53155052144</v>
      </c>
      <c r="G62" s="3">
        <v>444671.20638338279</v>
      </c>
      <c r="H62" s="3">
        <v>482785.88121624419</v>
      </c>
      <c r="I62" s="3">
        <v>520900.55604910559</v>
      </c>
      <c r="J62" s="3">
        <v>559015.230881967</v>
      </c>
    </row>
    <row r="63" spans="1:17" x14ac:dyDescent="0.25">
      <c r="A63" s="12">
        <v>7.0000000000000007E-2</v>
      </c>
      <c r="B63" s="3">
        <v>264410.77557707141</v>
      </c>
      <c r="C63" s="3">
        <v>304072.39191363211</v>
      </c>
      <c r="D63" s="3">
        <v>343734.0082501928</v>
      </c>
      <c r="E63" s="3">
        <v>383395.62458675355</v>
      </c>
      <c r="F63" s="3">
        <v>423057.24092331424</v>
      </c>
      <c r="G63" s="3">
        <v>462718.85725987493</v>
      </c>
      <c r="H63" s="3">
        <v>502380.47359643568</v>
      </c>
      <c r="I63" s="3">
        <v>542042.08993299631</v>
      </c>
      <c r="J63" s="3">
        <v>581703.70626955712</v>
      </c>
    </row>
    <row r="64" spans="1:17" x14ac:dyDescent="0.25">
      <c r="A64" s="12">
        <v>0.08</v>
      </c>
      <c r="B64" s="3">
        <v>275133.2200867582</v>
      </c>
      <c r="C64" s="3">
        <v>316403.20309977193</v>
      </c>
      <c r="D64" s="3">
        <v>357673.18611278565</v>
      </c>
      <c r="E64" s="3">
        <v>398943.16912579938</v>
      </c>
      <c r="F64" s="3">
        <v>440213.15213881311</v>
      </c>
      <c r="G64" s="3">
        <v>481483.13515182683</v>
      </c>
      <c r="H64" s="3">
        <v>522753.11816484056</v>
      </c>
      <c r="I64" s="3">
        <v>564023.10117785423</v>
      </c>
      <c r="J64" s="13">
        <v>605293.08419086796</v>
      </c>
    </row>
    <row r="65" spans="1:10" x14ac:dyDescent="0.25">
      <c r="A65" s="12">
        <v>0.09</v>
      </c>
      <c r="B65" s="3">
        <v>286281.06666274247</v>
      </c>
      <c r="C65" s="3">
        <v>329223.22666215384</v>
      </c>
      <c r="D65" s="3">
        <v>372165.38666156522</v>
      </c>
      <c r="E65" s="3">
        <v>415107.5466609766</v>
      </c>
      <c r="F65" s="3">
        <v>458049.70666038798</v>
      </c>
      <c r="G65" s="3">
        <v>500991.86665979936</v>
      </c>
      <c r="H65" s="3">
        <v>543934.02665921068</v>
      </c>
      <c r="I65" s="3">
        <v>586876.18665862211</v>
      </c>
      <c r="J65" s="13">
        <v>629818.34665803344</v>
      </c>
    </row>
    <row r="66" spans="1:10" x14ac:dyDescent="0.25">
      <c r="A66" s="12">
        <v>0.1</v>
      </c>
      <c r="B66" s="3">
        <v>297870.81972143223</v>
      </c>
      <c r="C66" s="3">
        <v>342551.44267964707</v>
      </c>
      <c r="D66" s="3">
        <v>387232.0656378619</v>
      </c>
      <c r="E66" s="3">
        <v>431912.68859607674</v>
      </c>
      <c r="F66" s="3">
        <v>476593.31155429158</v>
      </c>
      <c r="G66" s="3">
        <v>521273.93451250641</v>
      </c>
      <c r="H66" s="3">
        <v>565954.55747072119</v>
      </c>
      <c r="I66" s="13">
        <v>610635.18042893603</v>
      </c>
      <c r="J66" s="13">
        <v>655315.80338715087</v>
      </c>
    </row>
    <row r="67" spans="1:10" x14ac:dyDescent="0.25">
      <c r="A67" s="12">
        <v>0.11</v>
      </c>
      <c r="B67" s="3">
        <v>309919.60955849977</v>
      </c>
      <c r="C67" s="3">
        <v>356407.55099227472</v>
      </c>
      <c r="D67" s="3">
        <v>402895.49242604972</v>
      </c>
      <c r="E67" s="3">
        <v>449383.43385982467</v>
      </c>
      <c r="F67" s="3">
        <v>495871.37529359962</v>
      </c>
      <c r="G67" s="3">
        <v>542359.31672737456</v>
      </c>
      <c r="H67" s="3">
        <v>588847.25816114957</v>
      </c>
      <c r="I67" s="13">
        <v>635335.19959492458</v>
      </c>
      <c r="J67" s="13">
        <v>681823.14102869947</v>
      </c>
    </row>
    <row r="68" spans="1:10" x14ac:dyDescent="0.25">
      <c r="A68" s="12">
        <v>0.12</v>
      </c>
      <c r="B68" s="3">
        <v>322445.21553649305</v>
      </c>
      <c r="C68" s="3">
        <v>370811.99786696699</v>
      </c>
      <c r="D68" s="3">
        <v>419178.780197441</v>
      </c>
      <c r="E68" s="3">
        <v>467545.56252791494</v>
      </c>
      <c r="F68" s="3">
        <v>515912.34485838888</v>
      </c>
      <c r="G68" s="3">
        <v>564279.12718886288</v>
      </c>
      <c r="H68" s="13">
        <v>612645.90951933677</v>
      </c>
      <c r="I68" s="13">
        <v>661012.69184981077</v>
      </c>
      <c r="J68" s="13">
        <v>709379.47418028477</v>
      </c>
    </row>
    <row r="71" spans="1:10" x14ac:dyDescent="0.25">
      <c r="A71" s="4" t="s">
        <v>34</v>
      </c>
    </row>
    <row r="73" spans="1:10" x14ac:dyDescent="0.25">
      <c r="A73" s="18" t="s">
        <v>37</v>
      </c>
      <c r="B73" s="18"/>
      <c r="C73" s="1">
        <v>50000</v>
      </c>
    </row>
    <row r="74" spans="1:10" x14ac:dyDescent="0.25">
      <c r="A74" s="18" t="s">
        <v>38</v>
      </c>
      <c r="B74" s="18"/>
      <c r="C74" s="2">
        <v>0.1</v>
      </c>
    </row>
    <row r="75" spans="1:10" x14ac:dyDescent="0.25">
      <c r="A75" s="17"/>
      <c r="B75" s="17"/>
      <c r="C75" s="2">
        <v>0.2</v>
      </c>
    </row>
    <row r="76" spans="1:10" x14ac:dyDescent="0.25">
      <c r="A76" s="17"/>
      <c r="B76" s="17"/>
      <c r="C76" s="2">
        <v>0.2</v>
      </c>
    </row>
    <row r="77" spans="1:10" x14ac:dyDescent="0.25">
      <c r="A77" s="17"/>
      <c r="B77" s="17"/>
      <c r="C77" s="2">
        <v>0.25</v>
      </c>
    </row>
    <row r="78" spans="1:10" x14ac:dyDescent="0.25">
      <c r="A78" s="17"/>
      <c r="B78" s="17"/>
      <c r="C78" s="2">
        <v>0.25</v>
      </c>
    </row>
    <row r="79" spans="1:10" x14ac:dyDescent="0.25">
      <c r="A79" s="17"/>
      <c r="B79" s="17"/>
      <c r="C79" s="2">
        <v>0.25</v>
      </c>
    </row>
    <row r="80" spans="1:10" x14ac:dyDescent="0.25">
      <c r="A80" s="18" t="s">
        <v>39</v>
      </c>
      <c r="B80" s="18"/>
      <c r="C80" s="3">
        <f>FVSCHEDULE(C73,C74:C79)</f>
        <v>154687.5</v>
      </c>
    </row>
  </sheetData>
  <mergeCells count="62">
    <mergeCell ref="A80:B80"/>
    <mergeCell ref="M57:P57"/>
    <mergeCell ref="M58:P58"/>
    <mergeCell ref="A73:B73"/>
    <mergeCell ref="A74:B74"/>
    <mergeCell ref="A75:B75"/>
    <mergeCell ref="A76:B76"/>
    <mergeCell ref="A57:D57"/>
    <mergeCell ref="A58:D58"/>
    <mergeCell ref="G57:J57"/>
    <mergeCell ref="G58:J58"/>
    <mergeCell ref="A77:B77"/>
    <mergeCell ref="A78:B78"/>
    <mergeCell ref="A79:B79"/>
    <mergeCell ref="A54:D54"/>
    <mergeCell ref="A55:D55"/>
    <mergeCell ref="A56:D56"/>
    <mergeCell ref="M54:P54"/>
    <mergeCell ref="M55:P55"/>
    <mergeCell ref="M56:P56"/>
    <mergeCell ref="G54:J54"/>
    <mergeCell ref="G55:J55"/>
    <mergeCell ref="G56:J56"/>
    <mergeCell ref="G48:I48"/>
    <mergeCell ref="G49:I49"/>
    <mergeCell ref="G42:I42"/>
    <mergeCell ref="G43:I43"/>
    <mergeCell ref="G44:I44"/>
    <mergeCell ref="G45:I45"/>
    <mergeCell ref="G46:I46"/>
    <mergeCell ref="G47:I47"/>
    <mergeCell ref="C24:D24"/>
    <mergeCell ref="E24:F24"/>
    <mergeCell ref="A49:C49"/>
    <mergeCell ref="A42:C42"/>
    <mergeCell ref="A43:C43"/>
    <mergeCell ref="A44:C44"/>
    <mergeCell ref="A45:C45"/>
    <mergeCell ref="A46:C46"/>
    <mergeCell ref="A47:C47"/>
    <mergeCell ref="A48:C48"/>
    <mergeCell ref="E23:F23"/>
    <mergeCell ref="A13:B13"/>
    <mergeCell ref="C17:D17"/>
    <mergeCell ref="E17:F17"/>
    <mergeCell ref="C18:D18"/>
    <mergeCell ref="C19:D19"/>
    <mergeCell ref="C20:D20"/>
    <mergeCell ref="E18:F18"/>
    <mergeCell ref="E19:F19"/>
    <mergeCell ref="E20:F20"/>
    <mergeCell ref="E21:F21"/>
    <mergeCell ref="E22:F22"/>
    <mergeCell ref="C21:D21"/>
    <mergeCell ref="C22:D22"/>
    <mergeCell ref="C23:D23"/>
    <mergeCell ref="A12:B12"/>
    <mergeCell ref="A3:D3"/>
    <mergeCell ref="A4:D4"/>
    <mergeCell ref="A5:D5"/>
    <mergeCell ref="A6:D6"/>
    <mergeCell ref="A11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D4" sqref="D4"/>
    </sheetView>
  </sheetViews>
  <sheetFormatPr defaultRowHeight="15" x14ac:dyDescent="0.25"/>
  <cols>
    <col min="3" max="3" width="11.5703125" bestFit="1" customWidth="1"/>
    <col min="5" max="5" width="11.28515625" bestFit="1" customWidth="1"/>
    <col min="11" max="11" width="11.5703125" bestFit="1" customWidth="1"/>
  </cols>
  <sheetData>
    <row r="1" spans="1:7" x14ac:dyDescent="0.25">
      <c r="A1" s="4" t="s">
        <v>0</v>
      </c>
    </row>
    <row r="3" spans="1:7" x14ac:dyDescent="0.25">
      <c r="A3" s="20" t="s">
        <v>14</v>
      </c>
      <c r="B3" s="21"/>
      <c r="C3" s="22"/>
      <c r="D3" s="3" t="s">
        <v>22</v>
      </c>
      <c r="E3" s="3">
        <v>30000</v>
      </c>
    </row>
    <row r="4" spans="1:7" x14ac:dyDescent="0.25">
      <c r="A4" s="20" t="s">
        <v>15</v>
      </c>
      <c r="B4" s="21"/>
      <c r="C4" s="22"/>
      <c r="D4" s="3" t="s">
        <v>23</v>
      </c>
      <c r="E4" s="3">
        <v>0</v>
      </c>
    </row>
    <row r="5" spans="1:7" x14ac:dyDescent="0.25">
      <c r="A5" s="20" t="s">
        <v>16</v>
      </c>
      <c r="B5" s="21"/>
      <c r="C5" s="22"/>
      <c r="D5" s="3"/>
      <c r="E5" s="9">
        <v>0.12</v>
      </c>
    </row>
    <row r="6" spans="1:7" x14ac:dyDescent="0.25">
      <c r="A6" s="20" t="s">
        <v>17</v>
      </c>
      <c r="B6" s="21"/>
      <c r="C6" s="22"/>
      <c r="D6" s="3"/>
      <c r="E6" s="3">
        <v>4</v>
      </c>
    </row>
    <row r="7" spans="1:7" x14ac:dyDescent="0.25">
      <c r="A7" s="20" t="s">
        <v>18</v>
      </c>
      <c r="B7" s="21"/>
      <c r="C7" s="22"/>
      <c r="D7" s="3" t="s">
        <v>24</v>
      </c>
      <c r="E7" s="9">
        <f>E5/E6</f>
        <v>0.03</v>
      </c>
    </row>
    <row r="8" spans="1:7" x14ac:dyDescent="0.25">
      <c r="A8" s="20" t="s">
        <v>19</v>
      </c>
      <c r="B8" s="21"/>
      <c r="C8" s="22"/>
      <c r="D8" s="3"/>
      <c r="E8" s="3">
        <v>2</v>
      </c>
    </row>
    <row r="9" spans="1:7" x14ac:dyDescent="0.25">
      <c r="A9" s="20" t="s">
        <v>20</v>
      </c>
      <c r="B9" s="21"/>
      <c r="C9" s="22"/>
      <c r="D9" s="3" t="s">
        <v>25</v>
      </c>
      <c r="E9" s="10">
        <f>E6*E8</f>
        <v>8</v>
      </c>
    </row>
    <row r="10" spans="1:7" x14ac:dyDescent="0.25">
      <c r="A10" s="20" t="s">
        <v>21</v>
      </c>
      <c r="B10" s="21"/>
      <c r="C10" s="22"/>
      <c r="D10" s="3" t="s">
        <v>26</v>
      </c>
      <c r="E10" s="3">
        <v>0</v>
      </c>
    </row>
    <row r="11" spans="1:7" x14ac:dyDescent="0.25">
      <c r="A11" s="20" t="s">
        <v>4</v>
      </c>
      <c r="B11" s="21"/>
      <c r="C11" s="22"/>
      <c r="D11" s="3" t="s">
        <v>27</v>
      </c>
      <c r="E11" s="11">
        <f>FV(E7,E9,E4,-E3,E10)</f>
        <v>38003.102441628478</v>
      </c>
    </row>
    <row r="14" spans="1:7" x14ac:dyDescent="0.25">
      <c r="A14" s="4" t="s">
        <v>5</v>
      </c>
      <c r="E14" t="s">
        <v>40</v>
      </c>
    </row>
    <row r="16" spans="1:7" x14ac:dyDescent="0.25">
      <c r="A16" s="5" t="s">
        <v>41</v>
      </c>
      <c r="G16" s="5" t="s">
        <v>42</v>
      </c>
    </row>
    <row r="18" spans="1:11" x14ac:dyDescent="0.25">
      <c r="A18" s="20" t="s">
        <v>14</v>
      </c>
      <c r="B18" s="21"/>
      <c r="C18" s="22"/>
      <c r="D18" s="3" t="s">
        <v>22</v>
      </c>
      <c r="E18" s="3">
        <v>50000</v>
      </c>
      <c r="G18" s="20" t="s">
        <v>14</v>
      </c>
      <c r="H18" s="21"/>
      <c r="I18" s="22"/>
      <c r="J18" s="3" t="s">
        <v>22</v>
      </c>
      <c r="K18" s="3">
        <v>50000</v>
      </c>
    </row>
    <row r="19" spans="1:11" x14ac:dyDescent="0.25">
      <c r="A19" s="20" t="s">
        <v>15</v>
      </c>
      <c r="B19" s="21"/>
      <c r="C19" s="22"/>
      <c r="D19" s="3" t="s">
        <v>23</v>
      </c>
      <c r="E19" s="3">
        <v>0</v>
      </c>
      <c r="G19" s="20" t="s">
        <v>15</v>
      </c>
      <c r="H19" s="21"/>
      <c r="I19" s="22"/>
      <c r="J19" s="3" t="s">
        <v>23</v>
      </c>
      <c r="K19" s="3">
        <v>0</v>
      </c>
    </row>
    <row r="20" spans="1:11" x14ac:dyDescent="0.25">
      <c r="A20" s="20" t="s">
        <v>16</v>
      </c>
      <c r="B20" s="21"/>
      <c r="C20" s="22"/>
      <c r="D20" s="3"/>
      <c r="E20" s="9">
        <v>0.19</v>
      </c>
      <c r="G20" s="20" t="s">
        <v>16</v>
      </c>
      <c r="H20" s="21"/>
      <c r="I20" s="22"/>
      <c r="J20" s="3"/>
      <c r="K20" s="9">
        <v>0.27</v>
      </c>
    </row>
    <row r="21" spans="1:11" x14ac:dyDescent="0.25">
      <c r="A21" s="20" t="s">
        <v>17</v>
      </c>
      <c r="B21" s="21"/>
      <c r="C21" s="22"/>
      <c r="D21" s="3"/>
      <c r="E21" s="3">
        <v>1</v>
      </c>
      <c r="G21" s="20" t="s">
        <v>17</v>
      </c>
      <c r="H21" s="21"/>
      <c r="I21" s="22"/>
      <c r="J21" s="3"/>
      <c r="K21" s="3">
        <v>1</v>
      </c>
    </row>
    <row r="22" spans="1:11" x14ac:dyDescent="0.25">
      <c r="A22" s="20" t="s">
        <v>18</v>
      </c>
      <c r="B22" s="21"/>
      <c r="C22" s="22"/>
      <c r="D22" s="3" t="s">
        <v>24</v>
      </c>
      <c r="E22" s="9">
        <f>E20/E21</f>
        <v>0.19</v>
      </c>
      <c r="G22" s="20" t="s">
        <v>18</v>
      </c>
      <c r="H22" s="21"/>
      <c r="I22" s="22"/>
      <c r="J22" s="3" t="s">
        <v>24</v>
      </c>
      <c r="K22" s="9">
        <f>K20/K21</f>
        <v>0.27</v>
      </c>
    </row>
    <row r="23" spans="1:11" x14ac:dyDescent="0.25">
      <c r="A23" s="20" t="s">
        <v>19</v>
      </c>
      <c r="B23" s="21"/>
      <c r="C23" s="22"/>
      <c r="D23" s="3"/>
      <c r="E23" s="3">
        <v>3</v>
      </c>
      <c r="G23" s="20" t="s">
        <v>19</v>
      </c>
      <c r="H23" s="21"/>
      <c r="I23" s="22"/>
      <c r="J23" s="3"/>
      <c r="K23" s="3">
        <v>3</v>
      </c>
    </row>
    <row r="24" spans="1:11" x14ac:dyDescent="0.25">
      <c r="A24" s="20" t="s">
        <v>20</v>
      </c>
      <c r="B24" s="21"/>
      <c r="C24" s="22"/>
      <c r="D24" s="3" t="s">
        <v>25</v>
      </c>
      <c r="E24" s="10">
        <f>E21*E23</f>
        <v>3</v>
      </c>
      <c r="G24" s="20" t="s">
        <v>20</v>
      </c>
      <c r="H24" s="21"/>
      <c r="I24" s="22"/>
      <c r="J24" s="3" t="s">
        <v>25</v>
      </c>
      <c r="K24" s="10">
        <f>K21*K23</f>
        <v>3</v>
      </c>
    </row>
    <row r="25" spans="1:11" x14ac:dyDescent="0.25">
      <c r="A25" s="20" t="s">
        <v>21</v>
      </c>
      <c r="B25" s="21"/>
      <c r="C25" s="22"/>
      <c r="D25" s="3" t="s">
        <v>26</v>
      </c>
      <c r="E25" s="3">
        <v>1</v>
      </c>
      <c r="G25" s="20" t="s">
        <v>21</v>
      </c>
      <c r="H25" s="21"/>
      <c r="I25" s="22"/>
      <c r="J25" s="3" t="s">
        <v>26</v>
      </c>
      <c r="K25" s="3">
        <v>0</v>
      </c>
    </row>
    <row r="26" spans="1:11" x14ac:dyDescent="0.25">
      <c r="A26" s="20" t="s">
        <v>4</v>
      </c>
      <c r="B26" s="21"/>
      <c r="C26" s="22"/>
      <c r="D26" s="3" t="s">
        <v>27</v>
      </c>
      <c r="E26" s="11">
        <f>FV(E22,E24,E19,-E18,E25)</f>
        <v>84257.95</v>
      </c>
      <c r="G26" s="20" t="s">
        <v>4</v>
      </c>
      <c r="H26" s="21"/>
      <c r="I26" s="22"/>
      <c r="J26" s="3" t="s">
        <v>27</v>
      </c>
      <c r="K26" s="14">
        <f>FV(K22,K24,K19,-K18,K25)</f>
        <v>102419.15</v>
      </c>
    </row>
    <row r="29" spans="1:11" x14ac:dyDescent="0.25">
      <c r="A29" s="4" t="s">
        <v>13</v>
      </c>
    </row>
    <row r="31" spans="1:11" x14ac:dyDescent="0.25">
      <c r="A31" s="20" t="s">
        <v>14</v>
      </c>
      <c r="B31" s="21"/>
      <c r="C31" s="22"/>
      <c r="D31" s="3" t="s">
        <v>22</v>
      </c>
      <c r="E31" s="3">
        <v>0</v>
      </c>
      <c r="G31" s="20" t="s">
        <v>14</v>
      </c>
      <c r="H31" s="21"/>
      <c r="I31" s="22"/>
      <c r="J31" s="3" t="s">
        <v>22</v>
      </c>
      <c r="K31" s="3">
        <v>0</v>
      </c>
    </row>
    <row r="32" spans="1:11" x14ac:dyDescent="0.25">
      <c r="A32" s="20" t="s">
        <v>15</v>
      </c>
      <c r="B32" s="21"/>
      <c r="C32" s="22"/>
      <c r="D32" s="3" t="s">
        <v>23</v>
      </c>
      <c r="E32" s="3">
        <v>3000</v>
      </c>
      <c r="G32" s="20" t="s">
        <v>15</v>
      </c>
      <c r="H32" s="21"/>
      <c r="I32" s="22"/>
      <c r="J32" s="3" t="s">
        <v>23</v>
      </c>
      <c r="K32" s="3">
        <v>1000</v>
      </c>
    </row>
    <row r="33" spans="1:11" x14ac:dyDescent="0.25">
      <c r="A33" s="20" t="s">
        <v>16</v>
      </c>
      <c r="B33" s="21"/>
      <c r="C33" s="22"/>
      <c r="D33" s="3"/>
      <c r="E33" s="9">
        <v>0.14000000000000001</v>
      </c>
      <c r="G33" s="20" t="s">
        <v>16</v>
      </c>
      <c r="H33" s="21"/>
      <c r="I33" s="22"/>
      <c r="J33" s="3"/>
      <c r="K33" s="9">
        <v>0.14000000000000001</v>
      </c>
    </row>
    <row r="34" spans="1:11" x14ac:dyDescent="0.25">
      <c r="A34" s="20" t="s">
        <v>17</v>
      </c>
      <c r="B34" s="21"/>
      <c r="C34" s="22"/>
      <c r="D34" s="3"/>
      <c r="E34" s="3">
        <v>4</v>
      </c>
      <c r="G34" s="20" t="s">
        <v>17</v>
      </c>
      <c r="H34" s="21"/>
      <c r="I34" s="22"/>
      <c r="J34" s="3"/>
      <c r="K34" s="3">
        <v>12</v>
      </c>
    </row>
    <row r="35" spans="1:11" x14ac:dyDescent="0.25">
      <c r="A35" s="20" t="s">
        <v>18</v>
      </c>
      <c r="B35" s="21"/>
      <c r="C35" s="22"/>
      <c r="D35" s="3" t="s">
        <v>24</v>
      </c>
      <c r="E35" s="9">
        <f>E33/E34</f>
        <v>3.5000000000000003E-2</v>
      </c>
      <c r="G35" s="20" t="s">
        <v>18</v>
      </c>
      <c r="H35" s="21"/>
      <c r="I35" s="22"/>
      <c r="J35" s="3" t="s">
        <v>24</v>
      </c>
      <c r="K35" s="9">
        <f>K33/K34</f>
        <v>1.1666666666666667E-2</v>
      </c>
    </row>
    <row r="36" spans="1:11" x14ac:dyDescent="0.25">
      <c r="A36" s="20" t="s">
        <v>19</v>
      </c>
      <c r="B36" s="21"/>
      <c r="C36" s="22"/>
      <c r="D36" s="3"/>
      <c r="E36" s="3">
        <v>5</v>
      </c>
      <c r="G36" s="20" t="s">
        <v>19</v>
      </c>
      <c r="H36" s="21"/>
      <c r="I36" s="22"/>
      <c r="J36" s="3"/>
      <c r="K36" s="3">
        <v>5</v>
      </c>
    </row>
    <row r="37" spans="1:11" x14ac:dyDescent="0.25">
      <c r="A37" s="20" t="s">
        <v>20</v>
      </c>
      <c r="B37" s="21"/>
      <c r="C37" s="22"/>
      <c r="D37" s="3" t="s">
        <v>25</v>
      </c>
      <c r="E37" s="10">
        <f>E34*E36</f>
        <v>20</v>
      </c>
      <c r="G37" s="20" t="s">
        <v>20</v>
      </c>
      <c r="H37" s="21"/>
      <c r="I37" s="22"/>
      <c r="J37" s="3" t="s">
        <v>25</v>
      </c>
      <c r="K37" s="10">
        <f>K34*K36</f>
        <v>60</v>
      </c>
    </row>
    <row r="38" spans="1:11" x14ac:dyDescent="0.25">
      <c r="A38" s="20" t="s">
        <v>21</v>
      </c>
      <c r="B38" s="21"/>
      <c r="C38" s="22"/>
      <c r="D38" s="3" t="s">
        <v>26</v>
      </c>
      <c r="E38" s="3">
        <v>1</v>
      </c>
      <c r="G38" s="20" t="s">
        <v>21</v>
      </c>
      <c r="H38" s="21"/>
      <c r="I38" s="22"/>
      <c r="J38" s="3" t="s">
        <v>26</v>
      </c>
      <c r="K38" s="3">
        <v>0</v>
      </c>
    </row>
    <row r="39" spans="1:11" x14ac:dyDescent="0.25">
      <c r="A39" s="20" t="s">
        <v>4</v>
      </c>
      <c r="B39" s="21"/>
      <c r="C39" s="22"/>
      <c r="D39" s="3" t="s">
        <v>27</v>
      </c>
      <c r="E39" s="14">
        <f>FV(E35,E37,-E32,-E31,E38)</f>
        <v>87808.412030326886</v>
      </c>
      <c r="G39" s="20" t="s">
        <v>4</v>
      </c>
      <c r="H39" s="21"/>
      <c r="I39" s="22"/>
      <c r="J39" s="3" t="s">
        <v>27</v>
      </c>
      <c r="K39" s="11">
        <f>FV(K35,K37,-K32,-K31,K38)</f>
        <v>86195.125101050202</v>
      </c>
    </row>
    <row r="42" spans="1:11" x14ac:dyDescent="0.25">
      <c r="A42" s="4" t="s">
        <v>28</v>
      </c>
    </row>
    <row r="44" spans="1:11" x14ac:dyDescent="0.25">
      <c r="A44" s="20" t="s">
        <v>14</v>
      </c>
      <c r="B44" s="21"/>
      <c r="C44" s="22"/>
      <c r="D44" s="3" t="s">
        <v>22</v>
      </c>
      <c r="E44" s="3">
        <v>7000</v>
      </c>
    </row>
    <row r="45" spans="1:11" x14ac:dyDescent="0.25">
      <c r="A45" s="20" t="s">
        <v>15</v>
      </c>
      <c r="B45" s="21"/>
      <c r="C45" s="22"/>
      <c r="D45" s="3" t="s">
        <v>23</v>
      </c>
      <c r="E45" s="3">
        <v>0</v>
      </c>
    </row>
    <row r="46" spans="1:11" x14ac:dyDescent="0.25">
      <c r="A46" s="20" t="s">
        <v>16</v>
      </c>
      <c r="B46" s="21"/>
      <c r="C46" s="22"/>
      <c r="D46" s="3"/>
      <c r="E46" s="9">
        <v>0.11</v>
      </c>
    </row>
    <row r="47" spans="1:11" x14ac:dyDescent="0.25">
      <c r="A47" s="20" t="s">
        <v>17</v>
      </c>
      <c r="B47" s="21"/>
      <c r="C47" s="22"/>
      <c r="D47" s="3"/>
      <c r="E47" s="3">
        <v>4</v>
      </c>
    </row>
    <row r="48" spans="1:11" x14ac:dyDescent="0.25">
      <c r="A48" s="20" t="s">
        <v>18</v>
      </c>
      <c r="B48" s="21"/>
      <c r="C48" s="22"/>
      <c r="D48" s="3" t="s">
        <v>24</v>
      </c>
      <c r="E48" s="9">
        <f>E46/E47</f>
        <v>2.75E-2</v>
      </c>
    </row>
    <row r="49" spans="1:5" x14ac:dyDescent="0.25">
      <c r="A49" s="20" t="s">
        <v>19</v>
      </c>
      <c r="B49" s="21"/>
      <c r="C49" s="22"/>
      <c r="D49" s="3"/>
      <c r="E49" s="3">
        <v>2.25</v>
      </c>
    </row>
    <row r="50" spans="1:5" x14ac:dyDescent="0.25">
      <c r="A50" s="20" t="s">
        <v>20</v>
      </c>
      <c r="B50" s="21"/>
      <c r="C50" s="22"/>
      <c r="D50" s="3" t="s">
        <v>25</v>
      </c>
      <c r="E50" s="10">
        <f>E47*E49</f>
        <v>9</v>
      </c>
    </row>
    <row r="51" spans="1:5" x14ac:dyDescent="0.25">
      <c r="A51" s="20" t="s">
        <v>21</v>
      </c>
      <c r="B51" s="21"/>
      <c r="C51" s="22"/>
      <c r="D51" s="3" t="s">
        <v>26</v>
      </c>
      <c r="E51" s="3">
        <v>0</v>
      </c>
    </row>
    <row r="52" spans="1:5" x14ac:dyDescent="0.25">
      <c r="A52" s="20" t="s">
        <v>4</v>
      </c>
      <c r="B52" s="21"/>
      <c r="C52" s="22"/>
      <c r="D52" s="3" t="s">
        <v>27</v>
      </c>
      <c r="E52" s="15">
        <f>FV(E48,E50,-E45,-E44,E51)</f>
        <v>8935.8221198125648</v>
      </c>
    </row>
    <row r="55" spans="1:5" x14ac:dyDescent="0.25">
      <c r="A55" s="4" t="s">
        <v>29</v>
      </c>
    </row>
    <row r="57" spans="1:5" x14ac:dyDescent="0.25">
      <c r="A57" s="20" t="s">
        <v>14</v>
      </c>
      <c r="B57" s="21"/>
      <c r="C57" s="22"/>
      <c r="D57" s="3" t="s">
        <v>22</v>
      </c>
      <c r="E57" s="3">
        <v>0</v>
      </c>
    </row>
    <row r="58" spans="1:5" x14ac:dyDescent="0.25">
      <c r="A58" s="20" t="s">
        <v>15</v>
      </c>
      <c r="B58" s="21"/>
      <c r="C58" s="22"/>
      <c r="D58" s="3" t="s">
        <v>23</v>
      </c>
      <c r="E58" s="3">
        <v>1000</v>
      </c>
    </row>
    <row r="59" spans="1:5" x14ac:dyDescent="0.25">
      <c r="A59" s="20" t="s">
        <v>16</v>
      </c>
      <c r="B59" s="21"/>
      <c r="C59" s="22"/>
      <c r="D59" s="3"/>
      <c r="E59" s="9">
        <v>0.13500000000000001</v>
      </c>
    </row>
    <row r="60" spans="1:5" x14ac:dyDescent="0.25">
      <c r="A60" s="20" t="s">
        <v>17</v>
      </c>
      <c r="B60" s="21"/>
      <c r="C60" s="22"/>
      <c r="D60" s="3"/>
      <c r="E60" s="3">
        <v>12</v>
      </c>
    </row>
    <row r="61" spans="1:5" x14ac:dyDescent="0.25">
      <c r="A61" s="20" t="s">
        <v>18</v>
      </c>
      <c r="B61" s="21"/>
      <c r="C61" s="22"/>
      <c r="D61" s="3" t="s">
        <v>24</v>
      </c>
      <c r="E61" s="9">
        <f>E59/E60</f>
        <v>1.1250000000000001E-2</v>
      </c>
    </row>
    <row r="62" spans="1:5" x14ac:dyDescent="0.25">
      <c r="A62" s="20" t="s">
        <v>19</v>
      </c>
      <c r="B62" s="21"/>
      <c r="C62" s="22"/>
      <c r="D62" s="3"/>
      <c r="E62" s="3">
        <v>3</v>
      </c>
    </row>
    <row r="63" spans="1:5" x14ac:dyDescent="0.25">
      <c r="A63" s="20" t="s">
        <v>20</v>
      </c>
      <c r="B63" s="21"/>
      <c r="C63" s="22"/>
      <c r="D63" s="3" t="s">
        <v>25</v>
      </c>
      <c r="E63" s="10">
        <f>E60*E62</f>
        <v>36</v>
      </c>
    </row>
    <row r="64" spans="1:5" x14ac:dyDescent="0.25">
      <c r="A64" s="20" t="s">
        <v>21</v>
      </c>
      <c r="B64" s="21"/>
      <c r="C64" s="22"/>
      <c r="D64" s="3" t="s">
        <v>26</v>
      </c>
      <c r="E64" s="3">
        <v>1</v>
      </c>
    </row>
    <row r="65" spans="1:11" x14ac:dyDescent="0.25">
      <c r="A65" s="20" t="s">
        <v>4</v>
      </c>
      <c r="B65" s="21"/>
      <c r="C65" s="22"/>
      <c r="D65" s="3" t="s">
        <v>27</v>
      </c>
      <c r="E65" s="15">
        <f>FV(E61,E63,-E58,-E57,E64)</f>
        <v>44577.350299590304</v>
      </c>
    </row>
    <row r="68" spans="1:11" x14ac:dyDescent="0.25">
      <c r="A68" s="4" t="s">
        <v>34</v>
      </c>
    </row>
    <row r="70" spans="1:11" x14ac:dyDescent="0.25">
      <c r="A70" s="5" t="s">
        <v>41</v>
      </c>
      <c r="G70" s="5" t="s">
        <v>42</v>
      </c>
    </row>
    <row r="72" spans="1:11" x14ac:dyDescent="0.25">
      <c r="A72" s="20" t="s">
        <v>14</v>
      </c>
      <c r="B72" s="21"/>
      <c r="C72" s="22"/>
      <c r="D72" s="3" t="s">
        <v>22</v>
      </c>
      <c r="E72" s="3">
        <v>1000</v>
      </c>
      <c r="G72" s="20" t="s">
        <v>14</v>
      </c>
      <c r="H72" s="21"/>
      <c r="I72" s="22"/>
      <c r="J72" s="3" t="s">
        <v>22</v>
      </c>
      <c r="K72" s="3">
        <v>1000</v>
      </c>
    </row>
    <row r="73" spans="1:11" x14ac:dyDescent="0.25">
      <c r="A73" s="20" t="s">
        <v>15</v>
      </c>
      <c r="B73" s="21"/>
      <c r="C73" s="22"/>
      <c r="D73" s="3" t="s">
        <v>23</v>
      </c>
      <c r="E73" s="3">
        <v>0</v>
      </c>
      <c r="G73" s="20" t="s">
        <v>15</v>
      </c>
      <c r="H73" s="21"/>
      <c r="I73" s="22"/>
      <c r="J73" s="3" t="s">
        <v>23</v>
      </c>
      <c r="K73" s="3">
        <v>0</v>
      </c>
    </row>
    <row r="74" spans="1:11" x14ac:dyDescent="0.25">
      <c r="A74" s="20" t="s">
        <v>16</v>
      </c>
      <c r="B74" s="21"/>
      <c r="C74" s="22"/>
      <c r="D74" s="3"/>
      <c r="E74" s="9">
        <v>0.15</v>
      </c>
      <c r="G74" s="20" t="s">
        <v>16</v>
      </c>
      <c r="H74" s="21"/>
      <c r="I74" s="22"/>
      <c r="J74" s="3"/>
      <c r="K74" s="9">
        <v>0.17</v>
      </c>
    </row>
    <row r="75" spans="1:11" x14ac:dyDescent="0.25">
      <c r="A75" s="20" t="s">
        <v>17</v>
      </c>
      <c r="B75" s="21"/>
      <c r="C75" s="22"/>
      <c r="D75" s="3"/>
      <c r="E75" s="3">
        <v>4</v>
      </c>
      <c r="G75" s="20" t="s">
        <v>17</v>
      </c>
      <c r="H75" s="21"/>
      <c r="I75" s="22"/>
      <c r="J75" s="3"/>
      <c r="K75" s="3">
        <v>2</v>
      </c>
    </row>
    <row r="76" spans="1:11" x14ac:dyDescent="0.25">
      <c r="A76" s="20" t="s">
        <v>18</v>
      </c>
      <c r="B76" s="21"/>
      <c r="C76" s="22"/>
      <c r="D76" s="3" t="s">
        <v>24</v>
      </c>
      <c r="E76" s="9">
        <f>E74/E75</f>
        <v>3.7499999999999999E-2</v>
      </c>
      <c r="G76" s="20" t="s">
        <v>18</v>
      </c>
      <c r="H76" s="21"/>
      <c r="I76" s="22"/>
      <c r="J76" s="3" t="s">
        <v>24</v>
      </c>
      <c r="K76" s="9">
        <f>K74/K75</f>
        <v>8.5000000000000006E-2</v>
      </c>
    </row>
    <row r="77" spans="1:11" x14ac:dyDescent="0.25">
      <c r="A77" s="20" t="s">
        <v>19</v>
      </c>
      <c r="B77" s="21"/>
      <c r="C77" s="22"/>
      <c r="D77" s="3"/>
      <c r="E77" s="3">
        <v>0.5</v>
      </c>
      <c r="G77" s="20" t="s">
        <v>19</v>
      </c>
      <c r="H77" s="21"/>
      <c r="I77" s="22"/>
      <c r="J77" s="3"/>
      <c r="K77" s="3">
        <v>0.5</v>
      </c>
    </row>
    <row r="78" spans="1:11" x14ac:dyDescent="0.25">
      <c r="A78" s="20" t="s">
        <v>20</v>
      </c>
      <c r="B78" s="21"/>
      <c r="C78" s="22"/>
      <c r="D78" s="3" t="s">
        <v>25</v>
      </c>
      <c r="E78" s="10">
        <f>E75*E77</f>
        <v>2</v>
      </c>
      <c r="G78" s="20" t="s">
        <v>20</v>
      </c>
      <c r="H78" s="21"/>
      <c r="I78" s="22"/>
      <c r="J78" s="3" t="s">
        <v>25</v>
      </c>
      <c r="K78" s="10">
        <f>K75*K77</f>
        <v>1</v>
      </c>
    </row>
    <row r="79" spans="1:11" x14ac:dyDescent="0.25">
      <c r="A79" s="20" t="s">
        <v>21</v>
      </c>
      <c r="B79" s="21"/>
      <c r="C79" s="22"/>
      <c r="D79" s="3" t="s">
        <v>26</v>
      </c>
      <c r="E79" s="3">
        <v>0</v>
      </c>
      <c r="G79" s="20" t="s">
        <v>21</v>
      </c>
      <c r="H79" s="21"/>
      <c r="I79" s="22"/>
      <c r="J79" s="3" t="s">
        <v>26</v>
      </c>
      <c r="K79" s="3">
        <v>0</v>
      </c>
    </row>
    <row r="80" spans="1:11" x14ac:dyDescent="0.25">
      <c r="A80" s="20" t="s">
        <v>4</v>
      </c>
      <c r="B80" s="21"/>
      <c r="C80" s="22"/>
      <c r="D80" s="3" t="s">
        <v>27</v>
      </c>
      <c r="E80" s="15">
        <f>FV(E76,E78,-E73,-E72,E79)</f>
        <v>1076.4062500000002</v>
      </c>
      <c r="G80" s="20" t="s">
        <v>4</v>
      </c>
      <c r="H80" s="21"/>
      <c r="I80" s="22"/>
      <c r="J80" s="3" t="s">
        <v>27</v>
      </c>
      <c r="K80" s="14">
        <f>FV(K76,K78,-K73,-K72,K79)</f>
        <v>1085</v>
      </c>
    </row>
    <row r="83" spans="1:5" x14ac:dyDescent="0.25">
      <c r="A83" s="4" t="s">
        <v>43</v>
      </c>
    </row>
    <row r="85" spans="1:5" x14ac:dyDescent="0.25">
      <c r="A85" s="18" t="s">
        <v>37</v>
      </c>
      <c r="B85" s="18"/>
      <c r="C85" s="1">
        <v>100000</v>
      </c>
    </row>
    <row r="86" spans="1:5" x14ac:dyDescent="0.25">
      <c r="A86" s="18" t="s">
        <v>38</v>
      </c>
      <c r="B86" s="18"/>
      <c r="C86" s="9">
        <v>0.125</v>
      </c>
    </row>
    <row r="87" spans="1:5" x14ac:dyDescent="0.25">
      <c r="A87" s="17"/>
      <c r="B87" s="17"/>
      <c r="C87" s="2">
        <v>0.14000000000000001</v>
      </c>
    </row>
    <row r="88" spans="1:5" x14ac:dyDescent="0.25">
      <c r="A88" s="17"/>
      <c r="B88" s="17"/>
      <c r="C88" s="2">
        <v>0.14000000000000001</v>
      </c>
    </row>
    <row r="89" spans="1:5" x14ac:dyDescent="0.25">
      <c r="A89" s="17"/>
      <c r="B89" s="17"/>
      <c r="C89" s="2">
        <v>0.17</v>
      </c>
    </row>
    <row r="90" spans="1:5" x14ac:dyDescent="0.25">
      <c r="A90" s="18" t="s">
        <v>39</v>
      </c>
      <c r="B90" s="18"/>
      <c r="C90" s="3">
        <f>FVSCHEDULE(C85,C86:C89)</f>
        <v>171059.85000000003</v>
      </c>
    </row>
    <row r="93" spans="1:5" x14ac:dyDescent="0.25">
      <c r="A93" s="4" t="s">
        <v>44</v>
      </c>
    </row>
    <row r="95" spans="1:5" x14ac:dyDescent="0.25">
      <c r="A95" s="20" t="s">
        <v>14</v>
      </c>
      <c r="B95" s="21"/>
      <c r="C95" s="22"/>
      <c r="D95" s="3" t="s">
        <v>22</v>
      </c>
      <c r="E95" s="3">
        <v>0</v>
      </c>
    </row>
    <row r="96" spans="1:5" x14ac:dyDescent="0.25">
      <c r="A96" s="20" t="s">
        <v>15</v>
      </c>
      <c r="B96" s="21"/>
      <c r="C96" s="22"/>
      <c r="D96" s="3" t="s">
        <v>23</v>
      </c>
      <c r="E96" s="3">
        <v>2000</v>
      </c>
    </row>
    <row r="97" spans="1:6" x14ac:dyDescent="0.25">
      <c r="A97" s="20" t="s">
        <v>16</v>
      </c>
      <c r="B97" s="21"/>
      <c r="C97" s="22"/>
      <c r="D97" s="3"/>
      <c r="E97" s="9">
        <v>0.1</v>
      </c>
    </row>
    <row r="98" spans="1:6" x14ac:dyDescent="0.25">
      <c r="A98" s="20" t="s">
        <v>17</v>
      </c>
      <c r="B98" s="21"/>
      <c r="C98" s="22"/>
      <c r="D98" s="3"/>
      <c r="E98" s="3">
        <v>4</v>
      </c>
    </row>
    <row r="99" spans="1:6" x14ac:dyDescent="0.25">
      <c r="A99" s="20" t="s">
        <v>18</v>
      </c>
      <c r="B99" s="21"/>
      <c r="C99" s="22"/>
      <c r="D99" s="3" t="s">
        <v>24</v>
      </c>
      <c r="E99" s="9">
        <f>E97/E98</f>
        <v>2.5000000000000001E-2</v>
      </c>
    </row>
    <row r="100" spans="1:6" x14ac:dyDescent="0.25">
      <c r="A100" s="20" t="s">
        <v>19</v>
      </c>
      <c r="B100" s="21"/>
      <c r="C100" s="22"/>
      <c r="D100" s="3"/>
      <c r="E100" s="3">
        <v>8</v>
      </c>
    </row>
    <row r="101" spans="1:6" x14ac:dyDescent="0.25">
      <c r="A101" s="20" t="s">
        <v>20</v>
      </c>
      <c r="B101" s="21"/>
      <c r="C101" s="22"/>
      <c r="D101" s="3" t="s">
        <v>25</v>
      </c>
      <c r="E101" s="10">
        <f>E98*E100</f>
        <v>32</v>
      </c>
    </row>
    <row r="102" spans="1:6" x14ac:dyDescent="0.25">
      <c r="A102" s="20" t="s">
        <v>21</v>
      </c>
      <c r="B102" s="21"/>
      <c r="C102" s="22"/>
      <c r="D102" s="3" t="s">
        <v>26</v>
      </c>
      <c r="E102" s="3">
        <v>0</v>
      </c>
    </row>
    <row r="103" spans="1:6" x14ac:dyDescent="0.25">
      <c r="A103" s="20" t="s">
        <v>4</v>
      </c>
      <c r="B103" s="21"/>
      <c r="C103" s="22"/>
      <c r="D103" s="3" t="s">
        <v>27</v>
      </c>
      <c r="E103" s="15">
        <f>FV(E99,E101,-E96,-E95,E102)</f>
        <v>96300.555021824301</v>
      </c>
    </row>
    <row r="106" spans="1:6" x14ac:dyDescent="0.25">
      <c r="A106" s="4" t="s">
        <v>45</v>
      </c>
    </row>
    <row r="108" spans="1:6" x14ac:dyDescent="0.25">
      <c r="A108" s="20" t="s">
        <v>14</v>
      </c>
      <c r="B108" s="21"/>
      <c r="C108" s="22"/>
      <c r="D108" s="3" t="s">
        <v>22</v>
      </c>
      <c r="E108" s="3">
        <v>30000</v>
      </c>
    </row>
    <row r="109" spans="1:6" x14ac:dyDescent="0.25">
      <c r="A109" s="20" t="s">
        <v>15</v>
      </c>
      <c r="B109" s="21"/>
      <c r="C109" s="22"/>
      <c r="D109" s="3" t="s">
        <v>23</v>
      </c>
      <c r="E109" s="3">
        <v>0</v>
      </c>
    </row>
    <row r="110" spans="1:6" x14ac:dyDescent="0.25">
      <c r="A110" s="20" t="s">
        <v>16</v>
      </c>
      <c r="B110" s="21"/>
      <c r="C110" s="22"/>
      <c r="D110" s="3"/>
      <c r="E110" s="9">
        <v>0.08</v>
      </c>
    </row>
    <row r="111" spans="1:6" x14ac:dyDescent="0.25">
      <c r="A111" s="20" t="s">
        <v>17</v>
      </c>
      <c r="B111" s="21"/>
      <c r="C111" s="22"/>
      <c r="D111" s="3"/>
      <c r="E111" s="3">
        <v>1</v>
      </c>
      <c r="F111" t="s">
        <v>47</v>
      </c>
    </row>
    <row r="112" spans="1:6" x14ac:dyDescent="0.25">
      <c r="A112" s="20" t="s">
        <v>18</v>
      </c>
      <c r="B112" s="21"/>
      <c r="C112" s="22"/>
      <c r="D112" s="3" t="s">
        <v>24</v>
      </c>
      <c r="E112" s="9">
        <f>E110/E111</f>
        <v>0.08</v>
      </c>
    </row>
    <row r="113" spans="1:5" x14ac:dyDescent="0.25">
      <c r="A113" s="20" t="s">
        <v>19</v>
      </c>
      <c r="B113" s="21"/>
      <c r="C113" s="22"/>
      <c r="D113" s="3"/>
      <c r="E113" s="3">
        <v>2</v>
      </c>
    </row>
    <row r="114" spans="1:5" x14ac:dyDescent="0.25">
      <c r="A114" s="20" t="s">
        <v>20</v>
      </c>
      <c r="B114" s="21"/>
      <c r="C114" s="22"/>
      <c r="D114" s="3" t="s">
        <v>25</v>
      </c>
      <c r="E114" s="10">
        <f>E111*E113</f>
        <v>2</v>
      </c>
    </row>
    <row r="115" spans="1:5" x14ac:dyDescent="0.25">
      <c r="A115" s="20" t="s">
        <v>21</v>
      </c>
      <c r="B115" s="21"/>
      <c r="C115" s="22"/>
      <c r="D115" s="3" t="s">
        <v>26</v>
      </c>
      <c r="E115" s="3">
        <v>0</v>
      </c>
    </row>
    <row r="116" spans="1:5" x14ac:dyDescent="0.25">
      <c r="A116" s="20" t="s">
        <v>4</v>
      </c>
      <c r="B116" s="21"/>
      <c r="C116" s="22"/>
      <c r="D116" s="3" t="s">
        <v>27</v>
      </c>
      <c r="E116" s="15">
        <f>FV(E112,E114,-E109,-E108,E115)</f>
        <v>34992</v>
      </c>
    </row>
    <row r="119" spans="1:5" x14ac:dyDescent="0.25">
      <c r="A119" s="4" t="s">
        <v>46</v>
      </c>
    </row>
    <row r="121" spans="1:5" x14ac:dyDescent="0.25">
      <c r="A121" s="20" t="s">
        <v>14</v>
      </c>
      <c r="B121" s="21"/>
      <c r="C121" s="22"/>
      <c r="D121" s="3" t="s">
        <v>22</v>
      </c>
      <c r="E121" s="3">
        <v>6000</v>
      </c>
    </row>
    <row r="122" spans="1:5" x14ac:dyDescent="0.25">
      <c r="A122" s="20" t="s">
        <v>15</v>
      </c>
      <c r="B122" s="21"/>
      <c r="C122" s="22"/>
      <c r="D122" s="3" t="s">
        <v>23</v>
      </c>
      <c r="E122" s="3">
        <v>500</v>
      </c>
    </row>
    <row r="123" spans="1:5" x14ac:dyDescent="0.25">
      <c r="A123" s="20" t="s">
        <v>16</v>
      </c>
      <c r="B123" s="21"/>
      <c r="C123" s="22"/>
      <c r="D123" s="3"/>
      <c r="E123" s="9"/>
    </row>
    <row r="124" spans="1:5" x14ac:dyDescent="0.25">
      <c r="A124" s="20" t="s">
        <v>17</v>
      </c>
      <c r="B124" s="21"/>
      <c r="C124" s="22"/>
      <c r="D124" s="3"/>
      <c r="E124" s="3">
        <v>12</v>
      </c>
    </row>
    <row r="125" spans="1:5" x14ac:dyDescent="0.25">
      <c r="A125" s="20" t="s">
        <v>18</v>
      </c>
      <c r="B125" s="21"/>
      <c r="C125" s="22"/>
      <c r="D125" s="3" t="s">
        <v>24</v>
      </c>
      <c r="E125" s="9">
        <v>7.4999999999999997E-3</v>
      </c>
    </row>
    <row r="126" spans="1:5" x14ac:dyDescent="0.25">
      <c r="A126" s="20" t="s">
        <v>19</v>
      </c>
      <c r="B126" s="21"/>
      <c r="C126" s="22"/>
      <c r="D126" s="3"/>
      <c r="E126" s="3">
        <v>3</v>
      </c>
    </row>
    <row r="127" spans="1:5" x14ac:dyDescent="0.25">
      <c r="A127" s="20" t="s">
        <v>20</v>
      </c>
      <c r="B127" s="21"/>
      <c r="C127" s="22"/>
      <c r="D127" s="3" t="s">
        <v>25</v>
      </c>
      <c r="E127" s="10">
        <f>E124*E126</f>
        <v>36</v>
      </c>
    </row>
    <row r="128" spans="1:5" x14ac:dyDescent="0.25">
      <c r="A128" s="20" t="s">
        <v>21</v>
      </c>
      <c r="B128" s="21"/>
      <c r="C128" s="22"/>
      <c r="D128" s="3" t="s">
        <v>26</v>
      </c>
      <c r="E128" s="3">
        <v>0</v>
      </c>
    </row>
    <row r="129" spans="1:5" x14ac:dyDescent="0.25">
      <c r="A129" s="20" t="s">
        <v>4</v>
      </c>
      <c r="B129" s="21"/>
      <c r="C129" s="22"/>
      <c r="D129" s="3" t="s">
        <v>27</v>
      </c>
      <c r="E129" s="15">
        <f>FV(E125,E127,-E122,-E121,E128)</f>
        <v>28428.230286601727</v>
      </c>
    </row>
  </sheetData>
  <mergeCells count="114">
    <mergeCell ref="A7:C7"/>
    <mergeCell ref="A8:C8"/>
    <mergeCell ref="A9:C9"/>
    <mergeCell ref="A10:C10"/>
    <mergeCell ref="A11:C11"/>
    <mergeCell ref="A18:C18"/>
    <mergeCell ref="A3:C3"/>
    <mergeCell ref="A4:C4"/>
    <mergeCell ref="A5:C5"/>
    <mergeCell ref="A6:C6"/>
    <mergeCell ref="G26:I26"/>
    <mergeCell ref="A31:C31"/>
    <mergeCell ref="A32:C32"/>
    <mergeCell ref="A33:C33"/>
    <mergeCell ref="A34:C34"/>
    <mergeCell ref="A35:C35"/>
    <mergeCell ref="A25:C25"/>
    <mergeCell ref="A26:C26"/>
    <mergeCell ref="G18:I18"/>
    <mergeCell ref="G19:I19"/>
    <mergeCell ref="G20:I20"/>
    <mergeCell ref="G21:I21"/>
    <mergeCell ref="G22:I22"/>
    <mergeCell ref="G23:I23"/>
    <mergeCell ref="G24:I24"/>
    <mergeCell ref="G25:I25"/>
    <mergeCell ref="A19:C19"/>
    <mergeCell ref="A20:C20"/>
    <mergeCell ref="A21:C21"/>
    <mergeCell ref="A22:C22"/>
    <mergeCell ref="A23:C23"/>
    <mergeCell ref="A24:C24"/>
    <mergeCell ref="G31:I31"/>
    <mergeCell ref="G32:I32"/>
    <mergeCell ref="G33:I33"/>
    <mergeCell ref="G34:I34"/>
    <mergeCell ref="G35:I35"/>
    <mergeCell ref="G36:I36"/>
    <mergeCell ref="G37:I37"/>
    <mergeCell ref="A36:C36"/>
    <mergeCell ref="A37:C37"/>
    <mergeCell ref="A48:C48"/>
    <mergeCell ref="A49:C49"/>
    <mergeCell ref="A50:C50"/>
    <mergeCell ref="A51:C51"/>
    <mergeCell ref="A52:C52"/>
    <mergeCell ref="A57:C57"/>
    <mergeCell ref="G38:I38"/>
    <mergeCell ref="G39:I39"/>
    <mergeCell ref="A44:C44"/>
    <mergeCell ref="A45:C45"/>
    <mergeCell ref="A46:C46"/>
    <mergeCell ref="A47:C47"/>
    <mergeCell ref="A38:C38"/>
    <mergeCell ref="A39:C39"/>
    <mergeCell ref="G72:I72"/>
    <mergeCell ref="G73:I73"/>
    <mergeCell ref="G74:I74"/>
    <mergeCell ref="A64:C64"/>
    <mergeCell ref="A65:C65"/>
    <mergeCell ref="A72:C72"/>
    <mergeCell ref="A73:C73"/>
    <mergeCell ref="A58:C58"/>
    <mergeCell ref="A59:C59"/>
    <mergeCell ref="A60:C60"/>
    <mergeCell ref="A61:C61"/>
    <mergeCell ref="A62:C62"/>
    <mergeCell ref="A63:C63"/>
    <mergeCell ref="G75:I75"/>
    <mergeCell ref="G76:I76"/>
    <mergeCell ref="G77:I77"/>
    <mergeCell ref="G78:I78"/>
    <mergeCell ref="A79:C79"/>
    <mergeCell ref="A80:C80"/>
    <mergeCell ref="G79:I79"/>
    <mergeCell ref="G80:I80"/>
    <mergeCell ref="A74:C74"/>
    <mergeCell ref="A75:C75"/>
    <mergeCell ref="A76:C76"/>
    <mergeCell ref="A77:C77"/>
    <mergeCell ref="A78:C78"/>
    <mergeCell ref="A90:B90"/>
    <mergeCell ref="A95:C95"/>
    <mergeCell ref="A96:C96"/>
    <mergeCell ref="A97:C97"/>
    <mergeCell ref="A98:C98"/>
    <mergeCell ref="A85:B85"/>
    <mergeCell ref="A86:B86"/>
    <mergeCell ref="A87:B87"/>
    <mergeCell ref="A88:B88"/>
    <mergeCell ref="A89:B89"/>
    <mergeCell ref="A109:C109"/>
    <mergeCell ref="A110:C110"/>
    <mergeCell ref="A111:C111"/>
    <mergeCell ref="A112:C112"/>
    <mergeCell ref="A113:C113"/>
    <mergeCell ref="A114:C114"/>
    <mergeCell ref="A99:C99"/>
    <mergeCell ref="A100:C100"/>
    <mergeCell ref="A101:C101"/>
    <mergeCell ref="A102:C102"/>
    <mergeCell ref="A103:C103"/>
    <mergeCell ref="A108:C108"/>
    <mergeCell ref="A125:C125"/>
    <mergeCell ref="A126:C126"/>
    <mergeCell ref="A127:C127"/>
    <mergeCell ref="A128:C128"/>
    <mergeCell ref="A129:C129"/>
    <mergeCell ref="A115:C115"/>
    <mergeCell ref="A116:C116"/>
    <mergeCell ref="A121:C121"/>
    <mergeCell ref="A122:C122"/>
    <mergeCell ref="A123:C123"/>
    <mergeCell ref="A124:C1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Практические задания</vt:lpstr>
      <vt:lpstr>Задания для самостоятельной раб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Жевагина Анастасия Владимировна</dc:creator>
  <cp:lastModifiedBy>Жевагина Анастасия Владимировна</cp:lastModifiedBy>
  <dcterms:created xsi:type="dcterms:W3CDTF">2020-09-07T11:04:55Z</dcterms:created>
  <dcterms:modified xsi:type="dcterms:W3CDTF">2020-09-14T12:43:50Z</dcterms:modified>
</cp:coreProperties>
</file>