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Практические задания" sheetId="1" r:id="rId1"/>
    <sheet name="Задания для самостоятельной раб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2" l="1"/>
  <c r="C51" i="2" l="1"/>
  <c r="C50" i="2"/>
  <c r="C48" i="2"/>
  <c r="C47" i="2"/>
  <c r="C38" i="2"/>
  <c r="C37" i="2"/>
  <c r="C35" i="2"/>
  <c r="C34" i="2"/>
  <c r="B25" i="2" l="1"/>
  <c r="B16" i="2"/>
  <c r="B15" i="2"/>
  <c r="B7" i="2"/>
  <c r="B6" i="2"/>
  <c r="C43" i="1"/>
  <c r="C33" i="1"/>
  <c r="C32" i="1"/>
  <c r="C24" i="1"/>
  <c r="C15" i="1"/>
  <c r="C6" i="1"/>
</calcChain>
</file>

<file path=xl/sharedStrings.xml><?xml version="1.0" encoding="utf-8"?>
<sst xmlns="http://schemas.openxmlformats.org/spreadsheetml/2006/main" count="66" uniqueCount="36">
  <si>
    <t>Задание 1</t>
  </si>
  <si>
    <t>Сумма кредита</t>
  </si>
  <si>
    <t>Ставка, %</t>
  </si>
  <si>
    <t>Срок, месяцев</t>
  </si>
  <si>
    <t>Ежемесячный платеж</t>
  </si>
  <si>
    <t>Задание 2</t>
  </si>
  <si>
    <t>Кредит</t>
  </si>
  <si>
    <t>Ставка, год</t>
  </si>
  <si>
    <t>Срок, лет</t>
  </si>
  <si>
    <t>Период</t>
  </si>
  <si>
    <t>Платеж</t>
  </si>
  <si>
    <t>Задание 3</t>
  </si>
  <si>
    <t>Задание 4</t>
  </si>
  <si>
    <t>Начислений % в год</t>
  </si>
  <si>
    <t>Выплата % за 3-й год</t>
  </si>
  <si>
    <t>Выплата % за 1-й месяц</t>
  </si>
  <si>
    <t>Задание 5</t>
  </si>
  <si>
    <t>Нач период</t>
  </si>
  <si>
    <t>Кон период</t>
  </si>
  <si>
    <t>Основные выплаты</t>
  </si>
  <si>
    <t>Срок</t>
  </si>
  <si>
    <t>Ставка</t>
  </si>
  <si>
    <t>Сумма</t>
  </si>
  <si>
    <t>Остаток</t>
  </si>
  <si>
    <t>Доход</t>
  </si>
  <si>
    <t>Депозит</t>
  </si>
  <si>
    <t>Н. Ставка</t>
  </si>
  <si>
    <t>Сумма % 1й месяц</t>
  </si>
  <si>
    <t>Осн платеж 1й месяц</t>
  </si>
  <si>
    <t>Сумма % посл месяц</t>
  </si>
  <si>
    <t>Осн платеж посл месяц</t>
  </si>
  <si>
    <t>Сумма % на 1м году</t>
  </si>
  <si>
    <t>Сумма % на 3м году</t>
  </si>
  <si>
    <t>Осн капитал на 1м года</t>
  </si>
  <si>
    <t>Осн капитал на 3м году</t>
  </si>
  <si>
    <t>Сумма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</si>
</sst>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#,##0.00\ &quot;₽&quot;;[Red]\-#,##0.00\ &quot;₽&quot;"/>
    <numFmt numFmtId="164" formatCode="#,##0.00\ &quot;₽&quot;"/>
    <numFmt numFmtId="165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1" xfId="0" applyNumberFormat="1" applyBorder="1"/>
    <xf numFmtId="9" fontId="0" fillId="0" borderId="1" xfId="0" applyNumberFormat="1" applyBorder="1"/>
    <xf numFmtId="0" fontId="0" fillId="0" borderId="1" xfId="0" applyBorder="1"/>
    <xf numFmtId="8" fontId="0" fillId="0" borderId="1" xfId="0" applyNumberFormat="1" applyBorder="1"/>
    <xf numFmtId="165" fontId="0" fillId="0" borderId="1" xfId="0" applyNumberFormat="1" applyBorder="1"/>
    <xf numFmtId="10" fontId="0" fillId="0" borderId="1" xfId="0" applyNumberFormat="1" applyBorder="1"/>
    <xf numFmtId="0" fontId="0" fillId="2" borderId="1" xfId="0" applyFill="1" applyBorder="1"/>
    <xf numFmtId="0" fontId="0" fillId="2" borderId="1" xfId="0" applyFill="1" applyBorder="1"/>
    <xf numFmtId="165" fontId="0" fillId="0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10" workbookViewId="0">
      <selection activeCell="A45" sqref="A45"/>
    </sheetView>
  </sheetViews>
  <sheetFormatPr defaultRowHeight="15" x14ac:dyDescent="0.25"/>
  <cols>
    <col min="2" max="2" width="17" customWidth="1"/>
    <col min="3" max="4" width="17.140625" customWidth="1"/>
  </cols>
  <sheetData>
    <row r="1" spans="1:3" x14ac:dyDescent="0.25">
      <c r="A1" s="1" t="s">
        <v>0</v>
      </c>
    </row>
    <row r="3" spans="1:3" x14ac:dyDescent="0.25">
      <c r="A3" s="12" t="s">
        <v>1</v>
      </c>
      <c r="B3" s="13"/>
      <c r="C3" s="2">
        <v>5000</v>
      </c>
    </row>
    <row r="4" spans="1:3" x14ac:dyDescent="0.25">
      <c r="A4" s="12" t="s">
        <v>2</v>
      </c>
      <c r="B4" s="13"/>
      <c r="C4" s="3">
        <v>0.06</v>
      </c>
    </row>
    <row r="5" spans="1:3" x14ac:dyDescent="0.25">
      <c r="A5" s="12" t="s">
        <v>3</v>
      </c>
      <c r="B5" s="13"/>
      <c r="C5" s="4">
        <v>6</v>
      </c>
    </row>
    <row r="6" spans="1:3" x14ac:dyDescent="0.25">
      <c r="A6" s="12" t="s">
        <v>4</v>
      </c>
      <c r="B6" s="13"/>
      <c r="C6" s="5">
        <f>PMT(C4/12,C5,-C3)</f>
        <v>847.97727822053582</v>
      </c>
    </row>
    <row r="9" spans="1:3" x14ac:dyDescent="0.25">
      <c r="A9" s="1" t="s">
        <v>5</v>
      </c>
    </row>
    <row r="11" spans="1:3" x14ac:dyDescent="0.25">
      <c r="A11" s="11" t="s">
        <v>6</v>
      </c>
      <c r="B11" s="11"/>
      <c r="C11" s="2">
        <v>100000</v>
      </c>
    </row>
    <row r="12" spans="1:3" x14ac:dyDescent="0.25">
      <c r="A12" s="11" t="s">
        <v>7</v>
      </c>
      <c r="B12" s="11"/>
      <c r="C12" s="3">
        <v>0.1</v>
      </c>
    </row>
    <row r="13" spans="1:3" x14ac:dyDescent="0.25">
      <c r="A13" s="11" t="s">
        <v>8</v>
      </c>
      <c r="B13" s="11"/>
      <c r="C13" s="4">
        <v>3</v>
      </c>
    </row>
    <row r="14" spans="1:3" x14ac:dyDescent="0.25">
      <c r="A14" s="11" t="s">
        <v>9</v>
      </c>
      <c r="B14" s="11"/>
      <c r="C14" s="4">
        <v>1</v>
      </c>
    </row>
    <row r="15" spans="1:3" x14ac:dyDescent="0.25">
      <c r="A15" s="11" t="s">
        <v>10</v>
      </c>
      <c r="B15" s="11"/>
      <c r="C15" s="5">
        <f>IPMT(C12/12,C14,C13*12,C11)</f>
        <v>-833.33333333333337</v>
      </c>
    </row>
    <row r="18" spans="1:3" x14ac:dyDescent="0.25">
      <c r="A18" s="1" t="s">
        <v>11</v>
      </c>
    </row>
    <row r="20" spans="1:3" x14ac:dyDescent="0.25">
      <c r="A20" s="11" t="s">
        <v>6</v>
      </c>
      <c r="B20" s="11"/>
      <c r="C20" s="2">
        <v>60000</v>
      </c>
    </row>
    <row r="21" spans="1:3" x14ac:dyDescent="0.25">
      <c r="A21" s="11" t="s">
        <v>7</v>
      </c>
      <c r="B21" s="11"/>
      <c r="C21" s="3">
        <v>0.12</v>
      </c>
    </row>
    <row r="22" spans="1:3" x14ac:dyDescent="0.25">
      <c r="A22" s="11" t="s">
        <v>8</v>
      </c>
      <c r="B22" s="11"/>
      <c r="C22" s="4">
        <v>2</v>
      </c>
    </row>
    <row r="23" spans="1:3" x14ac:dyDescent="0.25">
      <c r="A23" s="11" t="s">
        <v>9</v>
      </c>
      <c r="B23" s="11"/>
      <c r="C23" s="4">
        <v>1</v>
      </c>
    </row>
    <row r="24" spans="1:3" x14ac:dyDescent="0.25">
      <c r="A24" s="11" t="s">
        <v>10</v>
      </c>
      <c r="B24" s="11"/>
      <c r="C24" s="5">
        <f>PPMT(C21/12,C23,C22*12,C20)</f>
        <v>-2224.408333395882</v>
      </c>
    </row>
    <row r="27" spans="1:3" x14ac:dyDescent="0.25">
      <c r="A27" s="1" t="s">
        <v>12</v>
      </c>
    </row>
    <row r="28" spans="1:3" x14ac:dyDescent="0.25">
      <c r="A28" s="11" t="s">
        <v>6</v>
      </c>
      <c r="B28" s="11"/>
      <c r="C28" s="6">
        <v>500000</v>
      </c>
    </row>
    <row r="29" spans="1:3" x14ac:dyDescent="0.25">
      <c r="A29" s="11" t="s">
        <v>7</v>
      </c>
      <c r="B29" s="11"/>
      <c r="C29" s="7">
        <v>0.105</v>
      </c>
    </row>
    <row r="30" spans="1:3" x14ac:dyDescent="0.25">
      <c r="A30" s="11" t="s">
        <v>8</v>
      </c>
      <c r="B30" s="11"/>
      <c r="C30" s="4">
        <v>10</v>
      </c>
    </row>
    <row r="31" spans="1:3" x14ac:dyDescent="0.25">
      <c r="A31" s="11" t="s">
        <v>13</v>
      </c>
      <c r="B31" s="11"/>
      <c r="C31" s="4">
        <v>12</v>
      </c>
    </row>
    <row r="32" spans="1:3" x14ac:dyDescent="0.25">
      <c r="A32" s="11" t="s">
        <v>15</v>
      </c>
      <c r="B32" s="11"/>
      <c r="C32" s="6">
        <f>CUMIPMT(C29/12,C30*12,C28,1,1,0)</f>
        <v>-4374.9999999999991</v>
      </c>
    </row>
    <row r="33" spans="1:3" x14ac:dyDescent="0.25">
      <c r="A33" s="11" t="s">
        <v>14</v>
      </c>
      <c r="B33" s="11"/>
      <c r="C33" s="6">
        <f>CUMIPMT(C29/12,C30*12,C28,25,36,0)</f>
        <v>-44142.915724983803</v>
      </c>
    </row>
    <row r="35" spans="1:3" x14ac:dyDescent="0.25">
      <c r="A35" s="1" t="s">
        <v>16</v>
      </c>
    </row>
    <row r="37" spans="1:3" x14ac:dyDescent="0.25">
      <c r="A37" s="11" t="s">
        <v>6</v>
      </c>
      <c r="B37" s="11"/>
      <c r="C37" s="2">
        <v>1000000</v>
      </c>
    </row>
    <row r="38" spans="1:3" x14ac:dyDescent="0.25">
      <c r="A38" s="11" t="s">
        <v>7</v>
      </c>
      <c r="B38" s="11"/>
      <c r="C38" s="3">
        <v>0.13</v>
      </c>
    </row>
    <row r="39" spans="1:3" x14ac:dyDescent="0.25">
      <c r="A39" s="11" t="s">
        <v>8</v>
      </c>
      <c r="B39" s="11"/>
      <c r="C39" s="4">
        <v>3</v>
      </c>
    </row>
    <row r="40" spans="1:3" x14ac:dyDescent="0.25">
      <c r="A40" s="11" t="s">
        <v>13</v>
      </c>
      <c r="B40" s="11"/>
      <c r="C40" s="4">
        <v>4</v>
      </c>
    </row>
    <row r="41" spans="1:3" x14ac:dyDescent="0.25">
      <c r="A41" s="11" t="s">
        <v>17</v>
      </c>
      <c r="B41" s="11"/>
      <c r="C41" s="4">
        <v>5</v>
      </c>
    </row>
    <row r="42" spans="1:3" x14ac:dyDescent="0.25">
      <c r="A42" s="11" t="s">
        <v>18</v>
      </c>
      <c r="B42" s="11"/>
      <c r="C42" s="4">
        <v>8</v>
      </c>
    </row>
    <row r="43" spans="1:3" x14ac:dyDescent="0.25">
      <c r="A43" s="11" t="s">
        <v>19</v>
      </c>
      <c r="B43" s="11"/>
      <c r="C43" s="2">
        <f>CUMPRINC(C38/C40,C39*C40,C37,C41,C42,0)</f>
        <v>-331522.22982451768</v>
      </c>
    </row>
  </sheetData>
  <mergeCells count="27">
    <mergeCell ref="A20:B20"/>
    <mergeCell ref="A3:B3"/>
    <mergeCell ref="A4:B4"/>
    <mergeCell ref="A5:B5"/>
    <mergeCell ref="A6:B6"/>
    <mergeCell ref="A11:B11"/>
    <mergeCell ref="A12:B12"/>
    <mergeCell ref="A13:B13"/>
    <mergeCell ref="A14:B14"/>
    <mergeCell ref="A15:B15"/>
    <mergeCell ref="A38:B38"/>
    <mergeCell ref="A21:B21"/>
    <mergeCell ref="A22:B22"/>
    <mergeCell ref="A23:B23"/>
    <mergeCell ref="A24:B24"/>
    <mergeCell ref="A28:B28"/>
    <mergeCell ref="A29:B29"/>
    <mergeCell ref="A31:B31"/>
    <mergeCell ref="A30:B30"/>
    <mergeCell ref="A32:B32"/>
    <mergeCell ref="A33:B33"/>
    <mergeCell ref="A37:B37"/>
    <mergeCell ref="A39:B39"/>
    <mergeCell ref="A40:B40"/>
    <mergeCell ref="A41:B41"/>
    <mergeCell ref="A42:B42"/>
    <mergeCell ref="A43:B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C24" sqref="C24"/>
    </sheetView>
  </sheetViews>
  <sheetFormatPr defaultRowHeight="15" x14ac:dyDescent="0.25"/>
  <cols>
    <col min="2" max="3" width="17.140625" customWidth="1"/>
  </cols>
  <sheetData>
    <row r="1" spans="1:2" x14ac:dyDescent="0.25">
      <c r="A1" s="1" t="s">
        <v>0</v>
      </c>
    </row>
    <row r="3" spans="1:2" x14ac:dyDescent="0.25">
      <c r="A3" s="8" t="s">
        <v>6</v>
      </c>
      <c r="B3" s="2">
        <v>2200000</v>
      </c>
    </row>
    <row r="4" spans="1:2" x14ac:dyDescent="0.25">
      <c r="A4" s="8" t="s">
        <v>21</v>
      </c>
      <c r="B4" s="3">
        <v>0.12</v>
      </c>
    </row>
    <row r="5" spans="1:2" x14ac:dyDescent="0.25">
      <c r="A5" s="8" t="s">
        <v>20</v>
      </c>
      <c r="B5" s="4">
        <v>30</v>
      </c>
    </row>
    <row r="6" spans="1:2" x14ac:dyDescent="0.25">
      <c r="A6" s="8" t="s">
        <v>22</v>
      </c>
      <c r="B6" s="2">
        <f>-CUMPRINC(B4/12,B5*12,B3,1,8*12,0)</f>
        <v>100670.57350438634</v>
      </c>
    </row>
    <row r="7" spans="1:2" x14ac:dyDescent="0.25">
      <c r="A7" s="8" t="s">
        <v>23</v>
      </c>
      <c r="B7" s="2">
        <f>B3-B6</f>
        <v>2099329.4264956135</v>
      </c>
    </row>
    <row r="10" spans="1:2" x14ac:dyDescent="0.25">
      <c r="A10" s="1" t="s">
        <v>5</v>
      </c>
    </row>
    <row r="12" spans="1:2" x14ac:dyDescent="0.25">
      <c r="A12" s="8" t="s">
        <v>6</v>
      </c>
      <c r="B12" s="2">
        <v>5000000</v>
      </c>
    </row>
    <row r="13" spans="1:2" x14ac:dyDescent="0.25">
      <c r="A13" s="8" t="s">
        <v>21</v>
      </c>
      <c r="B13" s="3">
        <v>0.2</v>
      </c>
    </row>
    <row r="14" spans="1:2" x14ac:dyDescent="0.25">
      <c r="A14" s="8" t="s">
        <v>20</v>
      </c>
      <c r="B14" s="4">
        <v>10</v>
      </c>
    </row>
    <row r="15" spans="1:2" x14ac:dyDescent="0.25">
      <c r="A15" s="8" t="s">
        <v>24</v>
      </c>
      <c r="B15" s="2">
        <f>CUMPRINC(B13/12,B14*12,B12,1,24,0)</f>
        <v>-388397.26411525079</v>
      </c>
    </row>
    <row r="16" spans="1:2" x14ac:dyDescent="0.25">
      <c r="A16" s="8" t="s">
        <v>23</v>
      </c>
      <c r="B16" s="2">
        <f>B12+B15</f>
        <v>4611602.7358847493</v>
      </c>
    </row>
    <row r="19" spans="1:3" x14ac:dyDescent="0.25">
      <c r="A19" s="1" t="s">
        <v>11</v>
      </c>
    </row>
    <row r="21" spans="1:3" x14ac:dyDescent="0.25">
      <c r="A21" s="8" t="s">
        <v>25</v>
      </c>
      <c r="B21" s="2">
        <v>750000</v>
      </c>
    </row>
    <row r="22" spans="1:3" x14ac:dyDescent="0.25">
      <c r="A22" s="8" t="s">
        <v>21</v>
      </c>
      <c r="B22" s="3">
        <v>0.28000000000000003</v>
      </c>
    </row>
    <row r="23" spans="1:3" x14ac:dyDescent="0.25">
      <c r="A23" s="8" t="s">
        <v>20</v>
      </c>
      <c r="B23" s="4">
        <v>2</v>
      </c>
    </row>
    <row r="24" spans="1:3" x14ac:dyDescent="0.25">
      <c r="A24" s="9" t="s">
        <v>35</v>
      </c>
      <c r="B24" s="2">
        <f>CUMIPMT(B22/4,B23*4,B21,1,2*4,0)</f>
        <v>-254806.57494452782</v>
      </c>
    </row>
    <row r="25" spans="1:3" x14ac:dyDescent="0.25">
      <c r="A25" s="8" t="s">
        <v>26</v>
      </c>
      <c r="B25" s="7">
        <f>RATE(B23*4,,-B21,B21*2)*4</f>
        <v>0.36203093066103054</v>
      </c>
    </row>
    <row r="28" spans="1:3" x14ac:dyDescent="0.25">
      <c r="A28" s="1" t="s">
        <v>12</v>
      </c>
    </row>
    <row r="30" spans="1:3" x14ac:dyDescent="0.25">
      <c r="A30" s="14" t="s">
        <v>6</v>
      </c>
      <c r="B30" s="14"/>
      <c r="C30" s="6">
        <v>20000</v>
      </c>
    </row>
    <row r="31" spans="1:3" x14ac:dyDescent="0.25">
      <c r="A31" s="14" t="s">
        <v>21</v>
      </c>
      <c r="B31" s="14"/>
      <c r="C31" s="3">
        <v>0.08</v>
      </c>
    </row>
    <row r="32" spans="1:3" x14ac:dyDescent="0.25">
      <c r="A32" s="14" t="s">
        <v>20</v>
      </c>
      <c r="B32" s="14"/>
      <c r="C32" s="4">
        <v>3</v>
      </c>
    </row>
    <row r="34" spans="1:3" x14ac:dyDescent="0.25">
      <c r="A34" s="14" t="s">
        <v>27</v>
      </c>
      <c r="B34" s="14"/>
      <c r="C34" s="6">
        <f xml:space="preserve"> IPMT(C31/12,1,C32*12,C30)</f>
        <v>-133.33333333333334</v>
      </c>
    </row>
    <row r="35" spans="1:3" x14ac:dyDescent="0.25">
      <c r="A35" s="14" t="s">
        <v>29</v>
      </c>
      <c r="B35" s="14"/>
      <c r="C35" s="6">
        <f xml:space="preserve"> IPMT(C31/12,C32*12,C32*12,C30)</f>
        <v>-4.1505119816464706</v>
      </c>
    </row>
    <row r="37" spans="1:3" x14ac:dyDescent="0.25">
      <c r="A37" s="14" t="s">
        <v>28</v>
      </c>
      <c r="B37" s="14"/>
      <c r="C37" s="6">
        <f>PPMT(C31/12,1,C32*12,C30)</f>
        <v>-493.39397589528363</v>
      </c>
    </row>
    <row r="38" spans="1:3" x14ac:dyDescent="0.25">
      <c r="A38" s="14" t="s">
        <v>30</v>
      </c>
      <c r="B38" s="14"/>
      <c r="C38" s="6">
        <f>PPMT(C31/12,C32*12,C32*12,C30)</f>
        <v>-622.5767972469705</v>
      </c>
    </row>
    <row r="41" spans="1:3" x14ac:dyDescent="0.25">
      <c r="A41" s="1" t="s">
        <v>16</v>
      </c>
    </row>
    <row r="43" spans="1:3" x14ac:dyDescent="0.25">
      <c r="A43" s="14" t="s">
        <v>6</v>
      </c>
      <c r="B43" s="14"/>
      <c r="C43" s="6">
        <v>250000</v>
      </c>
    </row>
    <row r="44" spans="1:3" x14ac:dyDescent="0.25">
      <c r="A44" s="14" t="s">
        <v>21</v>
      </c>
      <c r="B44" s="14"/>
      <c r="C44" s="3">
        <v>0.12</v>
      </c>
    </row>
    <row r="45" spans="1:3" x14ac:dyDescent="0.25">
      <c r="A45" s="14" t="s">
        <v>20</v>
      </c>
      <c r="B45" s="14"/>
      <c r="C45" s="4">
        <v>10</v>
      </c>
    </row>
    <row r="47" spans="1:3" x14ac:dyDescent="0.25">
      <c r="A47" s="14" t="s">
        <v>31</v>
      </c>
      <c r="B47" s="14"/>
      <c r="C47" s="10">
        <f>CUMIPMT(C44/12,C45*12,C43,1,12,0)</f>
        <v>-29258.2736682176</v>
      </c>
    </row>
    <row r="48" spans="1:3" x14ac:dyDescent="0.25">
      <c r="A48" s="11" t="s">
        <v>32</v>
      </c>
      <c r="B48" s="11"/>
      <c r="C48" s="10">
        <f>CUMIPMT(C44/12,C45*12,C43,2*12+1,3*12,0)</f>
        <v>-25540.518080191141</v>
      </c>
    </row>
    <row r="50" spans="1:3" x14ac:dyDescent="0.25">
      <c r="A50" s="11" t="s">
        <v>33</v>
      </c>
      <c r="B50" s="11"/>
      <c r="C50" s="6">
        <f>CUMPRINC(C44/12,C45*12,C43,1,12,0)</f>
        <v>-13783.010852558615</v>
      </c>
    </row>
    <row r="51" spans="1:3" x14ac:dyDescent="0.25">
      <c r="A51" s="11" t="s">
        <v>34</v>
      </c>
      <c r="B51" s="11"/>
      <c r="C51" s="6">
        <f>CUMPRINC(C44/12,C45*12,C43,2*12+1,3*12,0)</f>
        <v>-17500.766440585074</v>
      </c>
    </row>
  </sheetData>
  <mergeCells count="14">
    <mergeCell ref="A37:B37"/>
    <mergeCell ref="A30:B30"/>
    <mergeCell ref="A31:B31"/>
    <mergeCell ref="A32:B32"/>
    <mergeCell ref="A34:B34"/>
    <mergeCell ref="A35:B35"/>
    <mergeCell ref="A50:B50"/>
    <mergeCell ref="A51:B51"/>
    <mergeCell ref="A38:B38"/>
    <mergeCell ref="A43:B43"/>
    <mergeCell ref="A44:B44"/>
    <mergeCell ref="A45:B45"/>
    <mergeCell ref="A47:B47"/>
    <mergeCell ref="A48:B4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Практические задания</vt:lpstr>
      <vt:lpstr>Задания для самостоятельной раб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2020-09-21T11:45:03Z</dcterms:modified>
</cp:coreProperties>
</file>