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yncthing\Sync\Games\Animal Crossing - New Horizons\"/>
    </mc:Choice>
  </mc:AlternateContent>
  <xr:revisionPtr revIDLastSave="0" documentId="13_ncr:1_{578992D0-22F8-4215-A410-8449DC26B1DC}" xr6:coauthVersionLast="44" xr6:coauthVersionMax="44" xr10:uidLastSave="{00000000-0000-0000-0000-000000000000}"/>
  <bookViews>
    <workbookView xWindow="-120" yWindow="-120" windowWidth="29040" windowHeight="15990" firstSheet="1" activeTab="2" xr2:uid="{625FF3C6-3229-48FE-94D9-FD8D50C9567D}"/>
  </bookViews>
  <sheets>
    <sheet name="Bugs" sheetId="6" r:id="rId1"/>
    <sheet name="Fish" sheetId="1" r:id="rId2"/>
    <sheet name="Fossils" sheetId="3" r:id="rId3"/>
    <sheet name="K.K. Songs" sheetId="7" r:id="rId4"/>
    <sheet name="DIY Recipes" sheetId="9" state="hidden" r:id="rId5"/>
    <sheet name="Nook Miles Challenges" sheetId="8" r:id="rId6"/>
    <sheet name="Villagers" sheetId="11" r:id="rId7"/>
    <sheet name="Options" sheetId="4" r:id="rId8"/>
    <sheet name="JSON export" sheetId="10" state="hidden" r:id="rId9"/>
    <sheet name="Data" sheetId="5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6" i="10" l="1"/>
  <c r="E397" i="10"/>
  <c r="E398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3" i="10"/>
  <c r="E4" i="10"/>
  <c r="E5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2" i="10"/>
  <c r="C35" i="10"/>
  <c r="C31" i="10"/>
  <c r="C23" i="10"/>
  <c r="C19" i="10"/>
  <c r="C17" i="10"/>
  <c r="C16" i="10"/>
  <c r="C14" i="10"/>
  <c r="C11" i="10"/>
  <c r="C9" i="10"/>
  <c r="C7" i="10"/>
  <c r="C6" i="10"/>
  <c r="C4" i="10"/>
  <c r="C3" i="10"/>
  <c r="C2" i="10"/>
  <c r="C34" i="10"/>
  <c r="C36" i="10"/>
  <c r="C33" i="10"/>
  <c r="C32" i="10"/>
  <c r="C30" i="10"/>
  <c r="C29" i="10"/>
  <c r="C28" i="10"/>
  <c r="C27" i="10"/>
  <c r="C26" i="10"/>
  <c r="C25" i="10"/>
  <c r="C18" i="10"/>
  <c r="C24" i="10"/>
  <c r="C22" i="10"/>
  <c r="C21" i="10"/>
  <c r="C20" i="10"/>
  <c r="C15" i="10"/>
  <c r="C13" i="10"/>
  <c r="C12" i="10"/>
  <c r="C10" i="10"/>
  <c r="C8" i="10"/>
  <c r="C5" i="10"/>
  <c r="Q1" i="6"/>
  <c r="P1" i="6"/>
  <c r="O1" i="6"/>
  <c r="N1" i="6"/>
  <c r="M1" i="6"/>
  <c r="L1" i="6"/>
  <c r="K1" i="6"/>
  <c r="J1" i="6"/>
  <c r="I1" i="6"/>
  <c r="H1" i="6"/>
  <c r="G1" i="6"/>
  <c r="F1" i="6"/>
  <c r="B81" i="10" l="1" a="1"/>
  <c r="B81" i="10" s="1"/>
  <c r="B80" i="10" a="1"/>
  <c r="B80" i="10" s="1"/>
  <c r="B79" i="10" a="1"/>
  <c r="B79" i="10" s="1"/>
  <c r="B78" i="10" a="1"/>
  <c r="B78" i="10"/>
  <c r="B77" i="10" a="1"/>
  <c r="B77" i="10" s="1"/>
  <c r="B76" i="10" a="1"/>
  <c r="B76" i="10" s="1"/>
  <c r="B75" i="10" a="1"/>
  <c r="B75" i="10" s="1"/>
  <c r="B74" i="10" a="1"/>
  <c r="B74" i="10"/>
  <c r="B73" i="10" a="1"/>
  <c r="B73" i="10" s="1"/>
  <c r="B72" i="10" a="1"/>
  <c r="B72" i="10" s="1"/>
  <c r="B71" i="10" a="1"/>
  <c r="B71" i="10" s="1"/>
  <c r="B70" i="10" a="1"/>
  <c r="B70" i="10"/>
  <c r="B69" i="10" a="1"/>
  <c r="B69" i="10" s="1"/>
  <c r="B68" i="10" a="1"/>
  <c r="B68" i="10" s="1"/>
  <c r="B67" i="10" a="1"/>
  <c r="B67" i="10" s="1"/>
  <c r="B66" i="10" a="1"/>
  <c r="B66" i="10"/>
  <c r="B65" i="10" a="1"/>
  <c r="B65" i="10" s="1"/>
  <c r="B64" i="10" a="1"/>
  <c r="B64" i="10" s="1"/>
  <c r="B63" i="10" a="1"/>
  <c r="B63" i="10" s="1"/>
  <c r="B62" i="10" a="1"/>
  <c r="B62" i="10"/>
  <c r="B61" i="10" a="1"/>
  <c r="B61" i="10" s="1"/>
  <c r="B60" i="10" a="1"/>
  <c r="B60" i="10" s="1"/>
  <c r="B59" i="10" a="1"/>
  <c r="B59" i="10" s="1"/>
  <c r="B58" i="10" a="1"/>
  <c r="B58" i="10"/>
  <c r="B57" i="10" a="1"/>
  <c r="B57" i="10" s="1"/>
  <c r="B56" i="10" a="1"/>
  <c r="B56" i="10" s="1"/>
  <c r="B55" i="10" a="1"/>
  <c r="B55" i="10" s="1"/>
  <c r="B54" i="10" a="1"/>
  <c r="B54" i="10"/>
  <c r="B53" i="10" a="1"/>
  <c r="B53" i="10" s="1"/>
  <c r="B52" i="10" a="1"/>
  <c r="B52" i="10" s="1"/>
  <c r="B51" i="10" a="1"/>
  <c r="B51" i="10" s="1"/>
  <c r="B50" i="10" a="1"/>
  <c r="B50" i="10"/>
  <c r="B49" i="10" a="1"/>
  <c r="B49" i="10" s="1"/>
  <c r="B48" i="10" a="1"/>
  <c r="B48" i="10" s="1"/>
  <c r="B47" i="10" a="1"/>
  <c r="B47" i="10" s="1"/>
  <c r="B46" i="10" a="1"/>
  <c r="B46" i="10" s="1"/>
  <c r="B45" i="10" a="1"/>
  <c r="B45" i="10" s="1"/>
  <c r="B44" i="10" a="1"/>
  <c r="B44" i="10" s="1"/>
  <c r="B43" i="10" a="1"/>
  <c r="B43" i="10" s="1"/>
  <c r="B42" i="10" a="1"/>
  <c r="B42" i="10"/>
  <c r="B41" i="10" a="1"/>
  <c r="B41" i="10" s="1"/>
  <c r="B40" i="10" a="1"/>
  <c r="B40" i="10" s="1"/>
  <c r="B39" i="10" a="1"/>
  <c r="B39" i="10" s="1"/>
  <c r="B38" i="10" a="1"/>
  <c r="B38" i="10"/>
  <c r="B37" i="10" a="1"/>
  <c r="B37" i="10" s="1"/>
  <c r="B36" i="10" a="1"/>
  <c r="B36" i="10" s="1"/>
  <c r="B35" i="10" a="1"/>
  <c r="B35" i="10" s="1"/>
  <c r="B34" i="10" a="1"/>
  <c r="B34" i="10"/>
  <c r="B33" i="10" a="1"/>
  <c r="B33" i="10" s="1"/>
  <c r="B32" i="10" a="1"/>
  <c r="B32" i="10" s="1"/>
  <c r="B31" i="10" a="1"/>
  <c r="B31" i="10" s="1"/>
  <c r="B30" i="10" a="1"/>
  <c r="B30" i="10"/>
  <c r="B29" i="10" a="1"/>
  <c r="B29" i="10" s="1"/>
  <c r="B28" i="10" a="1"/>
  <c r="B28" i="10" s="1"/>
  <c r="B27" i="10" a="1"/>
  <c r="B27" i="10" s="1"/>
  <c r="B26" i="10" a="1"/>
  <c r="B26" i="10"/>
  <c r="B25" i="10" a="1"/>
  <c r="B25" i="10" s="1"/>
  <c r="B24" i="10" a="1"/>
  <c r="B24" i="10" s="1"/>
  <c r="B23" i="10" a="1"/>
  <c r="B23" i="10" s="1"/>
  <c r="B22" i="10" a="1"/>
  <c r="B22" i="10"/>
  <c r="B21" i="10" a="1"/>
  <c r="B21" i="10" s="1"/>
  <c r="B20" i="10" a="1"/>
  <c r="B20" i="10" s="1"/>
  <c r="B19" i="10" a="1"/>
  <c r="B19" i="10" s="1"/>
  <c r="B18" i="10" a="1"/>
  <c r="B18" i="10" s="1"/>
  <c r="B17" i="10" a="1"/>
  <c r="B17" i="10" s="1"/>
  <c r="B16" i="10" a="1"/>
  <c r="B16" i="10" s="1"/>
  <c r="B15" i="10" a="1"/>
  <c r="B15" i="10" s="1"/>
  <c r="B14" i="10" a="1"/>
  <c r="B14" i="10" s="1"/>
  <c r="B13" i="10" a="1"/>
  <c r="B13" i="10" s="1"/>
  <c r="B12" i="10" a="1"/>
  <c r="B12" i="10" s="1"/>
  <c r="B11" i="10" a="1"/>
  <c r="B11" i="10" s="1"/>
  <c r="B3" i="10" a="1"/>
  <c r="B3" i="10" s="1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2" i="10" a="1"/>
  <c r="B2" i="10" s="1"/>
  <c r="A3" i="10" a="1"/>
  <c r="A3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2" i="10" a="1"/>
  <c r="A2" i="10" s="1"/>
  <c r="AR81" i="1" l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R5" i="1"/>
  <c r="AQ5" i="1"/>
  <c r="AR4" i="1"/>
  <c r="AQ4" i="1"/>
  <c r="AR3" i="1"/>
  <c r="AQ3" i="1"/>
  <c r="AR2" i="1"/>
  <c r="AQ2" i="1"/>
  <c r="AR81" i="6" l="1"/>
  <c r="AR80" i="6"/>
  <c r="AR79" i="6"/>
  <c r="AR78" i="6"/>
  <c r="AR77" i="6"/>
  <c r="AR76" i="6"/>
  <c r="AR75" i="6"/>
  <c r="AR74" i="6"/>
  <c r="AR73" i="6"/>
  <c r="AR72" i="6"/>
  <c r="AR71" i="6"/>
  <c r="AR70" i="6"/>
  <c r="AR69" i="6"/>
  <c r="AR68" i="6"/>
  <c r="AR67" i="6"/>
  <c r="AR66" i="6"/>
  <c r="AR65" i="6"/>
  <c r="AR64" i="6"/>
  <c r="AR63" i="6"/>
  <c r="AR62" i="6"/>
  <c r="AR61" i="6"/>
  <c r="AR60" i="6"/>
  <c r="AR59" i="6"/>
  <c r="AR58" i="6"/>
  <c r="AR57" i="6"/>
  <c r="AR56" i="6"/>
  <c r="AR55" i="6"/>
  <c r="AR54" i="6"/>
  <c r="AR53" i="6"/>
  <c r="AR52" i="6"/>
  <c r="AR51" i="6"/>
  <c r="AR50" i="6"/>
  <c r="AR49" i="6"/>
  <c r="AR48" i="6"/>
  <c r="AR47" i="6"/>
  <c r="AR46" i="6"/>
  <c r="AR45" i="6"/>
  <c r="AR44" i="6"/>
  <c r="AR43" i="6"/>
  <c r="AR42" i="6"/>
  <c r="AR41" i="6"/>
  <c r="AR40" i="6"/>
  <c r="AR39" i="6"/>
  <c r="AR38" i="6"/>
  <c r="AR37" i="6"/>
  <c r="AR36" i="6"/>
  <c r="AR35" i="6"/>
  <c r="AR34" i="6"/>
  <c r="AR33" i="6"/>
  <c r="AR32" i="6"/>
  <c r="AR31" i="6"/>
  <c r="AR30" i="6"/>
  <c r="AR29" i="6"/>
  <c r="AR28" i="6"/>
  <c r="AR27" i="6"/>
  <c r="AR26" i="6"/>
  <c r="AR25" i="6"/>
  <c r="AR24" i="6"/>
  <c r="AR23" i="6"/>
  <c r="AR22" i="6"/>
  <c r="AR21" i="6"/>
  <c r="AR20" i="6"/>
  <c r="AR19" i="6"/>
  <c r="AR18" i="6"/>
  <c r="AR17" i="6"/>
  <c r="AR16" i="6"/>
  <c r="AR15" i="6"/>
  <c r="AR14" i="6"/>
  <c r="AR13" i="6"/>
  <c r="AR12" i="6"/>
  <c r="AR11" i="6"/>
  <c r="AR10" i="6"/>
  <c r="AR9" i="6"/>
  <c r="AR8" i="6"/>
  <c r="AR7" i="6"/>
  <c r="AR6" i="6"/>
  <c r="AR5" i="6"/>
  <c r="AR4" i="6"/>
  <c r="AR3" i="6"/>
  <c r="AR2" i="6"/>
  <c r="AQ3" i="6"/>
  <c r="AQ4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2" i="6"/>
  <c r="Q1" i="1" l="1"/>
  <c r="P1" i="1"/>
  <c r="O1" i="1"/>
  <c r="N1" i="1"/>
  <c r="M1" i="1"/>
  <c r="L1" i="1"/>
  <c r="K1" i="1"/>
  <c r="J1" i="1"/>
  <c r="I1" i="1"/>
  <c r="H1" i="1"/>
  <c r="G1" i="1"/>
  <c r="F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</author>
  </authors>
  <commentList>
    <comment ref="C2" authorId="0" shapeId="0" xr:uid="{060F5E7E-4A60-45EA-B606-D24F3E9D8AD6}">
      <text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
These headers should have the data sorted according to the in-game listings.</t>
        </r>
      </text>
    </comment>
  </commentList>
</comments>
</file>

<file path=xl/sharedStrings.xml><?xml version="1.0" encoding="utf-8"?>
<sst xmlns="http://schemas.openxmlformats.org/spreadsheetml/2006/main" count="7318" uniqueCount="1105">
  <si>
    <t>All year</t>
  </si>
  <si>
    <t>Ocean</t>
  </si>
  <si>
    <t>River</t>
  </si>
  <si>
    <t>All day</t>
  </si>
  <si>
    <t>Ocean (Rain)</t>
  </si>
  <si>
    <t>Pond</t>
  </si>
  <si>
    <t>Apr - Nov</t>
  </si>
  <si>
    <t>Apr - Sept</t>
  </si>
  <si>
    <t>Aug - Nov</t>
  </si>
  <si>
    <t>Aug - Oct</t>
  </si>
  <si>
    <t>Aug - Sept</t>
  </si>
  <si>
    <t>Dec - Aug</t>
  </si>
  <si>
    <t>Dec - Feb</t>
  </si>
  <si>
    <t>Dec - Mar</t>
  </si>
  <si>
    <t>River (Clifftop)</t>
  </si>
  <si>
    <t>Dec - May</t>
  </si>
  <si>
    <t>July - Sept</t>
  </si>
  <si>
    <t>June - Oct</t>
  </si>
  <si>
    <t>June - Sept</t>
  </si>
  <si>
    <t>Mar - July</t>
  </si>
  <si>
    <t>Mar - June, Sept - Nov</t>
  </si>
  <si>
    <t>Mar - May</t>
  </si>
  <si>
    <t>Mar - May, Sept - Nov</t>
  </si>
  <si>
    <t>Mar - Nov</t>
  </si>
  <si>
    <t>May - Oct</t>
  </si>
  <si>
    <t>Nov - Apr</t>
  </si>
  <si>
    <t>Pier</t>
  </si>
  <si>
    <t>Nov - Apr, July - Sept</t>
  </si>
  <si>
    <t>Nov - Feb</t>
  </si>
  <si>
    <t>Nov - Mar</t>
  </si>
  <si>
    <t>Oct - Apr</t>
  </si>
  <si>
    <t>Oct - Mar</t>
  </si>
  <si>
    <t>Sept</t>
  </si>
  <si>
    <t>River (Mouth)</t>
  </si>
  <si>
    <t>Sept - Dec</t>
  </si>
  <si>
    <t>Sept - Mar</t>
  </si>
  <si>
    <t>Sept - Nov</t>
  </si>
  <si>
    <t>May - Aug</t>
  </si>
  <si>
    <t>June - Aug</t>
  </si>
  <si>
    <t>Apr - Aug</t>
  </si>
  <si>
    <t>Napoleonfish</t>
  </si>
  <si>
    <t>Apr - Oct</t>
  </si>
  <si>
    <t>Fish</t>
  </si>
  <si>
    <t>Months</t>
  </si>
  <si>
    <t>Time</t>
  </si>
  <si>
    <t>Location</t>
  </si>
  <si>
    <t>July - Aug</t>
  </si>
  <si>
    <t>May - Sept</t>
  </si>
  <si>
    <t>Near flowers</t>
  </si>
  <si>
    <t>On rotten fruit and turnips</t>
  </si>
  <si>
    <t>Shake tree</t>
  </si>
  <si>
    <t>Flying</t>
  </si>
  <si>
    <t>Sept - Oct</t>
  </si>
  <si>
    <t>Ground</t>
  </si>
  <si>
    <t>On trees</t>
  </si>
  <si>
    <t>Sept - June</t>
  </si>
  <si>
    <t>Hit rocks</t>
  </si>
  <si>
    <t>Trees</t>
  </si>
  <si>
    <t>Tree stump</t>
  </si>
  <si>
    <t>Near flowers?</t>
  </si>
  <si>
    <t>Palm trees</t>
  </si>
  <si>
    <t>Snowballs</t>
  </si>
  <si>
    <t>Dec - Mar, June - Sept</t>
  </si>
  <si>
    <t>June</t>
  </si>
  <si>
    <t>Near rivers or ponds</t>
  </si>
  <si>
    <t>On a flea-infested villager</t>
  </si>
  <si>
    <t>On rotten fruit or garbage</t>
  </si>
  <si>
    <t>Near rivers or ponds?</t>
  </si>
  <si>
    <t>Trees?</t>
  </si>
  <si>
    <t>Beach</t>
  </si>
  <si>
    <t>Mar - June, Oct</t>
  </si>
  <si>
    <t>Flowers</t>
  </si>
  <si>
    <t>Mar - Oct</t>
  </si>
  <si>
    <t>Nov - May</t>
  </si>
  <si>
    <t>Underground</t>
  </si>
  <si>
    <t>Lit windows</t>
  </si>
  <si>
    <t>Mar - June</t>
  </si>
  <si>
    <t>Near black, blue, or purple flowers</t>
  </si>
  <si>
    <t>Dec - Feb, Apr - Sept</t>
  </si>
  <si>
    <t>Rock (rain)</t>
  </si>
  <si>
    <t>Feb - Oct</t>
  </si>
  <si>
    <t>Mar - Sept</t>
  </si>
  <si>
    <t>May - June, Sept - Nov</t>
  </si>
  <si>
    <t>July - Nov</t>
  </si>
  <si>
    <t>Beach (rocks)</t>
  </si>
  <si>
    <t>Mar - June, Sept - Oct</t>
  </si>
  <si>
    <t>Fossil</t>
  </si>
  <si>
    <t>ankylo skull</t>
  </si>
  <si>
    <t>ankylo torso</t>
  </si>
  <si>
    <t>ankylo tail</t>
  </si>
  <si>
    <t>archelon skull</t>
  </si>
  <si>
    <t>archelon tail</t>
  </si>
  <si>
    <t>megacero skull</t>
  </si>
  <si>
    <t>megacero torso</t>
  </si>
  <si>
    <t>megacero tail</t>
  </si>
  <si>
    <t>dimetrodon skull</t>
  </si>
  <si>
    <t>dimetrodon torso</t>
  </si>
  <si>
    <t>iguanodon skull</t>
  </si>
  <si>
    <t>iguanodon torso</t>
  </si>
  <si>
    <t>iguanodon tail</t>
  </si>
  <si>
    <t>ophthalmo skull</t>
  </si>
  <si>
    <t>ophthalmo torso</t>
  </si>
  <si>
    <t>mammoth skull</t>
  </si>
  <si>
    <t>mammoth torso</t>
  </si>
  <si>
    <t>pachysaurus skull</t>
  </si>
  <si>
    <t>pachysaurus tail</t>
  </si>
  <si>
    <t>parasaur skull</t>
  </si>
  <si>
    <t>parasaur torso</t>
  </si>
  <si>
    <t>parasaur tail</t>
  </si>
  <si>
    <t>ptera body</t>
  </si>
  <si>
    <t>right ptera wing</t>
  </si>
  <si>
    <t>left ptera wing</t>
  </si>
  <si>
    <t>deinony torso</t>
  </si>
  <si>
    <t>deinony tail</t>
  </si>
  <si>
    <t>sabertooth skull</t>
  </si>
  <si>
    <t>sabertooth tail</t>
  </si>
  <si>
    <t>diplo skull</t>
  </si>
  <si>
    <t>diplo neck</t>
  </si>
  <si>
    <t>diplo chest</t>
  </si>
  <si>
    <t>diplo pelvis</t>
  </si>
  <si>
    <t>diplo tail</t>
  </si>
  <si>
    <t>spino skull</t>
  </si>
  <si>
    <t>spino torso</t>
  </si>
  <si>
    <t>spino tail</t>
  </si>
  <si>
    <t>stego skull</t>
  </si>
  <si>
    <t>stego torso</t>
  </si>
  <si>
    <t>stego tail</t>
  </si>
  <si>
    <t>plesio skull</t>
  </si>
  <si>
    <t>plesio body</t>
  </si>
  <si>
    <t>plesio tail</t>
  </si>
  <si>
    <t>T. rex skull</t>
  </si>
  <si>
    <t>T. rex torso</t>
  </si>
  <si>
    <t>T. rex tail</t>
  </si>
  <si>
    <t>tricera skull</t>
  </si>
  <si>
    <t>tricera torso</t>
  </si>
  <si>
    <t>tricera tail</t>
  </si>
  <si>
    <t>amber</t>
  </si>
  <si>
    <t>ammonite</t>
  </si>
  <si>
    <t>coprolite</t>
  </si>
  <si>
    <t>archaeopteryx</t>
  </si>
  <si>
    <t>dinosaur track</t>
  </si>
  <si>
    <t>australopith</t>
  </si>
  <si>
    <t>shark-tooth pattern</t>
  </si>
  <si>
    <t>trilobite</t>
  </si>
  <si>
    <t>anomalocaris</t>
  </si>
  <si>
    <t>right megalo side</t>
  </si>
  <si>
    <t>left megalo side</t>
  </si>
  <si>
    <t>dunkleosteus</t>
  </si>
  <si>
    <t>myllokunmingia</t>
  </si>
  <si>
    <t>eusthenopteron</t>
  </si>
  <si>
    <t>acanthostega</t>
  </si>
  <si>
    <t>juramaia</t>
  </si>
  <si>
    <t>brachio skull</t>
  </si>
  <si>
    <t>brachio chest</t>
  </si>
  <si>
    <t>brachio pelvis</t>
  </si>
  <si>
    <t>brachio tail</t>
  </si>
  <si>
    <t>quetzal torso</t>
  </si>
  <si>
    <t>right quetzal wing</t>
  </si>
  <si>
    <t>left quetzal wing</t>
  </si>
  <si>
    <t>diplo tail tip</t>
  </si>
  <si>
    <t>anchovy</t>
  </si>
  <si>
    <t>angelfish</t>
  </si>
  <si>
    <t>arapaima</t>
  </si>
  <si>
    <t>arowana</t>
  </si>
  <si>
    <t>barred knifejaw</t>
  </si>
  <si>
    <t>barreleye</t>
  </si>
  <si>
    <t>betta</t>
  </si>
  <si>
    <t>bitterling</t>
  </si>
  <si>
    <t>black bass</t>
  </si>
  <si>
    <t>blowfish</t>
  </si>
  <si>
    <t>blue marlin</t>
  </si>
  <si>
    <t>bluegill</t>
  </si>
  <si>
    <t>butterfly fish</t>
  </si>
  <si>
    <t>carp</t>
  </si>
  <si>
    <t>catfish</t>
  </si>
  <si>
    <t>char</t>
  </si>
  <si>
    <t>cherry salmon</t>
  </si>
  <si>
    <t>clown fish</t>
  </si>
  <si>
    <t>coelacanth</t>
  </si>
  <si>
    <t>crawfish</t>
  </si>
  <si>
    <t>crucian carp</t>
  </si>
  <si>
    <t>dab</t>
  </si>
  <si>
    <t>dace</t>
  </si>
  <si>
    <t>dorado</t>
  </si>
  <si>
    <t>football fish</t>
  </si>
  <si>
    <t>freshwater goby</t>
  </si>
  <si>
    <t>frog</t>
  </si>
  <si>
    <t>gar</t>
  </si>
  <si>
    <t>giant snakehead</t>
  </si>
  <si>
    <t>giant trevally</t>
  </si>
  <si>
    <t>golden trout</t>
  </si>
  <si>
    <t>goldfish</t>
  </si>
  <si>
    <t>great white shark</t>
  </si>
  <si>
    <t>guppy</t>
  </si>
  <si>
    <t>hammerhead shark</t>
  </si>
  <si>
    <t>horse mackerel</t>
  </si>
  <si>
    <t>killifish</t>
  </si>
  <si>
    <t>king salmon</t>
  </si>
  <si>
    <t>koi</t>
  </si>
  <si>
    <t>loach</t>
  </si>
  <si>
    <t>mahi-mahi</t>
  </si>
  <si>
    <t>mitten crab</t>
  </si>
  <si>
    <t>moray eel</t>
  </si>
  <si>
    <t>neon tetra</t>
  </si>
  <si>
    <t>nibble fish</t>
  </si>
  <si>
    <t>oarfish</t>
  </si>
  <si>
    <t>ocean sunfish</t>
  </si>
  <si>
    <t>olive flounder</t>
  </si>
  <si>
    <t>pale chub</t>
  </si>
  <si>
    <t>pike</t>
  </si>
  <si>
    <t>piranha</t>
  </si>
  <si>
    <t>pond smelt</t>
  </si>
  <si>
    <t>pop-eyed goldfish</t>
  </si>
  <si>
    <t>puffer fish</t>
  </si>
  <si>
    <t>rainbowfish</t>
  </si>
  <si>
    <t>ranchu goldfish</t>
  </si>
  <si>
    <t>ray</t>
  </si>
  <si>
    <t>red snapper</t>
  </si>
  <si>
    <t>ribbon eel</t>
  </si>
  <si>
    <t>saddled bichir</t>
  </si>
  <si>
    <t>salmon</t>
  </si>
  <si>
    <t>saw shark</t>
  </si>
  <si>
    <t>sea bass</t>
  </si>
  <si>
    <t>sea butterfly</t>
  </si>
  <si>
    <t>sea horse</t>
  </si>
  <si>
    <t>snapping turtle</t>
  </si>
  <si>
    <t>soft-shelled turtle</t>
  </si>
  <si>
    <t>squid</t>
  </si>
  <si>
    <t>stringfish</t>
  </si>
  <si>
    <t>sturgeon</t>
  </si>
  <si>
    <t>suckerfish</t>
  </si>
  <si>
    <t>surgeonfish</t>
  </si>
  <si>
    <t>sweetfish</t>
  </si>
  <si>
    <t>tadpole</t>
  </si>
  <si>
    <t>tilapia</t>
  </si>
  <si>
    <t>tuna</t>
  </si>
  <si>
    <t>whale shark</t>
  </si>
  <si>
    <t>yellow perch</t>
  </si>
  <si>
    <t>zebra turkeyfish</t>
  </si>
  <si>
    <t>agrias butterfly</t>
  </si>
  <si>
    <t>ant</t>
  </si>
  <si>
    <t>Atlas moth</t>
  </si>
  <si>
    <t>bagworm</t>
  </si>
  <si>
    <t>banded dragonfly</t>
  </si>
  <si>
    <t>bell cricket</t>
  </si>
  <si>
    <t>blue weevil beetle</t>
  </si>
  <si>
    <t>brown cicada</t>
  </si>
  <si>
    <t>centipede</t>
  </si>
  <si>
    <t>cicada shell</t>
  </si>
  <si>
    <t>citrus long-horned beetle</t>
  </si>
  <si>
    <t>common bluebottle</t>
  </si>
  <si>
    <t>common butterfly</t>
  </si>
  <si>
    <t>cricket</t>
  </si>
  <si>
    <t>cyclommatus stag</t>
  </si>
  <si>
    <t>damselfly</t>
  </si>
  <si>
    <t>darner dragonfly</t>
  </si>
  <si>
    <t>diving beetle</t>
  </si>
  <si>
    <t>drone beetle</t>
  </si>
  <si>
    <t>dung beetle</t>
  </si>
  <si>
    <t>earth-boring dung beetle</t>
  </si>
  <si>
    <t>emperor butterfly</t>
  </si>
  <si>
    <t>evening cicada</t>
  </si>
  <si>
    <t>firefly</t>
  </si>
  <si>
    <t>flea</t>
  </si>
  <si>
    <t>fly</t>
  </si>
  <si>
    <t>giant cicada</t>
  </si>
  <si>
    <t>giant stag</t>
  </si>
  <si>
    <t>giant water bug</t>
  </si>
  <si>
    <t>giraffe stag</t>
  </si>
  <si>
    <t>golden stag</t>
  </si>
  <si>
    <t>goliath beetle</t>
  </si>
  <si>
    <t>grasshopper</t>
  </si>
  <si>
    <t>great purple emperor</t>
  </si>
  <si>
    <t>hermit crab</t>
  </si>
  <si>
    <t>honeybee</t>
  </si>
  <si>
    <t>horned atlas</t>
  </si>
  <si>
    <t>horned dynastid</t>
  </si>
  <si>
    <t>horned elephant</t>
  </si>
  <si>
    <t>horned hercules</t>
  </si>
  <si>
    <t>jewel beetle</t>
  </si>
  <si>
    <t>ladybug</t>
  </si>
  <si>
    <t>long locust</t>
  </si>
  <si>
    <t>Madagascan sunset moth</t>
  </si>
  <si>
    <t>man-faced stink bug</t>
  </si>
  <si>
    <t>mantis</t>
  </si>
  <si>
    <t>migratory locust</t>
  </si>
  <si>
    <t>miyama stag</t>
  </si>
  <si>
    <t>mole cricket</t>
  </si>
  <si>
    <t>monarch butterfly</t>
  </si>
  <si>
    <t>mosquito</t>
  </si>
  <si>
    <t>moth</t>
  </si>
  <si>
    <t>orchid mantis</t>
  </si>
  <si>
    <t>paper kite butterfly</t>
  </si>
  <si>
    <t>peacock butterfly</t>
  </si>
  <si>
    <t>pill bug</t>
  </si>
  <si>
    <t>pondskater</t>
  </si>
  <si>
    <t>Queen Alexandra's birdwing</t>
  </si>
  <si>
    <t>rainbow stag</t>
  </si>
  <si>
    <t>Rajah Brooke's birdwing</t>
  </si>
  <si>
    <t>red dragonfly</t>
  </si>
  <si>
    <t>rice grasshopper</t>
  </si>
  <si>
    <t>robust cicada</t>
  </si>
  <si>
    <t>rosalia batesi beetle</t>
  </si>
  <si>
    <t>saw stag</t>
  </si>
  <si>
    <t>scarab beetle</t>
  </si>
  <si>
    <t>scorpion</t>
  </si>
  <si>
    <t>snail</t>
  </si>
  <si>
    <t>spider</t>
  </si>
  <si>
    <t>stinkbug</t>
  </si>
  <si>
    <t>tarantula</t>
  </si>
  <si>
    <t>tiger beetle</t>
  </si>
  <si>
    <t>tiger butterfly</t>
  </si>
  <si>
    <t>violin beetle</t>
  </si>
  <si>
    <t>walker cicada</t>
  </si>
  <si>
    <t>walking leaf</t>
  </si>
  <si>
    <t>walking stick</t>
  </si>
  <si>
    <t>wasp</t>
  </si>
  <si>
    <t>wharf roach</t>
  </si>
  <si>
    <t>yellow butterfly</t>
  </si>
  <si>
    <t>Hemisphere</t>
  </si>
  <si>
    <t>Southern</t>
  </si>
  <si>
    <t>Northern</t>
  </si>
  <si>
    <t>Hemispheres</t>
  </si>
  <si>
    <t>4a-9p</t>
  </si>
  <si>
    <t>4p-9a</t>
  </si>
  <si>
    <t>9p-4a</t>
  </si>
  <si>
    <t>9a-4p</t>
  </si>
  <si>
    <t>9a-4p/9p-4a</t>
  </si>
  <si>
    <t>✔</t>
  </si>
  <si>
    <t>8a-5p</t>
  </si>
  <si>
    <t>7p-4a</t>
  </si>
  <si>
    <t>5p-8a</t>
  </si>
  <si>
    <t>4a-7p</t>
  </si>
  <si>
    <t>8a-7p</t>
  </si>
  <si>
    <t>11p-8a</t>
  </si>
  <si>
    <t>7p-8a</t>
  </si>
  <si>
    <t>8a-4p</t>
  </si>
  <si>
    <t>4a-5p</t>
  </si>
  <si>
    <t>5p-4a</t>
  </si>
  <si>
    <t>11p-4p</t>
  </si>
  <si>
    <t>4a-8a/5p-7p</t>
  </si>
  <si>
    <t>4a-8a/4p-7p</t>
  </si>
  <si>
    <t>Unknown?</t>
  </si>
  <si>
    <r>
      <t xml:space="preserve">12
</t>
    </r>
    <r>
      <rPr>
        <sz val="5"/>
        <color theme="1"/>
        <rFont val="Arial"/>
        <family val="2"/>
      </rPr>
      <t>AM</t>
    </r>
  </si>
  <si>
    <r>
      <t xml:space="preserve">1
</t>
    </r>
    <r>
      <rPr>
        <sz val="5"/>
        <color theme="1"/>
        <rFont val="Arial"/>
        <family val="2"/>
      </rPr>
      <t>AM</t>
    </r>
  </si>
  <si>
    <r>
      <t xml:space="preserve">2
</t>
    </r>
    <r>
      <rPr>
        <sz val="5"/>
        <color theme="1"/>
        <rFont val="Arial"/>
        <family val="2"/>
      </rPr>
      <t>AM</t>
    </r>
  </si>
  <si>
    <r>
      <t xml:space="preserve">2
</t>
    </r>
    <r>
      <rPr>
        <sz val="5"/>
        <color theme="1"/>
        <rFont val="Arial"/>
        <family val="2"/>
      </rPr>
      <t>PM</t>
    </r>
  </si>
  <si>
    <r>
      <t xml:space="preserve">3
</t>
    </r>
    <r>
      <rPr>
        <sz val="5"/>
        <color theme="1"/>
        <rFont val="Arial"/>
        <family val="2"/>
      </rPr>
      <t>AM</t>
    </r>
  </si>
  <si>
    <r>
      <t xml:space="preserve">4
</t>
    </r>
    <r>
      <rPr>
        <sz val="5"/>
        <color theme="1"/>
        <rFont val="Arial"/>
        <family val="2"/>
      </rPr>
      <t>AM</t>
    </r>
  </si>
  <si>
    <r>
      <t xml:space="preserve">5
</t>
    </r>
    <r>
      <rPr>
        <sz val="5"/>
        <color theme="1"/>
        <rFont val="Arial"/>
        <family val="2"/>
      </rPr>
      <t>AM</t>
    </r>
  </si>
  <si>
    <r>
      <t xml:space="preserve">6
</t>
    </r>
    <r>
      <rPr>
        <sz val="5"/>
        <color theme="1"/>
        <rFont val="Arial"/>
        <family val="2"/>
      </rPr>
      <t>AM</t>
    </r>
  </si>
  <si>
    <r>
      <t xml:space="preserve">7
</t>
    </r>
    <r>
      <rPr>
        <sz val="5"/>
        <color theme="1"/>
        <rFont val="Arial"/>
        <family val="2"/>
      </rPr>
      <t>AM</t>
    </r>
  </si>
  <si>
    <r>
      <t xml:space="preserve">8
</t>
    </r>
    <r>
      <rPr>
        <sz val="5"/>
        <color theme="1"/>
        <rFont val="Arial"/>
        <family val="2"/>
      </rPr>
      <t>AM</t>
    </r>
  </si>
  <si>
    <r>
      <t xml:space="preserve">9
</t>
    </r>
    <r>
      <rPr>
        <sz val="5"/>
        <color theme="1"/>
        <rFont val="Arial"/>
        <family val="2"/>
      </rPr>
      <t>AM</t>
    </r>
  </si>
  <si>
    <r>
      <t xml:space="preserve">10
</t>
    </r>
    <r>
      <rPr>
        <sz val="5"/>
        <color theme="1"/>
        <rFont val="Arial"/>
        <family val="2"/>
      </rPr>
      <t>AM</t>
    </r>
  </si>
  <si>
    <r>
      <t xml:space="preserve">11
</t>
    </r>
    <r>
      <rPr>
        <sz val="5"/>
        <color theme="1"/>
        <rFont val="Arial"/>
        <family val="2"/>
      </rPr>
      <t>AM</t>
    </r>
  </si>
  <si>
    <r>
      <t xml:space="preserve">12
</t>
    </r>
    <r>
      <rPr>
        <sz val="5"/>
        <color theme="1"/>
        <rFont val="Arial"/>
        <family val="2"/>
      </rPr>
      <t>PM</t>
    </r>
  </si>
  <si>
    <r>
      <t xml:space="preserve">1
</t>
    </r>
    <r>
      <rPr>
        <sz val="5"/>
        <color theme="1"/>
        <rFont val="Arial"/>
        <family val="2"/>
      </rPr>
      <t>PM</t>
    </r>
  </si>
  <si>
    <r>
      <t xml:space="preserve">3
</t>
    </r>
    <r>
      <rPr>
        <sz val="5"/>
        <color theme="1"/>
        <rFont val="Arial"/>
        <family val="2"/>
      </rPr>
      <t>PM</t>
    </r>
  </si>
  <si>
    <r>
      <t xml:space="preserve">4
</t>
    </r>
    <r>
      <rPr>
        <sz val="5"/>
        <color theme="1"/>
        <rFont val="Arial"/>
        <family val="2"/>
      </rPr>
      <t>PM</t>
    </r>
  </si>
  <si>
    <r>
      <t xml:space="preserve">5
</t>
    </r>
    <r>
      <rPr>
        <sz val="5"/>
        <color theme="1"/>
        <rFont val="Arial"/>
        <family val="2"/>
      </rPr>
      <t>PM</t>
    </r>
  </si>
  <si>
    <r>
      <t xml:space="preserve">6
</t>
    </r>
    <r>
      <rPr>
        <sz val="5"/>
        <color theme="1"/>
        <rFont val="Arial"/>
        <family val="2"/>
      </rPr>
      <t>PM</t>
    </r>
  </si>
  <si>
    <r>
      <t xml:space="preserve">7
</t>
    </r>
    <r>
      <rPr>
        <sz val="5"/>
        <color theme="1"/>
        <rFont val="Arial"/>
        <family val="2"/>
      </rPr>
      <t>PM</t>
    </r>
  </si>
  <si>
    <r>
      <t xml:space="preserve">8
</t>
    </r>
    <r>
      <rPr>
        <sz val="5"/>
        <color theme="1"/>
        <rFont val="Arial"/>
        <family val="2"/>
      </rPr>
      <t>PM</t>
    </r>
  </si>
  <si>
    <r>
      <t xml:space="preserve">9
</t>
    </r>
    <r>
      <rPr>
        <sz val="5"/>
        <color theme="1"/>
        <rFont val="Arial"/>
        <family val="2"/>
      </rPr>
      <t>PM</t>
    </r>
  </si>
  <si>
    <r>
      <t xml:space="preserve">10
</t>
    </r>
    <r>
      <rPr>
        <sz val="5"/>
        <color theme="1"/>
        <rFont val="Arial"/>
        <family val="2"/>
      </rPr>
      <t>PM</t>
    </r>
  </si>
  <si>
    <r>
      <t xml:space="preserve">11
</t>
    </r>
    <r>
      <rPr>
        <sz val="5"/>
        <color theme="1"/>
        <rFont val="Arial"/>
        <family val="2"/>
      </rPr>
      <t>PM</t>
    </r>
  </si>
  <si>
    <t>Full fossil</t>
  </si>
  <si>
    <t>Ankylosaurus</t>
  </si>
  <si>
    <t>Brachiosaurus</t>
  </si>
  <si>
    <t>Archelon</t>
  </si>
  <si>
    <t>Dimetrodon</t>
  </si>
  <si>
    <t>Iguanodon</t>
  </si>
  <si>
    <t>Mammoth</t>
  </si>
  <si>
    <t>Deinonychus</t>
  </si>
  <si>
    <t>Diplodocus</t>
  </si>
  <si>
    <t>Megacerops</t>
  </si>
  <si>
    <t>Ophthalmosaurus</t>
  </si>
  <si>
    <t>Plesiosaurus</t>
  </si>
  <si>
    <t>Pachycephalosaurus</t>
  </si>
  <si>
    <t>Parasaurolophus</t>
  </si>
  <si>
    <t>Spinosaurus</t>
  </si>
  <si>
    <t>Pteranodon</t>
  </si>
  <si>
    <t>Quetzalcoatlus</t>
  </si>
  <si>
    <t>Sabertooth tiger</t>
  </si>
  <si>
    <t>Stegosaurus</t>
  </si>
  <si>
    <t>Tyrannosaurus rex</t>
  </si>
  <si>
    <t>Triceratops</t>
  </si>
  <si>
    <t>•</t>
  </si>
  <si>
    <t>K.K. Chorale</t>
  </si>
  <si>
    <t>K.K. March</t>
  </si>
  <si>
    <t>K.K. Waltz</t>
  </si>
  <si>
    <t>K.K. Swing</t>
  </si>
  <si>
    <t>K.K. Jazz</t>
  </si>
  <si>
    <t>K.K. Fusion</t>
  </si>
  <si>
    <t>K.K. Étude</t>
  </si>
  <si>
    <t>K.K. Lullaby</t>
  </si>
  <si>
    <t>K.K. Aria</t>
  </si>
  <si>
    <t>K.K. Samba</t>
  </si>
  <si>
    <t>K.K. Bossa</t>
  </si>
  <si>
    <t>K.K. Calypso</t>
  </si>
  <si>
    <t>K.K. Salsa</t>
  </si>
  <si>
    <t>K.K. Mambo</t>
  </si>
  <si>
    <t>K.K. Reggae</t>
  </si>
  <si>
    <t>K.K. Ska</t>
  </si>
  <si>
    <t>K.K. Tango</t>
  </si>
  <si>
    <t>K.K. Faire</t>
  </si>
  <si>
    <t>Aloha K.K.</t>
  </si>
  <si>
    <t>Lucky K.K.</t>
  </si>
  <si>
    <t>K.K. Condor</t>
  </si>
  <si>
    <t>K.K. Steppe</t>
  </si>
  <si>
    <t>Imperial K.K.</t>
  </si>
  <si>
    <t>K.K. Casbah</t>
  </si>
  <si>
    <t>K.K. Safari</t>
  </si>
  <si>
    <t>K.K. Folk</t>
  </si>
  <si>
    <t>K.K. Rock</t>
  </si>
  <si>
    <t>Rockin' K.K.</t>
  </si>
  <si>
    <t>K.K. Ragtime</t>
  </si>
  <si>
    <t>K.K. Gumbo</t>
  </si>
  <si>
    <t>The K. Funk</t>
  </si>
  <si>
    <t>K.K. Blues</t>
  </si>
  <si>
    <t>Soulful K.K.</t>
  </si>
  <si>
    <t>K.K. Soul</t>
  </si>
  <si>
    <t>K.K. Cruisin'</t>
  </si>
  <si>
    <t>K.K. Love Song</t>
  </si>
  <si>
    <t>K.K. D&amp;B</t>
  </si>
  <si>
    <t>K.K. Technopop</t>
  </si>
  <si>
    <t>DJ K.K.</t>
  </si>
  <si>
    <t>Only Me</t>
  </si>
  <si>
    <t>K.K. Country</t>
  </si>
  <si>
    <t>Surfin' K.K.</t>
  </si>
  <si>
    <t>K.K. Ballad</t>
  </si>
  <si>
    <t>Comrade K.K.</t>
  </si>
  <si>
    <t>K.K. Lament</t>
  </si>
  <si>
    <t>Go K.K. Rider</t>
  </si>
  <si>
    <t>K.K. Dirge</t>
  </si>
  <si>
    <t>K.K. Western</t>
  </si>
  <si>
    <t>Mr. K.K.</t>
  </si>
  <si>
    <t>Café K.K.</t>
  </si>
  <si>
    <t>K.K. Parade</t>
  </si>
  <si>
    <t>K.K. Mariachi</t>
  </si>
  <si>
    <t>K.K. Song</t>
  </si>
  <si>
    <t>I Love You</t>
  </si>
  <si>
    <t>Two Days Ago</t>
  </si>
  <si>
    <t>My Place</t>
  </si>
  <si>
    <t>Forest Life</t>
  </si>
  <si>
    <t>To the Edge</t>
  </si>
  <si>
    <t>Pondering</t>
  </si>
  <si>
    <t>K.K. Dixie</t>
  </si>
  <si>
    <t>K.K. Marathon</t>
  </si>
  <si>
    <t>King K.K.</t>
  </si>
  <si>
    <t>Mountain Song</t>
  </si>
  <si>
    <t>Marine Song 2001</t>
  </si>
  <si>
    <t>Neapolitan</t>
  </si>
  <si>
    <t>Steep Hill</t>
  </si>
  <si>
    <t>K.K. Rockabilly</t>
  </si>
  <si>
    <t>Agent K.K.</t>
  </si>
  <si>
    <t>K.K. Rally</t>
  </si>
  <si>
    <t>K.K. Metal</t>
  </si>
  <si>
    <t>Stale Cupcakes</t>
  </si>
  <si>
    <t>Spring Blossoms</t>
  </si>
  <si>
    <t>Wandering</t>
  </si>
  <si>
    <t>K.K. House</t>
  </si>
  <si>
    <t>K.K. Sonata</t>
  </si>
  <si>
    <t>Hypno K.K.</t>
  </si>
  <si>
    <t>K.K. Stroll</t>
  </si>
  <si>
    <t>K.K. Island</t>
  </si>
  <si>
    <t>Space K.K.</t>
  </si>
  <si>
    <t>K.K. Adventure</t>
  </si>
  <si>
    <t>K.K. Oasis</t>
  </si>
  <si>
    <t>K.K. Bazaar</t>
  </si>
  <si>
    <t>K.K. Milonga</t>
  </si>
  <si>
    <t>K.K. Groove</t>
  </si>
  <si>
    <t>K.K. Jongara</t>
  </si>
  <si>
    <t>K.K. Flamenco</t>
  </si>
  <si>
    <t>K.K. Moody</t>
  </si>
  <si>
    <t>Bubblegum K.K.</t>
  </si>
  <si>
    <t>K.K. Synth</t>
  </si>
  <si>
    <t>K.K. Disco</t>
  </si>
  <si>
    <t>K.K. Birthday</t>
  </si>
  <si>
    <t>Animal City</t>
  </si>
  <si>
    <t>Farewell</t>
  </si>
  <si>
    <t>Drivin'</t>
  </si>
  <si>
    <t>Welcome Horizons</t>
  </si>
  <si>
    <t>Song</t>
  </si>
  <si>
    <t>Songs</t>
  </si>
  <si>
    <t>Bugs</t>
  </si>
  <si>
    <t>Fossils</t>
  </si>
  <si>
    <t>Avail next</t>
  </si>
  <si>
    <t>Avail this</t>
  </si>
  <si>
    <t>Town Miles!</t>
  </si>
  <si>
    <t>Angling for Perfection!</t>
  </si>
  <si>
    <t>Island Ichthyologist</t>
  </si>
  <si>
    <t>Island Togetherness</t>
  </si>
  <si>
    <t>You've Got the Bug</t>
  </si>
  <si>
    <t>Bugs Don't Bug Me</t>
  </si>
  <si>
    <t>Have a Nice DIY!</t>
  </si>
  <si>
    <t>DIY Tools</t>
  </si>
  <si>
    <t>DIY Furniture</t>
  </si>
  <si>
    <t>Furniture Freshener</t>
  </si>
  <si>
    <t>Rough-hewn</t>
  </si>
  <si>
    <t>Trashed Tools</t>
  </si>
  <si>
    <t>Rock-Splitting Champ</t>
  </si>
  <si>
    <t>Bona Fide Bone Finder</t>
  </si>
  <si>
    <t>Fossil Assessment</t>
  </si>
  <si>
    <t>Greedy Weeder</t>
  </si>
  <si>
    <t>Flower Power</t>
  </si>
  <si>
    <t>Flower Tender</t>
  </si>
  <si>
    <t>Tomorrow's Trees Today</t>
  </si>
  <si>
    <t>Pick of the Bunch</t>
  </si>
  <si>
    <t>Fruit Roots</t>
  </si>
  <si>
    <t>Go Ahead. Be Shellfish!</t>
  </si>
  <si>
    <t>Clam and Collected</t>
  </si>
  <si>
    <t>Trash Fishin'</t>
  </si>
  <si>
    <t>Cast Master</t>
  </si>
  <si>
    <t>Dream House</t>
  </si>
  <si>
    <t>???</t>
  </si>
  <si>
    <t>Decorated Decorator</t>
  </si>
  <si>
    <t>Hoard Reward</t>
  </si>
  <si>
    <t>Good Things in Store!</t>
  </si>
  <si>
    <t>Remarkable Remodeler</t>
  </si>
  <si>
    <t>Smile Isle</t>
  </si>
  <si>
    <t>Reaction Ruler</t>
  </si>
  <si>
    <t>Island Shutterbug</t>
  </si>
  <si>
    <t>Edit Credit</t>
  </si>
  <si>
    <t>NookPhone Life</t>
  </si>
  <si>
    <t>That's One Smart Phone</t>
  </si>
  <si>
    <t>Shop to It</t>
  </si>
  <si>
    <t>Growing Collection</t>
  </si>
  <si>
    <t>Nook Miles for Miles!</t>
  </si>
  <si>
    <t>First-Time Buyer</t>
  </si>
  <si>
    <t>Seller of Unwanted Stuff</t>
  </si>
  <si>
    <t>Moving Fees Paid!</t>
  </si>
  <si>
    <t>Bell Ringer</t>
  </si>
  <si>
    <t>Miles for Stalkholders</t>
  </si>
  <si>
    <t>Cornering the Stalk Market</t>
  </si>
  <si>
    <t>Unlock Nook Miles</t>
  </si>
  <si>
    <t>Catch fish</t>
  </si>
  <si>
    <t>Catch unique fish</t>
  </si>
  <si>
    <t>Talk to all villagers daily</t>
  </si>
  <si>
    <t>Catch bugs</t>
  </si>
  <si>
    <t>Collect recipes</t>
  </si>
  <si>
    <t>Craft tools</t>
  </si>
  <si>
    <t>Craft furniture</t>
  </si>
  <si>
    <t>Refurbish furniture</t>
  </si>
  <si>
    <t>Chop wood from trees</t>
  </si>
  <si>
    <t>Break tools</t>
  </si>
  <si>
    <t>Hit a rock 8 times in a row</t>
  </si>
  <si>
    <t>Dig up a fossil</t>
  </si>
  <si>
    <t>Have fossils assessed</t>
  </si>
  <si>
    <t>Sell weeds</t>
  </si>
  <si>
    <t>Plant flowers</t>
  </si>
  <si>
    <t>Water flowers</t>
  </si>
  <si>
    <t>Plant saplings</t>
  </si>
  <si>
    <t>Sell fruit</t>
  </si>
  <si>
    <t>Plant each fruit</t>
  </si>
  <si>
    <t>Cherry</t>
  </si>
  <si>
    <t>Orange</t>
  </si>
  <si>
    <t>Pear</t>
  </si>
  <si>
    <t>Peach</t>
  </si>
  <si>
    <t>Apple</t>
  </si>
  <si>
    <t>Coconut</t>
  </si>
  <si>
    <t>Sell seashells</t>
  </si>
  <si>
    <t>Dig up clams</t>
  </si>
  <si>
    <t>Fish up trash</t>
  </si>
  <si>
    <t>Catch fish without any getting away</t>
  </si>
  <si>
    <t>Expand your house</t>
  </si>
  <si>
    <t>Get an 'S' rank from the HHA</t>
  </si>
  <si>
    <t>Fill cells in with the paint bucket tool to show you've completed them.</t>
  </si>
  <si>
    <t>Put furniture in your house</t>
  </si>
  <si>
    <t>Put items in storage</t>
  </si>
  <si>
    <t>Remodel your house</t>
  </si>
  <si>
    <t>Learn reactions</t>
  </si>
  <si>
    <t>Fulfill reqeusts for villagers</t>
  </si>
  <si>
    <t>Take a photo with the NookPhone</t>
  </si>
  <si>
    <t>Customize your passport</t>
  </si>
  <si>
    <t>Use your NookPhone</t>
  </si>
  <si>
    <t>Use your NookPhone many times</t>
  </si>
  <si>
    <t>Buy items using Nook Shopping</t>
  </si>
  <si>
    <t>Collect items in your catalog</t>
  </si>
  <si>
    <t>Complete Nook Miles+ goals</t>
  </si>
  <si>
    <t>Buy an item</t>
  </si>
  <si>
    <t>Sell an item</t>
  </si>
  <si>
    <t>Pay your moving fees</t>
  </si>
  <si>
    <t>Spend Bells</t>
  </si>
  <si>
    <t>Buy turnips</t>
  </si>
  <si>
    <t>Make a profit from selling turnips</t>
  </si>
  <si>
    <t>No More Loan Payments!</t>
  </si>
  <si>
    <t>Bulletin-Board Benefit</t>
  </si>
  <si>
    <t>Popular Pen Pal</t>
  </si>
  <si>
    <t>Flea Flicker</t>
  </si>
  <si>
    <t>Taking the Sting Out</t>
  </si>
  <si>
    <t>Faint of Heart</t>
  </si>
  <si>
    <t>Lost Treasure</t>
  </si>
  <si>
    <t>It's Raining Treasure!</t>
  </si>
  <si>
    <t>Fun with Fences</t>
  </si>
  <si>
    <t>Wishes Come True</t>
  </si>
  <si>
    <t>Exterior Decorator</t>
  </si>
  <si>
    <t>Town Icons</t>
  </si>
  <si>
    <t>Island Designer</t>
  </si>
  <si>
    <t>Wispy Island Secrets</t>
  </si>
  <si>
    <t>Gulliver's Travails</t>
  </si>
  <si>
    <t>ManiaKK</t>
  </si>
  <si>
    <t>True Friends</t>
  </si>
  <si>
    <t>Birthday Celebration</t>
  </si>
  <si>
    <t>Happy Birthday!</t>
  </si>
  <si>
    <t>Fishing Tourney!</t>
  </si>
  <si>
    <t>Bug-Off!</t>
  </si>
  <si>
    <t>Making a Change</t>
  </si>
  <si>
    <t>First Custom Design!</t>
  </si>
  <si>
    <t>Custom Design Pro!</t>
  </si>
  <si>
    <t>Paydirt!</t>
  </si>
  <si>
    <t>Shady Shakedown</t>
  </si>
  <si>
    <t>Island and Yourland</t>
  </si>
  <si>
    <t>Host the Most</t>
  </si>
  <si>
    <t>Active Island Resident</t>
  </si>
  <si>
    <t>Pay off your first loan</t>
  </si>
  <si>
    <t>Write on the bulletin board</t>
  </si>
  <si>
    <t>Send letters</t>
  </si>
  <si>
    <t>Get stung by wasps twice and faint</t>
  </si>
  <si>
    <t>Get attacked by a tarantula or scorpion</t>
  </si>
  <si>
    <t>Place fences</t>
  </si>
  <si>
    <t>Place furniture outside</t>
  </si>
  <si>
    <t>Flag</t>
  </si>
  <si>
    <t>Town Tune</t>
  </si>
  <si>
    <t>Paths</t>
  </si>
  <si>
    <t>Water</t>
  </si>
  <si>
    <t>Cliffs</t>
  </si>
  <si>
    <t>Help Wisp</t>
  </si>
  <si>
    <t>Help Gulliver</t>
  </si>
  <si>
    <t>Pop a balloon and drop its prize in water</t>
  </si>
  <si>
    <t>Become close friends with villagers</t>
  </si>
  <si>
    <t>Go to K.K. Slider shows</t>
  </si>
  <si>
    <t>Wish upon shooting stars</t>
  </si>
  <si>
    <t>Catch fleas on villagers</t>
  </si>
  <si>
    <t>Celebrate villagers' birthdays</t>
  </si>
  <si>
    <t>Celebrate your birthday</t>
  </si>
  <si>
    <t>Participate in Fishing Tourneys</t>
  </si>
  <si>
    <t>Spring</t>
  </si>
  <si>
    <t>Summer</t>
  </si>
  <si>
    <t>Fall</t>
  </si>
  <si>
    <t>Winter</t>
  </si>
  <si>
    <t>Participate in Bug-Offs</t>
  </si>
  <si>
    <t>Dig up buried treasure</t>
  </si>
  <si>
    <t>Shake furniture out of trees</t>
  </si>
  <si>
    <t>Visit other players' islands</t>
  </si>
  <si>
    <t>Host other players on your island</t>
  </si>
  <si>
    <t>Play daily</t>
  </si>
  <si>
    <t>Change outfit with a closet</t>
  </si>
  <si>
    <t>Create a Pro Custom Design</t>
  </si>
  <si>
    <t>Create a Custom Design</t>
  </si>
  <si>
    <t>Netting Better</t>
  </si>
  <si>
    <t>Catch five wasps in a row</t>
  </si>
  <si>
    <t>Pop balloons</t>
  </si>
  <si>
    <t>April - Nov</t>
  </si>
  <si>
    <t>4p-11p</t>
  </si>
  <si>
    <t>Cyrano</t>
  </si>
  <si>
    <t>Antonio</t>
  </si>
  <si>
    <t>Pango</t>
  </si>
  <si>
    <t>Anabelle</t>
  </si>
  <si>
    <t>Snooty</t>
  </si>
  <si>
    <t>Annalisa</t>
  </si>
  <si>
    <t>Olaf</t>
  </si>
  <si>
    <t>Teddy</t>
  </si>
  <si>
    <t>Pinky</t>
  </si>
  <si>
    <t>Curt</t>
  </si>
  <si>
    <t>Chow</t>
  </si>
  <si>
    <t>Nate</t>
  </si>
  <si>
    <t>Groucho</t>
  </si>
  <si>
    <t>Tutu</t>
  </si>
  <si>
    <t>Ursala</t>
  </si>
  <si>
    <t>Grizzly</t>
  </si>
  <si>
    <t>Paula</t>
  </si>
  <si>
    <t>Ike</t>
  </si>
  <si>
    <t>Charlise</t>
  </si>
  <si>
    <t>Beardo</t>
  </si>
  <si>
    <t>Klaus</t>
  </si>
  <si>
    <t>Megan</t>
  </si>
  <si>
    <t>Jay</t>
  </si>
  <si>
    <t>Robin</t>
  </si>
  <si>
    <t>Anchovy</t>
  </si>
  <si>
    <t>Twiggy</t>
  </si>
  <si>
    <t>Jitters</t>
  </si>
  <si>
    <t>Piper</t>
  </si>
  <si>
    <t>Admiral</t>
  </si>
  <si>
    <t>Midge</t>
  </si>
  <si>
    <t>Jakey</t>
  </si>
  <si>
    <t>Lucha</t>
  </si>
  <si>
    <t>Jacques</t>
  </si>
  <si>
    <t>Peck</t>
  </si>
  <si>
    <t>Sparro</t>
  </si>
  <si>
    <t>Angus</t>
  </si>
  <si>
    <t>Rodeo</t>
  </si>
  <si>
    <t>Stu</t>
  </si>
  <si>
    <t>T-Bone</t>
  </si>
  <si>
    <t>Coach</t>
  </si>
  <si>
    <t>Vic</t>
  </si>
  <si>
    <t>cat</t>
  </si>
  <si>
    <t>Bob</t>
  </si>
  <si>
    <t>Mitzi</t>
  </si>
  <si>
    <t>Rosie</t>
  </si>
  <si>
    <t>Olivia</t>
  </si>
  <si>
    <t>Kiki</t>
  </si>
  <si>
    <t>Tangy</t>
  </si>
  <si>
    <t>Punchy</t>
  </si>
  <si>
    <t>Purrl</t>
  </si>
  <si>
    <t>Moe</t>
  </si>
  <si>
    <t>Kabuki</t>
  </si>
  <si>
    <t>Kid Cat</t>
  </si>
  <si>
    <t>Monique</t>
  </si>
  <si>
    <t>Tabby</t>
  </si>
  <si>
    <t>Stinky</t>
  </si>
  <si>
    <t>Kitty</t>
  </si>
  <si>
    <t>Tom</t>
  </si>
  <si>
    <t>Merry</t>
  </si>
  <si>
    <t>Felicity</t>
  </si>
  <si>
    <t>Lolly</t>
  </si>
  <si>
    <t>Ankha</t>
  </si>
  <si>
    <t>Rudy</t>
  </si>
  <si>
    <t>Katt</t>
  </si>
  <si>
    <t>Raymond</t>
  </si>
  <si>
    <t>Bluebear</t>
  </si>
  <si>
    <t>Maple</t>
  </si>
  <si>
    <t>Poncho</t>
  </si>
  <si>
    <t>Pudge</t>
  </si>
  <si>
    <t>Kody</t>
  </si>
  <si>
    <t>Stitches</t>
  </si>
  <si>
    <t>Vladimir</t>
  </si>
  <si>
    <t>Murphy</t>
  </si>
  <si>
    <t>Olive</t>
  </si>
  <si>
    <t>Cheri</t>
  </si>
  <si>
    <t>Pekoe</t>
  </si>
  <si>
    <t>Chester</t>
  </si>
  <si>
    <t>Barold</t>
  </si>
  <si>
    <t>Tammy</t>
  </si>
  <si>
    <t>Marty</t>
  </si>
  <si>
    <t>Judy</t>
  </si>
  <si>
    <t>Goose</t>
  </si>
  <si>
    <t>Benedict</t>
  </si>
  <si>
    <t>Egbert</t>
  </si>
  <si>
    <t>Ava</t>
  </si>
  <si>
    <t>Becky</t>
  </si>
  <si>
    <t>Plucky</t>
  </si>
  <si>
    <t>Knox</t>
  </si>
  <si>
    <t>Broffina</t>
  </si>
  <si>
    <t>Ken</t>
  </si>
  <si>
    <t>cow</t>
  </si>
  <si>
    <t>Patty</t>
  </si>
  <si>
    <t>Tipper</t>
  </si>
  <si>
    <t>Norma</t>
  </si>
  <si>
    <t>Naomi</t>
  </si>
  <si>
    <t>Alfonso</t>
  </si>
  <si>
    <t>Alli</t>
  </si>
  <si>
    <t>Boots</t>
  </si>
  <si>
    <t>Del</t>
  </si>
  <si>
    <t>Sly</t>
  </si>
  <si>
    <t>Gayle</t>
  </si>
  <si>
    <t>Drago</t>
  </si>
  <si>
    <t>Fauna</t>
  </si>
  <si>
    <t>Bam</t>
  </si>
  <si>
    <t>Zell</t>
  </si>
  <si>
    <t>Bruce</t>
  </si>
  <si>
    <t>Deirdre</t>
  </si>
  <si>
    <t>Lopez</t>
  </si>
  <si>
    <t>Fuchsia</t>
  </si>
  <si>
    <t>Beau</t>
  </si>
  <si>
    <t>Diana</t>
  </si>
  <si>
    <t>Erik</t>
  </si>
  <si>
    <t>Chelsea</t>
  </si>
  <si>
    <t>dog</t>
  </si>
  <si>
    <t>Goldie</t>
  </si>
  <si>
    <t>Butch</t>
  </si>
  <si>
    <t>Lucky</t>
  </si>
  <si>
    <t>Biskit</t>
  </si>
  <si>
    <t>Bones</t>
  </si>
  <si>
    <t>Portia</t>
  </si>
  <si>
    <t>Walker</t>
  </si>
  <si>
    <t>Daisy</t>
  </si>
  <si>
    <t>Cookie</t>
  </si>
  <si>
    <t>Maddie</t>
  </si>
  <si>
    <t>Bea</t>
  </si>
  <si>
    <t>Mac</t>
  </si>
  <si>
    <t>Marcel</t>
  </si>
  <si>
    <t>Benjamin</t>
  </si>
  <si>
    <t>Shep</t>
  </si>
  <si>
    <t>Bill</t>
  </si>
  <si>
    <t>Joey</t>
  </si>
  <si>
    <t>Pate</t>
  </si>
  <si>
    <t>Maelle</t>
  </si>
  <si>
    <t>Deena</t>
  </si>
  <si>
    <t>Pompom</t>
  </si>
  <si>
    <t>Mallary</t>
  </si>
  <si>
    <t>Freckles</t>
  </si>
  <si>
    <t>Derwin</t>
  </si>
  <si>
    <t>Drake</t>
  </si>
  <si>
    <t>Scoot</t>
  </si>
  <si>
    <t>Weber</t>
  </si>
  <si>
    <t>Miranda</t>
  </si>
  <si>
    <t>Ketchup</t>
  </si>
  <si>
    <t>Gloria</t>
  </si>
  <si>
    <t>Molly</t>
  </si>
  <si>
    <t>Quillson</t>
  </si>
  <si>
    <t>Opal</t>
  </si>
  <si>
    <t>Dizzy</t>
  </si>
  <si>
    <t>Big Top</t>
  </si>
  <si>
    <t>Eloise</t>
  </si>
  <si>
    <t>Margie</t>
  </si>
  <si>
    <t>Paolo</t>
  </si>
  <si>
    <t>Axel</t>
  </si>
  <si>
    <t>Ellie</t>
  </si>
  <si>
    <t>Tucker</t>
  </si>
  <si>
    <t>Tia</t>
  </si>
  <si>
    <t>Chai</t>
  </si>
  <si>
    <t>Cyd</t>
  </si>
  <si>
    <t>Lily</t>
  </si>
  <si>
    <t>Ribbot</t>
  </si>
  <si>
    <t>Frobert</t>
  </si>
  <si>
    <t>Camofrog</t>
  </si>
  <si>
    <t>Drift</t>
  </si>
  <si>
    <t>Wart Jr</t>
  </si>
  <si>
    <t>Puddles</t>
  </si>
  <si>
    <t>Jeremiah</t>
  </si>
  <si>
    <t>Tad</t>
  </si>
  <si>
    <t>Cousteau</t>
  </si>
  <si>
    <t>Huck</t>
  </si>
  <si>
    <t>Prince</t>
  </si>
  <si>
    <t>Jambette</t>
  </si>
  <si>
    <t>Raddle</t>
  </si>
  <si>
    <t>Gigi</t>
  </si>
  <si>
    <t>Croque</t>
  </si>
  <si>
    <t>Diva</t>
  </si>
  <si>
    <t>Henry</t>
  </si>
  <si>
    <t>Chevre</t>
  </si>
  <si>
    <t>Nan</t>
  </si>
  <si>
    <t>Billy</t>
  </si>
  <si>
    <t>Gruff</t>
  </si>
  <si>
    <t>Velma</t>
  </si>
  <si>
    <t>Kidd</t>
  </si>
  <si>
    <t>Pashmina</t>
  </si>
  <si>
    <t>Sherb</t>
  </si>
  <si>
    <t>Cesar</t>
  </si>
  <si>
    <t>Peewee</t>
  </si>
  <si>
    <t>Boone</t>
  </si>
  <si>
    <t>Louie</t>
  </si>
  <si>
    <t>Boyd</t>
  </si>
  <si>
    <t>Violet</t>
  </si>
  <si>
    <t>Al</t>
  </si>
  <si>
    <t>Rocket</t>
  </si>
  <si>
    <t>Hans</t>
  </si>
  <si>
    <t>Rilla</t>
  </si>
  <si>
    <t>Hamlet</t>
  </si>
  <si>
    <t>Graham</t>
  </si>
  <si>
    <t>Rodney</t>
  </si>
  <si>
    <t>Soleil</t>
  </si>
  <si>
    <t>Clay</t>
  </si>
  <si>
    <t>Flurry</t>
  </si>
  <si>
    <t>Hamphrey</t>
  </si>
  <si>
    <t>Rocco</t>
  </si>
  <si>
    <t>Bubbles</t>
  </si>
  <si>
    <t>Bertha</t>
  </si>
  <si>
    <t>Biff</t>
  </si>
  <si>
    <t>Bitty</t>
  </si>
  <si>
    <t>Harry</t>
  </si>
  <si>
    <t>Hippeux</t>
  </si>
  <si>
    <t>Buck</t>
  </si>
  <si>
    <t>Victoria</t>
  </si>
  <si>
    <t>Savannah</t>
  </si>
  <si>
    <t>Elmer</t>
  </si>
  <si>
    <t>Roscoe</t>
  </si>
  <si>
    <t>Winnie</t>
  </si>
  <si>
    <t>Ed</t>
  </si>
  <si>
    <t>Cleo</t>
  </si>
  <si>
    <t>Peaches</t>
  </si>
  <si>
    <t>Annalise</t>
  </si>
  <si>
    <t>Clyde</t>
  </si>
  <si>
    <t>Colton</t>
  </si>
  <si>
    <t>Papi</t>
  </si>
  <si>
    <t>Julian</t>
  </si>
  <si>
    <t>Reneigh</t>
  </si>
  <si>
    <t>Yuka</t>
  </si>
  <si>
    <t>Alice</t>
  </si>
  <si>
    <t>Melba</t>
  </si>
  <si>
    <t>Sydney</t>
  </si>
  <si>
    <t>Gonzo</t>
  </si>
  <si>
    <t>Ozzie</t>
  </si>
  <si>
    <t>Canberra</t>
  </si>
  <si>
    <t>Lyman</t>
  </si>
  <si>
    <t>Eugene</t>
  </si>
  <si>
    <t>Kitt</t>
  </si>
  <si>
    <t>Mathilda</t>
  </si>
  <si>
    <t>Carrie</t>
  </si>
  <si>
    <t>Astrid</t>
  </si>
  <si>
    <t>Sylvia</t>
  </si>
  <si>
    <t>Walt</t>
  </si>
  <si>
    <t>Rooney</t>
  </si>
  <si>
    <t>Marcie</t>
  </si>
  <si>
    <t>Bud</t>
  </si>
  <si>
    <t>Elvis</t>
  </si>
  <si>
    <t>Rex</t>
  </si>
  <si>
    <t>Leopold</t>
  </si>
  <si>
    <t>Mott</t>
  </si>
  <si>
    <t>Rory</t>
  </si>
  <si>
    <t>Lionel</t>
  </si>
  <si>
    <t>Nana</t>
  </si>
  <si>
    <t>Simon</t>
  </si>
  <si>
    <t>Tammi</t>
  </si>
  <si>
    <t>Monty</t>
  </si>
  <si>
    <t>Elise</t>
  </si>
  <si>
    <t>Flip</t>
  </si>
  <si>
    <t>Shari</t>
  </si>
  <si>
    <t>Deli</t>
  </si>
  <si>
    <t>Dora</t>
  </si>
  <si>
    <t>Limberg</t>
  </si>
  <si>
    <t>Bella</t>
  </si>
  <si>
    <t>Bree</t>
  </si>
  <si>
    <t>Samson</t>
  </si>
  <si>
    <t>Rod</t>
  </si>
  <si>
    <t>Candi</t>
  </si>
  <si>
    <t>Rizzo</t>
  </si>
  <si>
    <t>Anicotti</t>
  </si>
  <si>
    <t>Broccolo</t>
  </si>
  <si>
    <t>Moose</t>
  </si>
  <si>
    <t>Bettina</t>
  </si>
  <si>
    <t>Greta</t>
  </si>
  <si>
    <t>Penelope</t>
  </si>
  <si>
    <t>Chadder</t>
  </si>
  <si>
    <t>Octavian</t>
  </si>
  <si>
    <t>Marina</t>
  </si>
  <si>
    <t>Zucker</t>
  </si>
  <si>
    <t>Queenie</t>
  </si>
  <si>
    <t>Gladys</t>
  </si>
  <si>
    <t>Sandy</t>
  </si>
  <si>
    <t>Sprocket</t>
  </si>
  <si>
    <t>Julia</t>
  </si>
  <si>
    <t>Cranston</t>
  </si>
  <si>
    <t>Phil</t>
  </si>
  <si>
    <t>Blanche</t>
  </si>
  <si>
    <t>Flora</t>
  </si>
  <si>
    <t>Phoebe</t>
  </si>
  <si>
    <t>Apollo</t>
  </si>
  <si>
    <t>Amelia</t>
  </si>
  <si>
    <t>Pierce</t>
  </si>
  <si>
    <t>Buzz</t>
  </si>
  <si>
    <t>Avery</t>
  </si>
  <si>
    <t>Frank</t>
  </si>
  <si>
    <t>Sterling</t>
  </si>
  <si>
    <t>Keaton</t>
  </si>
  <si>
    <t>Celia</t>
  </si>
  <si>
    <t>Aurora</t>
  </si>
  <si>
    <t>Roald</t>
  </si>
  <si>
    <t>Cube</t>
  </si>
  <si>
    <t>Hopper</t>
  </si>
  <si>
    <t>Friga</t>
  </si>
  <si>
    <t>Gwen</t>
  </si>
  <si>
    <t>Puck</t>
  </si>
  <si>
    <t>Wade</t>
  </si>
  <si>
    <t>Boomer</t>
  </si>
  <si>
    <t>Iggly</t>
  </si>
  <si>
    <t>Tex</t>
  </si>
  <si>
    <t>Flo</t>
  </si>
  <si>
    <t>Sprinkle</t>
  </si>
  <si>
    <t>pig</t>
  </si>
  <si>
    <t>Curly</t>
  </si>
  <si>
    <t>Truffles</t>
  </si>
  <si>
    <t>Rasher</t>
  </si>
  <si>
    <t>Hugh</t>
  </si>
  <si>
    <t>Lucy</t>
  </si>
  <si>
    <t>Crackle</t>
  </si>
  <si>
    <t>Cobb</t>
  </si>
  <si>
    <t>Boris</t>
  </si>
  <si>
    <t>Maggie</t>
  </si>
  <si>
    <t>Peggy</t>
  </si>
  <si>
    <t>Gala</t>
  </si>
  <si>
    <t>Chops</t>
  </si>
  <si>
    <t>Kevin</t>
  </si>
  <si>
    <t>Pancetti</t>
  </si>
  <si>
    <t>Agnes</t>
  </si>
  <si>
    <t>Bunnie</t>
  </si>
  <si>
    <t>Dotty</t>
  </si>
  <si>
    <t>Coco</t>
  </si>
  <si>
    <t>Snake</t>
  </si>
  <si>
    <t>Gaston</t>
  </si>
  <si>
    <t>Gabi</t>
  </si>
  <si>
    <t>Pippy</t>
  </si>
  <si>
    <t>Tiffany</t>
  </si>
  <si>
    <t>Genji</t>
  </si>
  <si>
    <t>Ruby</t>
  </si>
  <si>
    <t>Doc</t>
  </si>
  <si>
    <t>Claude</t>
  </si>
  <si>
    <t>Francine</t>
  </si>
  <si>
    <t>Chrissy</t>
  </si>
  <si>
    <t>Hopkins</t>
  </si>
  <si>
    <t>O'Hare</t>
  </si>
  <si>
    <t>Carmen</t>
  </si>
  <si>
    <t>Bonbon</t>
  </si>
  <si>
    <t>Cole</t>
  </si>
  <si>
    <t>Mira</t>
  </si>
  <si>
    <t>Toby</t>
  </si>
  <si>
    <t>Tank</t>
  </si>
  <si>
    <t>Rhonda</t>
  </si>
  <si>
    <t>Spike</t>
  </si>
  <si>
    <t>Hornsby</t>
  </si>
  <si>
    <t>Merengue</t>
  </si>
  <si>
    <t>Renée</t>
  </si>
  <si>
    <t>Vesta</t>
  </si>
  <si>
    <t>Baabara</t>
  </si>
  <si>
    <t>Eunice</t>
  </si>
  <si>
    <t>Stella</t>
  </si>
  <si>
    <t>Cashmere</t>
  </si>
  <si>
    <t>Willow</t>
  </si>
  <si>
    <t>Curlos</t>
  </si>
  <si>
    <t>Wendy</t>
  </si>
  <si>
    <t>Timbra</t>
  </si>
  <si>
    <t>Frita</t>
  </si>
  <si>
    <t>Muffy</t>
  </si>
  <si>
    <t>Pietro</t>
  </si>
  <si>
    <t>Étoile</t>
  </si>
  <si>
    <t>Dom</t>
  </si>
  <si>
    <t>Peanut</t>
  </si>
  <si>
    <t>Blaire</t>
  </si>
  <si>
    <t>Filbert</t>
  </si>
  <si>
    <t>Pecan</t>
  </si>
  <si>
    <t>Nibbles</t>
  </si>
  <si>
    <t>Agent S</t>
  </si>
  <si>
    <t>Caroline</t>
  </si>
  <si>
    <t>Sally</t>
  </si>
  <si>
    <t>Static</t>
  </si>
  <si>
    <t>Mint</t>
  </si>
  <si>
    <t>Ricky</t>
  </si>
  <si>
    <t>Cally</t>
  </si>
  <si>
    <t>Tasha</t>
  </si>
  <si>
    <t>Sylvana</t>
  </si>
  <si>
    <t>Poppy</t>
  </si>
  <si>
    <t>Sheldon</t>
  </si>
  <si>
    <t>Marshal</t>
  </si>
  <si>
    <t>Hazel</t>
  </si>
  <si>
    <t>Rolf</t>
  </si>
  <si>
    <t>Rowan</t>
  </si>
  <si>
    <t>Tybalt</t>
  </si>
  <si>
    <t>Bangle</t>
  </si>
  <si>
    <t>Leonardo</t>
  </si>
  <si>
    <t>Claudia</t>
  </si>
  <si>
    <t>Bianca</t>
  </si>
  <si>
    <t>Chief</t>
  </si>
  <si>
    <t>Lobo</t>
  </si>
  <si>
    <t>Wolfgang</t>
  </si>
  <si>
    <t>Whitney</t>
  </si>
  <si>
    <t>Dobie</t>
  </si>
  <si>
    <t>Freya</t>
  </si>
  <si>
    <t>Fang</t>
  </si>
  <si>
    <t>Vivian</t>
  </si>
  <si>
    <t>Skye</t>
  </si>
  <si>
    <t>Kyle</t>
  </si>
  <si>
    <t>Audie</t>
  </si>
  <si>
    <t>anteater</t>
  </si>
  <si>
    <t>bear</t>
  </si>
  <si>
    <t>bird</t>
  </si>
  <si>
    <t>bull</t>
  </si>
  <si>
    <t>bear cub</t>
  </si>
  <si>
    <t>chicken</t>
  </si>
  <si>
    <t>alligator</t>
  </si>
  <si>
    <t>deer</t>
  </si>
  <si>
    <t>duck</t>
  </si>
  <si>
    <t>elephant</t>
  </si>
  <si>
    <t>goat</t>
  </si>
  <si>
    <t>gorilla</t>
  </si>
  <si>
    <t>hamster</t>
  </si>
  <si>
    <t>hippo</t>
  </si>
  <si>
    <t>horse</t>
  </si>
  <si>
    <t>koala</t>
  </si>
  <si>
    <t>kangaroo</t>
  </si>
  <si>
    <t>lion</t>
  </si>
  <si>
    <t>monkey</t>
  </si>
  <si>
    <t>mouse</t>
  </si>
  <si>
    <t>octopus</t>
  </si>
  <si>
    <t>ostrich</t>
  </si>
  <si>
    <t>eagle</t>
  </si>
  <si>
    <t>penguin</t>
  </si>
  <si>
    <t>rabbit</t>
  </si>
  <si>
    <t>rhino</t>
  </si>
  <si>
    <t>sheep</t>
  </si>
  <si>
    <t>squirrel</t>
  </si>
  <si>
    <t>tiger</t>
  </si>
  <si>
    <t>wolf</t>
  </si>
  <si>
    <t>Villager</t>
  </si>
  <si>
    <t>Species</t>
  </si>
  <si>
    <t>Gender</t>
  </si>
  <si>
    <t>Personality</t>
  </si>
  <si>
    <t>Villagers</t>
  </si>
  <si>
    <t>Yes</t>
  </si>
  <si>
    <t>Wart Jr.</t>
  </si>
  <si>
    <t>Jacob</t>
  </si>
  <si>
    <t>Spork</t>
  </si>
  <si>
    <t>Male</t>
  </si>
  <si>
    <t>Uchi</t>
  </si>
  <si>
    <t>Smug</t>
  </si>
  <si>
    <t>Cranky</t>
  </si>
  <si>
    <t>Peppy</t>
  </si>
  <si>
    <t>Female</t>
  </si>
  <si>
    <t>Lazy</t>
  </si>
  <si>
    <t>Normal</t>
  </si>
  <si>
    <t>Jock</t>
  </si>
  <si>
    <t>Available</t>
  </si>
  <si>
    <t>No</t>
  </si>
  <si>
    <t>Megaloceros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</si>
</sst>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0"/>
      <color rgb="FFFF0000"/>
      <name val="Arial"/>
      <family val="2"/>
    </font>
    <font>
      <sz val="5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textRotation="90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8" fillId="0" borderId="0" xfId="0" applyFont="1"/>
    <xf numFmtId="0" fontId="1" fillId="0" borderId="1" xfId="0" applyFont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7" borderId="12" xfId="0" applyFont="1" applyFill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11" fillId="7" borderId="0" xfId="0" applyFont="1" applyFill="1" applyAlignment="1">
      <alignment horizontal="right"/>
    </xf>
    <xf numFmtId="0" fontId="7" fillId="7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2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textRotation="90" wrapText="1"/>
    </xf>
    <xf numFmtId="0" fontId="4" fillId="9" borderId="1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/>
    </xf>
    <xf numFmtId="3" fontId="7" fillId="0" borderId="9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7" fillId="8" borderId="1" xfId="0" applyFont="1" applyFill="1" applyBorder="1" applyAlignment="1" applyProtection="1">
      <alignment horizontal="center"/>
      <protection locked="0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top"/>
    </xf>
  </cellXfs>
  <cellStyles count="1">
    <cellStyle name="Normal" xfId="0" builtinId="0"/>
  </cellStyles>
  <dxfs count="4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rgb="FF92D050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rgb="FF92D050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2107-BDAA-4F47-B0B5-A243C82F771D}">
  <sheetPr>
    <tabColor rgb="FFFFFF99"/>
  </sheetPr>
  <dimension ref="A1:AS8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3" customWidth="1"/>
    <col min="2" max="2" width="24.25" style="2" customWidth="1"/>
    <col min="3" max="3" width="20" style="2" customWidth="1"/>
    <col min="4" max="4" width="10.625" style="3" customWidth="1"/>
    <col min="5" max="5" width="29.625" style="2" customWidth="1"/>
    <col min="6" max="17" width="2.625" style="3" bestFit="1" customWidth="1"/>
    <col min="18" max="18" width="3.875" style="2" customWidth="1"/>
    <col min="19" max="42" width="2.375" style="3" bestFit="1" customWidth="1"/>
    <col min="43" max="44" width="0" style="2" hidden="1" customWidth="1"/>
    <col min="45" max="45" width="9" style="14"/>
    <col min="46" max="16384" width="9" style="2"/>
  </cols>
  <sheetData>
    <row r="1" spans="1:44" ht="21.75" x14ac:dyDescent="0.2">
      <c r="A1" s="4" t="s">
        <v>328</v>
      </c>
      <c r="B1" s="5" t="s">
        <v>42</v>
      </c>
      <c r="C1" s="5" t="s">
        <v>43</v>
      </c>
      <c r="D1" s="4" t="s">
        <v>44</v>
      </c>
      <c r="E1" s="5" t="s">
        <v>45</v>
      </c>
      <c r="F1" s="6" t="str">
        <f>IF(Options!$B$2="Northern","Jan","Jul")</f>
        <v>Jan</v>
      </c>
      <c r="G1" s="6" t="str">
        <f>IF(Options!$B$2="Northern","Feb","Aug")</f>
        <v>Feb</v>
      </c>
      <c r="H1" s="6" t="str">
        <f>IF(Options!$B$2="Northern","Mar","Sep")</f>
        <v>Mar</v>
      </c>
      <c r="I1" s="6" t="str">
        <f>IF(Options!$B$2="Northern","Apr","Oct")</f>
        <v>Apr</v>
      </c>
      <c r="J1" s="6" t="str">
        <f>IF(Options!$B$2="Northern","May","Nov")</f>
        <v>May</v>
      </c>
      <c r="K1" s="6" t="str">
        <f>IF(Options!$B$2="Northern","Jun","Dec")</f>
        <v>Jun</v>
      </c>
      <c r="L1" s="6" t="str">
        <f>IF(Options!$B$2="Northern","Jul","Jan")</f>
        <v>Jul</v>
      </c>
      <c r="M1" s="6" t="str">
        <f>IF(Options!$B$2="Northern","Aug","Feb")</f>
        <v>Aug</v>
      </c>
      <c r="N1" s="6" t="str">
        <f>IF(Options!$B$2="Northern","Sep","Mar")</f>
        <v>Sep</v>
      </c>
      <c r="O1" s="6" t="str">
        <f>IF(Options!$B$2="Northern","Oct","Apr")</f>
        <v>Oct</v>
      </c>
      <c r="P1" s="6" t="str">
        <f>IF(Options!$B$2="Northern","Nov","May")</f>
        <v>Nov</v>
      </c>
      <c r="Q1" s="6" t="str">
        <f>IF(Options!$B$2="Northern","Dec","Jun")</f>
        <v>Dec</v>
      </c>
      <c r="R1" s="4"/>
      <c r="S1" s="7" t="s">
        <v>343</v>
      </c>
      <c r="T1" s="7" t="s">
        <v>344</v>
      </c>
      <c r="U1" s="7" t="s">
        <v>345</v>
      </c>
      <c r="V1" s="7" t="s">
        <v>347</v>
      </c>
      <c r="W1" s="7" t="s">
        <v>348</v>
      </c>
      <c r="X1" s="7" t="s">
        <v>349</v>
      </c>
      <c r="Y1" s="7" t="s">
        <v>350</v>
      </c>
      <c r="Z1" s="7" t="s">
        <v>351</v>
      </c>
      <c r="AA1" s="7" t="s">
        <v>352</v>
      </c>
      <c r="AB1" s="7" t="s">
        <v>353</v>
      </c>
      <c r="AC1" s="7" t="s">
        <v>354</v>
      </c>
      <c r="AD1" s="7" t="s">
        <v>355</v>
      </c>
      <c r="AE1" s="7" t="s">
        <v>356</v>
      </c>
      <c r="AF1" s="7" t="s">
        <v>357</v>
      </c>
      <c r="AG1" s="7" t="s">
        <v>346</v>
      </c>
      <c r="AH1" s="7" t="s">
        <v>358</v>
      </c>
      <c r="AI1" s="7" t="s">
        <v>359</v>
      </c>
      <c r="AJ1" s="7" t="s">
        <v>360</v>
      </c>
      <c r="AK1" s="7" t="s">
        <v>361</v>
      </c>
      <c r="AL1" s="7" t="s">
        <v>362</v>
      </c>
      <c r="AM1" s="7" t="s">
        <v>363</v>
      </c>
      <c r="AN1" s="7" t="s">
        <v>364</v>
      </c>
      <c r="AO1" s="7" t="s">
        <v>365</v>
      </c>
      <c r="AP1" s="7" t="s">
        <v>366</v>
      </c>
      <c r="AQ1" s="5" t="s">
        <v>489</v>
      </c>
      <c r="AR1" s="5" t="s">
        <v>488</v>
      </c>
    </row>
    <row r="2" spans="1:44" x14ac:dyDescent="0.2">
      <c r="A2" s="18"/>
      <c r="B2" s="9" t="s">
        <v>239</v>
      </c>
      <c r="C2" s="10" t="s">
        <v>7</v>
      </c>
      <c r="D2" s="11" t="s">
        <v>329</v>
      </c>
      <c r="E2" s="10" t="s">
        <v>48</v>
      </c>
      <c r="F2" s="12"/>
      <c r="G2" s="12"/>
      <c r="H2" s="12"/>
      <c r="I2" s="12" t="s">
        <v>388</v>
      </c>
      <c r="J2" s="12" t="s">
        <v>388</v>
      </c>
      <c r="K2" s="12" t="s">
        <v>388</v>
      </c>
      <c r="L2" s="12" t="s">
        <v>388</v>
      </c>
      <c r="M2" s="12" t="s">
        <v>388</v>
      </c>
      <c r="N2" s="12" t="s">
        <v>388</v>
      </c>
      <c r="O2" s="12"/>
      <c r="P2" s="12"/>
      <c r="Q2" s="12"/>
      <c r="R2" s="9"/>
      <c r="S2" s="8"/>
      <c r="T2" s="8"/>
      <c r="U2" s="8"/>
      <c r="V2" s="8"/>
      <c r="W2" s="8"/>
      <c r="X2" s="8"/>
      <c r="Y2" s="8"/>
      <c r="Z2" s="8"/>
      <c r="AA2" s="8" t="s">
        <v>388</v>
      </c>
      <c r="AB2" s="8" t="s">
        <v>388</v>
      </c>
      <c r="AC2" s="8" t="s">
        <v>388</v>
      </c>
      <c r="AD2" s="8" t="s">
        <v>388</v>
      </c>
      <c r="AE2" s="8" t="s">
        <v>388</v>
      </c>
      <c r="AF2" s="8" t="s">
        <v>388</v>
      </c>
      <c r="AG2" s="8" t="s">
        <v>388</v>
      </c>
      <c r="AH2" s="8" t="s">
        <v>388</v>
      </c>
      <c r="AI2" s="8" t="s">
        <v>388</v>
      </c>
      <c r="AJ2" s="8"/>
      <c r="AK2" s="8"/>
      <c r="AL2" s="8"/>
      <c r="AM2" s="8"/>
      <c r="AN2" s="8"/>
      <c r="AO2" s="8"/>
      <c r="AP2" s="8"/>
      <c r="AQ2" s="2" t="b">
        <f ca="1">OFFSET($F2,0,MOD(MONTH(TODAY())+IF(Options!$B$2="Northern",0,6)-1,12))&gt;0</f>
        <v>0</v>
      </c>
      <c r="AR2" s="2" t="b">
        <f ca="1">OFFSET($F2,0,MOD(MONTH(TODAY())+IF(Options!$B$2="Northern",0,6),12))&gt;0</f>
        <v>1</v>
      </c>
    </row>
    <row r="3" spans="1:44" x14ac:dyDescent="0.2">
      <c r="A3" s="18"/>
      <c r="B3" s="9" t="s">
        <v>240</v>
      </c>
      <c r="C3" s="10" t="s">
        <v>0</v>
      </c>
      <c r="D3" s="11" t="s">
        <v>3</v>
      </c>
      <c r="E3" s="10" t="s">
        <v>49</v>
      </c>
      <c r="F3" s="8" t="s">
        <v>388</v>
      </c>
      <c r="G3" s="8" t="s">
        <v>388</v>
      </c>
      <c r="H3" s="8" t="s">
        <v>388</v>
      </c>
      <c r="I3" s="8" t="s">
        <v>388</v>
      </c>
      <c r="J3" s="8" t="s">
        <v>388</v>
      </c>
      <c r="K3" s="8" t="s">
        <v>388</v>
      </c>
      <c r="L3" s="8" t="s">
        <v>388</v>
      </c>
      <c r="M3" s="8" t="s">
        <v>388</v>
      </c>
      <c r="N3" s="8" t="s">
        <v>388</v>
      </c>
      <c r="O3" s="8" t="s">
        <v>388</v>
      </c>
      <c r="P3" s="8" t="s">
        <v>388</v>
      </c>
      <c r="Q3" s="8" t="s">
        <v>388</v>
      </c>
      <c r="R3" s="9"/>
      <c r="S3" s="8" t="s">
        <v>388</v>
      </c>
      <c r="T3" s="8" t="s">
        <v>388</v>
      </c>
      <c r="U3" s="8" t="s">
        <v>388</v>
      </c>
      <c r="V3" s="8" t="s">
        <v>388</v>
      </c>
      <c r="W3" s="8" t="s">
        <v>388</v>
      </c>
      <c r="X3" s="8" t="s">
        <v>388</v>
      </c>
      <c r="Y3" s="8" t="s">
        <v>388</v>
      </c>
      <c r="Z3" s="8" t="s">
        <v>388</v>
      </c>
      <c r="AA3" s="8" t="s">
        <v>388</v>
      </c>
      <c r="AB3" s="8" t="s">
        <v>388</v>
      </c>
      <c r="AC3" s="8" t="s">
        <v>388</v>
      </c>
      <c r="AD3" s="8" t="s">
        <v>388</v>
      </c>
      <c r="AE3" s="8" t="s">
        <v>388</v>
      </c>
      <c r="AF3" s="8" t="s">
        <v>388</v>
      </c>
      <c r="AG3" s="8" t="s">
        <v>388</v>
      </c>
      <c r="AH3" s="8" t="s">
        <v>388</v>
      </c>
      <c r="AI3" s="8" t="s">
        <v>388</v>
      </c>
      <c r="AJ3" s="8" t="s">
        <v>388</v>
      </c>
      <c r="AK3" s="8" t="s">
        <v>388</v>
      </c>
      <c r="AL3" s="8" t="s">
        <v>388</v>
      </c>
      <c r="AM3" s="8" t="s">
        <v>388</v>
      </c>
      <c r="AN3" s="8" t="s">
        <v>388</v>
      </c>
      <c r="AO3" s="8" t="s">
        <v>388</v>
      </c>
      <c r="AP3" s="8" t="s">
        <v>388</v>
      </c>
      <c r="AQ3" s="2" t="b">
        <f ca="1">OFFSET($F3,0,MOD(MONTH(TODAY())+IF(Options!$B$2="Northern",0,6)-1,12))&gt;0</f>
        <v>1</v>
      </c>
      <c r="AR3" s="2" t="b">
        <f ca="1">OFFSET($F3,0,MOD(MONTH(TODAY())+IF(Options!$B$2="Northern",0,6),12))&gt;0</f>
        <v>1</v>
      </c>
    </row>
    <row r="4" spans="1:44" x14ac:dyDescent="0.2">
      <c r="A4" s="18"/>
      <c r="B4" s="9" t="s">
        <v>241</v>
      </c>
      <c r="C4" s="10" t="s">
        <v>7</v>
      </c>
      <c r="D4" s="11" t="s">
        <v>330</v>
      </c>
      <c r="E4" s="13" t="s">
        <v>342</v>
      </c>
      <c r="F4" s="8"/>
      <c r="G4" s="8"/>
      <c r="H4" s="8"/>
      <c r="I4" s="8" t="s">
        <v>388</v>
      </c>
      <c r="J4" s="8" t="s">
        <v>388</v>
      </c>
      <c r="K4" s="8" t="s">
        <v>388</v>
      </c>
      <c r="L4" s="8" t="s">
        <v>388</v>
      </c>
      <c r="M4" s="8" t="s">
        <v>388</v>
      </c>
      <c r="N4" s="8" t="s">
        <v>388</v>
      </c>
      <c r="O4" s="8"/>
      <c r="P4" s="8"/>
      <c r="Q4" s="8"/>
      <c r="R4" s="9"/>
      <c r="S4" s="8" t="s">
        <v>388</v>
      </c>
      <c r="T4" s="8" t="s">
        <v>388</v>
      </c>
      <c r="U4" s="8" t="s">
        <v>388</v>
      </c>
      <c r="V4" s="8" t="s">
        <v>388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 t="s">
        <v>388</v>
      </c>
      <c r="AM4" s="8" t="s">
        <v>388</v>
      </c>
      <c r="AN4" s="8" t="s">
        <v>388</v>
      </c>
      <c r="AO4" s="8" t="s">
        <v>388</v>
      </c>
      <c r="AP4" s="8" t="s">
        <v>388</v>
      </c>
      <c r="AQ4" s="2" t="b">
        <f ca="1">OFFSET($F4,0,MOD(MONTH(TODAY())+IF(Options!$B$2="Northern",0,6)-1,12))&gt;0</f>
        <v>0</v>
      </c>
      <c r="AR4" s="2" t="b">
        <f ca="1">OFFSET($F4,0,MOD(MONTH(TODAY())+IF(Options!$B$2="Northern",0,6),12))&gt;0</f>
        <v>1</v>
      </c>
    </row>
    <row r="5" spans="1:44" x14ac:dyDescent="0.2">
      <c r="A5" s="18"/>
      <c r="B5" s="9" t="s">
        <v>242</v>
      </c>
      <c r="C5" s="10" t="s">
        <v>0</v>
      </c>
      <c r="D5" s="11" t="s">
        <v>3</v>
      </c>
      <c r="E5" s="10" t="s">
        <v>50</v>
      </c>
      <c r="F5" s="8" t="s">
        <v>388</v>
      </c>
      <c r="G5" s="8" t="s">
        <v>388</v>
      </c>
      <c r="H5" s="8" t="s">
        <v>388</v>
      </c>
      <c r="I5" s="8" t="s">
        <v>388</v>
      </c>
      <c r="J5" s="8" t="s">
        <v>388</v>
      </c>
      <c r="K5" s="8" t="s">
        <v>388</v>
      </c>
      <c r="L5" s="8" t="s">
        <v>388</v>
      </c>
      <c r="M5" s="8" t="s">
        <v>388</v>
      </c>
      <c r="N5" s="8" t="s">
        <v>388</v>
      </c>
      <c r="O5" s="8" t="s">
        <v>388</v>
      </c>
      <c r="P5" s="8" t="s">
        <v>388</v>
      </c>
      <c r="Q5" s="8" t="s">
        <v>388</v>
      </c>
      <c r="R5" s="9"/>
      <c r="S5" s="8" t="s">
        <v>388</v>
      </c>
      <c r="T5" s="8" t="s">
        <v>388</v>
      </c>
      <c r="U5" s="8" t="s">
        <v>388</v>
      </c>
      <c r="V5" s="8" t="s">
        <v>388</v>
      </c>
      <c r="W5" s="8" t="s">
        <v>388</v>
      </c>
      <c r="X5" s="8" t="s">
        <v>388</v>
      </c>
      <c r="Y5" s="8" t="s">
        <v>388</v>
      </c>
      <c r="Z5" s="8" t="s">
        <v>388</v>
      </c>
      <c r="AA5" s="8" t="s">
        <v>388</v>
      </c>
      <c r="AB5" s="8" t="s">
        <v>388</v>
      </c>
      <c r="AC5" s="8" t="s">
        <v>388</v>
      </c>
      <c r="AD5" s="8" t="s">
        <v>388</v>
      </c>
      <c r="AE5" s="8" t="s">
        <v>388</v>
      </c>
      <c r="AF5" s="8" t="s">
        <v>388</v>
      </c>
      <c r="AG5" s="8" t="s">
        <v>388</v>
      </c>
      <c r="AH5" s="8" t="s">
        <v>388</v>
      </c>
      <c r="AI5" s="8" t="s">
        <v>388</v>
      </c>
      <c r="AJ5" s="8" t="s">
        <v>388</v>
      </c>
      <c r="AK5" s="8" t="s">
        <v>388</v>
      </c>
      <c r="AL5" s="8" t="s">
        <v>388</v>
      </c>
      <c r="AM5" s="8" t="s">
        <v>388</v>
      </c>
      <c r="AN5" s="8" t="s">
        <v>388</v>
      </c>
      <c r="AO5" s="8" t="s">
        <v>388</v>
      </c>
      <c r="AP5" s="8" t="s">
        <v>388</v>
      </c>
      <c r="AQ5" s="2" t="b">
        <f ca="1">OFFSET($F5,0,MOD(MONTH(TODAY())+IF(Options!$B$2="Northern",0,6)-1,12))&gt;0</f>
        <v>1</v>
      </c>
      <c r="AR5" s="2" t="b">
        <f ca="1">OFFSET($F5,0,MOD(MONTH(TODAY())+IF(Options!$B$2="Northern",0,6),12))&gt;0</f>
        <v>1</v>
      </c>
    </row>
    <row r="6" spans="1:44" x14ac:dyDescent="0.2">
      <c r="A6" s="18"/>
      <c r="B6" s="9" t="s">
        <v>243</v>
      </c>
      <c r="C6" s="10" t="s">
        <v>24</v>
      </c>
      <c r="D6" s="11" t="s">
        <v>329</v>
      </c>
      <c r="E6" s="10" t="s">
        <v>51</v>
      </c>
      <c r="F6" s="8"/>
      <c r="G6" s="8"/>
      <c r="H6" s="12"/>
      <c r="I6" s="12"/>
      <c r="J6" s="12" t="s">
        <v>388</v>
      </c>
      <c r="K6" s="12" t="s">
        <v>388</v>
      </c>
      <c r="L6" s="12" t="s">
        <v>388</v>
      </c>
      <c r="M6" s="12" t="s">
        <v>388</v>
      </c>
      <c r="N6" s="12" t="s">
        <v>388</v>
      </c>
      <c r="O6" s="12" t="s">
        <v>388</v>
      </c>
      <c r="P6" s="12"/>
      <c r="Q6" s="8"/>
      <c r="R6" s="9"/>
      <c r="S6" s="8"/>
      <c r="T6" s="8"/>
      <c r="U6" s="8"/>
      <c r="V6" s="8"/>
      <c r="W6" s="8"/>
      <c r="X6" s="8"/>
      <c r="Y6" s="8"/>
      <c r="Z6" s="8"/>
      <c r="AA6" s="8" t="s">
        <v>388</v>
      </c>
      <c r="AB6" s="8" t="s">
        <v>388</v>
      </c>
      <c r="AC6" s="8" t="s">
        <v>388</v>
      </c>
      <c r="AD6" s="8" t="s">
        <v>388</v>
      </c>
      <c r="AE6" s="8" t="s">
        <v>388</v>
      </c>
      <c r="AF6" s="8" t="s">
        <v>388</v>
      </c>
      <c r="AG6" s="8" t="s">
        <v>388</v>
      </c>
      <c r="AH6" s="8" t="s">
        <v>388</v>
      </c>
      <c r="AI6" s="8" t="s">
        <v>388</v>
      </c>
      <c r="AJ6" s="8"/>
      <c r="AK6" s="8"/>
      <c r="AL6" s="8"/>
      <c r="AM6" s="8"/>
      <c r="AN6" s="8"/>
      <c r="AO6" s="8"/>
      <c r="AP6" s="8"/>
      <c r="AQ6" s="2" t="b">
        <f ca="1">OFFSET($F6,0,MOD(MONTH(TODAY())+IF(Options!$B$2="Northern",0,6)-1,12))&gt;0</f>
        <v>0</v>
      </c>
      <c r="AR6" s="2" t="b">
        <f ca="1">OFFSET($F6,0,MOD(MONTH(TODAY())+IF(Options!$B$2="Northern",0,6),12))&gt;0</f>
        <v>0</v>
      </c>
    </row>
    <row r="7" spans="1:44" x14ac:dyDescent="0.2">
      <c r="A7" s="18"/>
      <c r="B7" s="9" t="s">
        <v>244</v>
      </c>
      <c r="C7" s="10" t="s">
        <v>52</v>
      </c>
      <c r="D7" s="11" t="s">
        <v>331</v>
      </c>
      <c r="E7" s="10" t="s">
        <v>53</v>
      </c>
      <c r="F7" s="12"/>
      <c r="G7" s="12"/>
      <c r="H7" s="12"/>
      <c r="I7" s="12"/>
      <c r="J7" s="12"/>
      <c r="K7" s="12"/>
      <c r="L7" s="12"/>
      <c r="M7" s="12"/>
      <c r="N7" s="12" t="s">
        <v>388</v>
      </c>
      <c r="O7" s="12" t="s">
        <v>388</v>
      </c>
      <c r="P7" s="12"/>
      <c r="Q7" s="12"/>
      <c r="R7" s="9"/>
      <c r="S7" s="8" t="s">
        <v>388</v>
      </c>
      <c r="T7" s="8" t="s">
        <v>388</v>
      </c>
      <c r="U7" s="8" t="s">
        <v>388</v>
      </c>
      <c r="V7" s="8" t="s">
        <v>388</v>
      </c>
      <c r="W7" s="8" t="s">
        <v>388</v>
      </c>
      <c r="X7" s="8" t="s">
        <v>388</v>
      </c>
      <c r="Y7" s="8" t="s">
        <v>388</v>
      </c>
      <c r="Z7" s="8" t="s">
        <v>388</v>
      </c>
      <c r="AA7" s="8"/>
      <c r="AB7" s="8"/>
      <c r="AC7" s="8"/>
      <c r="AD7" s="8"/>
      <c r="AE7" s="8"/>
      <c r="AF7" s="8"/>
      <c r="AG7" s="8"/>
      <c r="AH7" s="8"/>
      <c r="AI7" s="8"/>
      <c r="AJ7" s="8" t="s">
        <v>388</v>
      </c>
      <c r="AK7" s="8" t="s">
        <v>388</v>
      </c>
      <c r="AL7" s="8" t="s">
        <v>388</v>
      </c>
      <c r="AM7" s="8" t="s">
        <v>388</v>
      </c>
      <c r="AN7" s="8" t="s">
        <v>388</v>
      </c>
      <c r="AO7" s="8" t="s">
        <v>388</v>
      </c>
      <c r="AP7" s="8" t="s">
        <v>388</v>
      </c>
      <c r="AQ7" s="2" t="b">
        <f ca="1">OFFSET($F7,0,MOD(MONTH(TODAY())+IF(Options!$B$2="Northern",0,6)-1,12))&gt;0</f>
        <v>0</v>
      </c>
      <c r="AR7" s="2" t="b">
        <f ca="1">OFFSET($F7,0,MOD(MONTH(TODAY())+IF(Options!$B$2="Northern",0,6),12))&gt;0</f>
        <v>0</v>
      </c>
    </row>
    <row r="8" spans="1:44" x14ac:dyDescent="0.2">
      <c r="A8" s="18"/>
      <c r="B8" s="9" t="s">
        <v>245</v>
      </c>
      <c r="C8" s="10" t="s">
        <v>46</v>
      </c>
      <c r="D8" s="11" t="s">
        <v>3</v>
      </c>
      <c r="E8" s="13" t="s">
        <v>342</v>
      </c>
      <c r="F8" s="8"/>
      <c r="G8" s="8"/>
      <c r="H8" s="8"/>
      <c r="I8" s="8"/>
      <c r="J8" s="8"/>
      <c r="K8" s="8"/>
      <c r="L8" s="8" t="s">
        <v>388</v>
      </c>
      <c r="M8" s="8" t="s">
        <v>388</v>
      </c>
      <c r="N8" s="8"/>
      <c r="O8" s="8"/>
      <c r="P8" s="8"/>
      <c r="Q8" s="8"/>
      <c r="R8" s="9"/>
      <c r="S8" s="8" t="s">
        <v>388</v>
      </c>
      <c r="T8" s="8" t="s">
        <v>388</v>
      </c>
      <c r="U8" s="8" t="s">
        <v>388</v>
      </c>
      <c r="V8" s="8" t="s">
        <v>388</v>
      </c>
      <c r="W8" s="8" t="s">
        <v>388</v>
      </c>
      <c r="X8" s="8" t="s">
        <v>388</v>
      </c>
      <c r="Y8" s="8" t="s">
        <v>388</v>
      </c>
      <c r="Z8" s="8" t="s">
        <v>388</v>
      </c>
      <c r="AA8" s="8" t="s">
        <v>388</v>
      </c>
      <c r="AB8" s="8" t="s">
        <v>388</v>
      </c>
      <c r="AC8" s="8" t="s">
        <v>388</v>
      </c>
      <c r="AD8" s="8" t="s">
        <v>388</v>
      </c>
      <c r="AE8" s="8" t="s">
        <v>388</v>
      </c>
      <c r="AF8" s="8" t="s">
        <v>388</v>
      </c>
      <c r="AG8" s="8" t="s">
        <v>388</v>
      </c>
      <c r="AH8" s="8" t="s">
        <v>388</v>
      </c>
      <c r="AI8" s="8" t="s">
        <v>388</v>
      </c>
      <c r="AJ8" s="8" t="s">
        <v>388</v>
      </c>
      <c r="AK8" s="8" t="s">
        <v>388</v>
      </c>
      <c r="AL8" s="8" t="s">
        <v>388</v>
      </c>
      <c r="AM8" s="8" t="s">
        <v>388</v>
      </c>
      <c r="AN8" s="8" t="s">
        <v>388</v>
      </c>
      <c r="AO8" s="8" t="s">
        <v>388</v>
      </c>
      <c r="AP8" s="8" t="s">
        <v>388</v>
      </c>
      <c r="AQ8" s="2" t="b">
        <f ca="1">OFFSET($F8,0,MOD(MONTH(TODAY())+IF(Options!$B$2="Northern",0,6)-1,12))&gt;0</f>
        <v>0</v>
      </c>
      <c r="AR8" s="2" t="b">
        <f ca="1">OFFSET($F8,0,MOD(MONTH(TODAY())+IF(Options!$B$2="Northern",0,6),12))&gt;0</f>
        <v>0</v>
      </c>
    </row>
    <row r="9" spans="1:44" x14ac:dyDescent="0.2">
      <c r="A9" s="18"/>
      <c r="B9" s="9" t="s">
        <v>246</v>
      </c>
      <c r="C9" s="10" t="s">
        <v>46</v>
      </c>
      <c r="D9" s="11" t="s">
        <v>329</v>
      </c>
      <c r="E9" s="10" t="s">
        <v>54</v>
      </c>
      <c r="F9" s="8"/>
      <c r="G9" s="8"/>
      <c r="H9" s="8"/>
      <c r="I9" s="8"/>
      <c r="J9" s="8"/>
      <c r="K9" s="8"/>
      <c r="L9" s="8" t="s">
        <v>388</v>
      </c>
      <c r="M9" s="8" t="s">
        <v>388</v>
      </c>
      <c r="N9" s="8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8"/>
      <c r="AA9" s="8" t="s">
        <v>388</v>
      </c>
      <c r="AB9" s="8" t="s">
        <v>388</v>
      </c>
      <c r="AC9" s="8" t="s">
        <v>388</v>
      </c>
      <c r="AD9" s="8" t="s">
        <v>388</v>
      </c>
      <c r="AE9" s="8" t="s">
        <v>388</v>
      </c>
      <c r="AF9" s="8" t="s">
        <v>388</v>
      </c>
      <c r="AG9" s="8" t="s">
        <v>388</v>
      </c>
      <c r="AH9" s="8" t="s">
        <v>388</v>
      </c>
      <c r="AI9" s="8" t="s">
        <v>388</v>
      </c>
      <c r="AJ9" s="8"/>
      <c r="AK9" s="8"/>
      <c r="AL9" s="8"/>
      <c r="AM9" s="8"/>
      <c r="AN9" s="8"/>
      <c r="AO9" s="8"/>
      <c r="AP9" s="8"/>
      <c r="AQ9" s="2" t="b">
        <f ca="1">OFFSET($F9,0,MOD(MONTH(TODAY())+IF(Options!$B$2="Northern",0,6)-1,12))&gt;0</f>
        <v>0</v>
      </c>
      <c r="AR9" s="2" t="b">
        <f ca="1">OFFSET($F9,0,MOD(MONTH(TODAY())+IF(Options!$B$2="Northern",0,6),12))&gt;0</f>
        <v>0</v>
      </c>
    </row>
    <row r="10" spans="1:44" x14ac:dyDescent="0.2">
      <c r="A10" s="18"/>
      <c r="B10" s="9" t="s">
        <v>247</v>
      </c>
      <c r="C10" s="10" t="s">
        <v>55</v>
      </c>
      <c r="D10" s="11" t="s">
        <v>655</v>
      </c>
      <c r="E10" s="10" t="s">
        <v>56</v>
      </c>
      <c r="F10" s="8" t="s">
        <v>388</v>
      </c>
      <c r="G10" s="8" t="s">
        <v>388</v>
      </c>
      <c r="H10" s="8" t="s">
        <v>388</v>
      </c>
      <c r="I10" s="8" t="s">
        <v>388</v>
      </c>
      <c r="J10" s="8" t="s">
        <v>388</v>
      </c>
      <c r="K10" s="8" t="s">
        <v>388</v>
      </c>
      <c r="L10" s="8"/>
      <c r="M10" s="8"/>
      <c r="N10" s="8" t="s">
        <v>388</v>
      </c>
      <c r="O10" s="8" t="s">
        <v>388</v>
      </c>
      <c r="P10" s="8" t="s">
        <v>388</v>
      </c>
      <c r="Q10" s="8" t="s">
        <v>388</v>
      </c>
      <c r="R10" s="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>
        <v>388</v>
      </c>
      <c r="AJ10" s="8" t="s">
        <v>388</v>
      </c>
      <c r="AK10" s="8" t="s">
        <v>388</v>
      </c>
      <c r="AL10" s="8" t="s">
        <v>388</v>
      </c>
      <c r="AM10" s="8" t="s">
        <v>388</v>
      </c>
      <c r="AN10" s="8" t="s">
        <v>388</v>
      </c>
      <c r="AO10" s="8" t="s">
        <v>388</v>
      </c>
      <c r="AP10" s="8"/>
      <c r="AQ10" s="2" t="b">
        <f ca="1">OFFSET($F10,0,MOD(MONTH(TODAY())+IF(Options!$B$2="Northern",0,6)-1,12))&gt;0</f>
        <v>1</v>
      </c>
      <c r="AR10" s="2" t="b">
        <f ca="1">OFFSET($F10,0,MOD(MONTH(TODAY())+IF(Options!$B$2="Northern",0,6),12))&gt;0</f>
        <v>1</v>
      </c>
    </row>
    <row r="11" spans="1:44" x14ac:dyDescent="0.2">
      <c r="A11" s="18"/>
      <c r="B11" s="9" t="s">
        <v>248</v>
      </c>
      <c r="C11" s="10" t="s">
        <v>46</v>
      </c>
      <c r="D11" s="11" t="s">
        <v>3</v>
      </c>
      <c r="E11" s="10" t="s">
        <v>57</v>
      </c>
      <c r="F11" s="8"/>
      <c r="G11" s="8"/>
      <c r="H11" s="8"/>
      <c r="I11" s="8"/>
      <c r="J11" s="8"/>
      <c r="K11" s="8"/>
      <c r="L11" s="8" t="s">
        <v>388</v>
      </c>
      <c r="M11" s="8" t="s">
        <v>388</v>
      </c>
      <c r="N11" s="8"/>
      <c r="O11" s="8"/>
      <c r="P11" s="8"/>
      <c r="Q11" s="8"/>
      <c r="R11" s="9"/>
      <c r="S11" s="8" t="s">
        <v>388</v>
      </c>
      <c r="T11" s="8" t="s">
        <v>388</v>
      </c>
      <c r="U11" s="8" t="s">
        <v>388</v>
      </c>
      <c r="V11" s="8" t="s">
        <v>388</v>
      </c>
      <c r="W11" s="8" t="s">
        <v>388</v>
      </c>
      <c r="X11" s="8" t="s">
        <v>388</v>
      </c>
      <c r="Y11" s="8" t="s">
        <v>388</v>
      </c>
      <c r="Z11" s="8" t="s">
        <v>388</v>
      </c>
      <c r="AA11" s="8" t="s">
        <v>388</v>
      </c>
      <c r="AB11" s="8" t="s">
        <v>388</v>
      </c>
      <c r="AC11" s="8" t="s">
        <v>388</v>
      </c>
      <c r="AD11" s="8" t="s">
        <v>388</v>
      </c>
      <c r="AE11" s="8" t="s">
        <v>388</v>
      </c>
      <c r="AF11" s="8" t="s">
        <v>388</v>
      </c>
      <c r="AG11" s="8" t="s">
        <v>388</v>
      </c>
      <c r="AH11" s="8" t="s">
        <v>388</v>
      </c>
      <c r="AI11" s="8" t="s">
        <v>388</v>
      </c>
      <c r="AJ11" s="8" t="s">
        <v>388</v>
      </c>
      <c r="AK11" s="8" t="s">
        <v>388</v>
      </c>
      <c r="AL11" s="8" t="s">
        <v>388</v>
      </c>
      <c r="AM11" s="8" t="s">
        <v>388</v>
      </c>
      <c r="AN11" s="8" t="s">
        <v>388</v>
      </c>
      <c r="AO11" s="8" t="s">
        <v>388</v>
      </c>
      <c r="AP11" s="8" t="s">
        <v>388</v>
      </c>
      <c r="AQ11" s="2" t="b">
        <f ca="1">OFFSET($F11,0,MOD(MONTH(TODAY())+IF(Options!$B$2="Northern",0,6)-1,12))&gt;0</f>
        <v>0</v>
      </c>
      <c r="AR11" s="2" t="b">
        <f ca="1">OFFSET($F11,0,MOD(MONTH(TODAY())+IF(Options!$B$2="Northern",0,6),12))&gt;0</f>
        <v>0</v>
      </c>
    </row>
    <row r="12" spans="1:44" x14ac:dyDescent="0.2">
      <c r="A12" s="18"/>
      <c r="B12" s="9" t="s">
        <v>249</v>
      </c>
      <c r="C12" s="10" t="s">
        <v>0</v>
      </c>
      <c r="D12" s="11" t="s">
        <v>3</v>
      </c>
      <c r="E12" s="10" t="s">
        <v>58</v>
      </c>
      <c r="F12" s="8" t="s">
        <v>388</v>
      </c>
      <c r="G12" s="8" t="s">
        <v>388</v>
      </c>
      <c r="H12" s="8" t="s">
        <v>388</v>
      </c>
      <c r="I12" s="8" t="s">
        <v>388</v>
      </c>
      <c r="J12" s="8" t="s">
        <v>388</v>
      </c>
      <c r="K12" s="8" t="s">
        <v>388</v>
      </c>
      <c r="L12" s="8" t="s">
        <v>388</v>
      </c>
      <c r="M12" s="8" t="s">
        <v>388</v>
      </c>
      <c r="N12" s="8" t="s">
        <v>388</v>
      </c>
      <c r="O12" s="8" t="s">
        <v>388</v>
      </c>
      <c r="P12" s="8" t="s">
        <v>388</v>
      </c>
      <c r="Q12" s="8" t="s">
        <v>388</v>
      </c>
      <c r="R12" s="9"/>
      <c r="S12" s="8" t="s">
        <v>388</v>
      </c>
      <c r="T12" s="8" t="s">
        <v>388</v>
      </c>
      <c r="U12" s="8" t="s">
        <v>388</v>
      </c>
      <c r="V12" s="8" t="s">
        <v>388</v>
      </c>
      <c r="W12" s="8" t="s">
        <v>388</v>
      </c>
      <c r="X12" s="8" t="s">
        <v>388</v>
      </c>
      <c r="Y12" s="8" t="s">
        <v>388</v>
      </c>
      <c r="Z12" s="8" t="s">
        <v>388</v>
      </c>
      <c r="AA12" s="8" t="s">
        <v>388</v>
      </c>
      <c r="AB12" s="8" t="s">
        <v>388</v>
      </c>
      <c r="AC12" s="8" t="s">
        <v>388</v>
      </c>
      <c r="AD12" s="8" t="s">
        <v>388</v>
      </c>
      <c r="AE12" s="8" t="s">
        <v>388</v>
      </c>
      <c r="AF12" s="8" t="s">
        <v>388</v>
      </c>
      <c r="AG12" s="8" t="s">
        <v>388</v>
      </c>
      <c r="AH12" s="8" t="s">
        <v>388</v>
      </c>
      <c r="AI12" s="8" t="s">
        <v>388</v>
      </c>
      <c r="AJ12" s="8" t="s">
        <v>388</v>
      </c>
      <c r="AK12" s="8" t="s">
        <v>388</v>
      </c>
      <c r="AL12" s="8" t="s">
        <v>388</v>
      </c>
      <c r="AM12" s="8" t="s">
        <v>388</v>
      </c>
      <c r="AN12" s="8" t="s">
        <v>388</v>
      </c>
      <c r="AO12" s="8" t="s">
        <v>388</v>
      </c>
      <c r="AP12" s="8" t="s">
        <v>388</v>
      </c>
      <c r="AQ12" s="2" t="b">
        <f ca="1">OFFSET($F12,0,MOD(MONTH(TODAY())+IF(Options!$B$2="Northern",0,6)-1,12))&gt;0</f>
        <v>1</v>
      </c>
      <c r="AR12" s="2" t="b">
        <f ca="1">OFFSET($F12,0,MOD(MONTH(TODAY())+IF(Options!$B$2="Northern",0,6),12))&gt;0</f>
        <v>1</v>
      </c>
    </row>
    <row r="13" spans="1:44" x14ac:dyDescent="0.2">
      <c r="A13" s="18"/>
      <c r="B13" s="9" t="s">
        <v>250</v>
      </c>
      <c r="C13" s="10" t="s">
        <v>39</v>
      </c>
      <c r="D13" s="11" t="s">
        <v>332</v>
      </c>
      <c r="E13" s="13" t="s">
        <v>59</v>
      </c>
      <c r="F13" s="8"/>
      <c r="G13" s="8"/>
      <c r="H13" s="8"/>
      <c r="I13" s="8" t="s">
        <v>388</v>
      </c>
      <c r="J13" s="8" t="s">
        <v>388</v>
      </c>
      <c r="K13" s="8" t="s">
        <v>388</v>
      </c>
      <c r="L13" s="8" t="s">
        <v>388</v>
      </c>
      <c r="M13" s="8" t="s">
        <v>388</v>
      </c>
      <c r="N13" s="8"/>
      <c r="O13" s="8"/>
      <c r="P13" s="8"/>
      <c r="Q13" s="8"/>
      <c r="R13" s="9"/>
      <c r="S13" s="8"/>
      <c r="T13" s="8"/>
      <c r="U13" s="8"/>
      <c r="V13" s="8"/>
      <c r="W13" s="8" t="s">
        <v>388</v>
      </c>
      <c r="X13" s="8" t="s">
        <v>388</v>
      </c>
      <c r="Y13" s="8" t="s">
        <v>388</v>
      </c>
      <c r="Z13" s="8" t="s">
        <v>388</v>
      </c>
      <c r="AA13" s="8" t="s">
        <v>388</v>
      </c>
      <c r="AB13" s="8" t="s">
        <v>388</v>
      </c>
      <c r="AC13" s="8" t="s">
        <v>388</v>
      </c>
      <c r="AD13" s="8" t="s">
        <v>388</v>
      </c>
      <c r="AE13" s="8" t="s">
        <v>388</v>
      </c>
      <c r="AF13" s="8" t="s">
        <v>388</v>
      </c>
      <c r="AG13" s="8" t="s">
        <v>388</v>
      </c>
      <c r="AH13" s="8" t="s">
        <v>388</v>
      </c>
      <c r="AI13" s="8" t="s">
        <v>388</v>
      </c>
      <c r="AJ13" s="8" t="s">
        <v>388</v>
      </c>
      <c r="AK13" s="8" t="s">
        <v>388</v>
      </c>
      <c r="AL13" s="8"/>
      <c r="AM13" s="8"/>
      <c r="AN13" s="8"/>
      <c r="AO13" s="8"/>
      <c r="AP13" s="8"/>
      <c r="AQ13" s="2" t="b">
        <f ca="1">OFFSET($F13,0,MOD(MONTH(TODAY())+IF(Options!$B$2="Northern",0,6)-1,12))&gt;0</f>
        <v>0</v>
      </c>
      <c r="AR13" s="2" t="b">
        <f ca="1">OFFSET($F13,0,MOD(MONTH(TODAY())+IF(Options!$B$2="Northern",0,6),12))&gt;0</f>
        <v>1</v>
      </c>
    </row>
    <row r="14" spans="1:44" x14ac:dyDescent="0.2">
      <c r="A14" s="18"/>
      <c r="B14" s="9" t="s">
        <v>251</v>
      </c>
      <c r="C14" s="10" t="s">
        <v>55</v>
      </c>
      <c r="D14" s="11" t="s">
        <v>332</v>
      </c>
      <c r="E14" s="10" t="s">
        <v>48</v>
      </c>
      <c r="F14" s="8" t="s">
        <v>388</v>
      </c>
      <c r="G14" s="8" t="s">
        <v>388</v>
      </c>
      <c r="H14" s="8" t="s">
        <v>388</v>
      </c>
      <c r="I14" s="8" t="s">
        <v>388</v>
      </c>
      <c r="J14" s="8" t="s">
        <v>388</v>
      </c>
      <c r="K14" s="8" t="s">
        <v>388</v>
      </c>
      <c r="L14" s="8"/>
      <c r="M14" s="8"/>
      <c r="N14" s="8" t="s">
        <v>388</v>
      </c>
      <c r="O14" s="8" t="s">
        <v>388</v>
      </c>
      <c r="P14" s="8" t="s">
        <v>388</v>
      </c>
      <c r="Q14" s="8" t="s">
        <v>388</v>
      </c>
      <c r="R14" s="9"/>
      <c r="S14" s="8"/>
      <c r="T14" s="8"/>
      <c r="U14" s="8"/>
      <c r="V14" s="8"/>
      <c r="W14" s="8" t="s">
        <v>388</v>
      </c>
      <c r="X14" s="8" t="s">
        <v>388</v>
      </c>
      <c r="Y14" s="8" t="s">
        <v>388</v>
      </c>
      <c r="Z14" s="8" t="s">
        <v>388</v>
      </c>
      <c r="AA14" s="8" t="s">
        <v>388</v>
      </c>
      <c r="AB14" s="8" t="s">
        <v>388</v>
      </c>
      <c r="AC14" s="8" t="s">
        <v>388</v>
      </c>
      <c r="AD14" s="8" t="s">
        <v>388</v>
      </c>
      <c r="AE14" s="8" t="s">
        <v>388</v>
      </c>
      <c r="AF14" s="8" t="s">
        <v>388</v>
      </c>
      <c r="AG14" s="8" t="s">
        <v>388</v>
      </c>
      <c r="AH14" s="8" t="s">
        <v>388</v>
      </c>
      <c r="AI14" s="8" t="s">
        <v>388</v>
      </c>
      <c r="AJ14" s="8" t="s">
        <v>388</v>
      </c>
      <c r="AK14" s="8" t="s">
        <v>388</v>
      </c>
      <c r="AL14" s="8"/>
      <c r="AM14" s="8"/>
      <c r="AN14" s="8"/>
      <c r="AO14" s="8"/>
      <c r="AP14" s="8"/>
      <c r="AQ14" s="2" t="b">
        <f ca="1">OFFSET($F14,0,MOD(MONTH(TODAY())+IF(Options!$B$2="Northern",0,6)-1,12))&gt;0</f>
        <v>1</v>
      </c>
      <c r="AR14" s="2" t="b">
        <f ca="1">OFFSET($F14,0,MOD(MONTH(TODAY())+IF(Options!$B$2="Northern",0,6),12))&gt;0</f>
        <v>1</v>
      </c>
    </row>
    <row r="15" spans="1:44" x14ac:dyDescent="0.2">
      <c r="A15" s="18"/>
      <c r="B15" s="9" t="s">
        <v>252</v>
      </c>
      <c r="C15" s="10" t="s">
        <v>36</v>
      </c>
      <c r="D15" s="11" t="s">
        <v>331</v>
      </c>
      <c r="E15" s="10" t="s">
        <v>53</v>
      </c>
      <c r="F15" s="8"/>
      <c r="G15" s="8"/>
      <c r="H15" s="8"/>
      <c r="I15" s="8"/>
      <c r="J15" s="8"/>
      <c r="K15" s="8"/>
      <c r="L15" s="8"/>
      <c r="M15" s="8"/>
      <c r="N15" s="8" t="s">
        <v>388</v>
      </c>
      <c r="O15" s="8" t="s">
        <v>388</v>
      </c>
      <c r="P15" s="8" t="s">
        <v>388</v>
      </c>
      <c r="Q15" s="8"/>
      <c r="R15" s="9"/>
      <c r="S15" s="8" t="s">
        <v>388</v>
      </c>
      <c r="T15" s="8" t="s">
        <v>388</v>
      </c>
      <c r="U15" s="8" t="s">
        <v>388</v>
      </c>
      <c r="V15" s="8" t="s">
        <v>388</v>
      </c>
      <c r="W15" s="8" t="s">
        <v>388</v>
      </c>
      <c r="X15" s="8" t="s">
        <v>388</v>
      </c>
      <c r="Y15" s="8" t="s">
        <v>388</v>
      </c>
      <c r="Z15" s="8" t="s">
        <v>388</v>
      </c>
      <c r="AA15" s="8"/>
      <c r="AB15" s="8"/>
      <c r="AC15" s="8"/>
      <c r="AD15" s="8"/>
      <c r="AE15" s="8"/>
      <c r="AF15" s="8"/>
      <c r="AG15" s="8"/>
      <c r="AH15" s="8"/>
      <c r="AI15" s="8"/>
      <c r="AJ15" s="8" t="s">
        <v>388</v>
      </c>
      <c r="AK15" s="8" t="s">
        <v>388</v>
      </c>
      <c r="AL15" s="8" t="s">
        <v>388</v>
      </c>
      <c r="AM15" s="8" t="s">
        <v>388</v>
      </c>
      <c r="AN15" s="8" t="s">
        <v>388</v>
      </c>
      <c r="AO15" s="8" t="s">
        <v>388</v>
      </c>
      <c r="AP15" s="8" t="s">
        <v>388</v>
      </c>
      <c r="AQ15" s="2" t="b">
        <f ca="1">OFFSET($F15,0,MOD(MONTH(TODAY())+IF(Options!$B$2="Northern",0,6)-1,12))&gt;0</f>
        <v>0</v>
      </c>
      <c r="AR15" s="2" t="b">
        <f ca="1">OFFSET($F15,0,MOD(MONTH(TODAY())+IF(Options!$B$2="Northern",0,6),12))&gt;0</f>
        <v>0</v>
      </c>
    </row>
    <row r="16" spans="1:44" x14ac:dyDescent="0.2">
      <c r="A16" s="18"/>
      <c r="B16" s="9" t="s">
        <v>253</v>
      </c>
      <c r="C16" s="10" t="s">
        <v>46</v>
      </c>
      <c r="D16" s="11" t="s">
        <v>331</v>
      </c>
      <c r="E16" s="10" t="s">
        <v>60</v>
      </c>
      <c r="F16" s="8"/>
      <c r="G16" s="8"/>
      <c r="H16" s="8"/>
      <c r="I16" s="8"/>
      <c r="J16" s="8"/>
      <c r="K16" s="8"/>
      <c r="L16" s="8" t="s">
        <v>388</v>
      </c>
      <c r="M16" s="8" t="s">
        <v>388</v>
      </c>
      <c r="N16" s="8"/>
      <c r="O16" s="8"/>
      <c r="P16" s="8"/>
      <c r="Q16" s="8"/>
      <c r="R16" s="9"/>
      <c r="S16" s="8" t="s">
        <v>388</v>
      </c>
      <c r="T16" s="8" t="s">
        <v>388</v>
      </c>
      <c r="U16" s="8" t="s">
        <v>388</v>
      </c>
      <c r="V16" s="8" t="s">
        <v>388</v>
      </c>
      <c r="W16" s="8" t="s">
        <v>388</v>
      </c>
      <c r="X16" s="8" t="s">
        <v>388</v>
      </c>
      <c r="Y16" s="8" t="s">
        <v>388</v>
      </c>
      <c r="Z16" s="8" t="s">
        <v>388</v>
      </c>
      <c r="AA16" s="8"/>
      <c r="AB16" s="8"/>
      <c r="AC16" s="8"/>
      <c r="AD16" s="8"/>
      <c r="AE16" s="8"/>
      <c r="AF16" s="8"/>
      <c r="AG16" s="8"/>
      <c r="AH16" s="8"/>
      <c r="AI16" s="8"/>
      <c r="AJ16" s="8" t="s">
        <v>388</v>
      </c>
      <c r="AK16" s="8" t="s">
        <v>388</v>
      </c>
      <c r="AL16" s="8" t="s">
        <v>388</v>
      </c>
      <c r="AM16" s="8" t="s">
        <v>388</v>
      </c>
      <c r="AN16" s="8" t="s">
        <v>388</v>
      </c>
      <c r="AO16" s="8" t="s">
        <v>388</v>
      </c>
      <c r="AP16" s="8" t="s">
        <v>388</v>
      </c>
      <c r="AQ16" s="2" t="b">
        <f ca="1">OFFSET($F16,0,MOD(MONTH(TODAY())+IF(Options!$B$2="Northern",0,6)-1,12))&gt;0</f>
        <v>0</v>
      </c>
      <c r="AR16" s="2" t="b">
        <f ca="1">OFFSET($F16,0,MOD(MONTH(TODAY())+IF(Options!$B$2="Northern",0,6),12))&gt;0</f>
        <v>0</v>
      </c>
    </row>
    <row r="17" spans="1:44" x14ac:dyDescent="0.2">
      <c r="A17" s="18"/>
      <c r="B17" s="9" t="s">
        <v>254</v>
      </c>
      <c r="C17" s="10" t="s">
        <v>28</v>
      </c>
      <c r="D17" s="11" t="s">
        <v>3</v>
      </c>
      <c r="E17" s="10" t="s">
        <v>51</v>
      </c>
      <c r="F17" s="8" t="s">
        <v>388</v>
      </c>
      <c r="G17" s="8" t="s">
        <v>388</v>
      </c>
      <c r="H17" s="8"/>
      <c r="I17" s="8"/>
      <c r="J17" s="8"/>
      <c r="K17" s="8"/>
      <c r="L17" s="8"/>
      <c r="M17" s="8"/>
      <c r="N17" s="8"/>
      <c r="O17" s="8"/>
      <c r="P17" s="8" t="s">
        <v>388</v>
      </c>
      <c r="Q17" s="8" t="s">
        <v>388</v>
      </c>
      <c r="R17" s="9"/>
      <c r="S17" s="8" t="s">
        <v>388</v>
      </c>
      <c r="T17" s="8" t="s">
        <v>388</v>
      </c>
      <c r="U17" s="8" t="s">
        <v>388</v>
      </c>
      <c r="V17" s="8" t="s">
        <v>388</v>
      </c>
      <c r="W17" s="8" t="s">
        <v>388</v>
      </c>
      <c r="X17" s="8" t="s">
        <v>388</v>
      </c>
      <c r="Y17" s="8" t="s">
        <v>388</v>
      </c>
      <c r="Z17" s="8" t="s">
        <v>388</v>
      </c>
      <c r="AA17" s="8" t="s">
        <v>388</v>
      </c>
      <c r="AB17" s="8" t="s">
        <v>388</v>
      </c>
      <c r="AC17" s="8" t="s">
        <v>388</v>
      </c>
      <c r="AD17" s="8" t="s">
        <v>388</v>
      </c>
      <c r="AE17" s="8" t="s">
        <v>388</v>
      </c>
      <c r="AF17" s="8" t="s">
        <v>388</v>
      </c>
      <c r="AG17" s="8" t="s">
        <v>388</v>
      </c>
      <c r="AH17" s="8" t="s">
        <v>388</v>
      </c>
      <c r="AI17" s="8" t="s">
        <v>388</v>
      </c>
      <c r="AJ17" s="8" t="s">
        <v>388</v>
      </c>
      <c r="AK17" s="8" t="s">
        <v>388</v>
      </c>
      <c r="AL17" s="8" t="s">
        <v>388</v>
      </c>
      <c r="AM17" s="8" t="s">
        <v>388</v>
      </c>
      <c r="AN17" s="8" t="s">
        <v>388</v>
      </c>
      <c r="AO17" s="8" t="s">
        <v>388</v>
      </c>
      <c r="AP17" s="8" t="s">
        <v>388</v>
      </c>
      <c r="AQ17" s="2" t="b">
        <f ca="1">OFFSET($F17,0,MOD(MONTH(TODAY())+IF(Options!$B$2="Northern",0,6)-1,12))&gt;0</f>
        <v>0</v>
      </c>
      <c r="AR17" s="2" t="b">
        <f ca="1">OFFSET($F17,0,MOD(MONTH(TODAY())+IF(Options!$B$2="Northern",0,6),12))&gt;0</f>
        <v>0</v>
      </c>
    </row>
    <row r="18" spans="1:44" x14ac:dyDescent="0.2">
      <c r="A18" s="18"/>
      <c r="B18" s="9" t="s">
        <v>255</v>
      </c>
      <c r="C18" s="10" t="s">
        <v>41</v>
      </c>
      <c r="D18" s="11" t="s">
        <v>329</v>
      </c>
      <c r="E18" s="10" t="s">
        <v>51</v>
      </c>
      <c r="F18" s="8"/>
      <c r="G18" s="8"/>
      <c r="H18" s="8"/>
      <c r="I18" s="8" t="s">
        <v>388</v>
      </c>
      <c r="J18" s="8" t="s">
        <v>388</v>
      </c>
      <c r="K18" s="8" t="s">
        <v>388</v>
      </c>
      <c r="L18" s="8" t="s">
        <v>388</v>
      </c>
      <c r="M18" s="8" t="s">
        <v>388</v>
      </c>
      <c r="N18" s="8" t="s">
        <v>388</v>
      </c>
      <c r="O18" s="8" t="s">
        <v>388</v>
      </c>
      <c r="P18" s="8"/>
      <c r="Q18" s="8"/>
      <c r="R18" s="9"/>
      <c r="S18" s="8"/>
      <c r="T18" s="8"/>
      <c r="U18" s="8"/>
      <c r="V18" s="8"/>
      <c r="W18" s="8"/>
      <c r="X18" s="8"/>
      <c r="Y18" s="8"/>
      <c r="Z18" s="8"/>
      <c r="AA18" s="8" t="s">
        <v>388</v>
      </c>
      <c r="AB18" s="8" t="s">
        <v>388</v>
      </c>
      <c r="AC18" s="8" t="s">
        <v>388</v>
      </c>
      <c r="AD18" s="8" t="s">
        <v>388</v>
      </c>
      <c r="AE18" s="8" t="s">
        <v>388</v>
      </c>
      <c r="AF18" s="8" t="s">
        <v>388</v>
      </c>
      <c r="AG18" s="8" t="s">
        <v>388</v>
      </c>
      <c r="AH18" s="8" t="s">
        <v>388</v>
      </c>
      <c r="AI18" s="8" t="s">
        <v>388</v>
      </c>
      <c r="AJ18" s="8"/>
      <c r="AK18" s="8"/>
      <c r="AL18" s="8"/>
      <c r="AM18" s="8"/>
      <c r="AN18" s="8"/>
      <c r="AO18" s="8"/>
      <c r="AP18" s="8"/>
      <c r="AQ18" s="2" t="b">
        <f ca="1">OFFSET($F18,0,MOD(MONTH(TODAY())+IF(Options!$B$2="Northern",0,6)-1,12))&gt;0</f>
        <v>0</v>
      </c>
      <c r="AR18" s="2" t="b">
        <f ca="1">OFFSET($F18,0,MOD(MONTH(TODAY())+IF(Options!$B$2="Northern",0,6),12))&gt;0</f>
        <v>1</v>
      </c>
    </row>
    <row r="19" spans="1:44" x14ac:dyDescent="0.2">
      <c r="A19" s="18"/>
      <c r="B19" s="9" t="s">
        <v>256</v>
      </c>
      <c r="C19" s="10" t="s">
        <v>47</v>
      </c>
      <c r="D19" s="11" t="s">
        <v>333</v>
      </c>
      <c r="E19" s="10" t="s">
        <v>2</v>
      </c>
      <c r="F19" s="8"/>
      <c r="G19" s="8"/>
      <c r="H19" s="8"/>
      <c r="I19" s="8"/>
      <c r="J19" s="8" t="s">
        <v>388</v>
      </c>
      <c r="K19" s="8" t="s">
        <v>388</v>
      </c>
      <c r="L19" s="8" t="s">
        <v>388</v>
      </c>
      <c r="M19" s="8" t="s">
        <v>388</v>
      </c>
      <c r="N19" s="8" t="s">
        <v>388</v>
      </c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8"/>
      <c r="AA19" s="8" t="s">
        <v>388</v>
      </c>
      <c r="AB19" s="8" t="s">
        <v>388</v>
      </c>
      <c r="AC19" s="8" t="s">
        <v>388</v>
      </c>
      <c r="AD19" s="8" t="s">
        <v>388</v>
      </c>
      <c r="AE19" s="8" t="s">
        <v>388</v>
      </c>
      <c r="AF19" s="8" t="s">
        <v>388</v>
      </c>
      <c r="AG19" s="8" t="s">
        <v>388</v>
      </c>
      <c r="AH19" s="8" t="s">
        <v>388</v>
      </c>
      <c r="AI19" s="8" t="s">
        <v>388</v>
      </c>
      <c r="AJ19" s="8" t="s">
        <v>388</v>
      </c>
      <c r="AK19" s="8" t="s">
        <v>388</v>
      </c>
      <c r="AL19" s="8"/>
      <c r="AM19" s="8"/>
      <c r="AN19" s="8"/>
      <c r="AO19" s="8"/>
      <c r="AP19" s="8"/>
      <c r="AQ19" s="2" t="b">
        <f ca="1">OFFSET($F19,0,MOD(MONTH(TODAY())+IF(Options!$B$2="Northern",0,6)-1,12))&gt;0</f>
        <v>0</v>
      </c>
      <c r="AR19" s="2" t="b">
        <f ca="1">OFFSET($F19,0,MOD(MONTH(TODAY())+IF(Options!$B$2="Northern",0,6),12))&gt;0</f>
        <v>0</v>
      </c>
    </row>
    <row r="20" spans="1:44" x14ac:dyDescent="0.2">
      <c r="A20" s="18"/>
      <c r="B20" s="9" t="s">
        <v>257</v>
      </c>
      <c r="C20" s="10" t="s">
        <v>38</v>
      </c>
      <c r="D20" s="11" t="s">
        <v>3</v>
      </c>
      <c r="E20" s="10" t="s">
        <v>57</v>
      </c>
      <c r="F20" s="8"/>
      <c r="G20" s="8"/>
      <c r="H20" s="8"/>
      <c r="I20" s="8"/>
      <c r="J20" s="8"/>
      <c r="K20" s="8" t="s">
        <v>388</v>
      </c>
      <c r="L20" s="8" t="s">
        <v>388</v>
      </c>
      <c r="M20" s="8" t="s">
        <v>388</v>
      </c>
      <c r="N20" s="8"/>
      <c r="O20" s="8"/>
      <c r="P20" s="8"/>
      <c r="Q20" s="8"/>
      <c r="R20" s="9"/>
      <c r="S20" s="8" t="s">
        <v>388</v>
      </c>
      <c r="T20" s="8" t="s">
        <v>388</v>
      </c>
      <c r="U20" s="8" t="s">
        <v>388</v>
      </c>
      <c r="V20" s="8" t="s">
        <v>388</v>
      </c>
      <c r="W20" s="8" t="s">
        <v>388</v>
      </c>
      <c r="X20" s="8" t="s">
        <v>388</v>
      </c>
      <c r="Y20" s="8" t="s">
        <v>388</v>
      </c>
      <c r="Z20" s="8" t="s">
        <v>388</v>
      </c>
      <c r="AA20" s="8" t="s">
        <v>388</v>
      </c>
      <c r="AB20" s="8" t="s">
        <v>388</v>
      </c>
      <c r="AC20" s="8" t="s">
        <v>388</v>
      </c>
      <c r="AD20" s="8" t="s">
        <v>388</v>
      </c>
      <c r="AE20" s="8" t="s">
        <v>388</v>
      </c>
      <c r="AF20" s="8" t="s">
        <v>388</v>
      </c>
      <c r="AG20" s="8" t="s">
        <v>388</v>
      </c>
      <c r="AH20" s="8" t="s">
        <v>388</v>
      </c>
      <c r="AI20" s="8" t="s">
        <v>388</v>
      </c>
      <c r="AJ20" s="8" t="s">
        <v>388</v>
      </c>
      <c r="AK20" s="8" t="s">
        <v>388</v>
      </c>
      <c r="AL20" s="8" t="s">
        <v>388</v>
      </c>
      <c r="AM20" s="8" t="s">
        <v>388</v>
      </c>
      <c r="AN20" s="8" t="s">
        <v>388</v>
      </c>
      <c r="AO20" s="8" t="s">
        <v>388</v>
      </c>
      <c r="AP20" s="8" t="s">
        <v>388</v>
      </c>
      <c r="AQ20" s="2" t="b">
        <f ca="1">OFFSET($F20,0,MOD(MONTH(TODAY())+IF(Options!$B$2="Northern",0,6)-1,12))&gt;0</f>
        <v>0</v>
      </c>
      <c r="AR20" s="2" t="b">
        <f ca="1">OFFSET($F20,0,MOD(MONTH(TODAY())+IF(Options!$B$2="Northern",0,6),12))&gt;0</f>
        <v>0</v>
      </c>
    </row>
    <row r="21" spans="1:44" x14ac:dyDescent="0.2">
      <c r="A21" s="18"/>
      <c r="B21" s="9" t="s">
        <v>258</v>
      </c>
      <c r="C21" s="10" t="s">
        <v>12</v>
      </c>
      <c r="D21" s="11" t="s">
        <v>3</v>
      </c>
      <c r="E21" s="10" t="s">
        <v>61</v>
      </c>
      <c r="F21" s="8" t="s">
        <v>388</v>
      </c>
      <c r="G21" s="8" t="s">
        <v>388</v>
      </c>
      <c r="H21" s="8"/>
      <c r="I21" s="8"/>
      <c r="J21" s="8"/>
      <c r="K21" s="8"/>
      <c r="L21" s="8"/>
      <c r="M21" s="8"/>
      <c r="N21" s="8"/>
      <c r="O21" s="8"/>
      <c r="P21" s="8"/>
      <c r="Q21" s="8" t="s">
        <v>388</v>
      </c>
      <c r="R21" s="9"/>
      <c r="S21" s="8" t="s">
        <v>388</v>
      </c>
      <c r="T21" s="8" t="s">
        <v>388</v>
      </c>
      <c r="U21" s="8" t="s">
        <v>388</v>
      </c>
      <c r="V21" s="8" t="s">
        <v>388</v>
      </c>
      <c r="W21" s="8" t="s">
        <v>388</v>
      </c>
      <c r="X21" s="8" t="s">
        <v>388</v>
      </c>
      <c r="Y21" s="8" t="s">
        <v>388</v>
      </c>
      <c r="Z21" s="8" t="s">
        <v>388</v>
      </c>
      <c r="AA21" s="8" t="s">
        <v>388</v>
      </c>
      <c r="AB21" s="8" t="s">
        <v>388</v>
      </c>
      <c r="AC21" s="8" t="s">
        <v>388</v>
      </c>
      <c r="AD21" s="8" t="s">
        <v>388</v>
      </c>
      <c r="AE21" s="8" t="s">
        <v>388</v>
      </c>
      <c r="AF21" s="8" t="s">
        <v>388</v>
      </c>
      <c r="AG21" s="8" t="s">
        <v>388</v>
      </c>
      <c r="AH21" s="8" t="s">
        <v>388</v>
      </c>
      <c r="AI21" s="8" t="s">
        <v>388</v>
      </c>
      <c r="AJ21" s="8" t="s">
        <v>388</v>
      </c>
      <c r="AK21" s="8" t="s">
        <v>388</v>
      </c>
      <c r="AL21" s="8" t="s">
        <v>388</v>
      </c>
      <c r="AM21" s="8" t="s">
        <v>388</v>
      </c>
      <c r="AN21" s="8" t="s">
        <v>388</v>
      </c>
      <c r="AO21" s="8" t="s">
        <v>388</v>
      </c>
      <c r="AP21" s="8" t="s">
        <v>388</v>
      </c>
      <c r="AQ21" s="2" t="b">
        <f ca="1">OFFSET($F21,0,MOD(MONTH(TODAY())+IF(Options!$B$2="Northern",0,6)-1,12))&gt;0</f>
        <v>0</v>
      </c>
      <c r="AR21" s="2" t="b">
        <f ca="1">OFFSET($F21,0,MOD(MONTH(TODAY())+IF(Options!$B$2="Northern",0,6),12))&gt;0</f>
        <v>0</v>
      </c>
    </row>
    <row r="22" spans="1:44" x14ac:dyDescent="0.2">
      <c r="A22" s="18"/>
      <c r="B22" s="9" t="s">
        <v>259</v>
      </c>
      <c r="C22" s="10" t="s">
        <v>16</v>
      </c>
      <c r="D22" s="11" t="s">
        <v>3</v>
      </c>
      <c r="E22" s="10" t="s">
        <v>53</v>
      </c>
      <c r="F22" s="8"/>
      <c r="G22" s="8"/>
      <c r="H22" s="8"/>
      <c r="I22" s="8"/>
      <c r="J22" s="8"/>
      <c r="K22" s="8"/>
      <c r="L22" s="8" t="s">
        <v>388</v>
      </c>
      <c r="M22" s="8" t="s">
        <v>388</v>
      </c>
      <c r="N22" s="8" t="s">
        <v>388</v>
      </c>
      <c r="O22" s="8"/>
      <c r="P22" s="8"/>
      <c r="Q22" s="8"/>
      <c r="R22" s="9"/>
      <c r="S22" s="8" t="s">
        <v>388</v>
      </c>
      <c r="T22" s="8" t="s">
        <v>388</v>
      </c>
      <c r="U22" s="8" t="s">
        <v>388</v>
      </c>
      <c r="V22" s="8" t="s">
        <v>388</v>
      </c>
      <c r="W22" s="8" t="s">
        <v>388</v>
      </c>
      <c r="X22" s="8" t="s">
        <v>388</v>
      </c>
      <c r="Y22" s="8" t="s">
        <v>388</v>
      </c>
      <c r="Z22" s="8" t="s">
        <v>388</v>
      </c>
      <c r="AA22" s="8" t="s">
        <v>388</v>
      </c>
      <c r="AB22" s="8" t="s">
        <v>388</v>
      </c>
      <c r="AC22" s="8" t="s">
        <v>388</v>
      </c>
      <c r="AD22" s="8" t="s">
        <v>388</v>
      </c>
      <c r="AE22" s="8" t="s">
        <v>388</v>
      </c>
      <c r="AF22" s="8" t="s">
        <v>388</v>
      </c>
      <c r="AG22" s="8" t="s">
        <v>388</v>
      </c>
      <c r="AH22" s="8" t="s">
        <v>388</v>
      </c>
      <c r="AI22" s="8" t="s">
        <v>388</v>
      </c>
      <c r="AJ22" s="8" t="s">
        <v>388</v>
      </c>
      <c r="AK22" s="8" t="s">
        <v>388</v>
      </c>
      <c r="AL22" s="8" t="s">
        <v>388</v>
      </c>
      <c r="AM22" s="8" t="s">
        <v>388</v>
      </c>
      <c r="AN22" s="8" t="s">
        <v>388</v>
      </c>
      <c r="AO22" s="8" t="s">
        <v>388</v>
      </c>
      <c r="AP22" s="8" t="s">
        <v>388</v>
      </c>
      <c r="AQ22" s="2" t="b">
        <f ca="1">OFFSET($F22,0,MOD(MONTH(TODAY())+IF(Options!$B$2="Northern",0,6)-1,12))&gt;0</f>
        <v>0</v>
      </c>
      <c r="AR22" s="2" t="b">
        <f ca="1">OFFSET($F22,0,MOD(MONTH(TODAY())+IF(Options!$B$2="Northern",0,6),12))&gt;0</f>
        <v>0</v>
      </c>
    </row>
    <row r="23" spans="1:44" x14ac:dyDescent="0.2">
      <c r="A23" s="18"/>
      <c r="B23" s="9" t="s">
        <v>260</v>
      </c>
      <c r="C23" s="10" t="s">
        <v>62</v>
      </c>
      <c r="D23" s="11" t="s">
        <v>331</v>
      </c>
      <c r="E23" s="10" t="s">
        <v>48</v>
      </c>
      <c r="F23" s="8" t="s">
        <v>388</v>
      </c>
      <c r="G23" s="8" t="s">
        <v>388</v>
      </c>
      <c r="H23" s="8" t="s">
        <v>388</v>
      </c>
      <c r="I23" s="8"/>
      <c r="J23" s="8"/>
      <c r="K23" s="8" t="s">
        <v>388</v>
      </c>
      <c r="L23" s="8" t="s">
        <v>388</v>
      </c>
      <c r="M23" s="8" t="s">
        <v>388</v>
      </c>
      <c r="N23" s="8" t="s">
        <v>388</v>
      </c>
      <c r="O23" s="8"/>
      <c r="P23" s="8"/>
      <c r="Q23" s="8" t="s">
        <v>388</v>
      </c>
      <c r="R23" s="9"/>
      <c r="S23" s="8" t="s">
        <v>388</v>
      </c>
      <c r="T23" s="8" t="s">
        <v>388</v>
      </c>
      <c r="U23" s="8" t="s">
        <v>388</v>
      </c>
      <c r="V23" s="8" t="s">
        <v>388</v>
      </c>
      <c r="W23" s="8" t="s">
        <v>388</v>
      </c>
      <c r="X23" s="8" t="s">
        <v>388</v>
      </c>
      <c r="Y23" s="8" t="s">
        <v>388</v>
      </c>
      <c r="Z23" s="8" t="s">
        <v>388</v>
      </c>
      <c r="AA23" s="8"/>
      <c r="AB23" s="8"/>
      <c r="AC23" s="8"/>
      <c r="AD23" s="8"/>
      <c r="AE23" s="8"/>
      <c r="AF23" s="8"/>
      <c r="AG23" s="8"/>
      <c r="AH23" s="8"/>
      <c r="AI23" s="8"/>
      <c r="AJ23" s="8" t="s">
        <v>388</v>
      </c>
      <c r="AK23" s="8" t="s">
        <v>388</v>
      </c>
      <c r="AL23" s="8" t="s">
        <v>388</v>
      </c>
      <c r="AM23" s="8" t="s">
        <v>388</v>
      </c>
      <c r="AN23" s="8" t="s">
        <v>388</v>
      </c>
      <c r="AO23" s="8" t="s">
        <v>388</v>
      </c>
      <c r="AP23" s="8" t="s">
        <v>388</v>
      </c>
      <c r="AQ23" s="2" t="b">
        <f ca="1">OFFSET($F23,0,MOD(MONTH(TODAY())+IF(Options!$B$2="Northern",0,6)-1,12))&gt;0</f>
        <v>1</v>
      </c>
      <c r="AR23" s="2" t="b">
        <f ca="1">OFFSET($F23,0,MOD(MONTH(TODAY())+IF(Options!$B$2="Northern",0,6),12))&gt;0</f>
        <v>0</v>
      </c>
    </row>
    <row r="24" spans="1:44" x14ac:dyDescent="0.2">
      <c r="A24" s="18"/>
      <c r="B24" s="9" t="s">
        <v>261</v>
      </c>
      <c r="C24" s="10" t="s">
        <v>46</v>
      </c>
      <c r="D24" s="11" t="s">
        <v>341</v>
      </c>
      <c r="E24" s="10" t="s">
        <v>57</v>
      </c>
      <c r="F24" s="8"/>
      <c r="G24" s="8"/>
      <c r="H24" s="8"/>
      <c r="I24" s="8"/>
      <c r="J24" s="8"/>
      <c r="K24" s="8"/>
      <c r="L24" s="8" t="s">
        <v>388</v>
      </c>
      <c r="M24" s="8" t="s">
        <v>388</v>
      </c>
      <c r="N24" s="8"/>
      <c r="O24" s="8"/>
      <c r="P24" s="8"/>
      <c r="Q24" s="8"/>
      <c r="R24" s="9"/>
      <c r="S24" s="8"/>
      <c r="T24" s="8"/>
      <c r="U24" s="8"/>
      <c r="V24" s="8"/>
      <c r="W24" s="8" t="s">
        <v>388</v>
      </c>
      <c r="X24" s="8" t="s">
        <v>388</v>
      </c>
      <c r="Y24" s="8" t="s">
        <v>388</v>
      </c>
      <c r="Z24" s="8" t="s">
        <v>388</v>
      </c>
      <c r="AA24" s="8"/>
      <c r="AB24" s="8"/>
      <c r="AC24" s="8"/>
      <c r="AD24" s="8"/>
      <c r="AE24" s="8"/>
      <c r="AF24" s="8"/>
      <c r="AG24" s="8"/>
      <c r="AH24" s="8"/>
      <c r="AI24" s="8" t="s">
        <v>388</v>
      </c>
      <c r="AJ24" s="8" t="s">
        <v>388</v>
      </c>
      <c r="AK24" s="8" t="s">
        <v>388</v>
      </c>
      <c r="AL24" s="8"/>
      <c r="AM24" s="8"/>
      <c r="AN24" s="8"/>
      <c r="AO24" s="8"/>
      <c r="AP24" s="8"/>
      <c r="AQ24" s="2" t="b">
        <f ca="1">OFFSET($F24,0,MOD(MONTH(TODAY())+IF(Options!$B$2="Northern",0,6)-1,12))&gt;0</f>
        <v>0</v>
      </c>
      <c r="AR24" s="2" t="b">
        <f ca="1">OFFSET($F24,0,MOD(MONTH(TODAY())+IF(Options!$B$2="Northern",0,6),12))&gt;0</f>
        <v>0</v>
      </c>
    </row>
    <row r="25" spans="1:44" x14ac:dyDescent="0.2">
      <c r="A25" s="18"/>
      <c r="B25" s="9" t="s">
        <v>262</v>
      </c>
      <c r="C25" s="10" t="s">
        <v>63</v>
      </c>
      <c r="D25" s="11" t="s">
        <v>330</v>
      </c>
      <c r="E25" s="10" t="s">
        <v>64</v>
      </c>
      <c r="F25" s="8"/>
      <c r="G25" s="8"/>
      <c r="H25" s="8"/>
      <c r="I25" s="8"/>
      <c r="J25" s="8"/>
      <c r="K25" s="8" t="s">
        <v>388</v>
      </c>
      <c r="L25" s="8"/>
      <c r="M25" s="8"/>
      <c r="N25" s="8"/>
      <c r="O25" s="8"/>
      <c r="P25" s="8"/>
      <c r="Q25" s="8"/>
      <c r="R25" s="9"/>
      <c r="S25" s="8" t="s">
        <v>388</v>
      </c>
      <c r="T25" s="8" t="s">
        <v>388</v>
      </c>
      <c r="U25" s="8" t="s">
        <v>388</v>
      </c>
      <c r="V25" s="8" t="s">
        <v>388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 t="s">
        <v>388</v>
      </c>
      <c r="AM25" s="8" t="s">
        <v>388</v>
      </c>
      <c r="AN25" s="8" t="s">
        <v>388</v>
      </c>
      <c r="AO25" s="8" t="s">
        <v>388</v>
      </c>
      <c r="AP25" s="8" t="s">
        <v>388</v>
      </c>
      <c r="AQ25" s="2" t="b">
        <f ca="1">OFFSET($F25,0,MOD(MONTH(TODAY())+IF(Options!$B$2="Northern",0,6)-1,12))&gt;0</f>
        <v>0</v>
      </c>
      <c r="AR25" s="2" t="b">
        <f ca="1">OFFSET($F25,0,MOD(MONTH(TODAY())+IF(Options!$B$2="Northern",0,6),12))&gt;0</f>
        <v>0</v>
      </c>
    </row>
    <row r="26" spans="1:44" x14ac:dyDescent="0.2">
      <c r="A26" s="18"/>
      <c r="B26" s="9" t="s">
        <v>263</v>
      </c>
      <c r="C26" s="10" t="s">
        <v>6</v>
      </c>
      <c r="D26" s="11" t="s">
        <v>3</v>
      </c>
      <c r="E26" s="10" t="s">
        <v>65</v>
      </c>
      <c r="F26" s="8"/>
      <c r="G26" s="8"/>
      <c r="H26" s="8"/>
      <c r="I26" s="8" t="s">
        <v>388</v>
      </c>
      <c r="J26" s="8" t="s">
        <v>388</v>
      </c>
      <c r="K26" s="8" t="s">
        <v>388</v>
      </c>
      <c r="L26" s="8" t="s">
        <v>388</v>
      </c>
      <c r="M26" s="8" t="s">
        <v>388</v>
      </c>
      <c r="N26" s="8" t="s">
        <v>388</v>
      </c>
      <c r="O26" s="8" t="s">
        <v>388</v>
      </c>
      <c r="P26" s="8" t="s">
        <v>388</v>
      </c>
      <c r="Q26" s="8"/>
      <c r="R26" s="9"/>
      <c r="S26" s="8" t="s">
        <v>388</v>
      </c>
      <c r="T26" s="8" t="s">
        <v>388</v>
      </c>
      <c r="U26" s="8" t="s">
        <v>388</v>
      </c>
      <c r="V26" s="8" t="s">
        <v>388</v>
      </c>
      <c r="W26" s="8" t="s">
        <v>388</v>
      </c>
      <c r="X26" s="8" t="s">
        <v>388</v>
      </c>
      <c r="Y26" s="8" t="s">
        <v>388</v>
      </c>
      <c r="Z26" s="8" t="s">
        <v>388</v>
      </c>
      <c r="AA26" s="8" t="s">
        <v>388</v>
      </c>
      <c r="AB26" s="8" t="s">
        <v>388</v>
      </c>
      <c r="AC26" s="8" t="s">
        <v>388</v>
      </c>
      <c r="AD26" s="8" t="s">
        <v>388</v>
      </c>
      <c r="AE26" s="8" t="s">
        <v>388</v>
      </c>
      <c r="AF26" s="8" t="s">
        <v>388</v>
      </c>
      <c r="AG26" s="8" t="s">
        <v>388</v>
      </c>
      <c r="AH26" s="8" t="s">
        <v>388</v>
      </c>
      <c r="AI26" s="8" t="s">
        <v>388</v>
      </c>
      <c r="AJ26" s="8" t="s">
        <v>388</v>
      </c>
      <c r="AK26" s="8" t="s">
        <v>388</v>
      </c>
      <c r="AL26" s="8" t="s">
        <v>388</v>
      </c>
      <c r="AM26" s="8" t="s">
        <v>388</v>
      </c>
      <c r="AN26" s="8" t="s">
        <v>388</v>
      </c>
      <c r="AO26" s="8" t="s">
        <v>388</v>
      </c>
      <c r="AP26" s="8" t="s">
        <v>388</v>
      </c>
      <c r="AQ26" s="2" t="b">
        <f ca="1">OFFSET($F26,0,MOD(MONTH(TODAY())+IF(Options!$B$2="Northern",0,6)-1,12))&gt;0</f>
        <v>0</v>
      </c>
      <c r="AR26" s="2" t="b">
        <f ca="1">OFFSET($F26,0,MOD(MONTH(TODAY())+IF(Options!$B$2="Northern",0,6),12))&gt;0</f>
        <v>1</v>
      </c>
    </row>
    <row r="27" spans="1:44" x14ac:dyDescent="0.2">
      <c r="A27" s="18"/>
      <c r="B27" s="9" t="s">
        <v>264</v>
      </c>
      <c r="C27" s="10" t="s">
        <v>0</v>
      </c>
      <c r="D27" s="11" t="s">
        <v>3</v>
      </c>
      <c r="E27" s="10" t="s">
        <v>66</v>
      </c>
      <c r="F27" s="8" t="s">
        <v>388</v>
      </c>
      <c r="G27" s="8" t="s">
        <v>388</v>
      </c>
      <c r="H27" s="8" t="s">
        <v>388</v>
      </c>
      <c r="I27" s="8" t="s">
        <v>388</v>
      </c>
      <c r="J27" s="8" t="s">
        <v>388</v>
      </c>
      <c r="K27" s="8" t="s">
        <v>388</v>
      </c>
      <c r="L27" s="8" t="s">
        <v>388</v>
      </c>
      <c r="M27" s="8" t="s">
        <v>388</v>
      </c>
      <c r="N27" s="8" t="s">
        <v>388</v>
      </c>
      <c r="O27" s="8" t="s">
        <v>388</v>
      </c>
      <c r="P27" s="8" t="s">
        <v>388</v>
      </c>
      <c r="Q27" s="8" t="s">
        <v>388</v>
      </c>
      <c r="R27" s="9"/>
      <c r="S27" s="8" t="s">
        <v>388</v>
      </c>
      <c r="T27" s="8" t="s">
        <v>388</v>
      </c>
      <c r="U27" s="8" t="s">
        <v>388</v>
      </c>
      <c r="V27" s="8" t="s">
        <v>388</v>
      </c>
      <c r="W27" s="8" t="s">
        <v>388</v>
      </c>
      <c r="X27" s="8" t="s">
        <v>388</v>
      </c>
      <c r="Y27" s="8" t="s">
        <v>388</v>
      </c>
      <c r="Z27" s="8" t="s">
        <v>388</v>
      </c>
      <c r="AA27" s="8" t="s">
        <v>388</v>
      </c>
      <c r="AB27" s="8" t="s">
        <v>388</v>
      </c>
      <c r="AC27" s="8" t="s">
        <v>388</v>
      </c>
      <c r="AD27" s="8" t="s">
        <v>388</v>
      </c>
      <c r="AE27" s="8" t="s">
        <v>388</v>
      </c>
      <c r="AF27" s="8" t="s">
        <v>388</v>
      </c>
      <c r="AG27" s="8" t="s">
        <v>388</v>
      </c>
      <c r="AH27" s="8" t="s">
        <v>388</v>
      </c>
      <c r="AI27" s="8" t="s">
        <v>388</v>
      </c>
      <c r="AJ27" s="8" t="s">
        <v>388</v>
      </c>
      <c r="AK27" s="8" t="s">
        <v>388</v>
      </c>
      <c r="AL27" s="8" t="s">
        <v>388</v>
      </c>
      <c r="AM27" s="8" t="s">
        <v>388</v>
      </c>
      <c r="AN27" s="8" t="s">
        <v>388</v>
      </c>
      <c r="AO27" s="8" t="s">
        <v>388</v>
      </c>
      <c r="AP27" s="8" t="s">
        <v>388</v>
      </c>
      <c r="AQ27" s="2" t="b">
        <f ca="1">OFFSET($F27,0,MOD(MONTH(TODAY())+IF(Options!$B$2="Northern",0,6)-1,12))&gt;0</f>
        <v>1</v>
      </c>
      <c r="AR27" s="2" t="b">
        <f ca="1">OFFSET($F27,0,MOD(MONTH(TODAY())+IF(Options!$B$2="Northern",0,6),12))&gt;0</f>
        <v>1</v>
      </c>
    </row>
    <row r="28" spans="1:44" x14ac:dyDescent="0.2">
      <c r="A28" s="18"/>
      <c r="B28" s="9" t="s">
        <v>265</v>
      </c>
      <c r="C28" s="10" t="s">
        <v>46</v>
      </c>
      <c r="D28" s="11" t="s">
        <v>329</v>
      </c>
      <c r="E28" s="10" t="s">
        <v>57</v>
      </c>
      <c r="F28" s="8"/>
      <c r="G28" s="8"/>
      <c r="H28" s="8"/>
      <c r="I28" s="8"/>
      <c r="J28" s="8"/>
      <c r="K28" s="8"/>
      <c r="L28" s="8" t="s">
        <v>388</v>
      </c>
      <c r="M28" s="8" t="s">
        <v>388</v>
      </c>
      <c r="N28" s="8"/>
      <c r="O28" s="8"/>
      <c r="P28" s="8"/>
      <c r="Q28" s="8"/>
      <c r="R28" s="9"/>
      <c r="S28" s="8"/>
      <c r="T28" s="8"/>
      <c r="U28" s="8"/>
      <c r="V28" s="8"/>
      <c r="W28" s="8"/>
      <c r="X28" s="8"/>
      <c r="Y28" s="8"/>
      <c r="Z28" s="8"/>
      <c r="AA28" s="8" t="s">
        <v>388</v>
      </c>
      <c r="AB28" s="8" t="s">
        <v>388</v>
      </c>
      <c r="AC28" s="8" t="s">
        <v>388</v>
      </c>
      <c r="AD28" s="8" t="s">
        <v>388</v>
      </c>
      <c r="AE28" s="8" t="s">
        <v>388</v>
      </c>
      <c r="AF28" s="8" t="s">
        <v>388</v>
      </c>
      <c r="AG28" s="8" t="s">
        <v>388</v>
      </c>
      <c r="AH28" s="8" t="s">
        <v>388</v>
      </c>
      <c r="AI28" s="8" t="s">
        <v>388</v>
      </c>
      <c r="AJ28" s="8"/>
      <c r="AK28" s="8"/>
      <c r="AL28" s="8"/>
      <c r="AM28" s="8"/>
      <c r="AN28" s="8"/>
      <c r="AO28" s="8"/>
      <c r="AP28" s="8"/>
      <c r="AQ28" s="2" t="b">
        <f ca="1">OFFSET($F28,0,MOD(MONTH(TODAY())+IF(Options!$B$2="Northern",0,6)-1,12))&gt;0</f>
        <v>0</v>
      </c>
      <c r="AR28" s="2" t="b">
        <f ca="1">OFFSET($F28,0,MOD(MONTH(TODAY())+IF(Options!$B$2="Northern",0,6),12))&gt;0</f>
        <v>0</v>
      </c>
    </row>
    <row r="29" spans="1:44" x14ac:dyDescent="0.2">
      <c r="A29" s="18"/>
      <c r="B29" s="9" t="s">
        <v>266</v>
      </c>
      <c r="C29" s="10" t="s">
        <v>46</v>
      </c>
      <c r="D29" s="11" t="s">
        <v>334</v>
      </c>
      <c r="E29" s="10" t="s">
        <v>57</v>
      </c>
      <c r="F29" s="8"/>
      <c r="G29" s="8"/>
      <c r="H29" s="8"/>
      <c r="I29" s="8"/>
      <c r="J29" s="8"/>
      <c r="K29" s="8"/>
      <c r="L29" s="8" t="s">
        <v>388</v>
      </c>
      <c r="M29" s="8" t="s">
        <v>388</v>
      </c>
      <c r="N29" s="8"/>
      <c r="O29" s="8"/>
      <c r="P29" s="8"/>
      <c r="Q29" s="8"/>
      <c r="R29" s="9"/>
      <c r="S29" s="8" t="s">
        <v>388</v>
      </c>
      <c r="T29" s="8" t="s">
        <v>388</v>
      </c>
      <c r="U29" s="8" t="s">
        <v>388</v>
      </c>
      <c r="V29" s="8" t="s">
        <v>388</v>
      </c>
      <c r="W29" s="8" t="s">
        <v>388</v>
      </c>
      <c r="X29" s="8" t="s">
        <v>388</v>
      </c>
      <c r="Y29" s="8" t="s">
        <v>388</v>
      </c>
      <c r="Z29" s="8" t="s">
        <v>388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 t="s">
        <v>388</v>
      </c>
      <c r="AQ29" s="2" t="b">
        <f ca="1">OFFSET($F29,0,MOD(MONTH(TODAY())+IF(Options!$B$2="Northern",0,6)-1,12))&gt;0</f>
        <v>0</v>
      </c>
      <c r="AR29" s="2" t="b">
        <f ca="1">OFFSET($F29,0,MOD(MONTH(TODAY())+IF(Options!$B$2="Northern",0,6),12))&gt;0</f>
        <v>0</v>
      </c>
    </row>
    <row r="30" spans="1:44" x14ac:dyDescent="0.2">
      <c r="A30" s="18"/>
      <c r="B30" s="9" t="s">
        <v>267</v>
      </c>
      <c r="C30" s="10" t="s">
        <v>7</v>
      </c>
      <c r="D30" s="11" t="s">
        <v>335</v>
      </c>
      <c r="E30" s="13" t="s">
        <v>67</v>
      </c>
      <c r="F30" s="8"/>
      <c r="G30" s="8"/>
      <c r="H30" s="8"/>
      <c r="I30" s="8" t="s">
        <v>388</v>
      </c>
      <c r="J30" s="8" t="s">
        <v>388</v>
      </c>
      <c r="K30" s="8" t="s">
        <v>388</v>
      </c>
      <c r="L30" s="8" t="s">
        <v>388</v>
      </c>
      <c r="M30" s="8" t="s">
        <v>388</v>
      </c>
      <c r="N30" s="8" t="s">
        <v>388</v>
      </c>
      <c r="O30" s="8"/>
      <c r="P30" s="8"/>
      <c r="Q30" s="8"/>
      <c r="R30" s="9"/>
      <c r="S30" s="8" t="s">
        <v>388</v>
      </c>
      <c r="T30" s="8" t="s">
        <v>388</v>
      </c>
      <c r="U30" s="8" t="s">
        <v>388</v>
      </c>
      <c r="V30" s="8" t="s">
        <v>388</v>
      </c>
      <c r="W30" s="8" t="s">
        <v>388</v>
      </c>
      <c r="X30" s="8" t="s">
        <v>388</v>
      </c>
      <c r="Y30" s="8" t="s">
        <v>388</v>
      </c>
      <c r="Z30" s="8" t="s">
        <v>388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 t="s">
        <v>388</v>
      </c>
      <c r="AM30" s="8" t="s">
        <v>388</v>
      </c>
      <c r="AN30" s="8" t="s">
        <v>388</v>
      </c>
      <c r="AO30" s="8" t="s">
        <v>388</v>
      </c>
      <c r="AP30" s="8" t="s">
        <v>388</v>
      </c>
      <c r="AQ30" s="2" t="b">
        <f ca="1">OFFSET($F30,0,MOD(MONTH(TODAY())+IF(Options!$B$2="Northern",0,6)-1,12))&gt;0</f>
        <v>0</v>
      </c>
      <c r="AR30" s="2" t="b">
        <f ca="1">OFFSET($F30,0,MOD(MONTH(TODAY())+IF(Options!$B$2="Northern",0,6),12))&gt;0</f>
        <v>1</v>
      </c>
    </row>
    <row r="31" spans="1:44" x14ac:dyDescent="0.2">
      <c r="A31" s="18"/>
      <c r="B31" s="9" t="s">
        <v>268</v>
      </c>
      <c r="C31" s="10" t="s">
        <v>46</v>
      </c>
      <c r="D31" s="11" t="s">
        <v>331</v>
      </c>
      <c r="E31" s="13" t="s">
        <v>68</v>
      </c>
      <c r="F31" s="8"/>
      <c r="G31" s="8"/>
      <c r="H31" s="8"/>
      <c r="I31" s="8"/>
      <c r="J31" s="8"/>
      <c r="K31" s="8"/>
      <c r="L31" s="8" t="s">
        <v>388</v>
      </c>
      <c r="M31" s="8" t="s">
        <v>388</v>
      </c>
      <c r="N31" s="8"/>
      <c r="O31" s="8"/>
      <c r="P31" s="8"/>
      <c r="Q31" s="8"/>
      <c r="R31" s="9"/>
      <c r="S31" s="8" t="s">
        <v>388</v>
      </c>
      <c r="T31" s="8" t="s">
        <v>388</v>
      </c>
      <c r="U31" s="8" t="s">
        <v>388</v>
      </c>
      <c r="V31" s="8" t="s">
        <v>388</v>
      </c>
      <c r="W31" s="8" t="s">
        <v>388</v>
      </c>
      <c r="X31" s="8" t="s">
        <v>388</v>
      </c>
      <c r="Y31" s="8" t="s">
        <v>388</v>
      </c>
      <c r="Z31" s="8" t="s">
        <v>388</v>
      </c>
      <c r="AA31" s="8"/>
      <c r="AB31" s="8"/>
      <c r="AC31" s="8"/>
      <c r="AD31" s="8"/>
      <c r="AE31" s="8"/>
      <c r="AF31" s="8"/>
      <c r="AG31" s="8"/>
      <c r="AH31" s="8"/>
      <c r="AI31" s="8"/>
      <c r="AJ31" s="8" t="s">
        <v>388</v>
      </c>
      <c r="AK31" s="8" t="s">
        <v>388</v>
      </c>
      <c r="AL31" s="8" t="s">
        <v>388</v>
      </c>
      <c r="AM31" s="8" t="s">
        <v>388</v>
      </c>
      <c r="AN31" s="8" t="s">
        <v>388</v>
      </c>
      <c r="AO31" s="8" t="s">
        <v>388</v>
      </c>
      <c r="AP31" s="8" t="s">
        <v>388</v>
      </c>
      <c r="AQ31" s="2" t="b">
        <f ca="1">OFFSET($F31,0,MOD(MONTH(TODAY())+IF(Options!$B$2="Northern",0,6)-1,12))&gt;0</f>
        <v>0</v>
      </c>
      <c r="AR31" s="2" t="b">
        <f ca="1">OFFSET($F31,0,MOD(MONTH(TODAY())+IF(Options!$B$2="Northern",0,6),12))&gt;0</f>
        <v>0</v>
      </c>
    </row>
    <row r="32" spans="1:44" x14ac:dyDescent="0.2">
      <c r="A32" s="18"/>
      <c r="B32" s="9" t="s">
        <v>269</v>
      </c>
      <c r="C32" s="10" t="s">
        <v>46</v>
      </c>
      <c r="D32" s="11" t="s">
        <v>331</v>
      </c>
      <c r="E32" s="10" t="s">
        <v>60</v>
      </c>
      <c r="F32" s="8"/>
      <c r="G32" s="8"/>
      <c r="H32" s="8"/>
      <c r="I32" s="8"/>
      <c r="J32" s="8"/>
      <c r="K32" s="8"/>
      <c r="L32" s="8" t="s">
        <v>388</v>
      </c>
      <c r="M32" s="8" t="s">
        <v>388</v>
      </c>
      <c r="N32" s="8"/>
      <c r="O32" s="8"/>
      <c r="P32" s="8"/>
      <c r="Q32" s="8"/>
      <c r="R32" s="9"/>
      <c r="S32" s="8" t="s">
        <v>388</v>
      </c>
      <c r="T32" s="8" t="s">
        <v>388</v>
      </c>
      <c r="U32" s="8" t="s">
        <v>388</v>
      </c>
      <c r="V32" s="8" t="s">
        <v>388</v>
      </c>
      <c r="W32" s="8" t="s">
        <v>388</v>
      </c>
      <c r="X32" s="8" t="s">
        <v>388</v>
      </c>
      <c r="Y32" s="8" t="s">
        <v>388</v>
      </c>
      <c r="Z32" s="8" t="s">
        <v>388</v>
      </c>
      <c r="AA32" s="8"/>
      <c r="AB32" s="8"/>
      <c r="AC32" s="8"/>
      <c r="AD32" s="8"/>
      <c r="AE32" s="8"/>
      <c r="AF32" s="8"/>
      <c r="AG32" s="8"/>
      <c r="AH32" s="8"/>
      <c r="AI32" s="8"/>
      <c r="AJ32" s="8" t="s">
        <v>388</v>
      </c>
      <c r="AK32" s="8" t="s">
        <v>388</v>
      </c>
      <c r="AL32" s="8" t="s">
        <v>388</v>
      </c>
      <c r="AM32" s="8" t="s">
        <v>388</v>
      </c>
      <c r="AN32" s="8" t="s">
        <v>388</v>
      </c>
      <c r="AO32" s="8" t="s">
        <v>388</v>
      </c>
      <c r="AP32" s="8" t="s">
        <v>388</v>
      </c>
      <c r="AQ32" s="2" t="b">
        <f ca="1">OFFSET($F32,0,MOD(MONTH(TODAY())+IF(Options!$B$2="Northern",0,6)-1,12))&gt;0</f>
        <v>0</v>
      </c>
      <c r="AR32" s="2" t="b">
        <f ca="1">OFFSET($F32,0,MOD(MONTH(TODAY())+IF(Options!$B$2="Northern",0,6),12))&gt;0</f>
        <v>0</v>
      </c>
    </row>
    <row r="33" spans="1:44" x14ac:dyDescent="0.2">
      <c r="A33" s="18"/>
      <c r="B33" s="9" t="s">
        <v>270</v>
      </c>
      <c r="C33" s="10" t="s">
        <v>18</v>
      </c>
      <c r="D33" s="11" t="s">
        <v>331</v>
      </c>
      <c r="E33" s="10" t="s">
        <v>60</v>
      </c>
      <c r="F33" s="8"/>
      <c r="G33" s="8"/>
      <c r="H33" s="8"/>
      <c r="I33" s="8"/>
      <c r="J33" s="8"/>
      <c r="K33" s="8" t="s">
        <v>388</v>
      </c>
      <c r="L33" s="8" t="s">
        <v>388</v>
      </c>
      <c r="M33" s="8" t="s">
        <v>388</v>
      </c>
      <c r="N33" s="8" t="s">
        <v>388</v>
      </c>
      <c r="O33" s="8"/>
      <c r="P33" s="8"/>
      <c r="Q33" s="8"/>
      <c r="R33" s="9"/>
      <c r="S33" s="8" t="s">
        <v>388</v>
      </c>
      <c r="T33" s="8" t="s">
        <v>388</v>
      </c>
      <c r="U33" s="8" t="s">
        <v>388</v>
      </c>
      <c r="V33" s="8" t="s">
        <v>388</v>
      </c>
      <c r="W33" s="8" t="s">
        <v>388</v>
      </c>
      <c r="X33" s="8" t="s">
        <v>388</v>
      </c>
      <c r="Y33" s="8" t="s">
        <v>388</v>
      </c>
      <c r="Z33" s="8" t="s">
        <v>388</v>
      </c>
      <c r="AA33" s="8"/>
      <c r="AB33" s="8"/>
      <c r="AC33" s="8"/>
      <c r="AD33" s="8"/>
      <c r="AE33" s="8"/>
      <c r="AF33" s="8"/>
      <c r="AG33" s="8"/>
      <c r="AH33" s="8"/>
      <c r="AI33" s="8"/>
      <c r="AJ33" s="8" t="s">
        <v>388</v>
      </c>
      <c r="AK33" s="8" t="s">
        <v>388</v>
      </c>
      <c r="AL33" s="8" t="s">
        <v>388</v>
      </c>
      <c r="AM33" s="8" t="s">
        <v>388</v>
      </c>
      <c r="AN33" s="8" t="s">
        <v>388</v>
      </c>
      <c r="AO33" s="8" t="s">
        <v>388</v>
      </c>
      <c r="AP33" s="8" t="s">
        <v>388</v>
      </c>
      <c r="AQ33" s="2" t="b">
        <f ca="1">OFFSET($F33,0,MOD(MONTH(TODAY())+IF(Options!$B$2="Northern",0,6)-1,12))&gt;0</f>
        <v>0</v>
      </c>
      <c r="AR33" s="2" t="b">
        <f ca="1">OFFSET($F33,0,MOD(MONTH(TODAY())+IF(Options!$B$2="Northern",0,6),12))&gt;0</f>
        <v>0</v>
      </c>
    </row>
    <row r="34" spans="1:44" x14ac:dyDescent="0.2">
      <c r="A34" s="18"/>
      <c r="B34" s="9" t="s">
        <v>271</v>
      </c>
      <c r="C34" s="10" t="s">
        <v>16</v>
      </c>
      <c r="D34" s="11" t="s">
        <v>329</v>
      </c>
      <c r="E34" s="10" t="s">
        <v>53</v>
      </c>
      <c r="F34" s="8"/>
      <c r="G34" s="8"/>
      <c r="H34" s="8"/>
      <c r="I34" s="8"/>
      <c r="J34" s="8"/>
      <c r="K34" s="8"/>
      <c r="L34" s="8" t="s">
        <v>388</v>
      </c>
      <c r="M34" s="8" t="s">
        <v>388</v>
      </c>
      <c r="N34" s="8" t="s">
        <v>388</v>
      </c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8"/>
      <c r="AA34" s="8" t="s">
        <v>388</v>
      </c>
      <c r="AB34" s="8" t="s">
        <v>388</v>
      </c>
      <c r="AC34" s="8" t="s">
        <v>388</v>
      </c>
      <c r="AD34" s="8" t="s">
        <v>388</v>
      </c>
      <c r="AE34" s="8" t="s">
        <v>388</v>
      </c>
      <c r="AF34" s="8" t="s">
        <v>388</v>
      </c>
      <c r="AG34" s="8" t="s">
        <v>388</v>
      </c>
      <c r="AH34" s="8" t="s">
        <v>388</v>
      </c>
      <c r="AI34" s="8" t="s">
        <v>388</v>
      </c>
      <c r="AJ34" s="8"/>
      <c r="AK34" s="8"/>
      <c r="AL34" s="8"/>
      <c r="AM34" s="8"/>
      <c r="AN34" s="8"/>
      <c r="AO34" s="8"/>
      <c r="AP34" s="8"/>
      <c r="AQ34" s="2" t="b">
        <f ca="1">OFFSET($F34,0,MOD(MONTH(TODAY())+IF(Options!$B$2="Northern",0,6)-1,12))&gt;0</f>
        <v>0</v>
      </c>
      <c r="AR34" s="2" t="b">
        <f ca="1">OFFSET($F34,0,MOD(MONTH(TODAY())+IF(Options!$B$2="Northern",0,6),12))&gt;0</f>
        <v>0</v>
      </c>
    </row>
    <row r="35" spans="1:44" x14ac:dyDescent="0.2">
      <c r="A35" s="18"/>
      <c r="B35" s="9" t="s">
        <v>272</v>
      </c>
      <c r="C35" s="10" t="s">
        <v>37</v>
      </c>
      <c r="D35" s="11" t="s">
        <v>332</v>
      </c>
      <c r="E35" s="13" t="s">
        <v>59</v>
      </c>
      <c r="F35" s="8"/>
      <c r="G35" s="8"/>
      <c r="H35" s="8"/>
      <c r="I35" s="8"/>
      <c r="J35" s="8" t="s">
        <v>388</v>
      </c>
      <c r="K35" s="8" t="s">
        <v>388</v>
      </c>
      <c r="L35" s="8" t="s">
        <v>388</v>
      </c>
      <c r="M35" s="8" t="s">
        <v>388</v>
      </c>
      <c r="N35" s="8"/>
      <c r="O35" s="8"/>
      <c r="P35" s="8"/>
      <c r="Q35" s="8"/>
      <c r="R35" s="9"/>
      <c r="S35" s="8"/>
      <c r="T35" s="8"/>
      <c r="U35" s="8"/>
      <c r="V35" s="8"/>
      <c r="W35" s="8" t="s">
        <v>388</v>
      </c>
      <c r="X35" s="8" t="s">
        <v>388</v>
      </c>
      <c r="Y35" s="8" t="s">
        <v>388</v>
      </c>
      <c r="Z35" s="8" t="s">
        <v>388</v>
      </c>
      <c r="AA35" s="8" t="s">
        <v>388</v>
      </c>
      <c r="AB35" s="8" t="s">
        <v>388</v>
      </c>
      <c r="AC35" s="8" t="s">
        <v>388</v>
      </c>
      <c r="AD35" s="8" t="s">
        <v>388</v>
      </c>
      <c r="AE35" s="8" t="s">
        <v>388</v>
      </c>
      <c r="AF35" s="8" t="s">
        <v>388</v>
      </c>
      <c r="AG35" s="8" t="s">
        <v>388</v>
      </c>
      <c r="AH35" s="8" t="s">
        <v>388</v>
      </c>
      <c r="AI35" s="8" t="s">
        <v>388</v>
      </c>
      <c r="AJ35" s="8" t="s">
        <v>388</v>
      </c>
      <c r="AK35" s="8" t="s">
        <v>388</v>
      </c>
      <c r="AL35" s="8"/>
      <c r="AM35" s="8"/>
      <c r="AN35" s="8"/>
      <c r="AO35" s="8"/>
      <c r="AP35" s="8"/>
      <c r="AQ35" s="2" t="b">
        <f ca="1">OFFSET($F35,0,MOD(MONTH(TODAY())+IF(Options!$B$2="Northern",0,6)-1,12))&gt;0</f>
        <v>0</v>
      </c>
      <c r="AR35" s="2" t="b">
        <f ca="1">OFFSET($F35,0,MOD(MONTH(TODAY())+IF(Options!$B$2="Northern",0,6),12))&gt;0</f>
        <v>0</v>
      </c>
    </row>
    <row r="36" spans="1:44" x14ac:dyDescent="0.2">
      <c r="A36" s="18"/>
      <c r="B36" s="9" t="s">
        <v>273</v>
      </c>
      <c r="C36" s="10" t="s">
        <v>0</v>
      </c>
      <c r="D36" s="11" t="s">
        <v>335</v>
      </c>
      <c r="E36" s="10" t="s">
        <v>69</v>
      </c>
      <c r="F36" s="8" t="s">
        <v>388</v>
      </c>
      <c r="G36" s="8" t="s">
        <v>388</v>
      </c>
      <c r="H36" s="8" t="s">
        <v>388</v>
      </c>
      <c r="I36" s="8" t="s">
        <v>388</v>
      </c>
      <c r="J36" s="8" t="s">
        <v>388</v>
      </c>
      <c r="K36" s="8" t="s">
        <v>388</v>
      </c>
      <c r="L36" s="8" t="s">
        <v>388</v>
      </c>
      <c r="M36" s="8" t="s">
        <v>388</v>
      </c>
      <c r="N36" s="8" t="s">
        <v>388</v>
      </c>
      <c r="O36" s="8" t="s">
        <v>388</v>
      </c>
      <c r="P36" s="8" t="s">
        <v>388</v>
      </c>
      <c r="Q36" s="8" t="s">
        <v>388</v>
      </c>
      <c r="R36" s="9"/>
      <c r="S36" s="8" t="s">
        <v>388</v>
      </c>
      <c r="T36" s="8" t="s">
        <v>388</v>
      </c>
      <c r="U36" s="8" t="s">
        <v>388</v>
      </c>
      <c r="V36" s="8" t="s">
        <v>388</v>
      </c>
      <c r="W36" s="8" t="s">
        <v>388</v>
      </c>
      <c r="X36" s="8" t="s">
        <v>388</v>
      </c>
      <c r="Y36" s="8" t="s">
        <v>388</v>
      </c>
      <c r="Z36" s="8" t="s">
        <v>388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 t="s">
        <v>388</v>
      </c>
      <c r="AM36" s="8" t="s">
        <v>388</v>
      </c>
      <c r="AN36" s="8" t="s">
        <v>388</v>
      </c>
      <c r="AO36" s="8" t="s">
        <v>388</v>
      </c>
      <c r="AP36" s="8" t="s">
        <v>388</v>
      </c>
      <c r="AQ36" s="2" t="b">
        <f ca="1">OFFSET($F36,0,MOD(MONTH(TODAY())+IF(Options!$B$2="Northern",0,6)-1,12))&gt;0</f>
        <v>1</v>
      </c>
      <c r="AR36" s="2" t="b">
        <f ca="1">OFFSET($F36,0,MOD(MONTH(TODAY())+IF(Options!$B$2="Northern",0,6),12))&gt;0</f>
        <v>1</v>
      </c>
    </row>
    <row r="37" spans="1:44" x14ac:dyDescent="0.2">
      <c r="A37" s="18"/>
      <c r="B37" s="9" t="s">
        <v>274</v>
      </c>
      <c r="C37" s="10" t="s">
        <v>19</v>
      </c>
      <c r="D37" s="11" t="s">
        <v>329</v>
      </c>
      <c r="E37" s="10" t="s">
        <v>48</v>
      </c>
      <c r="F37" s="8"/>
      <c r="G37" s="8"/>
      <c r="H37" s="8" t="s">
        <v>388</v>
      </c>
      <c r="I37" s="8" t="s">
        <v>388</v>
      </c>
      <c r="J37" s="8" t="s">
        <v>388</v>
      </c>
      <c r="K37" s="8" t="s">
        <v>388</v>
      </c>
      <c r="L37" s="8" t="s">
        <v>388</v>
      </c>
      <c r="M37" s="8"/>
      <c r="N37" s="8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8"/>
      <c r="AA37" s="8" t="s">
        <v>388</v>
      </c>
      <c r="AB37" s="8" t="s">
        <v>388</v>
      </c>
      <c r="AC37" s="8" t="s">
        <v>388</v>
      </c>
      <c r="AD37" s="8" t="s">
        <v>388</v>
      </c>
      <c r="AE37" s="8" t="s">
        <v>388</v>
      </c>
      <c r="AF37" s="8" t="s">
        <v>388</v>
      </c>
      <c r="AG37" s="8" t="s">
        <v>388</v>
      </c>
      <c r="AH37" s="8" t="s">
        <v>388</v>
      </c>
      <c r="AI37" s="8" t="s">
        <v>388</v>
      </c>
      <c r="AJ37" s="8"/>
      <c r="AK37" s="8"/>
      <c r="AL37" s="8"/>
      <c r="AM37" s="8"/>
      <c r="AN37" s="8"/>
      <c r="AO37" s="8"/>
      <c r="AP37" s="8"/>
      <c r="AQ37" s="2" t="b">
        <f ca="1">OFFSET($F37,0,MOD(MONTH(TODAY())+IF(Options!$B$2="Northern",0,6)-1,12))&gt;0</f>
        <v>1</v>
      </c>
      <c r="AR37" s="2" t="b">
        <f ca="1">OFFSET($F37,0,MOD(MONTH(TODAY())+IF(Options!$B$2="Northern",0,6),12))&gt;0</f>
        <v>1</v>
      </c>
    </row>
    <row r="38" spans="1:44" x14ac:dyDescent="0.2">
      <c r="A38" s="18"/>
      <c r="B38" s="9" t="s">
        <v>275</v>
      </c>
      <c r="C38" s="10" t="s">
        <v>46</v>
      </c>
      <c r="D38" s="11" t="s">
        <v>331</v>
      </c>
      <c r="E38" s="10" t="s">
        <v>60</v>
      </c>
      <c r="F38" s="8"/>
      <c r="G38" s="8"/>
      <c r="H38" s="8"/>
      <c r="I38" s="8"/>
      <c r="J38" s="8"/>
      <c r="K38" s="8"/>
      <c r="L38" s="8" t="s">
        <v>388</v>
      </c>
      <c r="M38" s="8" t="s">
        <v>388</v>
      </c>
      <c r="N38" s="8"/>
      <c r="O38" s="8"/>
      <c r="P38" s="8"/>
      <c r="Q38" s="8"/>
      <c r="R38" s="9"/>
      <c r="S38" s="8" t="s">
        <v>388</v>
      </c>
      <c r="T38" s="8" t="s">
        <v>388</v>
      </c>
      <c r="U38" s="8" t="s">
        <v>388</v>
      </c>
      <c r="V38" s="8" t="s">
        <v>388</v>
      </c>
      <c r="W38" s="8" t="s">
        <v>388</v>
      </c>
      <c r="X38" s="8" t="s">
        <v>388</v>
      </c>
      <c r="Y38" s="8" t="s">
        <v>388</v>
      </c>
      <c r="Z38" s="8" t="s">
        <v>388</v>
      </c>
      <c r="AA38" s="8"/>
      <c r="AB38" s="8"/>
      <c r="AC38" s="8"/>
      <c r="AD38" s="8"/>
      <c r="AE38" s="8"/>
      <c r="AF38" s="8"/>
      <c r="AG38" s="8"/>
      <c r="AH38" s="8"/>
      <c r="AI38" s="8"/>
      <c r="AJ38" s="8" t="s">
        <v>388</v>
      </c>
      <c r="AK38" s="8" t="s">
        <v>388</v>
      </c>
      <c r="AL38" s="8" t="s">
        <v>388</v>
      </c>
      <c r="AM38" s="8" t="s">
        <v>388</v>
      </c>
      <c r="AN38" s="8" t="s">
        <v>388</v>
      </c>
      <c r="AO38" s="8" t="s">
        <v>388</v>
      </c>
      <c r="AP38" s="8" t="s">
        <v>388</v>
      </c>
      <c r="AQ38" s="2" t="b">
        <f ca="1">OFFSET($F38,0,MOD(MONTH(TODAY())+IF(Options!$B$2="Northern",0,6)-1,12))&gt;0</f>
        <v>0</v>
      </c>
      <c r="AR38" s="2" t="b">
        <f ca="1">OFFSET($F38,0,MOD(MONTH(TODAY())+IF(Options!$B$2="Northern",0,6),12))&gt;0</f>
        <v>0</v>
      </c>
    </row>
    <row r="39" spans="1:44" x14ac:dyDescent="0.2">
      <c r="A39" s="18"/>
      <c r="B39" s="9" t="s">
        <v>276</v>
      </c>
      <c r="C39" s="10" t="s">
        <v>46</v>
      </c>
      <c r="D39" s="11" t="s">
        <v>331</v>
      </c>
      <c r="E39" s="10" t="s">
        <v>57</v>
      </c>
      <c r="F39" s="8"/>
      <c r="G39" s="8"/>
      <c r="H39" s="8"/>
      <c r="I39" s="8"/>
      <c r="J39" s="8"/>
      <c r="K39" s="8"/>
      <c r="L39" s="8" t="s">
        <v>388</v>
      </c>
      <c r="M39" s="8" t="s">
        <v>388</v>
      </c>
      <c r="N39" s="8"/>
      <c r="O39" s="8"/>
      <c r="P39" s="8"/>
      <c r="Q39" s="8"/>
      <c r="R39" s="9"/>
      <c r="S39" s="8" t="s">
        <v>388</v>
      </c>
      <c r="T39" s="8" t="s">
        <v>388</v>
      </c>
      <c r="U39" s="8" t="s">
        <v>388</v>
      </c>
      <c r="V39" s="8" t="s">
        <v>388</v>
      </c>
      <c r="W39" s="8" t="s">
        <v>388</v>
      </c>
      <c r="X39" s="8" t="s">
        <v>388</v>
      </c>
      <c r="Y39" s="8" t="s">
        <v>388</v>
      </c>
      <c r="Z39" s="8" t="s">
        <v>388</v>
      </c>
      <c r="AA39" s="8"/>
      <c r="AB39" s="8"/>
      <c r="AC39" s="8"/>
      <c r="AD39" s="8"/>
      <c r="AE39" s="8"/>
      <c r="AF39" s="8"/>
      <c r="AG39" s="8"/>
      <c r="AH39" s="8"/>
      <c r="AI39" s="8"/>
      <c r="AJ39" s="8" t="s">
        <v>388</v>
      </c>
      <c r="AK39" s="8" t="s">
        <v>388</v>
      </c>
      <c r="AL39" s="8" t="s">
        <v>388</v>
      </c>
      <c r="AM39" s="8" t="s">
        <v>388</v>
      </c>
      <c r="AN39" s="8" t="s">
        <v>388</v>
      </c>
      <c r="AO39" s="8" t="s">
        <v>388</v>
      </c>
      <c r="AP39" s="8" t="s">
        <v>388</v>
      </c>
      <c r="AQ39" s="2" t="b">
        <f ca="1">OFFSET($F39,0,MOD(MONTH(TODAY())+IF(Options!$B$2="Northern",0,6)-1,12))&gt;0</f>
        <v>0</v>
      </c>
      <c r="AR39" s="2" t="b">
        <f ca="1">OFFSET($F39,0,MOD(MONTH(TODAY())+IF(Options!$B$2="Northern",0,6),12))&gt;0</f>
        <v>0</v>
      </c>
    </row>
    <row r="40" spans="1:44" x14ac:dyDescent="0.2">
      <c r="A40" s="18"/>
      <c r="B40" s="9" t="s">
        <v>277</v>
      </c>
      <c r="C40" s="10" t="s">
        <v>46</v>
      </c>
      <c r="D40" s="11" t="s">
        <v>331</v>
      </c>
      <c r="E40" s="10" t="s">
        <v>60</v>
      </c>
      <c r="F40" s="8"/>
      <c r="G40" s="8"/>
      <c r="H40" s="8"/>
      <c r="I40" s="8"/>
      <c r="J40" s="8"/>
      <c r="K40" s="8"/>
      <c r="L40" s="8" t="s">
        <v>388</v>
      </c>
      <c r="M40" s="8" t="s">
        <v>388</v>
      </c>
      <c r="N40" s="8"/>
      <c r="O40" s="8"/>
      <c r="P40" s="8"/>
      <c r="Q40" s="8"/>
      <c r="R40" s="9"/>
      <c r="S40" s="8" t="s">
        <v>388</v>
      </c>
      <c r="T40" s="8" t="s">
        <v>388</v>
      </c>
      <c r="U40" s="8" t="s">
        <v>388</v>
      </c>
      <c r="V40" s="8" t="s">
        <v>388</v>
      </c>
      <c r="W40" s="8" t="s">
        <v>388</v>
      </c>
      <c r="X40" s="8" t="s">
        <v>388</v>
      </c>
      <c r="Y40" s="8" t="s">
        <v>388</v>
      </c>
      <c r="Z40" s="8" t="s">
        <v>388</v>
      </c>
      <c r="AA40" s="8"/>
      <c r="AB40" s="8"/>
      <c r="AC40" s="8"/>
      <c r="AD40" s="8"/>
      <c r="AE40" s="8"/>
      <c r="AF40" s="8"/>
      <c r="AG40" s="8"/>
      <c r="AH40" s="8"/>
      <c r="AI40" s="8"/>
      <c r="AJ40" s="8" t="s">
        <v>388</v>
      </c>
      <c r="AK40" s="8" t="s">
        <v>388</v>
      </c>
      <c r="AL40" s="8" t="s">
        <v>388</v>
      </c>
      <c r="AM40" s="8" t="s">
        <v>388</v>
      </c>
      <c r="AN40" s="8" t="s">
        <v>388</v>
      </c>
      <c r="AO40" s="8" t="s">
        <v>388</v>
      </c>
      <c r="AP40" s="8" t="s">
        <v>388</v>
      </c>
      <c r="AQ40" s="2" t="b">
        <f ca="1">OFFSET($F40,0,MOD(MONTH(TODAY())+IF(Options!$B$2="Northern",0,6)-1,12))&gt;0</f>
        <v>0</v>
      </c>
      <c r="AR40" s="2" t="b">
        <f ca="1">OFFSET($F40,0,MOD(MONTH(TODAY())+IF(Options!$B$2="Northern",0,6),12))&gt;0</f>
        <v>0</v>
      </c>
    </row>
    <row r="41" spans="1:44" x14ac:dyDescent="0.2">
      <c r="A41" s="18"/>
      <c r="B41" s="9" t="s">
        <v>278</v>
      </c>
      <c r="C41" s="10" t="s">
        <v>46</v>
      </c>
      <c r="D41" s="11" t="s">
        <v>331</v>
      </c>
      <c r="E41" s="10" t="s">
        <v>60</v>
      </c>
      <c r="F41" s="8"/>
      <c r="G41" s="8"/>
      <c r="H41" s="8"/>
      <c r="I41" s="8"/>
      <c r="J41" s="8"/>
      <c r="K41" s="8"/>
      <c r="L41" s="8" t="s">
        <v>388</v>
      </c>
      <c r="M41" s="8" t="s">
        <v>388</v>
      </c>
      <c r="N41" s="8"/>
      <c r="O41" s="8"/>
      <c r="P41" s="8"/>
      <c r="Q41" s="8"/>
      <c r="R41" s="9"/>
      <c r="S41" s="8" t="s">
        <v>388</v>
      </c>
      <c r="T41" s="8" t="s">
        <v>388</v>
      </c>
      <c r="U41" s="8" t="s">
        <v>388</v>
      </c>
      <c r="V41" s="8" t="s">
        <v>388</v>
      </c>
      <c r="W41" s="8" t="s">
        <v>388</v>
      </c>
      <c r="X41" s="8" t="s">
        <v>388</v>
      </c>
      <c r="Y41" s="8" t="s">
        <v>388</v>
      </c>
      <c r="Z41" s="8" t="s">
        <v>388</v>
      </c>
      <c r="AA41" s="8"/>
      <c r="AB41" s="8"/>
      <c r="AC41" s="8"/>
      <c r="AD41" s="8"/>
      <c r="AE41" s="8"/>
      <c r="AF41" s="8"/>
      <c r="AG41" s="8"/>
      <c r="AH41" s="8"/>
      <c r="AI41" s="8"/>
      <c r="AJ41" s="8" t="s">
        <v>388</v>
      </c>
      <c r="AK41" s="8" t="s">
        <v>388</v>
      </c>
      <c r="AL41" s="8" t="s">
        <v>388</v>
      </c>
      <c r="AM41" s="8" t="s">
        <v>388</v>
      </c>
      <c r="AN41" s="8" t="s">
        <v>388</v>
      </c>
      <c r="AO41" s="8" t="s">
        <v>388</v>
      </c>
      <c r="AP41" s="8" t="s">
        <v>388</v>
      </c>
      <c r="AQ41" s="2" t="b">
        <f ca="1">OFFSET($F41,0,MOD(MONTH(TODAY())+IF(Options!$B$2="Northern",0,6)-1,12))&gt;0</f>
        <v>0</v>
      </c>
      <c r="AR41" s="2" t="b">
        <f ca="1">OFFSET($F41,0,MOD(MONTH(TODAY())+IF(Options!$B$2="Northern",0,6),12))&gt;0</f>
        <v>0</v>
      </c>
    </row>
    <row r="42" spans="1:44" x14ac:dyDescent="0.2">
      <c r="A42" s="18"/>
      <c r="B42" s="9" t="s">
        <v>279</v>
      </c>
      <c r="C42" s="10" t="s">
        <v>39</v>
      </c>
      <c r="D42" s="11" t="s">
        <v>3</v>
      </c>
      <c r="E42" s="10" t="s">
        <v>57</v>
      </c>
      <c r="F42" s="8"/>
      <c r="G42" s="8"/>
      <c r="H42" s="8"/>
      <c r="I42" s="8" t="s">
        <v>388</v>
      </c>
      <c r="J42" s="8" t="s">
        <v>388</v>
      </c>
      <c r="K42" s="8" t="s">
        <v>388</v>
      </c>
      <c r="L42" s="8" t="s">
        <v>388</v>
      </c>
      <c r="M42" s="8" t="s">
        <v>388</v>
      </c>
      <c r="N42" s="8"/>
      <c r="O42" s="8"/>
      <c r="P42" s="8"/>
      <c r="Q42" s="8"/>
      <c r="R42" s="9"/>
      <c r="S42" s="8" t="s">
        <v>388</v>
      </c>
      <c r="T42" s="8" t="s">
        <v>388</v>
      </c>
      <c r="U42" s="8" t="s">
        <v>388</v>
      </c>
      <c r="V42" s="8" t="s">
        <v>388</v>
      </c>
      <c r="W42" s="8" t="s">
        <v>388</v>
      </c>
      <c r="X42" s="8" t="s">
        <v>388</v>
      </c>
      <c r="Y42" s="8" t="s">
        <v>388</v>
      </c>
      <c r="Z42" s="8" t="s">
        <v>388</v>
      </c>
      <c r="AA42" s="8" t="s">
        <v>388</v>
      </c>
      <c r="AB42" s="8" t="s">
        <v>388</v>
      </c>
      <c r="AC42" s="8" t="s">
        <v>388</v>
      </c>
      <c r="AD42" s="8" t="s">
        <v>388</v>
      </c>
      <c r="AE42" s="8" t="s">
        <v>388</v>
      </c>
      <c r="AF42" s="8" t="s">
        <v>388</v>
      </c>
      <c r="AG42" s="8" t="s">
        <v>388</v>
      </c>
      <c r="AH42" s="8" t="s">
        <v>388</v>
      </c>
      <c r="AI42" s="8" t="s">
        <v>388</v>
      </c>
      <c r="AJ42" s="8" t="s">
        <v>388</v>
      </c>
      <c r="AK42" s="8" t="s">
        <v>388</v>
      </c>
      <c r="AL42" s="8" t="s">
        <v>388</v>
      </c>
      <c r="AM42" s="8" t="s">
        <v>388</v>
      </c>
      <c r="AN42" s="8" t="s">
        <v>388</v>
      </c>
      <c r="AO42" s="8" t="s">
        <v>388</v>
      </c>
      <c r="AP42" s="8" t="s">
        <v>388</v>
      </c>
      <c r="AQ42" s="2" t="b">
        <f ca="1">OFFSET($F42,0,MOD(MONTH(TODAY())+IF(Options!$B$2="Northern",0,6)-1,12))&gt;0</f>
        <v>0</v>
      </c>
      <c r="AR42" s="2" t="b">
        <f ca="1">OFFSET($F42,0,MOD(MONTH(TODAY())+IF(Options!$B$2="Northern",0,6),12))&gt;0</f>
        <v>1</v>
      </c>
    </row>
    <row r="43" spans="1:44" x14ac:dyDescent="0.2">
      <c r="A43" s="18"/>
      <c r="B43" s="9" t="s">
        <v>280</v>
      </c>
      <c r="C43" s="10" t="s">
        <v>70</v>
      </c>
      <c r="D43" s="11" t="s">
        <v>329</v>
      </c>
      <c r="E43" s="10" t="s">
        <v>71</v>
      </c>
      <c r="F43" s="8"/>
      <c r="G43" s="8"/>
      <c r="H43" s="8" t="s">
        <v>388</v>
      </c>
      <c r="I43" s="8" t="s">
        <v>388</v>
      </c>
      <c r="J43" s="8" t="s">
        <v>388</v>
      </c>
      <c r="K43" s="8" t="s">
        <v>388</v>
      </c>
      <c r="L43" s="8"/>
      <c r="M43" s="8"/>
      <c r="N43" s="8"/>
      <c r="O43" s="8" t="s">
        <v>388</v>
      </c>
      <c r="P43" s="8"/>
      <c r="Q43" s="8"/>
      <c r="R43" s="9"/>
      <c r="S43" s="8"/>
      <c r="T43" s="8"/>
      <c r="U43" s="8"/>
      <c r="V43" s="8"/>
      <c r="W43" s="8"/>
      <c r="X43" s="8"/>
      <c r="Y43" s="8"/>
      <c r="Z43" s="8"/>
      <c r="AA43" s="8" t="s">
        <v>388</v>
      </c>
      <c r="AB43" s="8" t="s">
        <v>388</v>
      </c>
      <c r="AC43" s="8" t="s">
        <v>388</v>
      </c>
      <c r="AD43" s="8" t="s">
        <v>388</v>
      </c>
      <c r="AE43" s="8" t="s">
        <v>388</v>
      </c>
      <c r="AF43" s="8" t="s">
        <v>388</v>
      </c>
      <c r="AG43" s="8" t="s">
        <v>388</v>
      </c>
      <c r="AH43" s="8" t="s">
        <v>388</v>
      </c>
      <c r="AI43" s="8" t="s">
        <v>388</v>
      </c>
      <c r="AJ43" s="8"/>
      <c r="AK43" s="8"/>
      <c r="AL43" s="8"/>
      <c r="AM43" s="8"/>
      <c r="AN43" s="8"/>
      <c r="AO43" s="8"/>
      <c r="AP43" s="8"/>
      <c r="AQ43" s="2" t="b">
        <f ca="1">OFFSET($F43,0,MOD(MONTH(TODAY())+IF(Options!$B$2="Northern",0,6)-1,12))&gt;0</f>
        <v>1</v>
      </c>
      <c r="AR43" s="2" t="b">
        <f ca="1">OFFSET($F43,0,MOD(MONTH(TODAY())+IF(Options!$B$2="Northern",0,6),12))&gt;0</f>
        <v>1</v>
      </c>
    </row>
    <row r="44" spans="1:44" x14ac:dyDescent="0.2">
      <c r="A44" s="18"/>
      <c r="B44" s="9" t="s">
        <v>281</v>
      </c>
      <c r="C44" s="10" t="s">
        <v>6</v>
      </c>
      <c r="D44" s="11" t="s">
        <v>333</v>
      </c>
      <c r="E44" s="10" t="s">
        <v>53</v>
      </c>
      <c r="F44" s="8"/>
      <c r="G44" s="8"/>
      <c r="H44" s="8"/>
      <c r="I44" s="8" t="s">
        <v>388</v>
      </c>
      <c r="J44" s="8" t="s">
        <v>388</v>
      </c>
      <c r="K44" s="8" t="s">
        <v>388</v>
      </c>
      <c r="L44" s="8" t="s">
        <v>388</v>
      </c>
      <c r="M44" s="8" t="s">
        <v>388</v>
      </c>
      <c r="N44" s="8" t="s">
        <v>388</v>
      </c>
      <c r="O44" s="8" t="s">
        <v>388</v>
      </c>
      <c r="P44" s="8" t="s">
        <v>388</v>
      </c>
      <c r="Q44" s="8"/>
      <c r="R44" s="9"/>
      <c r="S44" s="8"/>
      <c r="T44" s="8"/>
      <c r="U44" s="8"/>
      <c r="V44" s="8"/>
      <c r="W44" s="8"/>
      <c r="X44" s="8"/>
      <c r="Y44" s="8"/>
      <c r="Z44" s="8"/>
      <c r="AA44" s="8" t="s">
        <v>388</v>
      </c>
      <c r="AB44" s="8" t="s">
        <v>388</v>
      </c>
      <c r="AC44" s="8" t="s">
        <v>388</v>
      </c>
      <c r="AD44" s="8" t="s">
        <v>388</v>
      </c>
      <c r="AE44" s="8" t="s">
        <v>388</v>
      </c>
      <c r="AF44" s="8" t="s">
        <v>388</v>
      </c>
      <c r="AG44" s="8" t="s">
        <v>388</v>
      </c>
      <c r="AH44" s="8" t="s">
        <v>388</v>
      </c>
      <c r="AI44" s="8" t="s">
        <v>388</v>
      </c>
      <c r="AJ44" s="8" t="s">
        <v>388</v>
      </c>
      <c r="AK44" s="8" t="s">
        <v>388</v>
      </c>
      <c r="AL44" s="8"/>
      <c r="AM44" s="8"/>
      <c r="AN44" s="8"/>
      <c r="AO44" s="8"/>
      <c r="AP44" s="8"/>
      <c r="AQ44" s="2" t="b">
        <f ca="1">OFFSET($F44,0,MOD(MONTH(TODAY())+IF(Options!$B$2="Northern",0,6)-1,12))&gt;0</f>
        <v>0</v>
      </c>
      <c r="AR44" s="2" t="b">
        <f ca="1">OFFSET($F44,0,MOD(MONTH(TODAY())+IF(Options!$B$2="Northern",0,6),12))&gt;0</f>
        <v>1</v>
      </c>
    </row>
    <row r="45" spans="1:44" x14ac:dyDescent="0.2">
      <c r="A45" s="18"/>
      <c r="B45" s="9" t="s">
        <v>282</v>
      </c>
      <c r="C45" s="10" t="s">
        <v>7</v>
      </c>
      <c r="D45" s="11" t="s">
        <v>336</v>
      </c>
      <c r="E45" s="10" t="s">
        <v>51</v>
      </c>
      <c r="F45" s="8"/>
      <c r="G45" s="8"/>
      <c r="H45" s="8"/>
      <c r="I45" s="8" t="s">
        <v>388</v>
      </c>
      <c r="J45" s="8" t="s">
        <v>388</v>
      </c>
      <c r="K45" s="8" t="s">
        <v>388</v>
      </c>
      <c r="L45" s="8" t="s">
        <v>388</v>
      </c>
      <c r="M45" s="8" t="s">
        <v>388</v>
      </c>
      <c r="N45" s="8" t="s">
        <v>388</v>
      </c>
      <c r="O45" s="8"/>
      <c r="P45" s="8"/>
      <c r="Q45" s="8"/>
      <c r="R45" s="9"/>
      <c r="S45" s="8"/>
      <c r="T45" s="8"/>
      <c r="U45" s="8"/>
      <c r="V45" s="8"/>
      <c r="W45" s="8"/>
      <c r="X45" s="8"/>
      <c r="Y45" s="8"/>
      <c r="Z45" s="8"/>
      <c r="AA45" s="8" t="s">
        <v>388</v>
      </c>
      <c r="AB45" s="8" t="s">
        <v>388</v>
      </c>
      <c r="AC45" s="8" t="s">
        <v>388</v>
      </c>
      <c r="AD45" s="8" t="s">
        <v>388</v>
      </c>
      <c r="AE45" s="8" t="s">
        <v>388</v>
      </c>
      <c r="AF45" s="8" t="s">
        <v>388</v>
      </c>
      <c r="AG45" s="8" t="s">
        <v>388</v>
      </c>
      <c r="AH45" s="8" t="s">
        <v>388</v>
      </c>
      <c r="AI45" s="8"/>
      <c r="AJ45" s="8"/>
      <c r="AK45" s="8"/>
      <c r="AL45" s="8"/>
      <c r="AM45" s="8"/>
      <c r="AN45" s="8"/>
      <c r="AO45" s="8"/>
      <c r="AP45" s="8"/>
      <c r="AQ45" s="2" t="b">
        <f ca="1">OFFSET($F45,0,MOD(MONTH(TODAY())+IF(Options!$B$2="Northern",0,6)-1,12))&gt;0</f>
        <v>0</v>
      </c>
      <c r="AR45" s="2" t="b">
        <f ca="1">OFFSET($F45,0,MOD(MONTH(TODAY())+IF(Options!$B$2="Northern",0,6),12))&gt;0</f>
        <v>1</v>
      </c>
    </row>
    <row r="46" spans="1:44" x14ac:dyDescent="0.2">
      <c r="A46" s="18"/>
      <c r="B46" s="9" t="s">
        <v>283</v>
      </c>
      <c r="C46" s="10" t="s">
        <v>72</v>
      </c>
      <c r="D46" s="11" t="s">
        <v>335</v>
      </c>
      <c r="E46" s="10" t="s">
        <v>71</v>
      </c>
      <c r="F46" s="8"/>
      <c r="G46" s="8"/>
      <c r="H46" s="8" t="s">
        <v>388</v>
      </c>
      <c r="I46" s="8" t="s">
        <v>388</v>
      </c>
      <c r="J46" s="8" t="s">
        <v>388</v>
      </c>
      <c r="K46" s="8" t="s">
        <v>388</v>
      </c>
      <c r="L46" s="8" t="s">
        <v>388</v>
      </c>
      <c r="M46" s="8" t="s">
        <v>388</v>
      </c>
      <c r="N46" s="8" t="s">
        <v>388</v>
      </c>
      <c r="O46" s="8" t="s">
        <v>388</v>
      </c>
      <c r="P46" s="8"/>
      <c r="Q46" s="8"/>
      <c r="R46" s="9"/>
      <c r="S46" s="8" t="s">
        <v>388</v>
      </c>
      <c r="T46" s="8" t="s">
        <v>388</v>
      </c>
      <c r="U46" s="8" t="s">
        <v>388</v>
      </c>
      <c r="V46" s="8" t="s">
        <v>388</v>
      </c>
      <c r="W46" s="8" t="s">
        <v>388</v>
      </c>
      <c r="X46" s="8" t="s">
        <v>388</v>
      </c>
      <c r="Y46" s="8" t="s">
        <v>388</v>
      </c>
      <c r="Z46" s="8" t="s">
        <v>388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 t="s">
        <v>388</v>
      </c>
      <c r="AM46" s="8" t="s">
        <v>388</v>
      </c>
      <c r="AN46" s="8" t="s">
        <v>388</v>
      </c>
      <c r="AO46" s="8" t="s">
        <v>388</v>
      </c>
      <c r="AP46" s="8" t="s">
        <v>388</v>
      </c>
      <c r="AQ46" s="2" t="b">
        <f ca="1">OFFSET($F46,0,MOD(MONTH(TODAY())+IF(Options!$B$2="Northern",0,6)-1,12))&gt;0</f>
        <v>1</v>
      </c>
      <c r="AR46" s="2" t="b">
        <f ca="1">OFFSET($F46,0,MOD(MONTH(TODAY())+IF(Options!$B$2="Northern",0,6),12))&gt;0</f>
        <v>1</v>
      </c>
    </row>
    <row r="47" spans="1:44" x14ac:dyDescent="0.2">
      <c r="A47" s="18"/>
      <c r="B47" s="9" t="s">
        <v>284</v>
      </c>
      <c r="C47" s="10" t="s">
        <v>23</v>
      </c>
      <c r="D47" s="11" t="s">
        <v>329</v>
      </c>
      <c r="E47" s="10" t="s">
        <v>71</v>
      </c>
      <c r="F47" s="8"/>
      <c r="G47" s="8"/>
      <c r="H47" s="8" t="s">
        <v>388</v>
      </c>
      <c r="I47" s="8" t="s">
        <v>388</v>
      </c>
      <c r="J47" s="8" t="s">
        <v>388</v>
      </c>
      <c r="K47" s="8" t="s">
        <v>388</v>
      </c>
      <c r="L47" s="8" t="s">
        <v>388</v>
      </c>
      <c r="M47" s="8" t="s">
        <v>388</v>
      </c>
      <c r="N47" s="8" t="s">
        <v>388</v>
      </c>
      <c r="O47" s="8" t="s">
        <v>388</v>
      </c>
      <c r="P47" s="8" t="s">
        <v>388</v>
      </c>
      <c r="Q47" s="8"/>
      <c r="R47" s="9"/>
      <c r="S47" s="8"/>
      <c r="T47" s="8"/>
      <c r="U47" s="8"/>
      <c r="V47" s="8"/>
      <c r="W47" s="8"/>
      <c r="X47" s="8"/>
      <c r="Y47" s="8"/>
      <c r="Z47" s="8"/>
      <c r="AA47" s="8" t="s">
        <v>388</v>
      </c>
      <c r="AB47" s="8" t="s">
        <v>388</v>
      </c>
      <c r="AC47" s="8" t="s">
        <v>388</v>
      </c>
      <c r="AD47" s="8" t="s">
        <v>388</v>
      </c>
      <c r="AE47" s="8" t="s">
        <v>388</v>
      </c>
      <c r="AF47" s="8" t="s">
        <v>388</v>
      </c>
      <c r="AG47" s="8" t="s">
        <v>388</v>
      </c>
      <c r="AH47" s="8" t="s">
        <v>388</v>
      </c>
      <c r="AI47" s="8" t="s">
        <v>388</v>
      </c>
      <c r="AJ47" s="8"/>
      <c r="AK47" s="8"/>
      <c r="AL47" s="8"/>
      <c r="AM47" s="8"/>
      <c r="AN47" s="8"/>
      <c r="AO47" s="8"/>
      <c r="AP47" s="8"/>
      <c r="AQ47" s="2" t="b">
        <f ca="1">OFFSET($F47,0,MOD(MONTH(TODAY())+IF(Options!$B$2="Northern",0,6)-1,12))&gt;0</f>
        <v>1</v>
      </c>
      <c r="AR47" s="2" t="b">
        <f ca="1">OFFSET($F47,0,MOD(MONTH(TODAY())+IF(Options!$B$2="Northern",0,6),12))&gt;0</f>
        <v>1</v>
      </c>
    </row>
    <row r="48" spans="1:44" x14ac:dyDescent="0.2">
      <c r="A48" s="18"/>
      <c r="B48" s="9" t="s">
        <v>285</v>
      </c>
      <c r="C48" s="10" t="s">
        <v>8</v>
      </c>
      <c r="D48" s="11" t="s">
        <v>333</v>
      </c>
      <c r="E48" s="10" t="s">
        <v>53</v>
      </c>
      <c r="F48" s="8"/>
      <c r="G48" s="8"/>
      <c r="H48" s="8"/>
      <c r="I48" s="8"/>
      <c r="J48" s="8"/>
      <c r="K48" s="8"/>
      <c r="L48" s="8"/>
      <c r="M48" s="8" t="s">
        <v>388</v>
      </c>
      <c r="N48" s="8" t="s">
        <v>388</v>
      </c>
      <c r="O48" s="8" t="s">
        <v>388</v>
      </c>
      <c r="P48" s="8" t="s">
        <v>388</v>
      </c>
      <c r="Q48" s="8"/>
      <c r="R48" s="9"/>
      <c r="S48" s="8"/>
      <c r="T48" s="8"/>
      <c r="U48" s="8"/>
      <c r="V48" s="8"/>
      <c r="W48" s="8"/>
      <c r="X48" s="8"/>
      <c r="Y48" s="8"/>
      <c r="Z48" s="8"/>
      <c r="AA48" s="8" t="s">
        <v>388</v>
      </c>
      <c r="AB48" s="8" t="s">
        <v>388</v>
      </c>
      <c r="AC48" s="8" t="s">
        <v>388</v>
      </c>
      <c r="AD48" s="8" t="s">
        <v>388</v>
      </c>
      <c r="AE48" s="8" t="s">
        <v>388</v>
      </c>
      <c r="AF48" s="8" t="s">
        <v>388</v>
      </c>
      <c r="AG48" s="8" t="s">
        <v>388</v>
      </c>
      <c r="AH48" s="8" t="s">
        <v>388</v>
      </c>
      <c r="AI48" s="8" t="s">
        <v>388</v>
      </c>
      <c r="AJ48" s="8" t="s">
        <v>388</v>
      </c>
      <c r="AK48" s="8" t="s">
        <v>388</v>
      </c>
      <c r="AL48" s="8"/>
      <c r="AM48" s="8"/>
      <c r="AN48" s="8"/>
      <c r="AO48" s="8"/>
      <c r="AP48" s="8"/>
      <c r="AQ48" s="2" t="b">
        <f ca="1">OFFSET($F48,0,MOD(MONTH(TODAY())+IF(Options!$B$2="Northern",0,6)-1,12))&gt;0</f>
        <v>0</v>
      </c>
      <c r="AR48" s="2" t="b">
        <f ca="1">OFFSET($F48,0,MOD(MONTH(TODAY())+IF(Options!$B$2="Northern",0,6),12))&gt;0</f>
        <v>0</v>
      </c>
    </row>
    <row r="49" spans="1:44" x14ac:dyDescent="0.2">
      <c r="A49" s="18"/>
      <c r="B49" s="9" t="s">
        <v>286</v>
      </c>
      <c r="C49" s="10" t="s">
        <v>46</v>
      </c>
      <c r="D49" s="11" t="s">
        <v>3</v>
      </c>
      <c r="E49" s="10" t="s">
        <v>57</v>
      </c>
      <c r="F49" s="8"/>
      <c r="G49" s="8"/>
      <c r="H49" s="8"/>
      <c r="I49" s="8"/>
      <c r="J49" s="8"/>
      <c r="K49" s="8"/>
      <c r="L49" s="8" t="s">
        <v>388</v>
      </c>
      <c r="M49" s="8" t="s">
        <v>388</v>
      </c>
      <c r="N49" s="8"/>
      <c r="O49" s="8"/>
      <c r="P49" s="8"/>
      <c r="Q49" s="8"/>
      <c r="R49" s="9"/>
      <c r="S49" s="8" t="s">
        <v>388</v>
      </c>
      <c r="T49" s="8" t="s">
        <v>388</v>
      </c>
      <c r="U49" s="8" t="s">
        <v>388</v>
      </c>
      <c r="V49" s="8" t="s">
        <v>388</v>
      </c>
      <c r="W49" s="8" t="s">
        <v>388</v>
      </c>
      <c r="X49" s="8" t="s">
        <v>388</v>
      </c>
      <c r="Y49" s="8" t="s">
        <v>388</v>
      </c>
      <c r="Z49" s="8" t="s">
        <v>388</v>
      </c>
      <c r="AA49" s="8" t="s">
        <v>388</v>
      </c>
      <c r="AB49" s="8" t="s">
        <v>388</v>
      </c>
      <c r="AC49" s="8" t="s">
        <v>388</v>
      </c>
      <c r="AD49" s="8" t="s">
        <v>388</v>
      </c>
      <c r="AE49" s="8" t="s">
        <v>388</v>
      </c>
      <c r="AF49" s="8" t="s">
        <v>388</v>
      </c>
      <c r="AG49" s="8" t="s">
        <v>388</v>
      </c>
      <c r="AH49" s="8" t="s">
        <v>388</v>
      </c>
      <c r="AI49" s="8" t="s">
        <v>388</v>
      </c>
      <c r="AJ49" s="8" t="s">
        <v>388</v>
      </c>
      <c r="AK49" s="8" t="s">
        <v>388</v>
      </c>
      <c r="AL49" s="8" t="s">
        <v>388</v>
      </c>
      <c r="AM49" s="8" t="s">
        <v>388</v>
      </c>
      <c r="AN49" s="8" t="s">
        <v>388</v>
      </c>
      <c r="AO49" s="8" t="s">
        <v>388</v>
      </c>
      <c r="AP49" s="8" t="s">
        <v>388</v>
      </c>
      <c r="AQ49" s="2" t="b">
        <f ca="1">OFFSET($F49,0,MOD(MONTH(TODAY())+IF(Options!$B$2="Northern",0,6)-1,12))&gt;0</f>
        <v>0</v>
      </c>
      <c r="AR49" s="2" t="b">
        <f ca="1">OFFSET($F49,0,MOD(MONTH(TODAY())+IF(Options!$B$2="Northern",0,6),12))&gt;0</f>
        <v>0</v>
      </c>
    </row>
    <row r="50" spans="1:44" x14ac:dyDescent="0.2">
      <c r="A50" s="18"/>
      <c r="B50" s="9" t="s">
        <v>287</v>
      </c>
      <c r="C50" s="10" t="s">
        <v>73</v>
      </c>
      <c r="D50" s="11" t="s">
        <v>3</v>
      </c>
      <c r="E50" s="10" t="s">
        <v>74</v>
      </c>
      <c r="F50" s="8" t="s">
        <v>388</v>
      </c>
      <c r="G50" s="8" t="s">
        <v>388</v>
      </c>
      <c r="H50" s="8" t="s">
        <v>388</v>
      </c>
      <c r="I50" s="8" t="s">
        <v>388</v>
      </c>
      <c r="J50" s="8" t="s">
        <v>388</v>
      </c>
      <c r="K50" s="8"/>
      <c r="L50" s="8"/>
      <c r="M50" s="8"/>
      <c r="N50" s="8"/>
      <c r="O50" s="8"/>
      <c r="P50" s="8" t="s">
        <v>388</v>
      </c>
      <c r="Q50" s="8" t="s">
        <v>388</v>
      </c>
      <c r="R50" s="9"/>
      <c r="S50" s="8" t="s">
        <v>388</v>
      </c>
      <c r="T50" s="8" t="s">
        <v>388</v>
      </c>
      <c r="U50" s="8" t="s">
        <v>388</v>
      </c>
      <c r="V50" s="8" t="s">
        <v>388</v>
      </c>
      <c r="W50" s="8" t="s">
        <v>388</v>
      </c>
      <c r="X50" s="8" t="s">
        <v>388</v>
      </c>
      <c r="Y50" s="8" t="s">
        <v>388</v>
      </c>
      <c r="Z50" s="8" t="s">
        <v>388</v>
      </c>
      <c r="AA50" s="8" t="s">
        <v>388</v>
      </c>
      <c r="AB50" s="8" t="s">
        <v>388</v>
      </c>
      <c r="AC50" s="8" t="s">
        <v>388</v>
      </c>
      <c r="AD50" s="8" t="s">
        <v>388</v>
      </c>
      <c r="AE50" s="8" t="s">
        <v>388</v>
      </c>
      <c r="AF50" s="8" t="s">
        <v>388</v>
      </c>
      <c r="AG50" s="8" t="s">
        <v>388</v>
      </c>
      <c r="AH50" s="8" t="s">
        <v>388</v>
      </c>
      <c r="AI50" s="8" t="s">
        <v>388</v>
      </c>
      <c r="AJ50" s="8" t="s">
        <v>388</v>
      </c>
      <c r="AK50" s="8" t="s">
        <v>388</v>
      </c>
      <c r="AL50" s="8" t="s">
        <v>388</v>
      </c>
      <c r="AM50" s="8" t="s">
        <v>388</v>
      </c>
      <c r="AN50" s="8" t="s">
        <v>388</v>
      </c>
      <c r="AO50" s="8" t="s">
        <v>388</v>
      </c>
      <c r="AP50" s="8" t="s">
        <v>388</v>
      </c>
      <c r="AQ50" s="2" t="b">
        <f ca="1">OFFSET($F50,0,MOD(MONTH(TODAY())+IF(Options!$B$2="Northern",0,6)-1,12))&gt;0</f>
        <v>1</v>
      </c>
      <c r="AR50" s="2" t="b">
        <f ca="1">OFFSET($F50,0,MOD(MONTH(TODAY())+IF(Options!$B$2="Northern",0,6),12))&gt;0</f>
        <v>1</v>
      </c>
    </row>
    <row r="51" spans="1:44" x14ac:dyDescent="0.2">
      <c r="A51" s="18"/>
      <c r="B51" s="9" t="s">
        <v>288</v>
      </c>
      <c r="C51" s="10" t="s">
        <v>36</v>
      </c>
      <c r="D51" s="11" t="s">
        <v>337</v>
      </c>
      <c r="E51" s="10" t="s">
        <v>48</v>
      </c>
      <c r="F51" s="8"/>
      <c r="G51" s="8"/>
      <c r="H51" s="8"/>
      <c r="I51" s="8"/>
      <c r="J51" s="8"/>
      <c r="K51" s="8"/>
      <c r="L51" s="8"/>
      <c r="M51" s="8"/>
      <c r="N51" s="8" t="s">
        <v>388</v>
      </c>
      <c r="O51" s="8" t="s">
        <v>388</v>
      </c>
      <c r="P51" s="8" t="s">
        <v>388</v>
      </c>
      <c r="Q51" s="8"/>
      <c r="R51" s="9"/>
      <c r="S51" s="8"/>
      <c r="T51" s="8"/>
      <c r="U51" s="8"/>
      <c r="V51" s="8"/>
      <c r="W51" s="8" t="s">
        <v>388</v>
      </c>
      <c r="X51" s="8" t="s">
        <v>388</v>
      </c>
      <c r="Y51" s="8" t="s">
        <v>388</v>
      </c>
      <c r="Z51" s="8" t="s">
        <v>388</v>
      </c>
      <c r="AA51" s="8" t="s">
        <v>388</v>
      </c>
      <c r="AB51" s="8" t="s">
        <v>388</v>
      </c>
      <c r="AC51" s="8" t="s">
        <v>388</v>
      </c>
      <c r="AD51" s="8" t="s">
        <v>388</v>
      </c>
      <c r="AE51" s="8" t="s">
        <v>388</v>
      </c>
      <c r="AF51" s="8" t="s">
        <v>388</v>
      </c>
      <c r="AG51" s="8" t="s">
        <v>388</v>
      </c>
      <c r="AH51" s="8" t="s">
        <v>388</v>
      </c>
      <c r="AI51" s="8" t="s">
        <v>388</v>
      </c>
      <c r="AJ51" s="8"/>
      <c r="AK51" s="8"/>
      <c r="AL51" s="8"/>
      <c r="AM51" s="8"/>
      <c r="AN51" s="8"/>
      <c r="AO51" s="8"/>
      <c r="AP51" s="8"/>
      <c r="AQ51" s="2" t="b">
        <f ca="1">OFFSET($F51,0,MOD(MONTH(TODAY())+IF(Options!$B$2="Northern",0,6)-1,12))&gt;0</f>
        <v>0</v>
      </c>
      <c r="AR51" s="2" t="b">
        <f ca="1">OFFSET($F51,0,MOD(MONTH(TODAY())+IF(Options!$B$2="Northern",0,6),12))&gt;0</f>
        <v>0</v>
      </c>
    </row>
    <row r="52" spans="1:44" x14ac:dyDescent="0.2">
      <c r="A52" s="18"/>
      <c r="B52" s="9" t="s">
        <v>289</v>
      </c>
      <c r="C52" s="10" t="s">
        <v>18</v>
      </c>
      <c r="D52" s="11" t="s">
        <v>338</v>
      </c>
      <c r="E52" s="10" t="s">
        <v>51</v>
      </c>
      <c r="F52" s="8"/>
      <c r="G52" s="8"/>
      <c r="H52" s="8"/>
      <c r="I52" s="8"/>
      <c r="J52" s="8"/>
      <c r="K52" s="8" t="s">
        <v>388</v>
      </c>
      <c r="L52" s="8" t="s">
        <v>388</v>
      </c>
      <c r="M52" s="8" t="s">
        <v>388</v>
      </c>
      <c r="N52" s="8" t="s">
        <v>388</v>
      </c>
      <c r="O52" s="8"/>
      <c r="P52" s="8"/>
      <c r="Q52" s="8"/>
      <c r="R52" s="9"/>
      <c r="S52" s="8" t="s">
        <v>388</v>
      </c>
      <c r="T52" s="8" t="s">
        <v>388</v>
      </c>
      <c r="U52" s="8" t="s">
        <v>388</v>
      </c>
      <c r="V52" s="8" t="s">
        <v>388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 t="s">
        <v>388</v>
      </c>
      <c r="AK52" s="8" t="s">
        <v>388</v>
      </c>
      <c r="AL52" s="8" t="s">
        <v>388</v>
      </c>
      <c r="AM52" s="8" t="s">
        <v>388</v>
      </c>
      <c r="AN52" s="8" t="s">
        <v>388</v>
      </c>
      <c r="AO52" s="8" t="s">
        <v>388</v>
      </c>
      <c r="AP52" s="8" t="s">
        <v>388</v>
      </c>
      <c r="AQ52" s="2" t="b">
        <f ca="1">OFFSET($F52,0,MOD(MONTH(TODAY())+IF(Options!$B$2="Northern",0,6)-1,12))&gt;0</f>
        <v>0</v>
      </c>
      <c r="AR52" s="2" t="b">
        <f ca="1">OFFSET($F52,0,MOD(MONTH(TODAY())+IF(Options!$B$2="Northern",0,6),12))&gt;0</f>
        <v>0</v>
      </c>
    </row>
    <row r="53" spans="1:44" x14ac:dyDescent="0.2">
      <c r="A53" s="18"/>
      <c r="B53" s="9" t="s">
        <v>290</v>
      </c>
      <c r="C53" s="10" t="s">
        <v>0</v>
      </c>
      <c r="D53" s="11" t="s">
        <v>330</v>
      </c>
      <c r="E53" s="10" t="s">
        <v>75</v>
      </c>
      <c r="F53" s="8" t="s">
        <v>388</v>
      </c>
      <c r="G53" s="8" t="s">
        <v>388</v>
      </c>
      <c r="H53" s="8" t="s">
        <v>388</v>
      </c>
      <c r="I53" s="8" t="s">
        <v>388</v>
      </c>
      <c r="J53" s="8" t="s">
        <v>388</v>
      </c>
      <c r="K53" s="8" t="s">
        <v>388</v>
      </c>
      <c r="L53" s="8" t="s">
        <v>388</v>
      </c>
      <c r="M53" s="8" t="s">
        <v>388</v>
      </c>
      <c r="N53" s="8" t="s">
        <v>388</v>
      </c>
      <c r="O53" s="8" t="s">
        <v>388</v>
      </c>
      <c r="P53" s="8" t="s">
        <v>388</v>
      </c>
      <c r="Q53" s="8" t="s">
        <v>388</v>
      </c>
      <c r="R53" s="9"/>
      <c r="S53" s="8" t="s">
        <v>388</v>
      </c>
      <c r="T53" s="8" t="s">
        <v>388</v>
      </c>
      <c r="U53" s="8" t="s">
        <v>388</v>
      </c>
      <c r="V53" s="8" t="s">
        <v>388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 t="s">
        <v>388</v>
      </c>
      <c r="AM53" s="8" t="s">
        <v>388</v>
      </c>
      <c r="AN53" s="8" t="s">
        <v>388</v>
      </c>
      <c r="AO53" s="8" t="s">
        <v>388</v>
      </c>
      <c r="AP53" s="8" t="s">
        <v>388</v>
      </c>
      <c r="AQ53" s="2" t="b">
        <f ca="1">OFFSET($F53,0,MOD(MONTH(TODAY())+IF(Options!$B$2="Northern",0,6)-1,12))&gt;0</f>
        <v>1</v>
      </c>
      <c r="AR53" s="2" t="b">
        <f ca="1">OFFSET($F53,0,MOD(MONTH(TODAY())+IF(Options!$B$2="Northern",0,6),12))&gt;0</f>
        <v>1</v>
      </c>
    </row>
    <row r="54" spans="1:44" x14ac:dyDescent="0.2">
      <c r="A54" s="18"/>
      <c r="B54" s="9" t="s">
        <v>291</v>
      </c>
      <c r="C54" s="10" t="s">
        <v>23</v>
      </c>
      <c r="D54" s="11" t="s">
        <v>329</v>
      </c>
      <c r="E54" s="10" t="s">
        <v>71</v>
      </c>
      <c r="F54" s="8"/>
      <c r="G54" s="8"/>
      <c r="H54" s="8" t="s">
        <v>388</v>
      </c>
      <c r="I54" s="8" t="s">
        <v>388</v>
      </c>
      <c r="J54" s="8" t="s">
        <v>388</v>
      </c>
      <c r="K54" s="8" t="s">
        <v>388</v>
      </c>
      <c r="L54" s="8" t="s">
        <v>388</v>
      </c>
      <c r="M54" s="8" t="s">
        <v>388</v>
      </c>
      <c r="N54" s="8" t="s">
        <v>388</v>
      </c>
      <c r="O54" s="8" t="s">
        <v>388</v>
      </c>
      <c r="P54" s="8" t="s">
        <v>388</v>
      </c>
      <c r="Q54" s="8"/>
      <c r="R54" s="9"/>
      <c r="S54" s="8"/>
      <c r="T54" s="8"/>
      <c r="U54" s="8"/>
      <c r="V54" s="8"/>
      <c r="W54" s="8"/>
      <c r="X54" s="8"/>
      <c r="Y54" s="8"/>
      <c r="Z54" s="8"/>
      <c r="AA54" s="8" t="s">
        <v>388</v>
      </c>
      <c r="AB54" s="8" t="s">
        <v>388</v>
      </c>
      <c r="AC54" s="8" t="s">
        <v>388</v>
      </c>
      <c r="AD54" s="8" t="s">
        <v>388</v>
      </c>
      <c r="AE54" s="8" t="s">
        <v>388</v>
      </c>
      <c r="AF54" s="8" t="s">
        <v>388</v>
      </c>
      <c r="AG54" s="8" t="s">
        <v>388</v>
      </c>
      <c r="AH54" s="8" t="s">
        <v>388</v>
      </c>
      <c r="AI54" s="8" t="s">
        <v>388</v>
      </c>
      <c r="AJ54" s="8"/>
      <c r="AK54" s="8"/>
      <c r="AL54" s="8"/>
      <c r="AM54" s="8"/>
      <c r="AN54" s="8"/>
      <c r="AO54" s="8"/>
      <c r="AP54" s="8"/>
      <c r="AQ54" s="2" t="b">
        <f ca="1">OFFSET($F54,0,MOD(MONTH(TODAY())+IF(Options!$B$2="Northern",0,6)-1,12))&gt;0</f>
        <v>1</v>
      </c>
      <c r="AR54" s="2" t="b">
        <f ca="1">OFFSET($F54,0,MOD(MONTH(TODAY())+IF(Options!$B$2="Northern",0,6),12))&gt;0</f>
        <v>1</v>
      </c>
    </row>
    <row r="55" spans="1:44" x14ac:dyDescent="0.2">
      <c r="A55" s="18"/>
      <c r="B55" s="9" t="s">
        <v>292</v>
      </c>
      <c r="C55" s="10" t="s">
        <v>0</v>
      </c>
      <c r="D55" s="11" t="s">
        <v>333</v>
      </c>
      <c r="E55" s="10" t="s">
        <v>48</v>
      </c>
      <c r="F55" s="8" t="s">
        <v>388</v>
      </c>
      <c r="G55" s="8" t="s">
        <v>388</v>
      </c>
      <c r="H55" s="8" t="s">
        <v>388</v>
      </c>
      <c r="I55" s="8" t="s">
        <v>388</v>
      </c>
      <c r="J55" s="8" t="s">
        <v>388</v>
      </c>
      <c r="K55" s="8" t="s">
        <v>388</v>
      </c>
      <c r="L55" s="8" t="s">
        <v>388</v>
      </c>
      <c r="M55" s="8" t="s">
        <v>388</v>
      </c>
      <c r="N55" s="8" t="s">
        <v>388</v>
      </c>
      <c r="O55" s="8" t="s">
        <v>388</v>
      </c>
      <c r="P55" s="8" t="s">
        <v>388</v>
      </c>
      <c r="Q55" s="8" t="s">
        <v>388</v>
      </c>
      <c r="R55" s="9"/>
      <c r="S55" s="8"/>
      <c r="T55" s="8"/>
      <c r="U55" s="8"/>
      <c r="V55" s="8"/>
      <c r="W55" s="8"/>
      <c r="X55" s="8"/>
      <c r="Y55" s="8"/>
      <c r="Z55" s="8"/>
      <c r="AA55" s="8" t="s">
        <v>388</v>
      </c>
      <c r="AB55" s="8" t="s">
        <v>388</v>
      </c>
      <c r="AC55" s="8" t="s">
        <v>388</v>
      </c>
      <c r="AD55" s="8" t="s">
        <v>388</v>
      </c>
      <c r="AE55" s="8" t="s">
        <v>388</v>
      </c>
      <c r="AF55" s="8" t="s">
        <v>388</v>
      </c>
      <c r="AG55" s="8" t="s">
        <v>388</v>
      </c>
      <c r="AH55" s="8" t="s">
        <v>388</v>
      </c>
      <c r="AI55" s="8" t="s">
        <v>388</v>
      </c>
      <c r="AJ55" s="8" t="s">
        <v>388</v>
      </c>
      <c r="AK55" s="8" t="s">
        <v>388</v>
      </c>
      <c r="AL55" s="8"/>
      <c r="AM55" s="8"/>
      <c r="AN55" s="8"/>
      <c r="AO55" s="8"/>
      <c r="AP55" s="8"/>
      <c r="AQ55" s="2" t="b">
        <f ca="1">OFFSET($F55,0,MOD(MONTH(TODAY())+IF(Options!$B$2="Northern",0,6)-1,12))&gt;0</f>
        <v>1</v>
      </c>
      <c r="AR55" s="2" t="b">
        <f ca="1">OFFSET($F55,0,MOD(MONTH(TODAY())+IF(Options!$B$2="Northern",0,6),12))&gt;0</f>
        <v>1</v>
      </c>
    </row>
    <row r="56" spans="1:44" x14ac:dyDescent="0.2">
      <c r="A56" s="18"/>
      <c r="B56" s="9" t="s">
        <v>293</v>
      </c>
      <c r="C56" s="10" t="s">
        <v>76</v>
      </c>
      <c r="D56" s="11" t="s">
        <v>332</v>
      </c>
      <c r="E56" s="10" t="s">
        <v>77</v>
      </c>
      <c r="F56" s="8"/>
      <c r="G56" s="8"/>
      <c r="H56" s="8" t="s">
        <v>388</v>
      </c>
      <c r="I56" s="8" t="s">
        <v>388</v>
      </c>
      <c r="J56" s="8" t="s">
        <v>388</v>
      </c>
      <c r="K56" s="8" t="s">
        <v>388</v>
      </c>
      <c r="L56" s="8"/>
      <c r="M56" s="8"/>
      <c r="N56" s="8"/>
      <c r="O56" s="8"/>
      <c r="P56" s="8"/>
      <c r="Q56" s="8"/>
      <c r="R56" s="9"/>
      <c r="S56" s="8"/>
      <c r="T56" s="8"/>
      <c r="U56" s="8"/>
      <c r="V56" s="8"/>
      <c r="W56" s="8" t="s">
        <v>388</v>
      </c>
      <c r="X56" s="8" t="s">
        <v>388</v>
      </c>
      <c r="Y56" s="8" t="s">
        <v>388</v>
      </c>
      <c r="Z56" s="8" t="s">
        <v>388</v>
      </c>
      <c r="AA56" s="8" t="s">
        <v>388</v>
      </c>
      <c r="AB56" s="8" t="s">
        <v>388</v>
      </c>
      <c r="AC56" s="8" t="s">
        <v>388</v>
      </c>
      <c r="AD56" s="8" t="s">
        <v>388</v>
      </c>
      <c r="AE56" s="8" t="s">
        <v>388</v>
      </c>
      <c r="AF56" s="8" t="s">
        <v>388</v>
      </c>
      <c r="AG56" s="8" t="s">
        <v>388</v>
      </c>
      <c r="AH56" s="8" t="s">
        <v>388</v>
      </c>
      <c r="AI56" s="8" t="s">
        <v>388</v>
      </c>
      <c r="AJ56" s="8" t="s">
        <v>388</v>
      </c>
      <c r="AK56" s="8" t="s">
        <v>388</v>
      </c>
      <c r="AL56" s="8"/>
      <c r="AM56" s="8"/>
      <c r="AN56" s="8"/>
      <c r="AO56" s="8"/>
      <c r="AP56" s="8"/>
      <c r="AQ56" s="2" t="b">
        <f ca="1">OFFSET($F56,0,MOD(MONTH(TODAY())+IF(Options!$B$2="Northern",0,6)-1,12))&gt;0</f>
        <v>1</v>
      </c>
      <c r="AR56" s="2" t="b">
        <f ca="1">OFFSET($F56,0,MOD(MONTH(TODAY())+IF(Options!$B$2="Northern",0,6),12))&gt;0</f>
        <v>1</v>
      </c>
    </row>
    <row r="57" spans="1:44" x14ac:dyDescent="0.2">
      <c r="A57" s="18"/>
      <c r="B57" s="9" t="s">
        <v>294</v>
      </c>
      <c r="C57" s="10" t="s">
        <v>55</v>
      </c>
      <c r="D57" s="11" t="s">
        <v>339</v>
      </c>
      <c r="E57" s="10" t="s">
        <v>56</v>
      </c>
      <c r="F57" s="8" t="s">
        <v>388</v>
      </c>
      <c r="G57" s="8" t="s">
        <v>388</v>
      </c>
      <c r="H57" s="8" t="s">
        <v>388</v>
      </c>
      <c r="I57" s="8" t="s">
        <v>388</v>
      </c>
      <c r="J57" s="8" t="s">
        <v>388</v>
      </c>
      <c r="K57" s="8" t="s">
        <v>388</v>
      </c>
      <c r="L57" s="8"/>
      <c r="M57" s="8"/>
      <c r="N57" s="8" t="s">
        <v>388</v>
      </c>
      <c r="O57" s="8" t="s">
        <v>388</v>
      </c>
      <c r="P57" s="8" t="s">
        <v>388</v>
      </c>
      <c r="Q57" s="8" t="s">
        <v>388</v>
      </c>
      <c r="R57" s="9"/>
      <c r="S57" s="8" t="s">
        <v>388</v>
      </c>
      <c r="T57" s="8" t="s">
        <v>388</v>
      </c>
      <c r="U57" s="8" t="s">
        <v>388</v>
      </c>
      <c r="V57" s="8" t="s">
        <v>388</v>
      </c>
      <c r="W57" s="8" t="s">
        <v>388</v>
      </c>
      <c r="X57" s="8" t="s">
        <v>388</v>
      </c>
      <c r="Y57" s="8" t="s">
        <v>388</v>
      </c>
      <c r="Z57" s="8" t="s">
        <v>388</v>
      </c>
      <c r="AA57" s="8" t="s">
        <v>388</v>
      </c>
      <c r="AB57" s="8" t="s">
        <v>388</v>
      </c>
      <c r="AC57" s="8" t="s">
        <v>388</v>
      </c>
      <c r="AD57" s="8" t="s">
        <v>388</v>
      </c>
      <c r="AE57" s="8" t="s">
        <v>388</v>
      </c>
      <c r="AF57" s="8" t="s">
        <v>388</v>
      </c>
      <c r="AG57" s="8" t="s">
        <v>388</v>
      </c>
      <c r="AH57" s="8" t="s">
        <v>388</v>
      </c>
      <c r="AI57" s="8"/>
      <c r="AJ57" s="8"/>
      <c r="AK57" s="8"/>
      <c r="AL57" s="8"/>
      <c r="AM57" s="8"/>
      <c r="AN57" s="8"/>
      <c r="AO57" s="8"/>
      <c r="AP57" s="8" t="s">
        <v>388</v>
      </c>
      <c r="AQ57" s="2" t="b">
        <f ca="1">OFFSET($F57,0,MOD(MONTH(TODAY())+IF(Options!$B$2="Northern",0,6)-1,12))&gt;0</f>
        <v>1</v>
      </c>
      <c r="AR57" s="2" t="b">
        <f ca="1">OFFSET($F57,0,MOD(MONTH(TODAY())+IF(Options!$B$2="Northern",0,6),12))&gt;0</f>
        <v>1</v>
      </c>
    </row>
    <row r="58" spans="1:44" x14ac:dyDescent="0.2">
      <c r="A58" s="18"/>
      <c r="B58" s="9" t="s">
        <v>295</v>
      </c>
      <c r="C58" s="10" t="s">
        <v>47</v>
      </c>
      <c r="D58" s="11" t="s">
        <v>333</v>
      </c>
      <c r="E58" s="10" t="s">
        <v>2</v>
      </c>
      <c r="F58" s="8"/>
      <c r="G58" s="8"/>
      <c r="H58" s="8"/>
      <c r="I58" s="8"/>
      <c r="J58" s="8" t="s">
        <v>388</v>
      </c>
      <c r="K58" s="8" t="s">
        <v>388</v>
      </c>
      <c r="L58" s="8" t="s">
        <v>388</v>
      </c>
      <c r="M58" s="8" t="s">
        <v>388</v>
      </c>
      <c r="N58" s="8" t="s">
        <v>388</v>
      </c>
      <c r="O58" s="8"/>
      <c r="P58" s="8"/>
      <c r="Q58" s="8"/>
      <c r="R58" s="9"/>
      <c r="S58" s="8"/>
      <c r="T58" s="8"/>
      <c r="U58" s="8"/>
      <c r="V58" s="8"/>
      <c r="W58" s="8"/>
      <c r="X58" s="8"/>
      <c r="Y58" s="8"/>
      <c r="Z58" s="8"/>
      <c r="AA58" s="8" t="s">
        <v>388</v>
      </c>
      <c r="AB58" s="8" t="s">
        <v>388</v>
      </c>
      <c r="AC58" s="8" t="s">
        <v>388</v>
      </c>
      <c r="AD58" s="8" t="s">
        <v>388</v>
      </c>
      <c r="AE58" s="8" t="s">
        <v>388</v>
      </c>
      <c r="AF58" s="8" t="s">
        <v>388</v>
      </c>
      <c r="AG58" s="8" t="s">
        <v>388</v>
      </c>
      <c r="AH58" s="8" t="s">
        <v>388</v>
      </c>
      <c r="AI58" s="8" t="s">
        <v>388</v>
      </c>
      <c r="AJ58" s="8" t="s">
        <v>388</v>
      </c>
      <c r="AK58" s="8" t="s">
        <v>388</v>
      </c>
      <c r="AL58" s="8"/>
      <c r="AM58" s="8"/>
      <c r="AN58" s="8"/>
      <c r="AO58" s="8"/>
      <c r="AP58" s="8"/>
      <c r="AQ58" s="2" t="b">
        <f ca="1">OFFSET($F58,0,MOD(MONTH(TODAY())+IF(Options!$B$2="Northern",0,6)-1,12))&gt;0</f>
        <v>0</v>
      </c>
      <c r="AR58" s="2" t="b">
        <f ca="1">OFFSET($F58,0,MOD(MONTH(TODAY())+IF(Options!$B$2="Northern",0,6),12))&gt;0</f>
        <v>0</v>
      </c>
    </row>
    <row r="59" spans="1:44" x14ac:dyDescent="0.2">
      <c r="A59" s="18"/>
      <c r="B59" s="9" t="s">
        <v>296</v>
      </c>
      <c r="C59" s="10" t="s">
        <v>47</v>
      </c>
      <c r="D59" s="11" t="s">
        <v>336</v>
      </c>
      <c r="E59" s="10" t="s">
        <v>51</v>
      </c>
      <c r="F59" s="8"/>
      <c r="G59" s="8"/>
      <c r="H59" s="8"/>
      <c r="I59" s="8"/>
      <c r="J59" s="8" t="s">
        <v>388</v>
      </c>
      <c r="K59" s="8" t="s">
        <v>388</v>
      </c>
      <c r="L59" s="8" t="s">
        <v>388</v>
      </c>
      <c r="M59" s="8" t="s">
        <v>388</v>
      </c>
      <c r="N59" s="8" t="s">
        <v>388</v>
      </c>
      <c r="O59" s="8"/>
      <c r="P59" s="8"/>
      <c r="Q59" s="8"/>
      <c r="R59" s="9"/>
      <c r="S59" s="8"/>
      <c r="T59" s="8"/>
      <c r="U59" s="8"/>
      <c r="V59" s="8"/>
      <c r="W59" s="8"/>
      <c r="X59" s="8"/>
      <c r="Y59" s="8"/>
      <c r="Z59" s="8"/>
      <c r="AA59" s="8" t="s">
        <v>388</v>
      </c>
      <c r="AB59" s="8" t="s">
        <v>388</v>
      </c>
      <c r="AC59" s="8" t="s">
        <v>388</v>
      </c>
      <c r="AD59" s="8" t="s">
        <v>388</v>
      </c>
      <c r="AE59" s="8" t="s">
        <v>388</v>
      </c>
      <c r="AF59" s="8" t="s">
        <v>388</v>
      </c>
      <c r="AG59" s="8" t="s">
        <v>388</v>
      </c>
      <c r="AH59" s="8" t="s">
        <v>388</v>
      </c>
      <c r="AI59" s="8"/>
      <c r="AJ59" s="8"/>
      <c r="AK59" s="8"/>
      <c r="AL59" s="8"/>
      <c r="AM59" s="8"/>
      <c r="AN59" s="8"/>
      <c r="AO59" s="8"/>
      <c r="AP59" s="8"/>
      <c r="AQ59" s="2" t="b">
        <f ca="1">OFFSET($F59,0,MOD(MONTH(TODAY())+IF(Options!$B$2="Northern",0,6)-1,12))&gt;0</f>
        <v>0</v>
      </c>
      <c r="AR59" s="2" t="b">
        <f ca="1">OFFSET($F59,0,MOD(MONTH(TODAY())+IF(Options!$B$2="Northern",0,6),12))&gt;0</f>
        <v>0</v>
      </c>
    </row>
    <row r="60" spans="1:44" x14ac:dyDescent="0.2">
      <c r="A60" s="18"/>
      <c r="B60" s="9" t="s">
        <v>297</v>
      </c>
      <c r="C60" s="10" t="s">
        <v>18</v>
      </c>
      <c r="D60" s="11" t="s">
        <v>335</v>
      </c>
      <c r="E60" s="10" t="s">
        <v>57</v>
      </c>
      <c r="F60" s="8"/>
      <c r="G60" s="8"/>
      <c r="H60" s="8"/>
      <c r="I60" s="8"/>
      <c r="J60" s="8"/>
      <c r="K60" s="8" t="s">
        <v>388</v>
      </c>
      <c r="L60" s="8" t="s">
        <v>388</v>
      </c>
      <c r="M60" s="8" t="s">
        <v>388</v>
      </c>
      <c r="N60" s="8" t="s">
        <v>388</v>
      </c>
      <c r="O60" s="8"/>
      <c r="P60" s="8"/>
      <c r="Q60" s="8"/>
      <c r="R60" s="9"/>
      <c r="S60" s="8" t="s">
        <v>388</v>
      </c>
      <c r="T60" s="8" t="s">
        <v>388</v>
      </c>
      <c r="U60" s="8" t="s">
        <v>388</v>
      </c>
      <c r="V60" s="8" t="s">
        <v>388</v>
      </c>
      <c r="W60" s="8" t="s">
        <v>388</v>
      </c>
      <c r="X60" s="8" t="s">
        <v>388</v>
      </c>
      <c r="Y60" s="8" t="s">
        <v>388</v>
      </c>
      <c r="Z60" s="8" t="s">
        <v>388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 t="s">
        <v>388</v>
      </c>
      <c r="AM60" s="8" t="s">
        <v>388</v>
      </c>
      <c r="AN60" s="8" t="s">
        <v>388</v>
      </c>
      <c r="AO60" s="8" t="s">
        <v>388</v>
      </c>
      <c r="AP60" s="8" t="s">
        <v>388</v>
      </c>
      <c r="AQ60" s="2" t="b">
        <f ca="1">OFFSET($F60,0,MOD(MONTH(TODAY())+IF(Options!$B$2="Northern",0,6)-1,12))&gt;0</f>
        <v>0</v>
      </c>
      <c r="AR60" s="2" t="b">
        <f ca="1">OFFSET($F60,0,MOD(MONTH(TODAY())+IF(Options!$B$2="Northern",0,6),12))&gt;0</f>
        <v>0</v>
      </c>
    </row>
    <row r="61" spans="1:44" x14ac:dyDescent="0.2">
      <c r="A61" s="18"/>
      <c r="B61" s="9" t="s">
        <v>298</v>
      </c>
      <c r="C61" s="10" t="s">
        <v>78</v>
      </c>
      <c r="D61" s="11" t="s">
        <v>329</v>
      </c>
      <c r="E61" s="10" t="s">
        <v>77</v>
      </c>
      <c r="F61" s="8" t="s">
        <v>388</v>
      </c>
      <c r="G61" s="8" t="s">
        <v>388</v>
      </c>
      <c r="H61" s="8"/>
      <c r="I61" s="8" t="s">
        <v>388</v>
      </c>
      <c r="J61" s="8" t="s">
        <v>388</v>
      </c>
      <c r="K61" s="8" t="s">
        <v>388</v>
      </c>
      <c r="L61" s="8" t="s">
        <v>388</v>
      </c>
      <c r="M61" s="8" t="s">
        <v>388</v>
      </c>
      <c r="N61" s="8" t="s">
        <v>388</v>
      </c>
      <c r="O61" s="8"/>
      <c r="P61" s="8"/>
      <c r="Q61" s="8" t="s">
        <v>388</v>
      </c>
      <c r="R61" s="9"/>
      <c r="S61" s="8"/>
      <c r="T61" s="8"/>
      <c r="U61" s="8"/>
      <c r="V61" s="8"/>
      <c r="W61" s="8"/>
      <c r="X61" s="8"/>
      <c r="Y61" s="8"/>
      <c r="Z61" s="8"/>
      <c r="AA61" s="8" t="s">
        <v>388</v>
      </c>
      <c r="AB61" s="8" t="s">
        <v>388</v>
      </c>
      <c r="AC61" s="8" t="s">
        <v>388</v>
      </c>
      <c r="AD61" s="8" t="s">
        <v>388</v>
      </c>
      <c r="AE61" s="8" t="s">
        <v>388</v>
      </c>
      <c r="AF61" s="8" t="s">
        <v>388</v>
      </c>
      <c r="AG61" s="8" t="s">
        <v>388</v>
      </c>
      <c r="AH61" s="8" t="s">
        <v>388</v>
      </c>
      <c r="AI61" s="8" t="s">
        <v>388</v>
      </c>
      <c r="AJ61" s="8"/>
      <c r="AK61" s="8"/>
      <c r="AL61" s="8"/>
      <c r="AM61" s="8"/>
      <c r="AN61" s="8"/>
      <c r="AO61" s="8"/>
      <c r="AP61" s="8"/>
      <c r="AQ61" s="2" t="b">
        <f ca="1">OFFSET($F61,0,MOD(MONTH(TODAY())+IF(Options!$B$2="Northern",0,6)-1,12))&gt;0</f>
        <v>0</v>
      </c>
      <c r="AR61" s="2" t="b">
        <f ca="1">OFFSET($F61,0,MOD(MONTH(TODAY())+IF(Options!$B$2="Northern",0,6),12))&gt;0</f>
        <v>1</v>
      </c>
    </row>
    <row r="62" spans="1:44" x14ac:dyDescent="0.2">
      <c r="A62" s="18"/>
      <c r="B62" s="9" t="s">
        <v>299</v>
      </c>
      <c r="C62" s="10" t="s">
        <v>52</v>
      </c>
      <c r="D62" s="11" t="s">
        <v>333</v>
      </c>
      <c r="E62" s="10" t="s">
        <v>51</v>
      </c>
      <c r="F62" s="8"/>
      <c r="G62" s="8"/>
      <c r="H62" s="8"/>
      <c r="I62" s="8"/>
      <c r="J62" s="8"/>
      <c r="K62" s="8"/>
      <c r="L62" s="8"/>
      <c r="M62" s="8"/>
      <c r="N62" s="8" t="s">
        <v>388</v>
      </c>
      <c r="O62" s="8" t="s">
        <v>388</v>
      </c>
      <c r="P62" s="8"/>
      <c r="Q62" s="8"/>
      <c r="R62" s="9"/>
      <c r="S62" s="8"/>
      <c r="T62" s="8"/>
      <c r="U62" s="8"/>
      <c r="V62" s="8"/>
      <c r="W62" s="8"/>
      <c r="X62" s="8"/>
      <c r="Y62" s="8"/>
      <c r="Z62" s="8"/>
      <c r="AA62" s="8" t="s">
        <v>388</v>
      </c>
      <c r="AB62" s="8" t="s">
        <v>388</v>
      </c>
      <c r="AC62" s="8" t="s">
        <v>388</v>
      </c>
      <c r="AD62" s="8" t="s">
        <v>388</v>
      </c>
      <c r="AE62" s="8" t="s">
        <v>388</v>
      </c>
      <c r="AF62" s="8" t="s">
        <v>388</v>
      </c>
      <c r="AG62" s="8" t="s">
        <v>388</v>
      </c>
      <c r="AH62" s="8" t="s">
        <v>388</v>
      </c>
      <c r="AI62" s="8" t="s">
        <v>388</v>
      </c>
      <c r="AJ62" s="8" t="s">
        <v>388</v>
      </c>
      <c r="AK62" s="8" t="s">
        <v>388</v>
      </c>
      <c r="AL62" s="8"/>
      <c r="AM62" s="8"/>
      <c r="AN62" s="8"/>
      <c r="AO62" s="8"/>
      <c r="AP62" s="8"/>
      <c r="AQ62" s="2" t="b">
        <f ca="1">OFFSET($F62,0,MOD(MONTH(TODAY())+IF(Options!$B$2="Northern",0,6)-1,12))&gt;0</f>
        <v>0</v>
      </c>
      <c r="AR62" s="2" t="b">
        <f ca="1">OFFSET($F62,0,MOD(MONTH(TODAY())+IF(Options!$B$2="Northern",0,6),12))&gt;0</f>
        <v>0</v>
      </c>
    </row>
    <row r="63" spans="1:44" x14ac:dyDescent="0.2">
      <c r="A63" s="18"/>
      <c r="B63" s="9" t="s">
        <v>300</v>
      </c>
      <c r="C63" s="10" t="s">
        <v>8</v>
      </c>
      <c r="D63" s="11" t="s">
        <v>333</v>
      </c>
      <c r="E63" s="10" t="s">
        <v>53</v>
      </c>
      <c r="F63" s="8"/>
      <c r="G63" s="8"/>
      <c r="H63" s="8"/>
      <c r="I63" s="8"/>
      <c r="J63" s="8"/>
      <c r="K63" s="8"/>
      <c r="L63" s="8"/>
      <c r="M63" s="8" t="s">
        <v>388</v>
      </c>
      <c r="N63" s="8" t="s">
        <v>388</v>
      </c>
      <c r="O63" s="8" t="s">
        <v>388</v>
      </c>
      <c r="P63" s="8" t="s">
        <v>388</v>
      </c>
      <c r="Q63" s="8"/>
      <c r="R63" s="9"/>
      <c r="S63" s="8"/>
      <c r="T63" s="8"/>
      <c r="U63" s="8"/>
      <c r="V63" s="8"/>
      <c r="W63" s="8"/>
      <c r="X63" s="8"/>
      <c r="Y63" s="8"/>
      <c r="Z63" s="8"/>
      <c r="AA63" s="8" t="s">
        <v>388</v>
      </c>
      <c r="AB63" s="8" t="s">
        <v>388</v>
      </c>
      <c r="AC63" s="8" t="s">
        <v>388</v>
      </c>
      <c r="AD63" s="8" t="s">
        <v>388</v>
      </c>
      <c r="AE63" s="8" t="s">
        <v>388</v>
      </c>
      <c r="AF63" s="8" t="s">
        <v>388</v>
      </c>
      <c r="AG63" s="8" t="s">
        <v>388</v>
      </c>
      <c r="AH63" s="8" t="s">
        <v>388</v>
      </c>
      <c r="AI63" s="8" t="s">
        <v>388</v>
      </c>
      <c r="AJ63" s="8" t="s">
        <v>388</v>
      </c>
      <c r="AK63" s="8" t="s">
        <v>388</v>
      </c>
      <c r="AL63" s="8"/>
      <c r="AM63" s="8"/>
      <c r="AN63" s="8"/>
      <c r="AO63" s="8"/>
      <c r="AP63" s="8"/>
      <c r="AQ63" s="2" t="b">
        <f ca="1">OFFSET($F63,0,MOD(MONTH(TODAY())+IF(Options!$B$2="Northern",0,6)-1,12))&gt;0</f>
        <v>0</v>
      </c>
      <c r="AR63" s="2" t="b">
        <f ca="1">OFFSET($F63,0,MOD(MONTH(TODAY())+IF(Options!$B$2="Northern",0,6),12))&gt;0</f>
        <v>0</v>
      </c>
    </row>
    <row r="64" spans="1:44" x14ac:dyDescent="0.2">
      <c r="A64" s="18"/>
      <c r="B64" s="9" t="s">
        <v>301</v>
      </c>
      <c r="C64" s="10" t="s">
        <v>46</v>
      </c>
      <c r="D64" s="11" t="s">
        <v>329</v>
      </c>
      <c r="E64" s="10" t="s">
        <v>54</v>
      </c>
      <c r="F64" s="8"/>
      <c r="G64" s="8"/>
      <c r="H64" s="8"/>
      <c r="I64" s="8"/>
      <c r="J64" s="8"/>
      <c r="K64" s="8"/>
      <c r="L64" s="8" t="s">
        <v>388</v>
      </c>
      <c r="M64" s="8" t="s">
        <v>388</v>
      </c>
      <c r="N64" s="8"/>
      <c r="O64" s="8"/>
      <c r="P64" s="8"/>
      <c r="Q64" s="8"/>
      <c r="R64" s="9"/>
      <c r="S64" s="8"/>
      <c r="T64" s="8"/>
      <c r="U64" s="8"/>
      <c r="V64" s="8"/>
      <c r="W64" s="8"/>
      <c r="X64" s="8"/>
      <c r="Y64" s="8"/>
      <c r="Z64" s="8"/>
      <c r="AA64" s="8" t="s">
        <v>388</v>
      </c>
      <c r="AB64" s="8" t="s">
        <v>388</v>
      </c>
      <c r="AC64" s="8" t="s">
        <v>388</v>
      </c>
      <c r="AD64" s="8" t="s">
        <v>388</v>
      </c>
      <c r="AE64" s="8" t="s">
        <v>388</v>
      </c>
      <c r="AF64" s="8" t="s">
        <v>388</v>
      </c>
      <c r="AG64" s="8" t="s">
        <v>388</v>
      </c>
      <c r="AH64" s="8" t="s">
        <v>388</v>
      </c>
      <c r="AI64" s="8" t="s">
        <v>388</v>
      </c>
      <c r="AJ64" s="8"/>
      <c r="AK64" s="8"/>
      <c r="AL64" s="8"/>
      <c r="AM64" s="8"/>
      <c r="AN64" s="8"/>
      <c r="AO64" s="8"/>
      <c r="AP64" s="8"/>
      <c r="AQ64" s="2" t="b">
        <f ca="1">OFFSET($F64,0,MOD(MONTH(TODAY())+IF(Options!$B$2="Northern",0,6)-1,12))&gt;0</f>
        <v>0</v>
      </c>
      <c r="AR64" s="2" t="b">
        <f ca="1">OFFSET($F64,0,MOD(MONTH(TODAY())+IF(Options!$B$2="Northern",0,6),12))&gt;0</f>
        <v>0</v>
      </c>
    </row>
    <row r="65" spans="1:44" x14ac:dyDescent="0.2">
      <c r="A65" s="18"/>
      <c r="B65" s="9" t="s">
        <v>302</v>
      </c>
      <c r="C65" s="10" t="s">
        <v>47</v>
      </c>
      <c r="D65" s="11" t="s">
        <v>3</v>
      </c>
      <c r="E65" s="10" t="s">
        <v>58</v>
      </c>
      <c r="F65" s="8"/>
      <c r="G65" s="8"/>
      <c r="H65" s="8"/>
      <c r="I65" s="8"/>
      <c r="J65" s="8" t="s">
        <v>388</v>
      </c>
      <c r="K65" s="8" t="s">
        <v>388</v>
      </c>
      <c r="L65" s="8" t="s">
        <v>388</v>
      </c>
      <c r="M65" s="8" t="s">
        <v>388</v>
      </c>
      <c r="N65" s="8" t="s">
        <v>388</v>
      </c>
      <c r="O65" s="8"/>
      <c r="P65" s="8"/>
      <c r="Q65" s="8"/>
      <c r="R65" s="9"/>
      <c r="S65" s="8" t="s">
        <v>388</v>
      </c>
      <c r="T65" s="8" t="s">
        <v>388</v>
      </c>
      <c r="U65" s="8" t="s">
        <v>388</v>
      </c>
      <c r="V65" s="8" t="s">
        <v>388</v>
      </c>
      <c r="W65" s="8" t="s">
        <v>388</v>
      </c>
      <c r="X65" s="8" t="s">
        <v>388</v>
      </c>
      <c r="Y65" s="8" t="s">
        <v>388</v>
      </c>
      <c r="Z65" s="8" t="s">
        <v>388</v>
      </c>
      <c r="AA65" s="8" t="s">
        <v>388</v>
      </c>
      <c r="AB65" s="8" t="s">
        <v>388</v>
      </c>
      <c r="AC65" s="8" t="s">
        <v>388</v>
      </c>
      <c r="AD65" s="8" t="s">
        <v>388</v>
      </c>
      <c r="AE65" s="8" t="s">
        <v>388</v>
      </c>
      <c r="AF65" s="8" t="s">
        <v>388</v>
      </c>
      <c r="AG65" s="8" t="s">
        <v>388</v>
      </c>
      <c r="AH65" s="8" t="s">
        <v>388</v>
      </c>
      <c r="AI65" s="8" t="s">
        <v>388</v>
      </c>
      <c r="AJ65" s="8" t="s">
        <v>388</v>
      </c>
      <c r="AK65" s="8" t="s">
        <v>388</v>
      </c>
      <c r="AL65" s="8" t="s">
        <v>388</v>
      </c>
      <c r="AM65" s="8" t="s">
        <v>388</v>
      </c>
      <c r="AN65" s="8" t="s">
        <v>388</v>
      </c>
      <c r="AO65" s="8" t="s">
        <v>388</v>
      </c>
      <c r="AP65" s="8" t="s">
        <v>388</v>
      </c>
      <c r="AQ65" s="2" t="b">
        <f ca="1">OFFSET($F65,0,MOD(MONTH(TODAY())+IF(Options!$B$2="Northern",0,6)-1,12))&gt;0</f>
        <v>0</v>
      </c>
      <c r="AR65" s="2" t="b">
        <f ca="1">OFFSET($F65,0,MOD(MONTH(TODAY())+IF(Options!$B$2="Northern",0,6),12))&gt;0</f>
        <v>0</v>
      </c>
    </row>
    <row r="66" spans="1:44" x14ac:dyDescent="0.2">
      <c r="A66" s="18"/>
      <c r="B66" s="9" t="s">
        <v>303</v>
      </c>
      <c r="C66" s="10" t="s">
        <v>46</v>
      </c>
      <c r="D66" s="11" t="s">
        <v>3</v>
      </c>
      <c r="E66" s="10" t="s">
        <v>57</v>
      </c>
      <c r="F66" s="8"/>
      <c r="G66" s="8"/>
      <c r="H66" s="8"/>
      <c r="I66" s="8"/>
      <c r="J66" s="8"/>
      <c r="K66" s="8"/>
      <c r="L66" s="8" t="s">
        <v>388</v>
      </c>
      <c r="M66" s="8" t="s">
        <v>388</v>
      </c>
      <c r="N66" s="8"/>
      <c r="O66" s="8"/>
      <c r="P66" s="8"/>
      <c r="Q66" s="8"/>
      <c r="R66" s="9"/>
      <c r="S66" s="8" t="s">
        <v>388</v>
      </c>
      <c r="T66" s="8" t="s">
        <v>388</v>
      </c>
      <c r="U66" s="8" t="s">
        <v>388</v>
      </c>
      <c r="V66" s="8" t="s">
        <v>388</v>
      </c>
      <c r="W66" s="8" t="s">
        <v>388</v>
      </c>
      <c r="X66" s="8" t="s">
        <v>388</v>
      </c>
      <c r="Y66" s="8" t="s">
        <v>388</v>
      </c>
      <c r="Z66" s="8" t="s">
        <v>388</v>
      </c>
      <c r="AA66" s="8" t="s">
        <v>388</v>
      </c>
      <c r="AB66" s="8" t="s">
        <v>388</v>
      </c>
      <c r="AC66" s="8" t="s">
        <v>388</v>
      </c>
      <c r="AD66" s="8" t="s">
        <v>388</v>
      </c>
      <c r="AE66" s="8" t="s">
        <v>388</v>
      </c>
      <c r="AF66" s="8" t="s">
        <v>388</v>
      </c>
      <c r="AG66" s="8" t="s">
        <v>388</v>
      </c>
      <c r="AH66" s="8" t="s">
        <v>388</v>
      </c>
      <c r="AI66" s="8" t="s">
        <v>388</v>
      </c>
      <c r="AJ66" s="8" t="s">
        <v>388</v>
      </c>
      <c r="AK66" s="8" t="s">
        <v>388</v>
      </c>
      <c r="AL66" s="8" t="s">
        <v>388</v>
      </c>
      <c r="AM66" s="8" t="s">
        <v>388</v>
      </c>
      <c r="AN66" s="8" t="s">
        <v>388</v>
      </c>
      <c r="AO66" s="8" t="s">
        <v>388</v>
      </c>
      <c r="AP66" s="8" t="s">
        <v>388</v>
      </c>
      <c r="AQ66" s="2" t="b">
        <f ca="1">OFFSET($F66,0,MOD(MONTH(TODAY())+IF(Options!$B$2="Northern",0,6)-1,12))&gt;0</f>
        <v>0</v>
      </c>
      <c r="AR66" s="2" t="b">
        <f ca="1">OFFSET($F66,0,MOD(MONTH(TODAY())+IF(Options!$B$2="Northern",0,6),12))&gt;0</f>
        <v>0</v>
      </c>
    </row>
    <row r="67" spans="1:44" x14ac:dyDescent="0.2">
      <c r="A67" s="18"/>
      <c r="B67" s="9" t="s">
        <v>304</v>
      </c>
      <c r="C67" s="10" t="s">
        <v>46</v>
      </c>
      <c r="D67" s="11" t="s">
        <v>334</v>
      </c>
      <c r="E67" s="10" t="s">
        <v>57</v>
      </c>
      <c r="F67" s="8"/>
      <c r="G67" s="8"/>
      <c r="H67" s="8"/>
      <c r="I67" s="8"/>
      <c r="J67" s="8"/>
      <c r="K67" s="8"/>
      <c r="L67" s="8" t="s">
        <v>388</v>
      </c>
      <c r="M67" s="8" t="s">
        <v>388</v>
      </c>
      <c r="N67" s="8"/>
      <c r="O67" s="8"/>
      <c r="P67" s="8"/>
      <c r="Q67" s="8"/>
      <c r="R67" s="9"/>
      <c r="S67" s="8" t="s">
        <v>388</v>
      </c>
      <c r="T67" s="8" t="s">
        <v>388</v>
      </c>
      <c r="U67" s="8" t="s">
        <v>388</v>
      </c>
      <c r="V67" s="8" t="s">
        <v>388</v>
      </c>
      <c r="W67" s="8" t="s">
        <v>388</v>
      </c>
      <c r="X67" s="8" t="s">
        <v>388</v>
      </c>
      <c r="Y67" s="8" t="s">
        <v>388</v>
      </c>
      <c r="Z67" s="8" t="s">
        <v>388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 t="s">
        <v>388</v>
      </c>
      <c r="AQ67" s="2" t="b">
        <f ca="1">OFFSET($F67,0,MOD(MONTH(TODAY())+IF(Options!$B$2="Northern",0,6)-1,12))&gt;0</f>
        <v>0</v>
      </c>
      <c r="AR67" s="2" t="b">
        <f ca="1">OFFSET($F67,0,MOD(MONTH(TODAY())+IF(Options!$B$2="Northern",0,6),12))&gt;0</f>
        <v>0</v>
      </c>
    </row>
    <row r="68" spans="1:44" x14ac:dyDescent="0.2">
      <c r="A68" s="18"/>
      <c r="B68" s="9" t="s">
        <v>305</v>
      </c>
      <c r="C68" s="10" t="s">
        <v>24</v>
      </c>
      <c r="D68" s="11" t="s">
        <v>330</v>
      </c>
      <c r="E68" s="10" t="s">
        <v>53</v>
      </c>
      <c r="F68" s="8"/>
      <c r="G68" s="8"/>
      <c r="H68" s="8"/>
      <c r="I68" s="8"/>
      <c r="J68" s="8" t="s">
        <v>388</v>
      </c>
      <c r="K68" s="8" t="s">
        <v>388</v>
      </c>
      <c r="L68" s="8" t="s">
        <v>388</v>
      </c>
      <c r="M68" s="8" t="s">
        <v>388</v>
      </c>
      <c r="N68" s="8" t="s">
        <v>388</v>
      </c>
      <c r="O68" s="8" t="s">
        <v>388</v>
      </c>
      <c r="P68" s="8"/>
      <c r="Q68" s="8"/>
      <c r="R68" s="9"/>
      <c r="S68" s="8" t="s">
        <v>388</v>
      </c>
      <c r="T68" s="8" t="s">
        <v>388</v>
      </c>
      <c r="U68" s="8" t="s">
        <v>388</v>
      </c>
      <c r="V68" s="8" t="s">
        <v>388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 t="s">
        <v>388</v>
      </c>
      <c r="AM68" s="8" t="s">
        <v>388</v>
      </c>
      <c r="AN68" s="8" t="s">
        <v>388</v>
      </c>
      <c r="AO68" s="8" t="s">
        <v>388</v>
      </c>
      <c r="AP68" s="8" t="s">
        <v>388</v>
      </c>
      <c r="AQ68" s="2" t="b">
        <f ca="1">OFFSET($F68,0,MOD(MONTH(TODAY())+IF(Options!$B$2="Northern",0,6)-1,12))&gt;0</f>
        <v>0</v>
      </c>
      <c r="AR68" s="2" t="b">
        <f ca="1">OFFSET($F68,0,MOD(MONTH(TODAY())+IF(Options!$B$2="Northern",0,6),12))&gt;0</f>
        <v>0</v>
      </c>
    </row>
    <row r="69" spans="1:44" x14ac:dyDescent="0.2">
      <c r="A69" s="18"/>
      <c r="B69" s="9" t="s">
        <v>306</v>
      </c>
      <c r="C69" s="10" t="s">
        <v>0</v>
      </c>
      <c r="D69" s="11" t="s">
        <v>3</v>
      </c>
      <c r="E69" s="10" t="s">
        <v>79</v>
      </c>
      <c r="F69" s="8" t="s">
        <v>388</v>
      </c>
      <c r="G69" s="8" t="s">
        <v>388</v>
      </c>
      <c r="H69" s="8" t="s">
        <v>388</v>
      </c>
      <c r="I69" s="8" t="s">
        <v>388</v>
      </c>
      <c r="J69" s="8" t="s">
        <v>388</v>
      </c>
      <c r="K69" s="8" t="s">
        <v>388</v>
      </c>
      <c r="L69" s="8" t="s">
        <v>388</v>
      </c>
      <c r="M69" s="8" t="s">
        <v>388</v>
      </c>
      <c r="N69" s="8" t="s">
        <v>388</v>
      </c>
      <c r="O69" s="8" t="s">
        <v>388</v>
      </c>
      <c r="P69" s="8" t="s">
        <v>388</v>
      </c>
      <c r="Q69" s="8" t="s">
        <v>388</v>
      </c>
      <c r="R69" s="9"/>
      <c r="S69" s="8" t="s">
        <v>388</v>
      </c>
      <c r="T69" s="8" t="s">
        <v>388</v>
      </c>
      <c r="U69" s="8" t="s">
        <v>388</v>
      </c>
      <c r="V69" s="8" t="s">
        <v>388</v>
      </c>
      <c r="W69" s="8" t="s">
        <v>388</v>
      </c>
      <c r="X69" s="8" t="s">
        <v>388</v>
      </c>
      <c r="Y69" s="8" t="s">
        <v>388</v>
      </c>
      <c r="Z69" s="8" t="s">
        <v>388</v>
      </c>
      <c r="AA69" s="8" t="s">
        <v>388</v>
      </c>
      <c r="AB69" s="8" t="s">
        <v>388</v>
      </c>
      <c r="AC69" s="8" t="s">
        <v>388</v>
      </c>
      <c r="AD69" s="8" t="s">
        <v>388</v>
      </c>
      <c r="AE69" s="8" t="s">
        <v>388</v>
      </c>
      <c r="AF69" s="8" t="s">
        <v>388</v>
      </c>
      <c r="AG69" s="8" t="s">
        <v>388</v>
      </c>
      <c r="AH69" s="8" t="s">
        <v>388</v>
      </c>
      <c r="AI69" s="8" t="s">
        <v>388</v>
      </c>
      <c r="AJ69" s="8" t="s">
        <v>388</v>
      </c>
      <c r="AK69" s="8" t="s">
        <v>388</v>
      </c>
      <c r="AL69" s="8" t="s">
        <v>388</v>
      </c>
      <c r="AM69" s="8" t="s">
        <v>388</v>
      </c>
      <c r="AN69" s="8" t="s">
        <v>388</v>
      </c>
      <c r="AO69" s="8" t="s">
        <v>388</v>
      </c>
      <c r="AP69" s="8" t="s">
        <v>388</v>
      </c>
      <c r="AQ69" s="2" t="b">
        <f ca="1">OFFSET($F69,0,MOD(MONTH(TODAY())+IF(Options!$B$2="Northern",0,6)-1,12))&gt;0</f>
        <v>1</v>
      </c>
      <c r="AR69" s="2" t="b">
        <f ca="1">OFFSET($F69,0,MOD(MONTH(TODAY())+IF(Options!$B$2="Northern",0,6),12))&gt;0</f>
        <v>1</v>
      </c>
    </row>
    <row r="70" spans="1:44" x14ac:dyDescent="0.2">
      <c r="A70" s="18"/>
      <c r="B70" s="9" t="s">
        <v>307</v>
      </c>
      <c r="C70" s="10" t="s">
        <v>0</v>
      </c>
      <c r="D70" s="11" t="s">
        <v>335</v>
      </c>
      <c r="E70" s="10" t="s">
        <v>50</v>
      </c>
      <c r="F70" s="8" t="s">
        <v>388</v>
      </c>
      <c r="G70" s="8" t="s">
        <v>388</v>
      </c>
      <c r="H70" s="8" t="s">
        <v>388</v>
      </c>
      <c r="I70" s="8" t="s">
        <v>388</v>
      </c>
      <c r="J70" s="8" t="s">
        <v>388</v>
      </c>
      <c r="K70" s="8" t="s">
        <v>388</v>
      </c>
      <c r="L70" s="8" t="s">
        <v>388</v>
      </c>
      <c r="M70" s="8" t="s">
        <v>388</v>
      </c>
      <c r="N70" s="8" t="s">
        <v>388</v>
      </c>
      <c r="O70" s="8" t="s">
        <v>388</v>
      </c>
      <c r="P70" s="8" t="s">
        <v>388</v>
      </c>
      <c r="Q70" s="8" t="s">
        <v>388</v>
      </c>
      <c r="R70" s="9"/>
      <c r="S70" s="8" t="s">
        <v>388</v>
      </c>
      <c r="T70" s="8" t="s">
        <v>388</v>
      </c>
      <c r="U70" s="8" t="s">
        <v>388</v>
      </c>
      <c r="V70" s="8" t="s">
        <v>388</v>
      </c>
      <c r="W70" s="8" t="s">
        <v>388</v>
      </c>
      <c r="X70" s="8" t="s">
        <v>388</v>
      </c>
      <c r="Y70" s="8" t="s">
        <v>388</v>
      </c>
      <c r="Z70" s="8" t="s">
        <v>388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 t="s">
        <v>388</v>
      </c>
      <c r="AM70" s="8" t="s">
        <v>388</v>
      </c>
      <c r="AN70" s="8" t="s">
        <v>388</v>
      </c>
      <c r="AO70" s="8" t="s">
        <v>388</v>
      </c>
      <c r="AP70" s="8" t="s">
        <v>388</v>
      </c>
      <c r="AQ70" s="2" t="b">
        <f ca="1">OFFSET($F70,0,MOD(MONTH(TODAY())+IF(Options!$B$2="Northern",0,6)-1,12))&gt;0</f>
        <v>1</v>
      </c>
      <c r="AR70" s="2" t="b">
        <f ca="1">OFFSET($F70,0,MOD(MONTH(TODAY())+IF(Options!$B$2="Northern",0,6),12))&gt;0</f>
        <v>1</v>
      </c>
    </row>
    <row r="71" spans="1:44" x14ac:dyDescent="0.2">
      <c r="A71" s="18"/>
      <c r="B71" s="9" t="s">
        <v>308</v>
      </c>
      <c r="C71" s="10" t="s">
        <v>72</v>
      </c>
      <c r="D71" s="11" t="s">
        <v>3</v>
      </c>
      <c r="E71" s="10" t="s">
        <v>71</v>
      </c>
      <c r="F71" s="8"/>
      <c r="G71" s="8"/>
      <c r="H71" s="8" t="s">
        <v>388</v>
      </c>
      <c r="I71" s="8" t="s">
        <v>388</v>
      </c>
      <c r="J71" s="8" t="s">
        <v>388</v>
      </c>
      <c r="K71" s="8" t="s">
        <v>388</v>
      </c>
      <c r="L71" s="8" t="s">
        <v>388</v>
      </c>
      <c r="M71" s="8" t="s">
        <v>388</v>
      </c>
      <c r="N71" s="8" t="s">
        <v>388</v>
      </c>
      <c r="O71" s="8" t="s">
        <v>388</v>
      </c>
      <c r="P71" s="8"/>
      <c r="Q71" s="8"/>
      <c r="R71" s="9"/>
      <c r="S71" s="8" t="s">
        <v>388</v>
      </c>
      <c r="T71" s="8" t="s">
        <v>388</v>
      </c>
      <c r="U71" s="8" t="s">
        <v>388</v>
      </c>
      <c r="V71" s="8" t="s">
        <v>388</v>
      </c>
      <c r="W71" s="8" t="s">
        <v>388</v>
      </c>
      <c r="X71" s="8" t="s">
        <v>388</v>
      </c>
      <c r="Y71" s="8" t="s">
        <v>388</v>
      </c>
      <c r="Z71" s="8" t="s">
        <v>388</v>
      </c>
      <c r="AA71" s="8" t="s">
        <v>388</v>
      </c>
      <c r="AB71" s="8" t="s">
        <v>388</v>
      </c>
      <c r="AC71" s="8" t="s">
        <v>388</v>
      </c>
      <c r="AD71" s="8" t="s">
        <v>388</v>
      </c>
      <c r="AE71" s="8" t="s">
        <v>388</v>
      </c>
      <c r="AF71" s="8" t="s">
        <v>388</v>
      </c>
      <c r="AG71" s="8" t="s">
        <v>388</v>
      </c>
      <c r="AH71" s="8" t="s">
        <v>388</v>
      </c>
      <c r="AI71" s="8" t="s">
        <v>388</v>
      </c>
      <c r="AJ71" s="8" t="s">
        <v>388</v>
      </c>
      <c r="AK71" s="8" t="s">
        <v>388</v>
      </c>
      <c r="AL71" s="8" t="s">
        <v>388</v>
      </c>
      <c r="AM71" s="8" t="s">
        <v>388</v>
      </c>
      <c r="AN71" s="8" t="s">
        <v>388</v>
      </c>
      <c r="AO71" s="8" t="s">
        <v>388</v>
      </c>
      <c r="AP71" s="8" t="s">
        <v>388</v>
      </c>
      <c r="AQ71" s="2" t="b">
        <f ca="1">OFFSET($F71,0,MOD(MONTH(TODAY())+IF(Options!$B$2="Northern",0,6)-1,12))&gt;0</f>
        <v>1</v>
      </c>
      <c r="AR71" s="2" t="b">
        <f ca="1">OFFSET($F71,0,MOD(MONTH(TODAY())+IF(Options!$B$2="Northern",0,6),12))&gt;0</f>
        <v>1</v>
      </c>
    </row>
    <row r="72" spans="1:44" x14ac:dyDescent="0.2">
      <c r="A72" s="18"/>
      <c r="B72" s="9" t="s">
        <v>309</v>
      </c>
      <c r="C72" s="10" t="s">
        <v>25</v>
      </c>
      <c r="D72" s="11" t="s">
        <v>330</v>
      </c>
      <c r="E72" s="10" t="s">
        <v>53</v>
      </c>
      <c r="F72" s="8" t="s">
        <v>388</v>
      </c>
      <c r="G72" s="8" t="s">
        <v>388</v>
      </c>
      <c r="H72" s="8" t="s">
        <v>388</v>
      </c>
      <c r="I72" s="8" t="s">
        <v>388</v>
      </c>
      <c r="J72" s="8"/>
      <c r="K72" s="8"/>
      <c r="L72" s="8"/>
      <c r="M72" s="8"/>
      <c r="N72" s="8"/>
      <c r="O72" s="8"/>
      <c r="P72" s="8" t="s">
        <v>388</v>
      </c>
      <c r="Q72" s="8" t="s">
        <v>388</v>
      </c>
      <c r="R72" s="9"/>
      <c r="S72" s="8" t="s">
        <v>388</v>
      </c>
      <c r="T72" s="8" t="s">
        <v>388</v>
      </c>
      <c r="U72" s="8" t="s">
        <v>388</v>
      </c>
      <c r="V72" s="8" t="s">
        <v>388</v>
      </c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 t="s">
        <v>388</v>
      </c>
      <c r="AM72" s="8" t="s">
        <v>388</v>
      </c>
      <c r="AN72" s="8" t="s">
        <v>388</v>
      </c>
      <c r="AO72" s="8" t="s">
        <v>388</v>
      </c>
      <c r="AP72" s="8" t="s">
        <v>388</v>
      </c>
      <c r="AQ72" s="2" t="b">
        <f ca="1">OFFSET($F72,0,MOD(MONTH(TODAY())+IF(Options!$B$2="Northern",0,6)-1,12))&gt;0</f>
        <v>1</v>
      </c>
      <c r="AR72" s="2" t="b">
        <f ca="1">OFFSET($F72,0,MOD(MONTH(TODAY())+IF(Options!$B$2="Northern",0,6),12))&gt;0</f>
        <v>1</v>
      </c>
    </row>
    <row r="73" spans="1:44" x14ac:dyDescent="0.2">
      <c r="A73" s="18"/>
      <c r="B73" s="9" t="s">
        <v>310</v>
      </c>
      <c r="C73" s="10" t="s">
        <v>80</v>
      </c>
      <c r="D73" s="11" t="s">
        <v>3</v>
      </c>
      <c r="E73" s="10" t="s">
        <v>53</v>
      </c>
      <c r="F73" s="8"/>
      <c r="G73" s="8" t="s">
        <v>388</v>
      </c>
      <c r="H73" s="8" t="s">
        <v>388</v>
      </c>
      <c r="I73" s="8" t="s">
        <v>388</v>
      </c>
      <c r="J73" s="8" t="s">
        <v>388</v>
      </c>
      <c r="K73" s="8" t="s">
        <v>388</v>
      </c>
      <c r="L73" s="8" t="s">
        <v>388</v>
      </c>
      <c r="M73" s="8" t="s">
        <v>388</v>
      </c>
      <c r="N73" s="8" t="s">
        <v>388</v>
      </c>
      <c r="O73" s="8" t="s">
        <v>388</v>
      </c>
      <c r="P73" s="8"/>
      <c r="Q73" s="8"/>
      <c r="R73" s="9"/>
      <c r="S73" s="8" t="s">
        <v>388</v>
      </c>
      <c r="T73" s="8" t="s">
        <v>388</v>
      </c>
      <c r="U73" s="8" t="s">
        <v>388</v>
      </c>
      <c r="V73" s="8" t="s">
        <v>388</v>
      </c>
      <c r="W73" s="8" t="s">
        <v>388</v>
      </c>
      <c r="X73" s="8" t="s">
        <v>388</v>
      </c>
      <c r="Y73" s="8" t="s">
        <v>388</v>
      </c>
      <c r="Z73" s="8" t="s">
        <v>388</v>
      </c>
      <c r="AA73" s="8" t="s">
        <v>388</v>
      </c>
      <c r="AB73" s="8" t="s">
        <v>388</v>
      </c>
      <c r="AC73" s="8" t="s">
        <v>388</v>
      </c>
      <c r="AD73" s="8" t="s">
        <v>388</v>
      </c>
      <c r="AE73" s="8" t="s">
        <v>388</v>
      </c>
      <c r="AF73" s="8" t="s">
        <v>388</v>
      </c>
      <c r="AG73" s="8" t="s">
        <v>388</v>
      </c>
      <c r="AH73" s="8" t="s">
        <v>388</v>
      </c>
      <c r="AI73" s="8" t="s">
        <v>388</v>
      </c>
      <c r="AJ73" s="8" t="s">
        <v>388</v>
      </c>
      <c r="AK73" s="8" t="s">
        <v>388</v>
      </c>
      <c r="AL73" s="8" t="s">
        <v>388</v>
      </c>
      <c r="AM73" s="8" t="s">
        <v>388</v>
      </c>
      <c r="AN73" s="8" t="s">
        <v>388</v>
      </c>
      <c r="AO73" s="8" t="s">
        <v>388</v>
      </c>
      <c r="AP73" s="8" t="s">
        <v>388</v>
      </c>
      <c r="AQ73" s="2" t="b">
        <f ca="1">OFFSET($F73,0,MOD(MONTH(TODAY())+IF(Options!$B$2="Northern",0,6)-1,12))&gt;0</f>
        <v>1</v>
      </c>
      <c r="AR73" s="2" t="b">
        <f ca="1">OFFSET($F73,0,MOD(MONTH(TODAY())+IF(Options!$B$2="Northern",0,6),12))&gt;0</f>
        <v>1</v>
      </c>
    </row>
    <row r="74" spans="1:44" x14ac:dyDescent="0.2">
      <c r="A74" s="18"/>
      <c r="B74" s="9" t="s">
        <v>311</v>
      </c>
      <c r="C74" s="10" t="s">
        <v>81</v>
      </c>
      <c r="D74" s="11" t="s">
        <v>332</v>
      </c>
      <c r="E74" s="10" t="s">
        <v>48</v>
      </c>
      <c r="F74" s="8"/>
      <c r="G74" s="8"/>
      <c r="H74" s="8" t="s">
        <v>388</v>
      </c>
      <c r="I74" s="8" t="s">
        <v>388</v>
      </c>
      <c r="J74" s="8" t="s">
        <v>388</v>
      </c>
      <c r="K74" s="8" t="s">
        <v>388</v>
      </c>
      <c r="L74" s="8" t="s">
        <v>388</v>
      </c>
      <c r="M74" s="8" t="s">
        <v>388</v>
      </c>
      <c r="N74" s="8" t="s">
        <v>388</v>
      </c>
      <c r="O74" s="8"/>
      <c r="P74" s="8"/>
      <c r="Q74" s="8"/>
      <c r="R74" s="9"/>
      <c r="S74" s="8"/>
      <c r="T74" s="8"/>
      <c r="U74" s="8"/>
      <c r="V74" s="8"/>
      <c r="W74" s="8" t="s">
        <v>388</v>
      </c>
      <c r="X74" s="8" t="s">
        <v>388</v>
      </c>
      <c r="Y74" s="8" t="s">
        <v>388</v>
      </c>
      <c r="Z74" s="8" t="s">
        <v>388</v>
      </c>
      <c r="AA74" s="8" t="s">
        <v>388</v>
      </c>
      <c r="AB74" s="8" t="s">
        <v>388</v>
      </c>
      <c r="AC74" s="8" t="s">
        <v>388</v>
      </c>
      <c r="AD74" s="8" t="s">
        <v>388</v>
      </c>
      <c r="AE74" s="8" t="s">
        <v>388</v>
      </c>
      <c r="AF74" s="8" t="s">
        <v>388</v>
      </c>
      <c r="AG74" s="8" t="s">
        <v>388</v>
      </c>
      <c r="AH74" s="8" t="s">
        <v>388</v>
      </c>
      <c r="AI74" s="8" t="s">
        <v>388</v>
      </c>
      <c r="AJ74" s="8" t="s">
        <v>388</v>
      </c>
      <c r="AK74" s="8" t="s">
        <v>388</v>
      </c>
      <c r="AL74" s="8"/>
      <c r="AM74" s="8"/>
      <c r="AN74" s="8"/>
      <c r="AO74" s="8"/>
      <c r="AP74" s="8"/>
      <c r="AQ74" s="2" t="b">
        <f ca="1">OFFSET($F74,0,MOD(MONTH(TODAY())+IF(Options!$B$2="Northern",0,6)-1,12))&gt;0</f>
        <v>1</v>
      </c>
      <c r="AR74" s="2" t="b">
        <f ca="1">OFFSET($F74,0,MOD(MONTH(TODAY())+IF(Options!$B$2="Northern",0,6),12))&gt;0</f>
        <v>1</v>
      </c>
    </row>
    <row r="75" spans="1:44" x14ac:dyDescent="0.2">
      <c r="A75" s="18"/>
      <c r="B75" s="9" t="s">
        <v>312</v>
      </c>
      <c r="C75" s="10" t="s">
        <v>82</v>
      </c>
      <c r="D75" s="11" t="s">
        <v>3</v>
      </c>
      <c r="E75" s="10" t="s">
        <v>58</v>
      </c>
      <c r="F75" s="8"/>
      <c r="G75" s="8"/>
      <c r="H75" s="8"/>
      <c r="I75" s="8"/>
      <c r="J75" s="8" t="s">
        <v>388</v>
      </c>
      <c r="K75" s="8" t="s">
        <v>388</v>
      </c>
      <c r="L75" s="8"/>
      <c r="M75" s="8"/>
      <c r="N75" s="8" t="s">
        <v>388</v>
      </c>
      <c r="O75" s="8" t="s">
        <v>388</v>
      </c>
      <c r="P75" s="8" t="s">
        <v>388</v>
      </c>
      <c r="Q75" s="8"/>
      <c r="R75" s="9"/>
      <c r="S75" s="8" t="s">
        <v>388</v>
      </c>
      <c r="T75" s="8" t="s">
        <v>388</v>
      </c>
      <c r="U75" s="8" t="s">
        <v>388</v>
      </c>
      <c r="V75" s="8" t="s">
        <v>388</v>
      </c>
      <c r="W75" s="8" t="s">
        <v>388</v>
      </c>
      <c r="X75" s="8" t="s">
        <v>388</v>
      </c>
      <c r="Y75" s="8" t="s">
        <v>388</v>
      </c>
      <c r="Z75" s="8" t="s">
        <v>388</v>
      </c>
      <c r="AA75" s="8" t="s">
        <v>388</v>
      </c>
      <c r="AB75" s="8" t="s">
        <v>388</v>
      </c>
      <c r="AC75" s="8" t="s">
        <v>388</v>
      </c>
      <c r="AD75" s="8" t="s">
        <v>388</v>
      </c>
      <c r="AE75" s="8" t="s">
        <v>388</v>
      </c>
      <c r="AF75" s="8" t="s">
        <v>388</v>
      </c>
      <c r="AG75" s="8" t="s">
        <v>388</v>
      </c>
      <c r="AH75" s="8" t="s">
        <v>388</v>
      </c>
      <c r="AI75" s="8" t="s">
        <v>388</v>
      </c>
      <c r="AJ75" s="8" t="s">
        <v>388</v>
      </c>
      <c r="AK75" s="8" t="s">
        <v>388</v>
      </c>
      <c r="AL75" s="8" t="s">
        <v>388</v>
      </c>
      <c r="AM75" s="8" t="s">
        <v>388</v>
      </c>
      <c r="AN75" s="8" t="s">
        <v>388</v>
      </c>
      <c r="AO75" s="8" t="s">
        <v>388</v>
      </c>
      <c r="AP75" s="8" t="s">
        <v>388</v>
      </c>
      <c r="AQ75" s="2" t="b">
        <f ca="1">OFFSET($F75,0,MOD(MONTH(TODAY())+IF(Options!$B$2="Northern",0,6)-1,12))&gt;0</f>
        <v>0</v>
      </c>
      <c r="AR75" s="2" t="b">
        <f ca="1">OFFSET($F75,0,MOD(MONTH(TODAY())+IF(Options!$B$2="Northern",0,6),12))&gt;0</f>
        <v>0</v>
      </c>
    </row>
    <row r="76" spans="1:44" x14ac:dyDescent="0.2">
      <c r="A76" s="18"/>
      <c r="B76" s="9" t="s">
        <v>313</v>
      </c>
      <c r="C76" s="10" t="s">
        <v>10</v>
      </c>
      <c r="D76" s="11" t="s">
        <v>329</v>
      </c>
      <c r="E76" s="10" t="s">
        <v>57</v>
      </c>
      <c r="F76" s="8"/>
      <c r="G76" s="8"/>
      <c r="H76" s="8"/>
      <c r="I76" s="8"/>
      <c r="J76" s="8"/>
      <c r="K76" s="8"/>
      <c r="L76" s="8"/>
      <c r="M76" s="8" t="s">
        <v>388</v>
      </c>
      <c r="N76" s="8" t="s">
        <v>388</v>
      </c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 t="s">
        <v>388</v>
      </c>
      <c r="AB76" s="8" t="s">
        <v>388</v>
      </c>
      <c r="AC76" s="8" t="s">
        <v>388</v>
      </c>
      <c r="AD76" s="8" t="s">
        <v>388</v>
      </c>
      <c r="AE76" s="8" t="s">
        <v>388</v>
      </c>
      <c r="AF76" s="8" t="s">
        <v>388</v>
      </c>
      <c r="AG76" s="8" t="s">
        <v>388</v>
      </c>
      <c r="AH76" s="8" t="s">
        <v>388</v>
      </c>
      <c r="AI76" s="8" t="s">
        <v>388</v>
      </c>
      <c r="AJ76" s="8"/>
      <c r="AK76" s="8"/>
      <c r="AL76" s="8"/>
      <c r="AM76" s="8"/>
      <c r="AN76" s="8"/>
      <c r="AO76" s="8"/>
      <c r="AP76" s="8"/>
      <c r="AQ76" s="2" t="b">
        <f ca="1">OFFSET($F76,0,MOD(MONTH(TODAY())+IF(Options!$B$2="Northern",0,6)-1,12))&gt;0</f>
        <v>0</v>
      </c>
      <c r="AR76" s="2" t="b">
        <f ca="1">OFFSET($F76,0,MOD(MONTH(TODAY())+IF(Options!$B$2="Northern",0,6),12))&gt;0</f>
        <v>0</v>
      </c>
    </row>
    <row r="77" spans="1:44" x14ac:dyDescent="0.2">
      <c r="A77" s="18"/>
      <c r="B77" s="9" t="s">
        <v>314</v>
      </c>
      <c r="C77" s="10" t="s">
        <v>16</v>
      </c>
      <c r="D77" s="11" t="s">
        <v>3</v>
      </c>
      <c r="E77" s="10" t="s">
        <v>53</v>
      </c>
      <c r="F77" s="8"/>
      <c r="G77" s="8"/>
      <c r="H77" s="8"/>
      <c r="I77" s="8"/>
      <c r="J77" s="8"/>
      <c r="K77" s="8"/>
      <c r="L77" s="8" t="s">
        <v>388</v>
      </c>
      <c r="M77" s="8" t="s">
        <v>388</v>
      </c>
      <c r="N77" s="8" t="s">
        <v>388</v>
      </c>
      <c r="O77" s="8"/>
      <c r="P77" s="8"/>
      <c r="Q77" s="8"/>
      <c r="R77" s="9"/>
      <c r="S77" s="8" t="s">
        <v>388</v>
      </c>
      <c r="T77" s="8" t="s">
        <v>388</v>
      </c>
      <c r="U77" s="8" t="s">
        <v>388</v>
      </c>
      <c r="V77" s="8" t="s">
        <v>388</v>
      </c>
      <c r="W77" s="8" t="s">
        <v>388</v>
      </c>
      <c r="X77" s="8" t="s">
        <v>388</v>
      </c>
      <c r="Y77" s="8" t="s">
        <v>388</v>
      </c>
      <c r="Z77" s="8" t="s">
        <v>388</v>
      </c>
      <c r="AA77" s="8" t="s">
        <v>388</v>
      </c>
      <c r="AB77" s="8" t="s">
        <v>388</v>
      </c>
      <c r="AC77" s="8" t="s">
        <v>388</v>
      </c>
      <c r="AD77" s="8" t="s">
        <v>388</v>
      </c>
      <c r="AE77" s="8" t="s">
        <v>388</v>
      </c>
      <c r="AF77" s="8" t="s">
        <v>388</v>
      </c>
      <c r="AG77" s="8" t="s">
        <v>388</v>
      </c>
      <c r="AH77" s="8" t="s">
        <v>388</v>
      </c>
      <c r="AI77" s="8" t="s">
        <v>388</v>
      </c>
      <c r="AJ77" s="8" t="s">
        <v>388</v>
      </c>
      <c r="AK77" s="8" t="s">
        <v>388</v>
      </c>
      <c r="AL77" s="8" t="s">
        <v>388</v>
      </c>
      <c r="AM77" s="8" t="s">
        <v>388</v>
      </c>
      <c r="AN77" s="8" t="s">
        <v>388</v>
      </c>
      <c r="AO77" s="8" t="s">
        <v>388</v>
      </c>
      <c r="AP77" s="8" t="s">
        <v>388</v>
      </c>
      <c r="AQ77" s="2" t="b">
        <f ca="1">OFFSET($F77,0,MOD(MONTH(TODAY())+IF(Options!$B$2="Northern",0,6)-1,12))&gt;0</f>
        <v>0</v>
      </c>
      <c r="AR77" s="2" t="b">
        <f ca="1">OFFSET($F77,0,MOD(MONTH(TODAY())+IF(Options!$B$2="Northern",0,6),12))&gt;0</f>
        <v>0</v>
      </c>
    </row>
    <row r="78" spans="1:44" x14ac:dyDescent="0.2">
      <c r="A78" s="18"/>
      <c r="B78" s="9" t="s">
        <v>315</v>
      </c>
      <c r="C78" s="10" t="s">
        <v>83</v>
      </c>
      <c r="D78" s="11" t="s">
        <v>340</v>
      </c>
      <c r="E78" s="10" t="s">
        <v>57</v>
      </c>
      <c r="F78" s="8"/>
      <c r="G78" s="8"/>
      <c r="H78" s="8"/>
      <c r="I78" s="8"/>
      <c r="J78" s="8"/>
      <c r="K78" s="8"/>
      <c r="L78" s="8" t="s">
        <v>388</v>
      </c>
      <c r="M78" s="8" t="s">
        <v>388</v>
      </c>
      <c r="N78" s="8" t="s">
        <v>388</v>
      </c>
      <c r="O78" s="8" t="s">
        <v>388</v>
      </c>
      <c r="P78" s="8" t="s">
        <v>388</v>
      </c>
      <c r="Q78" s="8"/>
      <c r="R78" s="9"/>
      <c r="S78" s="8"/>
      <c r="T78" s="8"/>
      <c r="U78" s="8"/>
      <c r="V78" s="8"/>
      <c r="W78" s="8" t="s">
        <v>388</v>
      </c>
      <c r="X78" s="8" t="s">
        <v>388</v>
      </c>
      <c r="Y78" s="8" t="s">
        <v>388</v>
      </c>
      <c r="Z78" s="8" t="s">
        <v>388</v>
      </c>
      <c r="AA78" s="8"/>
      <c r="AB78" s="8"/>
      <c r="AC78" s="8"/>
      <c r="AD78" s="8"/>
      <c r="AE78" s="8"/>
      <c r="AF78" s="8"/>
      <c r="AG78" s="8"/>
      <c r="AH78" s="8"/>
      <c r="AI78" s="8"/>
      <c r="AJ78" s="8" t="s">
        <v>388</v>
      </c>
      <c r="AK78" s="8" t="s">
        <v>388</v>
      </c>
      <c r="AL78" s="8"/>
      <c r="AM78" s="8"/>
      <c r="AN78" s="8"/>
      <c r="AO78" s="8"/>
      <c r="AP78" s="8"/>
      <c r="AQ78" s="2" t="b">
        <f ca="1">OFFSET($F78,0,MOD(MONTH(TODAY())+IF(Options!$B$2="Northern",0,6)-1,12))&gt;0</f>
        <v>0</v>
      </c>
      <c r="AR78" s="2" t="b">
        <f ca="1">OFFSET($F78,0,MOD(MONTH(TODAY())+IF(Options!$B$2="Northern",0,6),12))&gt;0</f>
        <v>0</v>
      </c>
    </row>
    <row r="79" spans="1:44" x14ac:dyDescent="0.2">
      <c r="A79" s="18"/>
      <c r="B79" s="9" t="s">
        <v>316</v>
      </c>
      <c r="C79" s="10" t="s">
        <v>0</v>
      </c>
      <c r="D79" s="11" t="s">
        <v>3</v>
      </c>
      <c r="E79" s="10" t="s">
        <v>50</v>
      </c>
      <c r="F79" s="8" t="s">
        <v>388</v>
      </c>
      <c r="G79" s="8" t="s">
        <v>388</v>
      </c>
      <c r="H79" s="8" t="s">
        <v>388</v>
      </c>
      <c r="I79" s="8" t="s">
        <v>388</v>
      </c>
      <c r="J79" s="8" t="s">
        <v>388</v>
      </c>
      <c r="K79" s="8" t="s">
        <v>388</v>
      </c>
      <c r="L79" s="8" t="s">
        <v>388</v>
      </c>
      <c r="M79" s="8" t="s">
        <v>388</v>
      </c>
      <c r="N79" s="8" t="s">
        <v>388</v>
      </c>
      <c r="O79" s="8" t="s">
        <v>388</v>
      </c>
      <c r="P79" s="8" t="s">
        <v>388</v>
      </c>
      <c r="Q79" s="8" t="s">
        <v>388</v>
      </c>
      <c r="R79" s="9"/>
      <c r="S79" s="8" t="s">
        <v>388</v>
      </c>
      <c r="T79" s="8" t="s">
        <v>388</v>
      </c>
      <c r="U79" s="8" t="s">
        <v>388</v>
      </c>
      <c r="V79" s="8" t="s">
        <v>388</v>
      </c>
      <c r="W79" s="8" t="s">
        <v>388</v>
      </c>
      <c r="X79" s="8" t="s">
        <v>388</v>
      </c>
      <c r="Y79" s="8" t="s">
        <v>388</v>
      </c>
      <c r="Z79" s="8" t="s">
        <v>388</v>
      </c>
      <c r="AA79" s="8" t="s">
        <v>388</v>
      </c>
      <c r="AB79" s="8" t="s">
        <v>388</v>
      </c>
      <c r="AC79" s="8" t="s">
        <v>388</v>
      </c>
      <c r="AD79" s="8" t="s">
        <v>388</v>
      </c>
      <c r="AE79" s="8" t="s">
        <v>388</v>
      </c>
      <c r="AF79" s="8" t="s">
        <v>388</v>
      </c>
      <c r="AG79" s="8" t="s">
        <v>388</v>
      </c>
      <c r="AH79" s="8" t="s">
        <v>388</v>
      </c>
      <c r="AI79" s="8" t="s">
        <v>388</v>
      </c>
      <c r="AJ79" s="8" t="s">
        <v>388</v>
      </c>
      <c r="AK79" s="8" t="s">
        <v>388</v>
      </c>
      <c r="AL79" s="8" t="s">
        <v>388</v>
      </c>
      <c r="AM79" s="8" t="s">
        <v>388</v>
      </c>
      <c r="AN79" s="8" t="s">
        <v>388</v>
      </c>
      <c r="AO79" s="8" t="s">
        <v>388</v>
      </c>
      <c r="AP79" s="8" t="s">
        <v>388</v>
      </c>
      <c r="AQ79" s="2" t="b">
        <f ca="1">OFFSET($F79,0,MOD(MONTH(TODAY())+IF(Options!$B$2="Northern",0,6)-1,12))&gt;0</f>
        <v>1</v>
      </c>
      <c r="AR79" s="2" t="b">
        <f ca="1">OFFSET($F79,0,MOD(MONTH(TODAY())+IF(Options!$B$2="Northern",0,6),12))&gt;0</f>
        <v>1</v>
      </c>
    </row>
    <row r="80" spans="1:44" x14ac:dyDescent="0.2">
      <c r="A80" s="18"/>
      <c r="B80" s="9" t="s">
        <v>317</v>
      </c>
      <c r="C80" s="10" t="s">
        <v>0</v>
      </c>
      <c r="D80" s="11" t="s">
        <v>3</v>
      </c>
      <c r="E80" s="10" t="s">
        <v>84</v>
      </c>
      <c r="F80" s="8" t="s">
        <v>388</v>
      </c>
      <c r="G80" s="8" t="s">
        <v>388</v>
      </c>
      <c r="H80" s="8" t="s">
        <v>388</v>
      </c>
      <c r="I80" s="8" t="s">
        <v>388</v>
      </c>
      <c r="J80" s="8" t="s">
        <v>388</v>
      </c>
      <c r="K80" s="8" t="s">
        <v>388</v>
      </c>
      <c r="L80" s="8" t="s">
        <v>388</v>
      </c>
      <c r="M80" s="8" t="s">
        <v>388</v>
      </c>
      <c r="N80" s="8" t="s">
        <v>388</v>
      </c>
      <c r="O80" s="8" t="s">
        <v>388</v>
      </c>
      <c r="P80" s="8" t="s">
        <v>388</v>
      </c>
      <c r="Q80" s="8" t="s">
        <v>388</v>
      </c>
      <c r="R80" s="9"/>
      <c r="S80" s="8" t="s">
        <v>388</v>
      </c>
      <c r="T80" s="8" t="s">
        <v>388</v>
      </c>
      <c r="U80" s="8" t="s">
        <v>388</v>
      </c>
      <c r="V80" s="8" t="s">
        <v>388</v>
      </c>
      <c r="W80" s="8" t="s">
        <v>388</v>
      </c>
      <c r="X80" s="8" t="s">
        <v>388</v>
      </c>
      <c r="Y80" s="8" t="s">
        <v>388</v>
      </c>
      <c r="Z80" s="8" t="s">
        <v>388</v>
      </c>
      <c r="AA80" s="8" t="s">
        <v>388</v>
      </c>
      <c r="AB80" s="8" t="s">
        <v>388</v>
      </c>
      <c r="AC80" s="8" t="s">
        <v>388</v>
      </c>
      <c r="AD80" s="8" t="s">
        <v>388</v>
      </c>
      <c r="AE80" s="8" t="s">
        <v>388</v>
      </c>
      <c r="AF80" s="8" t="s">
        <v>388</v>
      </c>
      <c r="AG80" s="8" t="s">
        <v>388</v>
      </c>
      <c r="AH80" s="8" t="s">
        <v>388</v>
      </c>
      <c r="AI80" s="8" t="s">
        <v>388</v>
      </c>
      <c r="AJ80" s="8" t="s">
        <v>388</v>
      </c>
      <c r="AK80" s="8" t="s">
        <v>388</v>
      </c>
      <c r="AL80" s="8" t="s">
        <v>388</v>
      </c>
      <c r="AM80" s="8" t="s">
        <v>388</v>
      </c>
      <c r="AN80" s="8" t="s">
        <v>388</v>
      </c>
      <c r="AO80" s="8" t="s">
        <v>388</v>
      </c>
      <c r="AP80" s="8" t="s">
        <v>388</v>
      </c>
      <c r="AQ80" s="2" t="b">
        <f ca="1">OFFSET($F80,0,MOD(MONTH(TODAY())+IF(Options!$B$2="Northern",0,6)-1,12))&gt;0</f>
        <v>1</v>
      </c>
      <c r="AR80" s="2" t="b">
        <f ca="1">OFFSET($F80,0,MOD(MONTH(TODAY())+IF(Options!$B$2="Northern",0,6),12))&gt;0</f>
        <v>1</v>
      </c>
    </row>
    <row r="81" spans="1:44" x14ac:dyDescent="0.2">
      <c r="A81" s="18"/>
      <c r="B81" s="9" t="s">
        <v>318</v>
      </c>
      <c r="C81" s="10" t="s">
        <v>85</v>
      </c>
      <c r="D81" s="11" t="s">
        <v>332</v>
      </c>
      <c r="E81" s="10" t="s">
        <v>48</v>
      </c>
      <c r="F81" s="8"/>
      <c r="G81" s="8"/>
      <c r="H81" s="8" t="s">
        <v>388</v>
      </c>
      <c r="I81" s="8" t="s">
        <v>388</v>
      </c>
      <c r="J81" s="8" t="s">
        <v>388</v>
      </c>
      <c r="K81" s="8" t="s">
        <v>388</v>
      </c>
      <c r="L81" s="8"/>
      <c r="M81" s="8"/>
      <c r="N81" s="8" t="s">
        <v>388</v>
      </c>
      <c r="O81" s="8" t="s">
        <v>388</v>
      </c>
      <c r="P81" s="8"/>
      <c r="Q81" s="8"/>
      <c r="R81" s="9"/>
      <c r="S81" s="8"/>
      <c r="T81" s="8"/>
      <c r="U81" s="8"/>
      <c r="V81" s="8"/>
      <c r="W81" s="8" t="s">
        <v>388</v>
      </c>
      <c r="X81" s="8" t="s">
        <v>388</v>
      </c>
      <c r="Y81" s="8" t="s">
        <v>388</v>
      </c>
      <c r="Z81" s="8" t="s">
        <v>388</v>
      </c>
      <c r="AA81" s="8" t="s">
        <v>388</v>
      </c>
      <c r="AB81" s="8" t="s">
        <v>388</v>
      </c>
      <c r="AC81" s="8" t="s">
        <v>388</v>
      </c>
      <c r="AD81" s="8" t="s">
        <v>388</v>
      </c>
      <c r="AE81" s="8" t="s">
        <v>388</v>
      </c>
      <c r="AF81" s="8" t="s">
        <v>388</v>
      </c>
      <c r="AG81" s="8" t="s">
        <v>388</v>
      </c>
      <c r="AH81" s="8" t="s">
        <v>388</v>
      </c>
      <c r="AI81" s="8" t="s">
        <v>388</v>
      </c>
      <c r="AJ81" s="8" t="s">
        <v>388</v>
      </c>
      <c r="AK81" s="8" t="s">
        <v>388</v>
      </c>
      <c r="AL81" s="8"/>
      <c r="AM81" s="8"/>
      <c r="AN81" s="8"/>
      <c r="AO81" s="8"/>
      <c r="AP81" s="8"/>
      <c r="AQ81" s="2" t="b">
        <f ca="1">OFFSET($F81,0,MOD(MONTH(TODAY())+IF(Options!$B$2="Northern",0,6)-1,12))&gt;0</f>
        <v>1</v>
      </c>
      <c r="AR81" s="2" t="b">
        <f ca="1">OFFSET($F81,0,MOD(MONTH(TODAY())+IF(Options!$B$2="Northern",0,6),12))&gt;0</f>
        <v>1</v>
      </c>
    </row>
  </sheetData>
  <conditionalFormatting sqref="D2:D81">
    <cfRule type="expression" dxfId="39" priority="2" stopIfTrue="1">
      <formula>AND($AQ2,OFFSET(D2,0,15+HOUR(NOW()))&gt;0)</formula>
    </cfRule>
    <cfRule type="expression" dxfId="38" priority="7" stopIfTrue="1">
      <formula>$AQ2</formula>
    </cfRule>
  </conditionalFormatting>
  <conditionalFormatting sqref="S2:AP81">
    <cfRule type="expression" dxfId="37" priority="5">
      <formula>COLUMN(S2)=HOUR(NOW())+19</formula>
    </cfRule>
  </conditionalFormatting>
  <conditionalFormatting sqref="A2:AR81">
    <cfRule type="expression" dxfId="36" priority="1" stopIfTrue="1">
      <formula>LEN($A2)&gt;0</formula>
    </cfRule>
  </conditionalFormatting>
  <conditionalFormatting sqref="F2:AP81">
    <cfRule type="cellIs" dxfId="35" priority="3" operator="equal">
      <formula>"•"</formula>
    </cfRule>
  </conditionalFormatting>
  <conditionalFormatting sqref="B2:E81">
    <cfRule type="expression" dxfId="34" priority="8" stopIfTrue="1">
      <formula>AND($AQ2,NOT($AR2))</formula>
    </cfRule>
    <cfRule type="expression" dxfId="33" priority="9">
      <formula>$AQ2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D55E374D-9AEA-40BE-8311-237AD52E2575}">
            <xm:f>COLUMN(F2)=MOD(MONTH(TODAY())+IF(Options!$B$2="Northern",0,6)-1,12)+6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</border>
            </x14:dxf>
          </x14:cfRule>
          <xm:sqref>F2:Q81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8F33-803E-480A-840F-696055E44502}">
  <sheetPr>
    <tabColor rgb="FFFFFF99"/>
  </sheetPr>
  <dimension ref="A1:AR81"/>
  <sheetViews>
    <sheetView zoomScaleNormal="100" workbookViewId="0">
      <pane ySplit="1" topLeftCell="A20" activePane="bottomLeft" state="frozen"/>
      <selection pane="bottomLeft" activeCell="A2" sqref="A2"/>
    </sheetView>
  </sheetViews>
  <sheetFormatPr defaultRowHeight="12.75" x14ac:dyDescent="0.2"/>
  <cols>
    <col min="1" max="1" width="5.625" style="3" customWidth="1"/>
    <col min="2" max="2" width="17.625" style="2" customWidth="1"/>
    <col min="3" max="3" width="19.625" style="2" customWidth="1"/>
    <col min="4" max="4" width="10.625" style="3" customWidth="1"/>
    <col min="5" max="5" width="12.25" style="2" customWidth="1"/>
    <col min="6" max="17" width="2.625" style="3" bestFit="1" customWidth="1"/>
    <col min="18" max="18" width="3.875" style="2" customWidth="1"/>
    <col min="19" max="42" width="2.375" style="3" bestFit="1" customWidth="1"/>
    <col min="43" max="44" width="0" style="3" hidden="1" customWidth="1"/>
    <col min="45" max="16384" width="9" style="2"/>
  </cols>
  <sheetData>
    <row r="1" spans="1:44" ht="21.75" x14ac:dyDescent="0.2">
      <c r="A1" s="62" t="s">
        <v>328</v>
      </c>
      <c r="B1" s="63" t="s">
        <v>42</v>
      </c>
      <c r="C1" s="63" t="s">
        <v>43</v>
      </c>
      <c r="D1" s="62" t="s">
        <v>44</v>
      </c>
      <c r="E1" s="63" t="s">
        <v>45</v>
      </c>
      <c r="F1" s="64" t="str">
        <f>IF(Options!$B$2="Northern","Jan","Jul")</f>
        <v>Jan</v>
      </c>
      <c r="G1" s="64" t="str">
        <f>IF(Options!$B$2="Northern","Feb","Aug")</f>
        <v>Feb</v>
      </c>
      <c r="H1" s="64" t="str">
        <f>IF(Options!$B$2="Northern","Mar","Sep")</f>
        <v>Mar</v>
      </c>
      <c r="I1" s="64" t="str">
        <f>IF(Options!$B$2="Northern","Apr","Oct")</f>
        <v>Apr</v>
      </c>
      <c r="J1" s="64" t="str">
        <f>IF(Options!$B$2="Northern","May","Nov")</f>
        <v>May</v>
      </c>
      <c r="K1" s="64" t="str">
        <f>IF(Options!$B$2="Northern","Jun","Dec")</f>
        <v>Jun</v>
      </c>
      <c r="L1" s="64" t="str">
        <f>IF(Options!$B$2="Northern","Jul","Jan")</f>
        <v>Jul</v>
      </c>
      <c r="M1" s="64" t="str">
        <f>IF(Options!$B$2="Northern","Aug","Feb")</f>
        <v>Aug</v>
      </c>
      <c r="N1" s="64" t="str">
        <f>IF(Options!$B$2="Northern","Sep","Mar")</f>
        <v>Sep</v>
      </c>
      <c r="O1" s="64" t="str">
        <f>IF(Options!$B$2="Northern","Oct","Apr")</f>
        <v>Oct</v>
      </c>
      <c r="P1" s="64" t="str">
        <f>IF(Options!$B$2="Northern","Nov","May")</f>
        <v>Nov</v>
      </c>
      <c r="Q1" s="64" t="str">
        <f>IF(Options!$B$2="Northern","Dec","Jun")</f>
        <v>Dec</v>
      </c>
      <c r="R1" s="65"/>
      <c r="S1" s="65" t="s">
        <v>343</v>
      </c>
      <c r="T1" s="65" t="s">
        <v>344</v>
      </c>
      <c r="U1" s="65" t="s">
        <v>345</v>
      </c>
      <c r="V1" s="65" t="s">
        <v>347</v>
      </c>
      <c r="W1" s="65" t="s">
        <v>348</v>
      </c>
      <c r="X1" s="65" t="s">
        <v>349</v>
      </c>
      <c r="Y1" s="65" t="s">
        <v>350</v>
      </c>
      <c r="Z1" s="65" t="s">
        <v>351</v>
      </c>
      <c r="AA1" s="65" t="s">
        <v>352</v>
      </c>
      <c r="AB1" s="65" t="s">
        <v>353</v>
      </c>
      <c r="AC1" s="65" t="s">
        <v>354</v>
      </c>
      <c r="AD1" s="65" t="s">
        <v>355</v>
      </c>
      <c r="AE1" s="65" t="s">
        <v>356</v>
      </c>
      <c r="AF1" s="65" t="s">
        <v>357</v>
      </c>
      <c r="AG1" s="65" t="s">
        <v>346</v>
      </c>
      <c r="AH1" s="65" t="s">
        <v>358</v>
      </c>
      <c r="AI1" s="65" t="s">
        <v>359</v>
      </c>
      <c r="AJ1" s="65" t="s">
        <v>360</v>
      </c>
      <c r="AK1" s="65" t="s">
        <v>361</v>
      </c>
      <c r="AL1" s="65" t="s">
        <v>362</v>
      </c>
      <c r="AM1" s="65" t="s">
        <v>363</v>
      </c>
      <c r="AN1" s="65" t="s">
        <v>364</v>
      </c>
      <c r="AO1" s="65" t="s">
        <v>365</v>
      </c>
      <c r="AP1" s="65" t="s">
        <v>366</v>
      </c>
      <c r="AQ1" s="62" t="s">
        <v>489</v>
      </c>
      <c r="AR1" s="62" t="s">
        <v>488</v>
      </c>
    </row>
    <row r="2" spans="1:44" x14ac:dyDescent="0.2">
      <c r="A2" s="18"/>
      <c r="B2" s="9" t="s">
        <v>160</v>
      </c>
      <c r="C2" s="10" t="s">
        <v>0</v>
      </c>
      <c r="D2" s="11" t="s">
        <v>323</v>
      </c>
      <c r="E2" s="10" t="s">
        <v>1</v>
      </c>
      <c r="F2" s="12" t="s">
        <v>388</v>
      </c>
      <c r="G2" s="12" t="s">
        <v>388</v>
      </c>
      <c r="H2" s="12" t="s">
        <v>388</v>
      </c>
      <c r="I2" s="12" t="s">
        <v>388</v>
      </c>
      <c r="J2" s="12" t="s">
        <v>388</v>
      </c>
      <c r="K2" s="12" t="s">
        <v>388</v>
      </c>
      <c r="L2" s="12" t="s">
        <v>388</v>
      </c>
      <c r="M2" s="12" t="s">
        <v>388</v>
      </c>
      <c r="N2" s="12" t="s">
        <v>388</v>
      </c>
      <c r="O2" s="12" t="s">
        <v>388</v>
      </c>
      <c r="P2" s="12" t="s">
        <v>388</v>
      </c>
      <c r="Q2" s="12" t="s">
        <v>388</v>
      </c>
      <c r="R2" s="9"/>
      <c r="S2" s="8"/>
      <c r="T2" s="8"/>
      <c r="U2" s="8"/>
      <c r="V2" s="8"/>
      <c r="W2" s="8" t="s">
        <v>388</v>
      </c>
      <c r="X2" s="8" t="s">
        <v>388</v>
      </c>
      <c r="Y2" s="8" t="s">
        <v>388</v>
      </c>
      <c r="Z2" s="8" t="s">
        <v>388</v>
      </c>
      <c r="AA2" s="8" t="s">
        <v>388</v>
      </c>
      <c r="AB2" s="8" t="s">
        <v>388</v>
      </c>
      <c r="AC2" s="8" t="s">
        <v>388</v>
      </c>
      <c r="AD2" s="8" t="s">
        <v>388</v>
      </c>
      <c r="AE2" s="8" t="s">
        <v>388</v>
      </c>
      <c r="AF2" s="8" t="s">
        <v>388</v>
      </c>
      <c r="AG2" s="8" t="s">
        <v>388</v>
      </c>
      <c r="AH2" s="8" t="s">
        <v>388</v>
      </c>
      <c r="AI2" s="8" t="s">
        <v>388</v>
      </c>
      <c r="AJ2" s="8" t="s">
        <v>388</v>
      </c>
      <c r="AK2" s="8" t="s">
        <v>388</v>
      </c>
      <c r="AL2" s="8" t="s">
        <v>388</v>
      </c>
      <c r="AM2" s="8" t="s">
        <v>388</v>
      </c>
      <c r="AN2" s="8"/>
      <c r="AO2" s="8"/>
      <c r="AP2" s="8"/>
      <c r="AQ2" s="3" t="b">
        <f ca="1">OFFSET($F2,0,MOD(MONTH(TODAY())+IF(Options!$B$2="Northern",0,6)-1,12))&gt;0</f>
        <v>1</v>
      </c>
      <c r="AR2" s="3" t="b">
        <f ca="1">OFFSET($F2,0,MOD(MONTH(TODAY())+IF(Options!$B$2="Northern",0,6),12))&gt;0</f>
        <v>1</v>
      </c>
    </row>
    <row r="3" spans="1:44" x14ac:dyDescent="0.2">
      <c r="A3" s="18"/>
      <c r="B3" s="9" t="s">
        <v>161</v>
      </c>
      <c r="C3" s="10" t="s">
        <v>24</v>
      </c>
      <c r="D3" s="11" t="s">
        <v>324</v>
      </c>
      <c r="E3" s="10" t="s">
        <v>2</v>
      </c>
      <c r="F3" s="8"/>
      <c r="G3" s="8"/>
      <c r="H3" s="8"/>
      <c r="I3" s="8"/>
      <c r="J3" s="8" t="s">
        <v>388</v>
      </c>
      <c r="K3" s="8" t="s">
        <v>388</v>
      </c>
      <c r="L3" s="8" t="s">
        <v>388</v>
      </c>
      <c r="M3" s="8" t="s">
        <v>388</v>
      </c>
      <c r="N3" s="8" t="s">
        <v>388</v>
      </c>
      <c r="O3" s="8" t="s">
        <v>388</v>
      </c>
      <c r="P3" s="8"/>
      <c r="Q3" s="8"/>
      <c r="R3" s="9"/>
      <c r="S3" s="8" t="s">
        <v>388</v>
      </c>
      <c r="T3" s="8" t="s">
        <v>388</v>
      </c>
      <c r="U3" s="8" t="s">
        <v>388</v>
      </c>
      <c r="V3" s="8" t="s">
        <v>388</v>
      </c>
      <c r="W3" s="8" t="s">
        <v>388</v>
      </c>
      <c r="X3" s="8" t="s">
        <v>388</v>
      </c>
      <c r="Y3" s="8" t="s">
        <v>388</v>
      </c>
      <c r="Z3" s="8" t="s">
        <v>388</v>
      </c>
      <c r="AA3" s="8" t="s">
        <v>388</v>
      </c>
      <c r="AB3" s="8"/>
      <c r="AC3" s="8"/>
      <c r="AD3" s="8"/>
      <c r="AE3" s="8"/>
      <c r="AF3" s="8"/>
      <c r="AG3" s="8"/>
      <c r="AH3" s="8"/>
      <c r="AI3" s="8" t="s">
        <v>388</v>
      </c>
      <c r="AJ3" s="8" t="s">
        <v>388</v>
      </c>
      <c r="AK3" s="8" t="s">
        <v>388</v>
      </c>
      <c r="AL3" s="8" t="s">
        <v>388</v>
      </c>
      <c r="AM3" s="8" t="s">
        <v>388</v>
      </c>
      <c r="AN3" s="8" t="s">
        <v>388</v>
      </c>
      <c r="AO3" s="8" t="s">
        <v>388</v>
      </c>
      <c r="AP3" s="8" t="s">
        <v>388</v>
      </c>
      <c r="AQ3" s="3" t="b">
        <f ca="1">OFFSET($F3,0,MOD(MONTH(TODAY())+IF(Options!$B$2="Northern",0,6)-1,12))&gt;0</f>
        <v>0</v>
      </c>
      <c r="AR3" s="3" t="b">
        <f ca="1">OFFSET($F3,0,MOD(MONTH(TODAY())+IF(Options!$B$2="Northern",0,6),12))&gt;0</f>
        <v>0</v>
      </c>
    </row>
    <row r="4" spans="1:44" x14ac:dyDescent="0.2">
      <c r="A4" s="18"/>
      <c r="B4" s="9" t="s">
        <v>162</v>
      </c>
      <c r="C4" s="10" t="s">
        <v>18</v>
      </c>
      <c r="D4" s="11" t="s">
        <v>324</v>
      </c>
      <c r="E4" s="10" t="s">
        <v>2</v>
      </c>
      <c r="F4" s="8"/>
      <c r="G4" s="8"/>
      <c r="H4" s="8"/>
      <c r="I4" s="8"/>
      <c r="J4" s="8"/>
      <c r="K4" s="8" t="s">
        <v>388</v>
      </c>
      <c r="L4" s="8" t="s">
        <v>388</v>
      </c>
      <c r="M4" s="8" t="s">
        <v>388</v>
      </c>
      <c r="N4" s="8" t="s">
        <v>388</v>
      </c>
      <c r="O4" s="8"/>
      <c r="P4" s="8"/>
      <c r="Q4" s="8"/>
      <c r="R4" s="9"/>
      <c r="S4" s="8" t="s">
        <v>388</v>
      </c>
      <c r="T4" s="8" t="s">
        <v>388</v>
      </c>
      <c r="U4" s="8" t="s">
        <v>388</v>
      </c>
      <c r="V4" s="8" t="s">
        <v>388</v>
      </c>
      <c r="W4" s="8" t="s">
        <v>388</v>
      </c>
      <c r="X4" s="8" t="s">
        <v>388</v>
      </c>
      <c r="Y4" s="8" t="s">
        <v>388</v>
      </c>
      <c r="Z4" s="8" t="s">
        <v>388</v>
      </c>
      <c r="AA4" s="8" t="s">
        <v>388</v>
      </c>
      <c r="AB4" s="8"/>
      <c r="AC4" s="8"/>
      <c r="AD4" s="8"/>
      <c r="AE4" s="8"/>
      <c r="AF4" s="8"/>
      <c r="AG4" s="8"/>
      <c r="AH4" s="8"/>
      <c r="AI4" s="8" t="s">
        <v>388</v>
      </c>
      <c r="AJ4" s="8" t="s">
        <v>388</v>
      </c>
      <c r="AK4" s="8" t="s">
        <v>388</v>
      </c>
      <c r="AL4" s="8" t="s">
        <v>388</v>
      </c>
      <c r="AM4" s="8" t="s">
        <v>388</v>
      </c>
      <c r="AN4" s="8" t="s">
        <v>388</v>
      </c>
      <c r="AO4" s="8" t="s">
        <v>388</v>
      </c>
      <c r="AP4" s="8" t="s">
        <v>388</v>
      </c>
      <c r="AQ4" s="3" t="b">
        <f ca="1">OFFSET($F4,0,MOD(MONTH(TODAY())+IF(Options!$B$2="Northern",0,6)-1,12))&gt;0</f>
        <v>0</v>
      </c>
      <c r="AR4" s="3" t="b">
        <f ca="1">OFFSET($F4,0,MOD(MONTH(TODAY())+IF(Options!$B$2="Northern",0,6),12))&gt;0</f>
        <v>0</v>
      </c>
    </row>
    <row r="5" spans="1:44" x14ac:dyDescent="0.2">
      <c r="A5" s="18"/>
      <c r="B5" s="9" t="s">
        <v>163</v>
      </c>
      <c r="C5" s="10" t="s">
        <v>18</v>
      </c>
      <c r="D5" s="11" t="s">
        <v>324</v>
      </c>
      <c r="E5" s="10" t="s">
        <v>2</v>
      </c>
      <c r="F5" s="8"/>
      <c r="G5" s="8"/>
      <c r="H5" s="8"/>
      <c r="I5" s="8"/>
      <c r="J5" s="8"/>
      <c r="K5" s="8" t="s">
        <v>388</v>
      </c>
      <c r="L5" s="8" t="s">
        <v>388</v>
      </c>
      <c r="M5" s="8" t="s">
        <v>388</v>
      </c>
      <c r="N5" s="8" t="s">
        <v>388</v>
      </c>
      <c r="O5" s="8"/>
      <c r="P5" s="8"/>
      <c r="Q5" s="8"/>
      <c r="R5" s="9"/>
      <c r="S5" s="8" t="s">
        <v>388</v>
      </c>
      <c r="T5" s="8" t="s">
        <v>388</v>
      </c>
      <c r="U5" s="8" t="s">
        <v>388</v>
      </c>
      <c r="V5" s="8" t="s">
        <v>388</v>
      </c>
      <c r="W5" s="8" t="s">
        <v>388</v>
      </c>
      <c r="X5" s="8" t="s">
        <v>388</v>
      </c>
      <c r="Y5" s="8" t="s">
        <v>388</v>
      </c>
      <c r="Z5" s="8" t="s">
        <v>388</v>
      </c>
      <c r="AA5" s="8" t="s">
        <v>388</v>
      </c>
      <c r="AB5" s="8"/>
      <c r="AC5" s="8"/>
      <c r="AD5" s="8"/>
      <c r="AE5" s="8"/>
      <c r="AF5" s="8"/>
      <c r="AG5" s="8"/>
      <c r="AH5" s="8"/>
      <c r="AI5" s="8" t="s">
        <v>388</v>
      </c>
      <c r="AJ5" s="8" t="s">
        <v>388</v>
      </c>
      <c r="AK5" s="8" t="s">
        <v>388</v>
      </c>
      <c r="AL5" s="8" t="s">
        <v>388</v>
      </c>
      <c r="AM5" s="8" t="s">
        <v>388</v>
      </c>
      <c r="AN5" s="8" t="s">
        <v>388</v>
      </c>
      <c r="AO5" s="8" t="s">
        <v>388</v>
      </c>
      <c r="AP5" s="8" t="s">
        <v>388</v>
      </c>
      <c r="AQ5" s="3" t="b">
        <f ca="1">OFFSET($F5,0,MOD(MONTH(TODAY())+IF(Options!$B$2="Northern",0,6)-1,12))&gt;0</f>
        <v>0</v>
      </c>
      <c r="AR5" s="3" t="b">
        <f ca="1">OFFSET($F5,0,MOD(MONTH(TODAY())+IF(Options!$B$2="Northern",0,6),12))&gt;0</f>
        <v>0</v>
      </c>
    </row>
    <row r="6" spans="1:44" x14ac:dyDescent="0.2">
      <c r="A6" s="18"/>
      <c r="B6" s="9" t="s">
        <v>164</v>
      </c>
      <c r="C6" s="10" t="s">
        <v>23</v>
      </c>
      <c r="D6" s="11" t="s">
        <v>3</v>
      </c>
      <c r="E6" s="10" t="s">
        <v>1</v>
      </c>
      <c r="F6" s="8"/>
      <c r="G6" s="8"/>
      <c r="H6" s="12" t="s">
        <v>388</v>
      </c>
      <c r="I6" s="12" t="s">
        <v>388</v>
      </c>
      <c r="J6" s="12" t="s">
        <v>388</v>
      </c>
      <c r="K6" s="12" t="s">
        <v>388</v>
      </c>
      <c r="L6" s="12" t="s">
        <v>388</v>
      </c>
      <c r="M6" s="12" t="s">
        <v>388</v>
      </c>
      <c r="N6" s="12" t="s">
        <v>388</v>
      </c>
      <c r="O6" s="12" t="s">
        <v>388</v>
      </c>
      <c r="P6" s="12" t="s">
        <v>388</v>
      </c>
      <c r="Q6" s="8"/>
      <c r="R6" s="9"/>
      <c r="S6" s="8" t="s">
        <v>388</v>
      </c>
      <c r="T6" s="8" t="s">
        <v>388</v>
      </c>
      <c r="U6" s="8" t="s">
        <v>388</v>
      </c>
      <c r="V6" s="8" t="s">
        <v>388</v>
      </c>
      <c r="W6" s="8" t="s">
        <v>388</v>
      </c>
      <c r="X6" s="8" t="s">
        <v>388</v>
      </c>
      <c r="Y6" s="8" t="s">
        <v>388</v>
      </c>
      <c r="Z6" s="8" t="s">
        <v>388</v>
      </c>
      <c r="AA6" s="8" t="s">
        <v>388</v>
      </c>
      <c r="AB6" s="8" t="s">
        <v>388</v>
      </c>
      <c r="AC6" s="8" t="s">
        <v>388</v>
      </c>
      <c r="AD6" s="8" t="s">
        <v>388</v>
      </c>
      <c r="AE6" s="8" t="s">
        <v>388</v>
      </c>
      <c r="AF6" s="8" t="s">
        <v>388</v>
      </c>
      <c r="AG6" s="8" t="s">
        <v>388</v>
      </c>
      <c r="AH6" s="8" t="s">
        <v>388</v>
      </c>
      <c r="AI6" s="8" t="s">
        <v>388</v>
      </c>
      <c r="AJ6" s="8" t="s">
        <v>388</v>
      </c>
      <c r="AK6" s="8" t="s">
        <v>388</v>
      </c>
      <c r="AL6" s="8" t="s">
        <v>388</v>
      </c>
      <c r="AM6" s="8" t="s">
        <v>388</v>
      </c>
      <c r="AN6" s="8" t="s">
        <v>388</v>
      </c>
      <c r="AO6" s="8" t="s">
        <v>388</v>
      </c>
      <c r="AP6" s="8" t="s">
        <v>388</v>
      </c>
      <c r="AQ6" s="3" t="b">
        <f ca="1">OFFSET($F6,0,MOD(MONTH(TODAY())+IF(Options!$B$2="Northern",0,6)-1,12))&gt;0</f>
        <v>1</v>
      </c>
      <c r="AR6" s="3" t="b">
        <f ca="1">OFFSET($F6,0,MOD(MONTH(TODAY())+IF(Options!$B$2="Northern",0,6),12))&gt;0</f>
        <v>1</v>
      </c>
    </row>
    <row r="7" spans="1:44" x14ac:dyDescent="0.2">
      <c r="A7" s="18"/>
      <c r="B7" s="9" t="s">
        <v>165</v>
      </c>
      <c r="C7" s="10" t="s">
        <v>0</v>
      </c>
      <c r="D7" s="11" t="s">
        <v>325</v>
      </c>
      <c r="E7" s="10" t="s">
        <v>1</v>
      </c>
      <c r="F7" s="12" t="s">
        <v>388</v>
      </c>
      <c r="G7" s="12" t="s">
        <v>388</v>
      </c>
      <c r="H7" s="12" t="s">
        <v>388</v>
      </c>
      <c r="I7" s="12" t="s">
        <v>388</v>
      </c>
      <c r="J7" s="12" t="s">
        <v>388</v>
      </c>
      <c r="K7" s="12" t="s">
        <v>388</v>
      </c>
      <c r="L7" s="12" t="s">
        <v>388</v>
      </c>
      <c r="M7" s="12" t="s">
        <v>388</v>
      </c>
      <c r="N7" s="12" t="s">
        <v>388</v>
      </c>
      <c r="O7" s="12" t="s">
        <v>388</v>
      </c>
      <c r="P7" s="12" t="s">
        <v>388</v>
      </c>
      <c r="Q7" s="12" t="s">
        <v>388</v>
      </c>
      <c r="R7" s="9"/>
      <c r="S7" s="8" t="s">
        <v>388</v>
      </c>
      <c r="T7" s="8" t="s">
        <v>388</v>
      </c>
      <c r="U7" s="8" t="s">
        <v>388</v>
      </c>
      <c r="V7" s="8" t="s">
        <v>388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388</v>
      </c>
      <c r="AO7" s="8" t="s">
        <v>388</v>
      </c>
      <c r="AP7" s="8" t="s">
        <v>388</v>
      </c>
      <c r="AQ7" s="3" t="b">
        <f ca="1">OFFSET($F7,0,MOD(MONTH(TODAY())+IF(Options!$B$2="Northern",0,6)-1,12))&gt;0</f>
        <v>1</v>
      </c>
      <c r="AR7" s="3" t="b">
        <f ca="1">OFFSET($F7,0,MOD(MONTH(TODAY())+IF(Options!$B$2="Northern",0,6),12))&gt;0</f>
        <v>1</v>
      </c>
    </row>
    <row r="8" spans="1:44" x14ac:dyDescent="0.2">
      <c r="A8" s="18"/>
      <c r="B8" s="9" t="s">
        <v>166</v>
      </c>
      <c r="C8" s="10" t="s">
        <v>24</v>
      </c>
      <c r="D8" s="11" t="s">
        <v>326</v>
      </c>
      <c r="E8" s="10" t="s">
        <v>2</v>
      </c>
      <c r="F8" s="8"/>
      <c r="G8" s="8"/>
      <c r="H8" s="8"/>
      <c r="I8" s="8"/>
      <c r="J8" s="8" t="s">
        <v>388</v>
      </c>
      <c r="K8" s="8" t="s">
        <v>388</v>
      </c>
      <c r="L8" s="8" t="s">
        <v>388</v>
      </c>
      <c r="M8" s="8" t="s">
        <v>388</v>
      </c>
      <c r="N8" s="8" t="s">
        <v>388</v>
      </c>
      <c r="O8" s="8" t="s">
        <v>388</v>
      </c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8"/>
      <c r="AB8" s="8" t="s">
        <v>388</v>
      </c>
      <c r="AC8" s="8" t="s">
        <v>388</v>
      </c>
      <c r="AD8" s="8" t="s">
        <v>388</v>
      </c>
      <c r="AE8" s="8" t="s">
        <v>388</v>
      </c>
      <c r="AF8" s="8" t="s">
        <v>388</v>
      </c>
      <c r="AG8" s="8" t="s">
        <v>388</v>
      </c>
      <c r="AH8" s="8" t="s">
        <v>388</v>
      </c>
      <c r="AI8" s="8"/>
      <c r="AJ8" s="8"/>
      <c r="AK8" s="8"/>
      <c r="AL8" s="8"/>
      <c r="AM8" s="8"/>
      <c r="AN8" s="8"/>
      <c r="AO8" s="8"/>
      <c r="AP8" s="8"/>
      <c r="AQ8" s="3" t="b">
        <f ca="1">OFFSET($F8,0,MOD(MONTH(TODAY())+IF(Options!$B$2="Northern",0,6)-1,12))&gt;0</f>
        <v>0</v>
      </c>
      <c r="AR8" s="3" t="b">
        <f ca="1">OFFSET($F8,0,MOD(MONTH(TODAY())+IF(Options!$B$2="Northern",0,6),12))&gt;0</f>
        <v>0</v>
      </c>
    </row>
    <row r="9" spans="1:44" x14ac:dyDescent="0.2">
      <c r="A9" s="18"/>
      <c r="B9" s="9" t="s">
        <v>167</v>
      </c>
      <c r="C9" s="10" t="s">
        <v>29</v>
      </c>
      <c r="D9" s="11" t="s">
        <v>3</v>
      </c>
      <c r="E9" s="10" t="s">
        <v>2</v>
      </c>
      <c r="F9" s="8" t="s">
        <v>388</v>
      </c>
      <c r="G9" s="8" t="s">
        <v>388</v>
      </c>
      <c r="H9" s="8" t="s">
        <v>388</v>
      </c>
      <c r="I9" s="8"/>
      <c r="J9" s="8"/>
      <c r="K9" s="8"/>
      <c r="L9" s="8"/>
      <c r="M9" s="8"/>
      <c r="N9" s="8"/>
      <c r="O9" s="8"/>
      <c r="P9" s="8" t="s">
        <v>388</v>
      </c>
      <c r="Q9" s="8" t="s">
        <v>388</v>
      </c>
      <c r="R9" s="9"/>
      <c r="S9" s="8" t="s">
        <v>388</v>
      </c>
      <c r="T9" s="8" t="s">
        <v>388</v>
      </c>
      <c r="U9" s="8" t="s">
        <v>388</v>
      </c>
      <c r="V9" s="8" t="s">
        <v>388</v>
      </c>
      <c r="W9" s="8" t="s">
        <v>388</v>
      </c>
      <c r="X9" s="8" t="s">
        <v>388</v>
      </c>
      <c r="Y9" s="8" t="s">
        <v>388</v>
      </c>
      <c r="Z9" s="8" t="s">
        <v>388</v>
      </c>
      <c r="AA9" s="8" t="s">
        <v>388</v>
      </c>
      <c r="AB9" s="8" t="s">
        <v>388</v>
      </c>
      <c r="AC9" s="8" t="s">
        <v>388</v>
      </c>
      <c r="AD9" s="8" t="s">
        <v>388</v>
      </c>
      <c r="AE9" s="8" t="s">
        <v>388</v>
      </c>
      <c r="AF9" s="8" t="s">
        <v>388</v>
      </c>
      <c r="AG9" s="8" t="s">
        <v>388</v>
      </c>
      <c r="AH9" s="8" t="s">
        <v>388</v>
      </c>
      <c r="AI9" s="8" t="s">
        <v>388</v>
      </c>
      <c r="AJ9" s="8" t="s">
        <v>388</v>
      </c>
      <c r="AK9" s="8" t="s">
        <v>388</v>
      </c>
      <c r="AL9" s="8" t="s">
        <v>388</v>
      </c>
      <c r="AM9" s="8" t="s">
        <v>388</v>
      </c>
      <c r="AN9" s="8" t="s">
        <v>388</v>
      </c>
      <c r="AO9" s="8" t="s">
        <v>388</v>
      </c>
      <c r="AP9" s="8" t="s">
        <v>388</v>
      </c>
      <c r="AQ9" s="3" t="b">
        <f ca="1">OFFSET($F9,0,MOD(MONTH(TODAY())+IF(Options!$B$2="Northern",0,6)-1,12))&gt;0</f>
        <v>1</v>
      </c>
      <c r="AR9" s="3" t="b">
        <f ca="1">OFFSET($F9,0,MOD(MONTH(TODAY())+IF(Options!$B$2="Northern",0,6),12))&gt;0</f>
        <v>0</v>
      </c>
    </row>
    <row r="10" spans="1:44" x14ac:dyDescent="0.2">
      <c r="A10" s="18"/>
      <c r="B10" s="9" t="s">
        <v>168</v>
      </c>
      <c r="C10" s="10" t="s">
        <v>0</v>
      </c>
      <c r="D10" s="11" t="s">
        <v>3</v>
      </c>
      <c r="E10" s="10" t="s">
        <v>2</v>
      </c>
      <c r="F10" s="8" t="s">
        <v>388</v>
      </c>
      <c r="G10" s="8" t="s">
        <v>388</v>
      </c>
      <c r="H10" s="8" t="s">
        <v>388</v>
      </c>
      <c r="I10" s="8" t="s">
        <v>388</v>
      </c>
      <c r="J10" s="8" t="s">
        <v>388</v>
      </c>
      <c r="K10" s="8" t="s">
        <v>388</v>
      </c>
      <c r="L10" s="8" t="s">
        <v>388</v>
      </c>
      <c r="M10" s="8" t="s">
        <v>388</v>
      </c>
      <c r="N10" s="8" t="s">
        <v>388</v>
      </c>
      <c r="O10" s="8" t="s">
        <v>388</v>
      </c>
      <c r="P10" s="8" t="s">
        <v>388</v>
      </c>
      <c r="Q10" s="8" t="s">
        <v>388</v>
      </c>
      <c r="R10" s="9"/>
      <c r="S10" s="8" t="s">
        <v>388</v>
      </c>
      <c r="T10" s="8" t="s">
        <v>388</v>
      </c>
      <c r="U10" s="8" t="s">
        <v>388</v>
      </c>
      <c r="V10" s="8" t="s">
        <v>388</v>
      </c>
      <c r="W10" s="8" t="s">
        <v>388</v>
      </c>
      <c r="X10" s="8" t="s">
        <v>388</v>
      </c>
      <c r="Y10" s="8" t="s">
        <v>388</v>
      </c>
      <c r="Z10" s="8" t="s">
        <v>388</v>
      </c>
      <c r="AA10" s="8" t="s">
        <v>388</v>
      </c>
      <c r="AB10" s="8" t="s">
        <v>388</v>
      </c>
      <c r="AC10" s="8" t="s">
        <v>388</v>
      </c>
      <c r="AD10" s="8" t="s">
        <v>388</v>
      </c>
      <c r="AE10" s="8" t="s">
        <v>388</v>
      </c>
      <c r="AF10" s="8" t="s">
        <v>388</v>
      </c>
      <c r="AG10" s="8" t="s">
        <v>388</v>
      </c>
      <c r="AH10" s="8" t="s">
        <v>388</v>
      </c>
      <c r="AI10" s="8" t="s">
        <v>388</v>
      </c>
      <c r="AJ10" s="8" t="s">
        <v>388</v>
      </c>
      <c r="AK10" s="8" t="s">
        <v>388</v>
      </c>
      <c r="AL10" s="8" t="s">
        <v>388</v>
      </c>
      <c r="AM10" s="8" t="s">
        <v>388</v>
      </c>
      <c r="AN10" s="8" t="s">
        <v>388</v>
      </c>
      <c r="AO10" s="8" t="s">
        <v>388</v>
      </c>
      <c r="AP10" s="8" t="s">
        <v>388</v>
      </c>
      <c r="AQ10" s="3" t="b">
        <f ca="1">OFFSET($F10,0,MOD(MONTH(TODAY())+IF(Options!$B$2="Northern",0,6)-1,12))&gt;0</f>
        <v>1</v>
      </c>
      <c r="AR10" s="3" t="b">
        <f ca="1">OFFSET($F10,0,MOD(MONTH(TODAY())+IF(Options!$B$2="Northern",0,6),12))&gt;0</f>
        <v>1</v>
      </c>
    </row>
    <row r="11" spans="1:44" x14ac:dyDescent="0.2">
      <c r="A11" s="18"/>
      <c r="B11" s="9" t="s">
        <v>169</v>
      </c>
      <c r="C11" s="10" t="s">
        <v>28</v>
      </c>
      <c r="D11" s="11" t="s">
        <v>325</v>
      </c>
      <c r="E11" s="10" t="s">
        <v>1</v>
      </c>
      <c r="F11" s="8" t="s">
        <v>388</v>
      </c>
      <c r="G11" s="8" t="s">
        <v>388</v>
      </c>
      <c r="H11" s="8"/>
      <c r="I11" s="8"/>
      <c r="J11" s="8"/>
      <c r="K11" s="8"/>
      <c r="L11" s="8"/>
      <c r="M11" s="8"/>
      <c r="N11" s="8"/>
      <c r="O11" s="8"/>
      <c r="P11" s="8" t="s">
        <v>388</v>
      </c>
      <c r="Q11" s="8" t="s">
        <v>388</v>
      </c>
      <c r="R11" s="9"/>
      <c r="S11" s="8" t="s">
        <v>388</v>
      </c>
      <c r="T11" s="8" t="s">
        <v>388</v>
      </c>
      <c r="U11" s="8" t="s">
        <v>388</v>
      </c>
      <c r="V11" s="8" t="s">
        <v>388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 t="s">
        <v>388</v>
      </c>
      <c r="AO11" s="8" t="s">
        <v>388</v>
      </c>
      <c r="AP11" s="8" t="s">
        <v>388</v>
      </c>
      <c r="AQ11" s="3" t="b">
        <f ca="1">OFFSET($F11,0,MOD(MONTH(TODAY())+IF(Options!$B$2="Northern",0,6)-1,12))&gt;0</f>
        <v>0</v>
      </c>
      <c r="AR11" s="3" t="b">
        <f ca="1">OFFSET($F11,0,MOD(MONTH(TODAY())+IF(Options!$B$2="Northern",0,6),12))&gt;0</f>
        <v>0</v>
      </c>
    </row>
    <row r="12" spans="1:44" x14ac:dyDescent="0.2">
      <c r="A12" s="18"/>
      <c r="B12" s="9" t="s">
        <v>170</v>
      </c>
      <c r="C12" s="10" t="s">
        <v>27</v>
      </c>
      <c r="D12" s="11" t="s">
        <v>3</v>
      </c>
      <c r="E12" s="10" t="s">
        <v>26</v>
      </c>
      <c r="F12" s="8" t="s">
        <v>388</v>
      </c>
      <c r="G12" s="8" t="s">
        <v>388</v>
      </c>
      <c r="H12" s="8"/>
      <c r="I12" s="8"/>
      <c r="J12" s="8"/>
      <c r="K12" s="8"/>
      <c r="L12" s="8" t="s">
        <v>388</v>
      </c>
      <c r="M12" s="8" t="s">
        <v>388</v>
      </c>
      <c r="N12" s="8" t="s">
        <v>388</v>
      </c>
      <c r="O12" s="8"/>
      <c r="P12" s="8" t="s">
        <v>388</v>
      </c>
      <c r="Q12" s="8" t="s">
        <v>388</v>
      </c>
      <c r="R12" s="9"/>
      <c r="S12" s="8" t="s">
        <v>388</v>
      </c>
      <c r="T12" s="8" t="s">
        <v>388</v>
      </c>
      <c r="U12" s="8" t="s">
        <v>388</v>
      </c>
      <c r="V12" s="8" t="s">
        <v>388</v>
      </c>
      <c r="W12" s="8" t="s">
        <v>388</v>
      </c>
      <c r="X12" s="8" t="s">
        <v>388</v>
      </c>
      <c r="Y12" s="8" t="s">
        <v>388</v>
      </c>
      <c r="Z12" s="8" t="s">
        <v>388</v>
      </c>
      <c r="AA12" s="8" t="s">
        <v>388</v>
      </c>
      <c r="AB12" s="8" t="s">
        <v>388</v>
      </c>
      <c r="AC12" s="8" t="s">
        <v>388</v>
      </c>
      <c r="AD12" s="8" t="s">
        <v>388</v>
      </c>
      <c r="AE12" s="8" t="s">
        <v>388</v>
      </c>
      <c r="AF12" s="8" t="s">
        <v>388</v>
      </c>
      <c r="AG12" s="8" t="s">
        <v>388</v>
      </c>
      <c r="AH12" s="8" t="s">
        <v>388</v>
      </c>
      <c r="AI12" s="8" t="s">
        <v>388</v>
      </c>
      <c r="AJ12" s="8" t="s">
        <v>388</v>
      </c>
      <c r="AK12" s="8" t="s">
        <v>388</v>
      </c>
      <c r="AL12" s="8" t="s">
        <v>388</v>
      </c>
      <c r="AM12" s="8" t="s">
        <v>388</v>
      </c>
      <c r="AN12" s="8" t="s">
        <v>388</v>
      </c>
      <c r="AO12" s="8" t="s">
        <v>388</v>
      </c>
      <c r="AP12" s="8" t="s">
        <v>388</v>
      </c>
      <c r="AQ12" s="3" t="b">
        <f ca="1">OFFSET($F12,0,MOD(MONTH(TODAY())+IF(Options!$B$2="Northern",0,6)-1,12))&gt;0</f>
        <v>0</v>
      </c>
      <c r="AR12" s="3" t="b">
        <f ca="1">OFFSET($F12,0,MOD(MONTH(TODAY())+IF(Options!$B$2="Northern",0,6),12))&gt;0</f>
        <v>0</v>
      </c>
    </row>
    <row r="13" spans="1:44" x14ac:dyDescent="0.2">
      <c r="A13" s="18"/>
      <c r="B13" s="9" t="s">
        <v>171</v>
      </c>
      <c r="C13" s="10" t="s">
        <v>0</v>
      </c>
      <c r="D13" s="11" t="s">
        <v>326</v>
      </c>
      <c r="E13" s="10" t="s">
        <v>2</v>
      </c>
      <c r="F13" s="8" t="s">
        <v>388</v>
      </c>
      <c r="G13" s="8" t="s">
        <v>388</v>
      </c>
      <c r="H13" s="8" t="s">
        <v>388</v>
      </c>
      <c r="I13" s="8" t="s">
        <v>388</v>
      </c>
      <c r="J13" s="8" t="s">
        <v>388</v>
      </c>
      <c r="K13" s="8" t="s">
        <v>388</v>
      </c>
      <c r="L13" s="8" t="s">
        <v>388</v>
      </c>
      <c r="M13" s="8" t="s">
        <v>388</v>
      </c>
      <c r="N13" s="8" t="s">
        <v>388</v>
      </c>
      <c r="O13" s="8" t="s">
        <v>388</v>
      </c>
      <c r="P13" s="8" t="s">
        <v>388</v>
      </c>
      <c r="Q13" s="8" t="s">
        <v>388</v>
      </c>
      <c r="R13" s="9"/>
      <c r="S13" s="8"/>
      <c r="T13" s="8"/>
      <c r="U13" s="8"/>
      <c r="V13" s="8"/>
      <c r="W13" s="8"/>
      <c r="X13" s="8"/>
      <c r="Y13" s="8"/>
      <c r="Z13" s="8"/>
      <c r="AA13" s="8"/>
      <c r="AB13" s="8" t="s">
        <v>388</v>
      </c>
      <c r="AC13" s="8" t="s">
        <v>388</v>
      </c>
      <c r="AD13" s="8" t="s">
        <v>388</v>
      </c>
      <c r="AE13" s="8" t="s">
        <v>388</v>
      </c>
      <c r="AF13" s="8" t="s">
        <v>388</v>
      </c>
      <c r="AG13" s="8" t="s">
        <v>388</v>
      </c>
      <c r="AH13" s="8" t="s">
        <v>388</v>
      </c>
      <c r="AI13" s="8"/>
      <c r="AJ13" s="8"/>
      <c r="AK13" s="8"/>
      <c r="AL13" s="8"/>
      <c r="AM13" s="8"/>
      <c r="AN13" s="8"/>
      <c r="AO13" s="8"/>
      <c r="AP13" s="8"/>
      <c r="AQ13" s="3" t="b">
        <f ca="1">OFFSET($F13,0,MOD(MONTH(TODAY())+IF(Options!$B$2="Northern",0,6)-1,12))&gt;0</f>
        <v>1</v>
      </c>
      <c r="AR13" s="3" t="b">
        <f ca="1">OFFSET($F13,0,MOD(MONTH(TODAY())+IF(Options!$B$2="Northern",0,6),12))&gt;0</f>
        <v>1</v>
      </c>
    </row>
    <row r="14" spans="1:44" x14ac:dyDescent="0.2">
      <c r="A14" s="18"/>
      <c r="B14" s="9" t="s">
        <v>172</v>
      </c>
      <c r="C14" s="10" t="s">
        <v>7</v>
      </c>
      <c r="D14" s="11" t="s">
        <v>3</v>
      </c>
      <c r="E14" s="10" t="s">
        <v>1</v>
      </c>
      <c r="F14" s="8"/>
      <c r="G14" s="8"/>
      <c r="H14" s="8"/>
      <c r="I14" s="8" t="s">
        <v>388</v>
      </c>
      <c r="J14" s="8" t="s">
        <v>388</v>
      </c>
      <c r="K14" s="8" t="s">
        <v>388</v>
      </c>
      <c r="L14" s="8" t="s">
        <v>388</v>
      </c>
      <c r="M14" s="8" t="s">
        <v>388</v>
      </c>
      <c r="N14" s="8" t="s">
        <v>388</v>
      </c>
      <c r="O14" s="8"/>
      <c r="P14" s="8"/>
      <c r="Q14" s="8"/>
      <c r="R14" s="9"/>
      <c r="S14" s="8" t="s">
        <v>388</v>
      </c>
      <c r="T14" s="8" t="s">
        <v>388</v>
      </c>
      <c r="U14" s="8" t="s">
        <v>388</v>
      </c>
      <c r="V14" s="8" t="s">
        <v>388</v>
      </c>
      <c r="W14" s="8" t="s">
        <v>388</v>
      </c>
      <c r="X14" s="8" t="s">
        <v>388</v>
      </c>
      <c r="Y14" s="8" t="s">
        <v>388</v>
      </c>
      <c r="Z14" s="8" t="s">
        <v>388</v>
      </c>
      <c r="AA14" s="8" t="s">
        <v>388</v>
      </c>
      <c r="AB14" s="8" t="s">
        <v>388</v>
      </c>
      <c r="AC14" s="8" t="s">
        <v>388</v>
      </c>
      <c r="AD14" s="8" t="s">
        <v>388</v>
      </c>
      <c r="AE14" s="8" t="s">
        <v>388</v>
      </c>
      <c r="AF14" s="8" t="s">
        <v>388</v>
      </c>
      <c r="AG14" s="8" t="s">
        <v>388</v>
      </c>
      <c r="AH14" s="8" t="s">
        <v>388</v>
      </c>
      <c r="AI14" s="8" t="s">
        <v>388</v>
      </c>
      <c r="AJ14" s="8" t="s">
        <v>388</v>
      </c>
      <c r="AK14" s="8" t="s">
        <v>388</v>
      </c>
      <c r="AL14" s="8" t="s">
        <v>388</v>
      </c>
      <c r="AM14" s="8" t="s">
        <v>388</v>
      </c>
      <c r="AN14" s="8" t="s">
        <v>388</v>
      </c>
      <c r="AO14" s="8" t="s">
        <v>388</v>
      </c>
      <c r="AP14" s="8" t="s">
        <v>388</v>
      </c>
      <c r="AQ14" s="3" t="b">
        <f ca="1">OFFSET($F14,0,MOD(MONTH(TODAY())+IF(Options!$B$2="Northern",0,6)-1,12))&gt;0</f>
        <v>0</v>
      </c>
      <c r="AR14" s="3" t="b">
        <f ca="1">OFFSET($F14,0,MOD(MONTH(TODAY())+IF(Options!$B$2="Northern",0,6),12))&gt;0</f>
        <v>1</v>
      </c>
    </row>
    <row r="15" spans="1:44" x14ac:dyDescent="0.2">
      <c r="A15" s="18"/>
      <c r="B15" s="9" t="s">
        <v>173</v>
      </c>
      <c r="C15" s="10" t="s">
        <v>0</v>
      </c>
      <c r="D15" s="11" t="s">
        <v>3</v>
      </c>
      <c r="E15" s="10" t="s">
        <v>5</v>
      </c>
      <c r="F15" s="8" t="s">
        <v>388</v>
      </c>
      <c r="G15" s="8" t="s">
        <v>388</v>
      </c>
      <c r="H15" s="8" t="s">
        <v>388</v>
      </c>
      <c r="I15" s="8" t="s">
        <v>388</v>
      </c>
      <c r="J15" s="8" t="s">
        <v>388</v>
      </c>
      <c r="K15" s="8" t="s">
        <v>388</v>
      </c>
      <c r="L15" s="8" t="s">
        <v>388</v>
      </c>
      <c r="M15" s="8" t="s">
        <v>388</v>
      </c>
      <c r="N15" s="8" t="s">
        <v>388</v>
      </c>
      <c r="O15" s="8" t="s">
        <v>388</v>
      </c>
      <c r="P15" s="8" t="s">
        <v>388</v>
      </c>
      <c r="Q15" s="8" t="s">
        <v>388</v>
      </c>
      <c r="R15" s="9"/>
      <c r="S15" s="8" t="s">
        <v>388</v>
      </c>
      <c r="T15" s="8" t="s">
        <v>388</v>
      </c>
      <c r="U15" s="8" t="s">
        <v>388</v>
      </c>
      <c r="V15" s="8" t="s">
        <v>388</v>
      </c>
      <c r="W15" s="8" t="s">
        <v>388</v>
      </c>
      <c r="X15" s="8" t="s">
        <v>388</v>
      </c>
      <c r="Y15" s="8" t="s">
        <v>388</v>
      </c>
      <c r="Z15" s="8" t="s">
        <v>388</v>
      </c>
      <c r="AA15" s="8" t="s">
        <v>388</v>
      </c>
      <c r="AB15" s="8" t="s">
        <v>388</v>
      </c>
      <c r="AC15" s="8" t="s">
        <v>388</v>
      </c>
      <c r="AD15" s="8" t="s">
        <v>388</v>
      </c>
      <c r="AE15" s="8" t="s">
        <v>388</v>
      </c>
      <c r="AF15" s="8" t="s">
        <v>388</v>
      </c>
      <c r="AG15" s="8" t="s">
        <v>388</v>
      </c>
      <c r="AH15" s="8" t="s">
        <v>388</v>
      </c>
      <c r="AI15" s="8" t="s">
        <v>388</v>
      </c>
      <c r="AJ15" s="8" t="s">
        <v>388</v>
      </c>
      <c r="AK15" s="8" t="s">
        <v>388</v>
      </c>
      <c r="AL15" s="8" t="s">
        <v>388</v>
      </c>
      <c r="AM15" s="8" t="s">
        <v>388</v>
      </c>
      <c r="AN15" s="8" t="s">
        <v>388</v>
      </c>
      <c r="AO15" s="8" t="s">
        <v>388</v>
      </c>
      <c r="AP15" s="8" t="s">
        <v>388</v>
      </c>
      <c r="AQ15" s="3" t="b">
        <f ca="1">OFFSET($F15,0,MOD(MONTH(TODAY())+IF(Options!$B$2="Northern",0,6)-1,12))&gt;0</f>
        <v>1</v>
      </c>
      <c r="AR15" s="3" t="b">
        <f ca="1">OFFSET($F15,0,MOD(MONTH(TODAY())+IF(Options!$B$2="Northern",0,6),12))&gt;0</f>
        <v>1</v>
      </c>
    </row>
    <row r="16" spans="1:44" x14ac:dyDescent="0.2">
      <c r="A16" s="18"/>
      <c r="B16" s="9" t="s">
        <v>174</v>
      </c>
      <c r="C16" s="10" t="s">
        <v>24</v>
      </c>
      <c r="D16" s="11" t="s">
        <v>324</v>
      </c>
      <c r="E16" s="10" t="s">
        <v>5</v>
      </c>
      <c r="F16" s="8"/>
      <c r="G16" s="8"/>
      <c r="H16" s="8"/>
      <c r="I16" s="8"/>
      <c r="J16" s="8" t="s">
        <v>388</v>
      </c>
      <c r="K16" s="8" t="s">
        <v>388</v>
      </c>
      <c r="L16" s="8" t="s">
        <v>388</v>
      </c>
      <c r="M16" s="8" t="s">
        <v>388</v>
      </c>
      <c r="N16" s="8" t="s">
        <v>388</v>
      </c>
      <c r="O16" s="8" t="s">
        <v>388</v>
      </c>
      <c r="P16" s="8"/>
      <c r="Q16" s="8"/>
      <c r="R16" s="9"/>
      <c r="S16" s="8" t="s">
        <v>388</v>
      </c>
      <c r="T16" s="8" t="s">
        <v>388</v>
      </c>
      <c r="U16" s="8" t="s">
        <v>388</v>
      </c>
      <c r="V16" s="8" t="s">
        <v>388</v>
      </c>
      <c r="W16" s="8" t="s">
        <v>388</v>
      </c>
      <c r="X16" s="8" t="s">
        <v>388</v>
      </c>
      <c r="Y16" s="8" t="s">
        <v>388</v>
      </c>
      <c r="Z16" s="8" t="s">
        <v>388</v>
      </c>
      <c r="AA16" s="8" t="s">
        <v>388</v>
      </c>
      <c r="AB16" s="8"/>
      <c r="AC16" s="8"/>
      <c r="AD16" s="8"/>
      <c r="AE16" s="8"/>
      <c r="AF16" s="8"/>
      <c r="AG16" s="8"/>
      <c r="AH16" s="8"/>
      <c r="AI16" s="8" t="s">
        <v>388</v>
      </c>
      <c r="AJ16" s="8" t="s">
        <v>388</v>
      </c>
      <c r="AK16" s="8" t="s">
        <v>388</v>
      </c>
      <c r="AL16" s="8" t="s">
        <v>388</v>
      </c>
      <c r="AM16" s="8" t="s">
        <v>388</v>
      </c>
      <c r="AN16" s="8" t="s">
        <v>388</v>
      </c>
      <c r="AO16" s="8" t="s">
        <v>388</v>
      </c>
      <c r="AP16" s="8" t="s">
        <v>388</v>
      </c>
      <c r="AQ16" s="3" t="b">
        <f ca="1">OFFSET($F16,0,MOD(MONTH(TODAY())+IF(Options!$B$2="Northern",0,6)-1,12))&gt;0</f>
        <v>0</v>
      </c>
      <c r="AR16" s="3" t="b">
        <f ca="1">OFFSET($F16,0,MOD(MONTH(TODAY())+IF(Options!$B$2="Northern",0,6),12))&gt;0</f>
        <v>0</v>
      </c>
    </row>
    <row r="17" spans="1:44" x14ac:dyDescent="0.2">
      <c r="A17" s="18"/>
      <c r="B17" s="9" t="s">
        <v>175</v>
      </c>
      <c r="C17" s="10" t="s">
        <v>20</v>
      </c>
      <c r="D17" s="11" t="s">
        <v>324</v>
      </c>
      <c r="E17" s="10" t="s">
        <v>14</v>
      </c>
      <c r="F17" s="8"/>
      <c r="G17" s="8"/>
      <c r="H17" s="8" t="s">
        <v>388</v>
      </c>
      <c r="I17" s="8" t="s">
        <v>388</v>
      </c>
      <c r="J17" s="8" t="s">
        <v>388</v>
      </c>
      <c r="K17" s="8" t="s">
        <v>388</v>
      </c>
      <c r="L17" s="8"/>
      <c r="M17" s="8"/>
      <c r="N17" s="8" t="s">
        <v>388</v>
      </c>
      <c r="O17" s="8" t="s">
        <v>388</v>
      </c>
      <c r="P17" s="8" t="s">
        <v>388</v>
      </c>
      <c r="Q17" s="8"/>
      <c r="R17" s="9"/>
      <c r="S17" s="8" t="s">
        <v>388</v>
      </c>
      <c r="T17" s="8" t="s">
        <v>388</v>
      </c>
      <c r="U17" s="8" t="s">
        <v>388</v>
      </c>
      <c r="V17" s="8" t="s">
        <v>388</v>
      </c>
      <c r="W17" s="8" t="s">
        <v>388</v>
      </c>
      <c r="X17" s="8" t="s">
        <v>388</v>
      </c>
      <c r="Y17" s="8" t="s">
        <v>388</v>
      </c>
      <c r="Z17" s="8" t="s">
        <v>388</v>
      </c>
      <c r="AA17" s="8" t="s">
        <v>388</v>
      </c>
      <c r="AB17" s="8"/>
      <c r="AC17" s="8"/>
      <c r="AD17" s="8"/>
      <c r="AE17" s="8"/>
      <c r="AF17" s="8"/>
      <c r="AG17" s="8"/>
      <c r="AH17" s="8"/>
      <c r="AI17" s="8" t="s">
        <v>388</v>
      </c>
      <c r="AJ17" s="8" t="s">
        <v>388</v>
      </c>
      <c r="AK17" s="8" t="s">
        <v>388</v>
      </c>
      <c r="AL17" s="8" t="s">
        <v>388</v>
      </c>
      <c r="AM17" s="8" t="s">
        <v>388</v>
      </c>
      <c r="AN17" s="8" t="s">
        <v>388</v>
      </c>
      <c r="AO17" s="8" t="s">
        <v>388</v>
      </c>
      <c r="AP17" s="8" t="s">
        <v>388</v>
      </c>
      <c r="AQ17" s="3" t="b">
        <f ca="1">OFFSET($F17,0,MOD(MONTH(TODAY())+IF(Options!$B$2="Northern",0,6)-1,12))&gt;0</f>
        <v>1</v>
      </c>
      <c r="AR17" s="3" t="b">
        <f ca="1">OFFSET($F17,0,MOD(MONTH(TODAY())+IF(Options!$B$2="Northern",0,6),12))&gt;0</f>
        <v>1</v>
      </c>
    </row>
    <row r="18" spans="1:44" x14ac:dyDescent="0.2">
      <c r="A18" s="18"/>
      <c r="B18" s="9" t="s">
        <v>176</v>
      </c>
      <c r="C18" s="10" t="s">
        <v>20</v>
      </c>
      <c r="D18" s="11" t="s">
        <v>324</v>
      </c>
      <c r="E18" s="10" t="s">
        <v>14</v>
      </c>
      <c r="F18" s="8"/>
      <c r="G18" s="8"/>
      <c r="H18" s="8" t="s">
        <v>388</v>
      </c>
      <c r="I18" s="8" t="s">
        <v>388</v>
      </c>
      <c r="J18" s="8" t="s">
        <v>388</v>
      </c>
      <c r="K18" s="8" t="s">
        <v>388</v>
      </c>
      <c r="L18" s="8"/>
      <c r="M18" s="8"/>
      <c r="N18" s="8" t="s">
        <v>388</v>
      </c>
      <c r="O18" s="8" t="s">
        <v>388</v>
      </c>
      <c r="P18" s="8" t="s">
        <v>388</v>
      </c>
      <c r="Q18" s="8"/>
      <c r="R18" s="9"/>
      <c r="S18" s="8" t="s">
        <v>388</v>
      </c>
      <c r="T18" s="8" t="s">
        <v>388</v>
      </c>
      <c r="U18" s="8" t="s">
        <v>388</v>
      </c>
      <c r="V18" s="8" t="s">
        <v>388</v>
      </c>
      <c r="W18" s="8" t="s">
        <v>388</v>
      </c>
      <c r="X18" s="8" t="s">
        <v>388</v>
      </c>
      <c r="Y18" s="8" t="s">
        <v>388</v>
      </c>
      <c r="Z18" s="8" t="s">
        <v>388</v>
      </c>
      <c r="AA18" s="8" t="s">
        <v>388</v>
      </c>
      <c r="AB18" s="8"/>
      <c r="AC18" s="8"/>
      <c r="AD18" s="8"/>
      <c r="AE18" s="8"/>
      <c r="AF18" s="8"/>
      <c r="AG18" s="8"/>
      <c r="AH18" s="8"/>
      <c r="AI18" s="8" t="s">
        <v>388</v>
      </c>
      <c r="AJ18" s="8" t="s">
        <v>388</v>
      </c>
      <c r="AK18" s="8" t="s">
        <v>388</v>
      </c>
      <c r="AL18" s="8" t="s">
        <v>388</v>
      </c>
      <c r="AM18" s="8" t="s">
        <v>388</v>
      </c>
      <c r="AN18" s="8" t="s">
        <v>388</v>
      </c>
      <c r="AO18" s="8" t="s">
        <v>388</v>
      </c>
      <c r="AP18" s="8" t="s">
        <v>388</v>
      </c>
      <c r="AQ18" s="3" t="b">
        <f ca="1">OFFSET($F18,0,MOD(MONTH(TODAY())+IF(Options!$B$2="Northern",0,6)-1,12))&gt;0</f>
        <v>1</v>
      </c>
      <c r="AR18" s="3" t="b">
        <f ca="1">OFFSET($F18,0,MOD(MONTH(TODAY())+IF(Options!$B$2="Northern",0,6),12))&gt;0</f>
        <v>1</v>
      </c>
    </row>
    <row r="19" spans="1:44" x14ac:dyDescent="0.2">
      <c r="A19" s="18"/>
      <c r="B19" s="9" t="s">
        <v>177</v>
      </c>
      <c r="C19" s="10" t="s">
        <v>7</v>
      </c>
      <c r="D19" s="11" t="s">
        <v>3</v>
      </c>
      <c r="E19" s="10" t="s">
        <v>1</v>
      </c>
      <c r="F19" s="8"/>
      <c r="G19" s="8"/>
      <c r="H19" s="8"/>
      <c r="I19" s="8" t="s">
        <v>388</v>
      </c>
      <c r="J19" s="8" t="s">
        <v>388</v>
      </c>
      <c r="K19" s="8" t="s">
        <v>388</v>
      </c>
      <c r="L19" s="8" t="s">
        <v>388</v>
      </c>
      <c r="M19" s="8" t="s">
        <v>388</v>
      </c>
      <c r="N19" s="8" t="s">
        <v>388</v>
      </c>
      <c r="O19" s="8"/>
      <c r="P19" s="8"/>
      <c r="Q19" s="8"/>
      <c r="R19" s="9"/>
      <c r="S19" s="8" t="s">
        <v>388</v>
      </c>
      <c r="T19" s="8" t="s">
        <v>388</v>
      </c>
      <c r="U19" s="8" t="s">
        <v>388</v>
      </c>
      <c r="V19" s="8" t="s">
        <v>388</v>
      </c>
      <c r="W19" s="8" t="s">
        <v>388</v>
      </c>
      <c r="X19" s="8" t="s">
        <v>388</v>
      </c>
      <c r="Y19" s="8" t="s">
        <v>388</v>
      </c>
      <c r="Z19" s="8" t="s">
        <v>388</v>
      </c>
      <c r="AA19" s="8" t="s">
        <v>388</v>
      </c>
      <c r="AB19" s="8" t="s">
        <v>388</v>
      </c>
      <c r="AC19" s="8" t="s">
        <v>388</v>
      </c>
      <c r="AD19" s="8" t="s">
        <v>388</v>
      </c>
      <c r="AE19" s="8" t="s">
        <v>388</v>
      </c>
      <c r="AF19" s="8" t="s">
        <v>388</v>
      </c>
      <c r="AG19" s="8" t="s">
        <v>388</v>
      </c>
      <c r="AH19" s="8" t="s">
        <v>388</v>
      </c>
      <c r="AI19" s="8" t="s">
        <v>388</v>
      </c>
      <c r="AJ19" s="8" t="s">
        <v>388</v>
      </c>
      <c r="AK19" s="8" t="s">
        <v>388</v>
      </c>
      <c r="AL19" s="8" t="s">
        <v>388</v>
      </c>
      <c r="AM19" s="8" t="s">
        <v>388</v>
      </c>
      <c r="AN19" s="8" t="s">
        <v>388</v>
      </c>
      <c r="AO19" s="8" t="s">
        <v>388</v>
      </c>
      <c r="AP19" s="8" t="s">
        <v>388</v>
      </c>
      <c r="AQ19" s="3" t="b">
        <f ca="1">OFFSET($F19,0,MOD(MONTH(TODAY())+IF(Options!$B$2="Northern",0,6)-1,12))&gt;0</f>
        <v>0</v>
      </c>
      <c r="AR19" s="3" t="b">
        <f ca="1">OFFSET($F19,0,MOD(MONTH(TODAY())+IF(Options!$B$2="Northern",0,6),12))&gt;0</f>
        <v>1</v>
      </c>
    </row>
    <row r="20" spans="1:44" x14ac:dyDescent="0.2">
      <c r="A20" s="18"/>
      <c r="B20" s="9" t="s">
        <v>178</v>
      </c>
      <c r="C20" s="10" t="s">
        <v>0</v>
      </c>
      <c r="D20" s="11" t="s">
        <v>3</v>
      </c>
      <c r="E20" s="10" t="s">
        <v>4</v>
      </c>
      <c r="F20" s="8" t="s">
        <v>388</v>
      </c>
      <c r="G20" s="8" t="s">
        <v>388</v>
      </c>
      <c r="H20" s="8" t="s">
        <v>388</v>
      </c>
      <c r="I20" s="8" t="s">
        <v>388</v>
      </c>
      <c r="J20" s="8" t="s">
        <v>388</v>
      </c>
      <c r="K20" s="8" t="s">
        <v>388</v>
      </c>
      <c r="L20" s="8" t="s">
        <v>388</v>
      </c>
      <c r="M20" s="8" t="s">
        <v>388</v>
      </c>
      <c r="N20" s="8" t="s">
        <v>388</v>
      </c>
      <c r="O20" s="8" t="s">
        <v>388</v>
      </c>
      <c r="P20" s="8" t="s">
        <v>388</v>
      </c>
      <c r="Q20" s="8" t="s">
        <v>388</v>
      </c>
      <c r="R20" s="9"/>
      <c r="S20" s="8" t="s">
        <v>388</v>
      </c>
      <c r="T20" s="8" t="s">
        <v>388</v>
      </c>
      <c r="U20" s="8" t="s">
        <v>388</v>
      </c>
      <c r="V20" s="8" t="s">
        <v>388</v>
      </c>
      <c r="W20" s="8" t="s">
        <v>388</v>
      </c>
      <c r="X20" s="8" t="s">
        <v>388</v>
      </c>
      <c r="Y20" s="8" t="s">
        <v>388</v>
      </c>
      <c r="Z20" s="8" t="s">
        <v>388</v>
      </c>
      <c r="AA20" s="8" t="s">
        <v>388</v>
      </c>
      <c r="AB20" s="8" t="s">
        <v>388</v>
      </c>
      <c r="AC20" s="8" t="s">
        <v>388</v>
      </c>
      <c r="AD20" s="8" t="s">
        <v>388</v>
      </c>
      <c r="AE20" s="8" t="s">
        <v>388</v>
      </c>
      <c r="AF20" s="8" t="s">
        <v>388</v>
      </c>
      <c r="AG20" s="8" t="s">
        <v>388</v>
      </c>
      <c r="AH20" s="8" t="s">
        <v>388</v>
      </c>
      <c r="AI20" s="8" t="s">
        <v>388</v>
      </c>
      <c r="AJ20" s="8" t="s">
        <v>388</v>
      </c>
      <c r="AK20" s="8" t="s">
        <v>388</v>
      </c>
      <c r="AL20" s="8" t="s">
        <v>388</v>
      </c>
      <c r="AM20" s="8" t="s">
        <v>388</v>
      </c>
      <c r="AN20" s="8" t="s">
        <v>388</v>
      </c>
      <c r="AO20" s="8" t="s">
        <v>388</v>
      </c>
      <c r="AP20" s="8" t="s">
        <v>388</v>
      </c>
      <c r="AQ20" s="3" t="b">
        <f ca="1">OFFSET($F20,0,MOD(MONTH(TODAY())+IF(Options!$B$2="Northern",0,6)-1,12))&gt;0</f>
        <v>1</v>
      </c>
      <c r="AR20" s="3" t="b">
        <f ca="1">OFFSET($F20,0,MOD(MONTH(TODAY())+IF(Options!$B$2="Northern",0,6),12))&gt;0</f>
        <v>1</v>
      </c>
    </row>
    <row r="21" spans="1:44" x14ac:dyDescent="0.2">
      <c r="A21" s="18"/>
      <c r="B21" s="9" t="s">
        <v>179</v>
      </c>
      <c r="C21" s="10" t="s">
        <v>7</v>
      </c>
      <c r="D21" s="11" t="s">
        <v>3</v>
      </c>
      <c r="E21" s="10" t="s">
        <v>5</v>
      </c>
      <c r="F21" s="8"/>
      <c r="G21" s="8"/>
      <c r="H21" s="8"/>
      <c r="I21" s="8" t="s">
        <v>388</v>
      </c>
      <c r="J21" s="8" t="s">
        <v>388</v>
      </c>
      <c r="K21" s="8" t="s">
        <v>388</v>
      </c>
      <c r="L21" s="8" t="s">
        <v>388</v>
      </c>
      <c r="M21" s="8" t="s">
        <v>388</v>
      </c>
      <c r="N21" s="8" t="s">
        <v>388</v>
      </c>
      <c r="O21" s="8"/>
      <c r="P21" s="8"/>
      <c r="Q21" s="8"/>
      <c r="R21" s="9"/>
      <c r="S21" s="8" t="s">
        <v>388</v>
      </c>
      <c r="T21" s="8" t="s">
        <v>388</v>
      </c>
      <c r="U21" s="8" t="s">
        <v>388</v>
      </c>
      <c r="V21" s="8" t="s">
        <v>388</v>
      </c>
      <c r="W21" s="8" t="s">
        <v>388</v>
      </c>
      <c r="X21" s="8" t="s">
        <v>388</v>
      </c>
      <c r="Y21" s="8" t="s">
        <v>388</v>
      </c>
      <c r="Z21" s="8" t="s">
        <v>388</v>
      </c>
      <c r="AA21" s="8" t="s">
        <v>388</v>
      </c>
      <c r="AB21" s="8" t="s">
        <v>388</v>
      </c>
      <c r="AC21" s="8" t="s">
        <v>388</v>
      </c>
      <c r="AD21" s="8" t="s">
        <v>388</v>
      </c>
      <c r="AE21" s="8" t="s">
        <v>388</v>
      </c>
      <c r="AF21" s="8" t="s">
        <v>388</v>
      </c>
      <c r="AG21" s="8" t="s">
        <v>388</v>
      </c>
      <c r="AH21" s="8" t="s">
        <v>388</v>
      </c>
      <c r="AI21" s="8" t="s">
        <v>388</v>
      </c>
      <c r="AJ21" s="8" t="s">
        <v>388</v>
      </c>
      <c r="AK21" s="8" t="s">
        <v>388</v>
      </c>
      <c r="AL21" s="8" t="s">
        <v>388</v>
      </c>
      <c r="AM21" s="8" t="s">
        <v>388</v>
      </c>
      <c r="AN21" s="8" t="s">
        <v>388</v>
      </c>
      <c r="AO21" s="8" t="s">
        <v>388</v>
      </c>
      <c r="AP21" s="8" t="s">
        <v>388</v>
      </c>
      <c r="AQ21" s="3" t="b">
        <f ca="1">OFFSET($F21,0,MOD(MONTH(TODAY())+IF(Options!$B$2="Northern",0,6)-1,12))&gt;0</f>
        <v>0</v>
      </c>
      <c r="AR21" s="3" t="b">
        <f ca="1">OFFSET($F21,0,MOD(MONTH(TODAY())+IF(Options!$B$2="Northern",0,6),12))&gt;0</f>
        <v>1</v>
      </c>
    </row>
    <row r="22" spans="1:44" x14ac:dyDescent="0.2">
      <c r="A22" s="18"/>
      <c r="B22" s="9" t="s">
        <v>180</v>
      </c>
      <c r="C22" s="10" t="s">
        <v>0</v>
      </c>
      <c r="D22" s="11" t="s">
        <v>3</v>
      </c>
      <c r="E22" s="10" t="s">
        <v>2</v>
      </c>
      <c r="F22" s="8" t="s">
        <v>388</v>
      </c>
      <c r="G22" s="8" t="s">
        <v>388</v>
      </c>
      <c r="H22" s="8" t="s">
        <v>388</v>
      </c>
      <c r="I22" s="8" t="s">
        <v>388</v>
      </c>
      <c r="J22" s="8" t="s">
        <v>388</v>
      </c>
      <c r="K22" s="8" t="s">
        <v>388</v>
      </c>
      <c r="L22" s="8" t="s">
        <v>388</v>
      </c>
      <c r="M22" s="8" t="s">
        <v>388</v>
      </c>
      <c r="N22" s="8" t="s">
        <v>388</v>
      </c>
      <c r="O22" s="8" t="s">
        <v>388</v>
      </c>
      <c r="P22" s="8" t="s">
        <v>388</v>
      </c>
      <c r="Q22" s="8" t="s">
        <v>388</v>
      </c>
      <c r="R22" s="9"/>
      <c r="S22" s="8" t="s">
        <v>388</v>
      </c>
      <c r="T22" s="8" t="s">
        <v>388</v>
      </c>
      <c r="U22" s="8" t="s">
        <v>388</v>
      </c>
      <c r="V22" s="8" t="s">
        <v>388</v>
      </c>
      <c r="W22" s="8" t="s">
        <v>388</v>
      </c>
      <c r="X22" s="8" t="s">
        <v>388</v>
      </c>
      <c r="Y22" s="8" t="s">
        <v>388</v>
      </c>
      <c r="Z22" s="8" t="s">
        <v>388</v>
      </c>
      <c r="AA22" s="8" t="s">
        <v>388</v>
      </c>
      <c r="AB22" s="8" t="s">
        <v>388</v>
      </c>
      <c r="AC22" s="8" t="s">
        <v>388</v>
      </c>
      <c r="AD22" s="8" t="s">
        <v>388</v>
      </c>
      <c r="AE22" s="8" t="s">
        <v>388</v>
      </c>
      <c r="AF22" s="8" t="s">
        <v>388</v>
      </c>
      <c r="AG22" s="8" t="s">
        <v>388</v>
      </c>
      <c r="AH22" s="8" t="s">
        <v>388</v>
      </c>
      <c r="AI22" s="8" t="s">
        <v>388</v>
      </c>
      <c r="AJ22" s="8" t="s">
        <v>388</v>
      </c>
      <c r="AK22" s="8" t="s">
        <v>388</v>
      </c>
      <c r="AL22" s="8" t="s">
        <v>388</v>
      </c>
      <c r="AM22" s="8" t="s">
        <v>388</v>
      </c>
      <c r="AN22" s="8" t="s">
        <v>388</v>
      </c>
      <c r="AO22" s="8" t="s">
        <v>388</v>
      </c>
      <c r="AP22" s="8" t="s">
        <v>388</v>
      </c>
      <c r="AQ22" s="3" t="b">
        <f ca="1">OFFSET($F22,0,MOD(MONTH(TODAY())+IF(Options!$B$2="Northern",0,6)-1,12))&gt;0</f>
        <v>1</v>
      </c>
      <c r="AR22" s="3" t="b">
        <f ca="1">OFFSET($F22,0,MOD(MONTH(TODAY())+IF(Options!$B$2="Northern",0,6),12))&gt;0</f>
        <v>1</v>
      </c>
    </row>
    <row r="23" spans="1:44" x14ac:dyDescent="0.2">
      <c r="A23" s="18"/>
      <c r="B23" s="9" t="s">
        <v>181</v>
      </c>
      <c r="C23" s="10" t="s">
        <v>30</v>
      </c>
      <c r="D23" s="11" t="s">
        <v>3</v>
      </c>
      <c r="E23" s="10" t="s">
        <v>1</v>
      </c>
      <c r="F23" s="8" t="s">
        <v>388</v>
      </c>
      <c r="G23" s="8" t="s">
        <v>388</v>
      </c>
      <c r="H23" s="8" t="s">
        <v>388</v>
      </c>
      <c r="I23" s="8" t="s">
        <v>388</v>
      </c>
      <c r="J23" s="8"/>
      <c r="K23" s="8"/>
      <c r="L23" s="8"/>
      <c r="M23" s="8"/>
      <c r="N23" s="8"/>
      <c r="O23" s="8" t="s">
        <v>388</v>
      </c>
      <c r="P23" s="8" t="s">
        <v>388</v>
      </c>
      <c r="Q23" s="8" t="s">
        <v>388</v>
      </c>
      <c r="R23" s="9"/>
      <c r="S23" s="8" t="s">
        <v>388</v>
      </c>
      <c r="T23" s="8" t="s">
        <v>388</v>
      </c>
      <c r="U23" s="8" t="s">
        <v>388</v>
      </c>
      <c r="V23" s="8" t="s">
        <v>388</v>
      </c>
      <c r="W23" s="8" t="s">
        <v>388</v>
      </c>
      <c r="X23" s="8" t="s">
        <v>388</v>
      </c>
      <c r="Y23" s="8" t="s">
        <v>388</v>
      </c>
      <c r="Z23" s="8" t="s">
        <v>388</v>
      </c>
      <c r="AA23" s="8" t="s">
        <v>388</v>
      </c>
      <c r="AB23" s="8" t="s">
        <v>388</v>
      </c>
      <c r="AC23" s="8" t="s">
        <v>388</v>
      </c>
      <c r="AD23" s="8" t="s">
        <v>388</v>
      </c>
      <c r="AE23" s="8" t="s">
        <v>388</v>
      </c>
      <c r="AF23" s="8" t="s">
        <v>388</v>
      </c>
      <c r="AG23" s="8" t="s">
        <v>388</v>
      </c>
      <c r="AH23" s="8" t="s">
        <v>388</v>
      </c>
      <c r="AI23" s="8" t="s">
        <v>388</v>
      </c>
      <c r="AJ23" s="8" t="s">
        <v>388</v>
      </c>
      <c r="AK23" s="8" t="s">
        <v>388</v>
      </c>
      <c r="AL23" s="8" t="s">
        <v>388</v>
      </c>
      <c r="AM23" s="8" t="s">
        <v>388</v>
      </c>
      <c r="AN23" s="8" t="s">
        <v>388</v>
      </c>
      <c r="AO23" s="8" t="s">
        <v>388</v>
      </c>
      <c r="AP23" s="8" t="s">
        <v>388</v>
      </c>
      <c r="AQ23" s="3" t="b">
        <f ca="1">OFFSET($F23,0,MOD(MONTH(TODAY())+IF(Options!$B$2="Northern",0,6)-1,12))&gt;0</f>
        <v>1</v>
      </c>
      <c r="AR23" s="3" t="b">
        <f ca="1">OFFSET($F23,0,MOD(MONTH(TODAY())+IF(Options!$B$2="Northern",0,6),12))&gt;0</f>
        <v>1</v>
      </c>
    </row>
    <row r="24" spans="1:44" x14ac:dyDescent="0.2">
      <c r="A24" s="18"/>
      <c r="B24" s="9" t="s">
        <v>182</v>
      </c>
      <c r="C24" s="10" t="s">
        <v>0</v>
      </c>
      <c r="D24" s="11" t="s">
        <v>324</v>
      </c>
      <c r="E24" s="10" t="s">
        <v>2</v>
      </c>
      <c r="F24" s="8" t="s">
        <v>388</v>
      </c>
      <c r="G24" s="8" t="s">
        <v>388</v>
      </c>
      <c r="H24" s="8" t="s">
        <v>388</v>
      </c>
      <c r="I24" s="8" t="s">
        <v>388</v>
      </c>
      <c r="J24" s="8" t="s">
        <v>388</v>
      </c>
      <c r="K24" s="8" t="s">
        <v>388</v>
      </c>
      <c r="L24" s="8" t="s">
        <v>388</v>
      </c>
      <c r="M24" s="8" t="s">
        <v>388</v>
      </c>
      <c r="N24" s="8" t="s">
        <v>388</v>
      </c>
      <c r="O24" s="8" t="s">
        <v>388</v>
      </c>
      <c r="P24" s="8" t="s">
        <v>388</v>
      </c>
      <c r="Q24" s="8" t="s">
        <v>388</v>
      </c>
      <c r="R24" s="9"/>
      <c r="S24" s="8" t="s">
        <v>388</v>
      </c>
      <c r="T24" s="8" t="s">
        <v>388</v>
      </c>
      <c r="U24" s="8" t="s">
        <v>388</v>
      </c>
      <c r="V24" s="8" t="s">
        <v>388</v>
      </c>
      <c r="W24" s="8" t="s">
        <v>388</v>
      </c>
      <c r="X24" s="8" t="s">
        <v>388</v>
      </c>
      <c r="Y24" s="8" t="s">
        <v>388</v>
      </c>
      <c r="Z24" s="8" t="s">
        <v>388</v>
      </c>
      <c r="AA24" s="8" t="s">
        <v>388</v>
      </c>
      <c r="AB24" s="8"/>
      <c r="AC24" s="8"/>
      <c r="AD24" s="8"/>
      <c r="AE24" s="8"/>
      <c r="AF24" s="8"/>
      <c r="AG24" s="8"/>
      <c r="AH24" s="8"/>
      <c r="AI24" s="8" t="s">
        <v>388</v>
      </c>
      <c r="AJ24" s="8" t="s">
        <v>388</v>
      </c>
      <c r="AK24" s="8" t="s">
        <v>388</v>
      </c>
      <c r="AL24" s="8" t="s">
        <v>388</v>
      </c>
      <c r="AM24" s="8" t="s">
        <v>388</v>
      </c>
      <c r="AN24" s="8" t="s">
        <v>388</v>
      </c>
      <c r="AO24" s="8" t="s">
        <v>388</v>
      </c>
      <c r="AP24" s="8" t="s">
        <v>388</v>
      </c>
      <c r="AQ24" s="3" t="b">
        <f ca="1">OFFSET($F24,0,MOD(MONTH(TODAY())+IF(Options!$B$2="Northern",0,6)-1,12))&gt;0</f>
        <v>1</v>
      </c>
      <c r="AR24" s="3" t="b">
        <f ca="1">OFFSET($F24,0,MOD(MONTH(TODAY())+IF(Options!$B$2="Northern",0,6),12))&gt;0</f>
        <v>1</v>
      </c>
    </row>
    <row r="25" spans="1:44" x14ac:dyDescent="0.2">
      <c r="A25" s="18"/>
      <c r="B25" s="9" t="s">
        <v>183</v>
      </c>
      <c r="C25" s="10" t="s">
        <v>18</v>
      </c>
      <c r="D25" s="11" t="s">
        <v>323</v>
      </c>
      <c r="E25" s="10" t="s">
        <v>2</v>
      </c>
      <c r="F25" s="8"/>
      <c r="G25" s="8"/>
      <c r="H25" s="8"/>
      <c r="I25" s="8"/>
      <c r="J25" s="8"/>
      <c r="K25" s="8" t="s">
        <v>388</v>
      </c>
      <c r="L25" s="8" t="s">
        <v>388</v>
      </c>
      <c r="M25" s="8" t="s">
        <v>388</v>
      </c>
      <c r="N25" s="8" t="s">
        <v>388</v>
      </c>
      <c r="O25" s="8"/>
      <c r="P25" s="8"/>
      <c r="Q25" s="8"/>
      <c r="R25" s="9"/>
      <c r="S25" s="8"/>
      <c r="T25" s="8"/>
      <c r="U25" s="8"/>
      <c r="V25" s="8"/>
      <c r="W25" s="8" t="s">
        <v>388</v>
      </c>
      <c r="X25" s="8" t="s">
        <v>388</v>
      </c>
      <c r="Y25" s="8" t="s">
        <v>388</v>
      </c>
      <c r="Z25" s="8" t="s">
        <v>388</v>
      </c>
      <c r="AA25" s="8" t="s">
        <v>388</v>
      </c>
      <c r="AB25" s="8" t="s">
        <v>388</v>
      </c>
      <c r="AC25" s="8" t="s">
        <v>388</v>
      </c>
      <c r="AD25" s="8" t="s">
        <v>388</v>
      </c>
      <c r="AE25" s="8" t="s">
        <v>388</v>
      </c>
      <c r="AF25" s="8" t="s">
        <v>388</v>
      </c>
      <c r="AG25" s="8" t="s">
        <v>388</v>
      </c>
      <c r="AH25" s="8" t="s">
        <v>388</v>
      </c>
      <c r="AI25" s="8" t="s">
        <v>388</v>
      </c>
      <c r="AJ25" s="8" t="s">
        <v>388</v>
      </c>
      <c r="AK25" s="8" t="s">
        <v>388</v>
      </c>
      <c r="AL25" s="8" t="s">
        <v>388</v>
      </c>
      <c r="AM25" s="8" t="s">
        <v>388</v>
      </c>
      <c r="AN25" s="8"/>
      <c r="AO25" s="8"/>
      <c r="AP25" s="8"/>
      <c r="AQ25" s="3" t="b">
        <f ca="1">OFFSET($F25,0,MOD(MONTH(TODAY())+IF(Options!$B$2="Northern",0,6)-1,12))&gt;0</f>
        <v>0</v>
      </c>
      <c r="AR25" s="3" t="b">
        <f ca="1">OFFSET($F25,0,MOD(MONTH(TODAY())+IF(Options!$B$2="Northern",0,6),12))&gt;0</f>
        <v>0</v>
      </c>
    </row>
    <row r="26" spans="1:44" x14ac:dyDescent="0.2">
      <c r="A26" s="18"/>
      <c r="B26" s="9" t="s">
        <v>184</v>
      </c>
      <c r="C26" s="10" t="s">
        <v>29</v>
      </c>
      <c r="D26" s="11" t="s">
        <v>324</v>
      </c>
      <c r="E26" s="10" t="s">
        <v>1</v>
      </c>
      <c r="F26" s="8" t="s">
        <v>388</v>
      </c>
      <c r="G26" s="8" t="s">
        <v>388</v>
      </c>
      <c r="H26" s="8" t="s">
        <v>388</v>
      </c>
      <c r="I26" s="8"/>
      <c r="J26" s="8"/>
      <c r="K26" s="8"/>
      <c r="L26" s="8"/>
      <c r="M26" s="8"/>
      <c r="N26" s="8"/>
      <c r="O26" s="8"/>
      <c r="P26" s="8" t="s">
        <v>388</v>
      </c>
      <c r="Q26" s="8" t="s">
        <v>388</v>
      </c>
      <c r="R26" s="9"/>
      <c r="S26" s="8" t="s">
        <v>388</v>
      </c>
      <c r="T26" s="8" t="s">
        <v>388</v>
      </c>
      <c r="U26" s="8" t="s">
        <v>388</v>
      </c>
      <c r="V26" s="8" t="s">
        <v>388</v>
      </c>
      <c r="W26" s="8" t="s">
        <v>388</v>
      </c>
      <c r="X26" s="8" t="s">
        <v>388</v>
      </c>
      <c r="Y26" s="8" t="s">
        <v>388</v>
      </c>
      <c r="Z26" s="8" t="s">
        <v>388</v>
      </c>
      <c r="AA26" s="8" t="s">
        <v>388</v>
      </c>
      <c r="AB26" s="8"/>
      <c r="AC26" s="8"/>
      <c r="AD26" s="8"/>
      <c r="AE26" s="8"/>
      <c r="AF26" s="8"/>
      <c r="AG26" s="8"/>
      <c r="AH26" s="8"/>
      <c r="AI26" s="8" t="s">
        <v>388</v>
      </c>
      <c r="AJ26" s="8" t="s">
        <v>388</v>
      </c>
      <c r="AK26" s="8" t="s">
        <v>388</v>
      </c>
      <c r="AL26" s="8" t="s">
        <v>388</v>
      </c>
      <c r="AM26" s="8" t="s">
        <v>388</v>
      </c>
      <c r="AN26" s="8" t="s">
        <v>388</v>
      </c>
      <c r="AO26" s="8" t="s">
        <v>388</v>
      </c>
      <c r="AP26" s="8" t="s">
        <v>388</v>
      </c>
      <c r="AQ26" s="3" t="b">
        <f ca="1">OFFSET($F26,0,MOD(MONTH(TODAY())+IF(Options!$B$2="Northern",0,6)-1,12))&gt;0</f>
        <v>1</v>
      </c>
      <c r="AR26" s="3" t="b">
        <f ca="1">OFFSET($F26,0,MOD(MONTH(TODAY())+IF(Options!$B$2="Northern",0,6),12))&gt;0</f>
        <v>0</v>
      </c>
    </row>
    <row r="27" spans="1:44" x14ac:dyDescent="0.2">
      <c r="A27" s="18"/>
      <c r="B27" s="9" t="s">
        <v>185</v>
      </c>
      <c r="C27" s="10" t="s">
        <v>0</v>
      </c>
      <c r="D27" s="11" t="s">
        <v>324</v>
      </c>
      <c r="E27" s="10" t="s">
        <v>2</v>
      </c>
      <c r="F27" s="8" t="s">
        <v>388</v>
      </c>
      <c r="G27" s="8" t="s">
        <v>388</v>
      </c>
      <c r="H27" s="8" t="s">
        <v>388</v>
      </c>
      <c r="I27" s="8" t="s">
        <v>388</v>
      </c>
      <c r="J27" s="8" t="s">
        <v>388</v>
      </c>
      <c r="K27" s="8" t="s">
        <v>388</v>
      </c>
      <c r="L27" s="8" t="s">
        <v>388</v>
      </c>
      <c r="M27" s="8" t="s">
        <v>388</v>
      </c>
      <c r="N27" s="8" t="s">
        <v>388</v>
      </c>
      <c r="O27" s="8" t="s">
        <v>388</v>
      </c>
      <c r="P27" s="8" t="s">
        <v>388</v>
      </c>
      <c r="Q27" s="8" t="s">
        <v>388</v>
      </c>
      <c r="R27" s="9"/>
      <c r="S27" s="8" t="s">
        <v>388</v>
      </c>
      <c r="T27" s="8" t="s">
        <v>388</v>
      </c>
      <c r="U27" s="8" t="s">
        <v>388</v>
      </c>
      <c r="V27" s="8" t="s">
        <v>388</v>
      </c>
      <c r="W27" s="8" t="s">
        <v>388</v>
      </c>
      <c r="X27" s="8" t="s">
        <v>388</v>
      </c>
      <c r="Y27" s="8" t="s">
        <v>388</v>
      </c>
      <c r="Z27" s="8" t="s">
        <v>388</v>
      </c>
      <c r="AA27" s="8" t="s">
        <v>388</v>
      </c>
      <c r="AB27" s="8"/>
      <c r="AC27" s="8"/>
      <c r="AD27" s="8"/>
      <c r="AE27" s="8"/>
      <c r="AF27" s="8"/>
      <c r="AG27" s="8"/>
      <c r="AH27" s="8"/>
      <c r="AI27" s="8" t="s">
        <v>388</v>
      </c>
      <c r="AJ27" s="8" t="s">
        <v>388</v>
      </c>
      <c r="AK27" s="8" t="s">
        <v>388</v>
      </c>
      <c r="AL27" s="8" t="s">
        <v>388</v>
      </c>
      <c r="AM27" s="8" t="s">
        <v>388</v>
      </c>
      <c r="AN27" s="8" t="s">
        <v>388</v>
      </c>
      <c r="AO27" s="8" t="s">
        <v>388</v>
      </c>
      <c r="AP27" s="8" t="s">
        <v>388</v>
      </c>
      <c r="AQ27" s="3" t="b">
        <f ca="1">OFFSET($F27,0,MOD(MONTH(TODAY())+IF(Options!$B$2="Northern",0,6)-1,12))&gt;0</f>
        <v>1</v>
      </c>
      <c r="AR27" s="3" t="b">
        <f ca="1">OFFSET($F27,0,MOD(MONTH(TODAY())+IF(Options!$B$2="Northern",0,6),12))&gt;0</f>
        <v>1</v>
      </c>
    </row>
    <row r="28" spans="1:44" x14ac:dyDescent="0.2">
      <c r="A28" s="18"/>
      <c r="B28" s="9" t="s">
        <v>186</v>
      </c>
      <c r="C28" s="10" t="s">
        <v>37</v>
      </c>
      <c r="D28" s="11" t="s">
        <v>3</v>
      </c>
      <c r="E28" s="10" t="s">
        <v>5</v>
      </c>
      <c r="F28" s="8"/>
      <c r="G28" s="8"/>
      <c r="H28" s="8"/>
      <c r="I28" s="8"/>
      <c r="J28" s="8" t="s">
        <v>388</v>
      </c>
      <c r="K28" s="8" t="s">
        <v>388</v>
      </c>
      <c r="L28" s="8" t="s">
        <v>388</v>
      </c>
      <c r="M28" s="8" t="s">
        <v>388</v>
      </c>
      <c r="N28" s="8"/>
      <c r="O28" s="8"/>
      <c r="P28" s="8"/>
      <c r="Q28" s="8"/>
      <c r="R28" s="9"/>
      <c r="S28" s="8" t="s">
        <v>388</v>
      </c>
      <c r="T28" s="8" t="s">
        <v>388</v>
      </c>
      <c r="U28" s="8" t="s">
        <v>388</v>
      </c>
      <c r="V28" s="8" t="s">
        <v>388</v>
      </c>
      <c r="W28" s="8" t="s">
        <v>388</v>
      </c>
      <c r="X28" s="8" t="s">
        <v>388</v>
      </c>
      <c r="Y28" s="8" t="s">
        <v>388</v>
      </c>
      <c r="Z28" s="8" t="s">
        <v>388</v>
      </c>
      <c r="AA28" s="8" t="s">
        <v>388</v>
      </c>
      <c r="AB28" s="8" t="s">
        <v>388</v>
      </c>
      <c r="AC28" s="8" t="s">
        <v>388</v>
      </c>
      <c r="AD28" s="8" t="s">
        <v>388</v>
      </c>
      <c r="AE28" s="8" t="s">
        <v>388</v>
      </c>
      <c r="AF28" s="8" t="s">
        <v>388</v>
      </c>
      <c r="AG28" s="8" t="s">
        <v>388</v>
      </c>
      <c r="AH28" s="8" t="s">
        <v>388</v>
      </c>
      <c r="AI28" s="8" t="s">
        <v>388</v>
      </c>
      <c r="AJ28" s="8" t="s">
        <v>388</v>
      </c>
      <c r="AK28" s="8" t="s">
        <v>388</v>
      </c>
      <c r="AL28" s="8" t="s">
        <v>388</v>
      </c>
      <c r="AM28" s="8" t="s">
        <v>388</v>
      </c>
      <c r="AN28" s="8" t="s">
        <v>388</v>
      </c>
      <c r="AO28" s="8" t="s">
        <v>388</v>
      </c>
      <c r="AP28" s="8" t="s">
        <v>388</v>
      </c>
      <c r="AQ28" s="3" t="b">
        <f ca="1">OFFSET($F28,0,MOD(MONTH(TODAY())+IF(Options!$B$2="Northern",0,6)-1,12))&gt;0</f>
        <v>0</v>
      </c>
      <c r="AR28" s="3" t="b">
        <f ca="1">OFFSET($F28,0,MOD(MONTH(TODAY())+IF(Options!$B$2="Northern",0,6),12))&gt;0</f>
        <v>0</v>
      </c>
    </row>
    <row r="29" spans="1:44" x14ac:dyDescent="0.2">
      <c r="A29" s="18"/>
      <c r="B29" s="9" t="s">
        <v>187</v>
      </c>
      <c r="C29" s="10" t="s">
        <v>18</v>
      </c>
      <c r="D29" s="11" t="s">
        <v>324</v>
      </c>
      <c r="E29" s="10" t="s">
        <v>5</v>
      </c>
      <c r="F29" s="8"/>
      <c r="G29" s="8"/>
      <c r="H29" s="8"/>
      <c r="I29" s="8"/>
      <c r="J29" s="8"/>
      <c r="K29" s="8" t="s">
        <v>388</v>
      </c>
      <c r="L29" s="8" t="s">
        <v>388</v>
      </c>
      <c r="M29" s="8" t="s">
        <v>388</v>
      </c>
      <c r="N29" s="8" t="s">
        <v>388</v>
      </c>
      <c r="O29" s="8"/>
      <c r="P29" s="8"/>
      <c r="Q29" s="8"/>
      <c r="R29" s="9"/>
      <c r="S29" s="8" t="s">
        <v>388</v>
      </c>
      <c r="T29" s="8" t="s">
        <v>388</v>
      </c>
      <c r="U29" s="8" t="s">
        <v>388</v>
      </c>
      <c r="V29" s="8" t="s">
        <v>388</v>
      </c>
      <c r="W29" s="8" t="s">
        <v>388</v>
      </c>
      <c r="X29" s="8" t="s">
        <v>388</v>
      </c>
      <c r="Y29" s="8" t="s">
        <v>388</v>
      </c>
      <c r="Z29" s="8" t="s">
        <v>388</v>
      </c>
      <c r="AA29" s="8" t="s">
        <v>388</v>
      </c>
      <c r="AB29" s="8"/>
      <c r="AC29" s="8"/>
      <c r="AD29" s="8"/>
      <c r="AE29" s="8"/>
      <c r="AF29" s="8"/>
      <c r="AG29" s="8"/>
      <c r="AH29" s="8"/>
      <c r="AI29" s="8" t="s">
        <v>388</v>
      </c>
      <c r="AJ29" s="8" t="s">
        <v>388</v>
      </c>
      <c r="AK29" s="8" t="s">
        <v>388</v>
      </c>
      <c r="AL29" s="8" t="s">
        <v>388</v>
      </c>
      <c r="AM29" s="8" t="s">
        <v>388</v>
      </c>
      <c r="AN29" s="8" t="s">
        <v>388</v>
      </c>
      <c r="AO29" s="8" t="s">
        <v>388</v>
      </c>
      <c r="AP29" s="8" t="s">
        <v>388</v>
      </c>
      <c r="AQ29" s="3" t="b">
        <f ca="1">OFFSET($F29,0,MOD(MONTH(TODAY())+IF(Options!$B$2="Northern",0,6)-1,12))&gt;0</f>
        <v>0</v>
      </c>
      <c r="AR29" s="3" t="b">
        <f ca="1">OFFSET($F29,0,MOD(MONTH(TODAY())+IF(Options!$B$2="Northern",0,6),12))&gt;0</f>
        <v>0</v>
      </c>
    </row>
    <row r="30" spans="1:44" x14ac:dyDescent="0.2">
      <c r="A30" s="18"/>
      <c r="B30" s="9" t="s">
        <v>188</v>
      </c>
      <c r="C30" s="10" t="s">
        <v>38</v>
      </c>
      <c r="D30" s="11" t="s">
        <v>326</v>
      </c>
      <c r="E30" s="10" t="s">
        <v>5</v>
      </c>
      <c r="F30" s="8"/>
      <c r="G30" s="8"/>
      <c r="H30" s="8"/>
      <c r="I30" s="8"/>
      <c r="J30" s="8"/>
      <c r="K30" s="8" t="s">
        <v>388</v>
      </c>
      <c r="L30" s="8" t="s">
        <v>388</v>
      </c>
      <c r="M30" s="8" t="s">
        <v>388</v>
      </c>
      <c r="N30" s="8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8"/>
      <c r="AA30" s="8"/>
      <c r="AB30" s="8" t="s">
        <v>388</v>
      </c>
      <c r="AC30" s="8" t="s">
        <v>388</v>
      </c>
      <c r="AD30" s="8" t="s">
        <v>388</v>
      </c>
      <c r="AE30" s="8" t="s">
        <v>388</v>
      </c>
      <c r="AF30" s="8" t="s">
        <v>388</v>
      </c>
      <c r="AG30" s="8" t="s">
        <v>388</v>
      </c>
      <c r="AH30" s="8" t="s">
        <v>388</v>
      </c>
      <c r="AI30" s="8"/>
      <c r="AJ30" s="8"/>
      <c r="AK30" s="8"/>
      <c r="AL30" s="8"/>
      <c r="AM30" s="8"/>
      <c r="AN30" s="8"/>
      <c r="AO30" s="8"/>
      <c r="AP30" s="8"/>
      <c r="AQ30" s="3" t="b">
        <f ca="1">OFFSET($F30,0,MOD(MONTH(TODAY())+IF(Options!$B$2="Northern",0,6)-1,12))&gt;0</f>
        <v>0</v>
      </c>
      <c r="AR30" s="3" t="b">
        <f ca="1">OFFSET($F30,0,MOD(MONTH(TODAY())+IF(Options!$B$2="Northern",0,6),12))&gt;0</f>
        <v>0</v>
      </c>
    </row>
    <row r="31" spans="1:44" x14ac:dyDescent="0.2">
      <c r="A31" s="18"/>
      <c r="B31" s="9" t="s">
        <v>189</v>
      </c>
      <c r="C31" s="10" t="s">
        <v>24</v>
      </c>
      <c r="D31" s="11" t="s">
        <v>3</v>
      </c>
      <c r="E31" s="10" t="s">
        <v>26</v>
      </c>
      <c r="F31" s="8"/>
      <c r="G31" s="8"/>
      <c r="H31" s="8"/>
      <c r="I31" s="8"/>
      <c r="J31" s="8" t="s">
        <v>388</v>
      </c>
      <c r="K31" s="8" t="s">
        <v>388</v>
      </c>
      <c r="L31" s="8" t="s">
        <v>388</v>
      </c>
      <c r="M31" s="8" t="s">
        <v>388</v>
      </c>
      <c r="N31" s="8" t="s">
        <v>388</v>
      </c>
      <c r="O31" s="8" t="s">
        <v>388</v>
      </c>
      <c r="P31" s="8"/>
      <c r="Q31" s="8"/>
      <c r="R31" s="9"/>
      <c r="S31" s="8" t="s">
        <v>388</v>
      </c>
      <c r="T31" s="8" t="s">
        <v>388</v>
      </c>
      <c r="U31" s="8" t="s">
        <v>388</v>
      </c>
      <c r="V31" s="8" t="s">
        <v>388</v>
      </c>
      <c r="W31" s="8" t="s">
        <v>388</v>
      </c>
      <c r="X31" s="8" t="s">
        <v>388</v>
      </c>
      <c r="Y31" s="8" t="s">
        <v>388</v>
      </c>
      <c r="Z31" s="8" t="s">
        <v>388</v>
      </c>
      <c r="AA31" s="8" t="s">
        <v>388</v>
      </c>
      <c r="AB31" s="8" t="s">
        <v>388</v>
      </c>
      <c r="AC31" s="8" t="s">
        <v>388</v>
      </c>
      <c r="AD31" s="8" t="s">
        <v>388</v>
      </c>
      <c r="AE31" s="8" t="s">
        <v>388</v>
      </c>
      <c r="AF31" s="8" t="s">
        <v>388</v>
      </c>
      <c r="AG31" s="8" t="s">
        <v>388</v>
      </c>
      <c r="AH31" s="8" t="s">
        <v>388</v>
      </c>
      <c r="AI31" s="8" t="s">
        <v>388</v>
      </c>
      <c r="AJ31" s="8" t="s">
        <v>388</v>
      </c>
      <c r="AK31" s="8" t="s">
        <v>388</v>
      </c>
      <c r="AL31" s="8" t="s">
        <v>388</v>
      </c>
      <c r="AM31" s="8" t="s">
        <v>388</v>
      </c>
      <c r="AN31" s="8" t="s">
        <v>388</v>
      </c>
      <c r="AO31" s="8" t="s">
        <v>388</v>
      </c>
      <c r="AP31" s="8" t="s">
        <v>388</v>
      </c>
      <c r="AQ31" s="3" t="b">
        <f ca="1">OFFSET($F31,0,MOD(MONTH(TODAY())+IF(Options!$B$2="Northern",0,6)-1,12))&gt;0</f>
        <v>0</v>
      </c>
      <c r="AR31" s="3" t="b">
        <f ca="1">OFFSET($F31,0,MOD(MONTH(TODAY())+IF(Options!$B$2="Northern",0,6),12))&gt;0</f>
        <v>0</v>
      </c>
    </row>
    <row r="32" spans="1:44" x14ac:dyDescent="0.2">
      <c r="A32" s="18"/>
      <c r="B32" s="9" t="s">
        <v>190</v>
      </c>
      <c r="C32" s="10" t="s">
        <v>22</v>
      </c>
      <c r="D32" s="11" t="s">
        <v>324</v>
      </c>
      <c r="E32" s="10" t="s">
        <v>14</v>
      </c>
      <c r="F32" s="8"/>
      <c r="G32" s="8"/>
      <c r="H32" s="8" t="s">
        <v>388</v>
      </c>
      <c r="I32" s="8" t="s">
        <v>388</v>
      </c>
      <c r="J32" s="8" t="s">
        <v>388</v>
      </c>
      <c r="K32" s="8"/>
      <c r="L32" s="8"/>
      <c r="M32" s="8"/>
      <c r="N32" s="8" t="s">
        <v>388</v>
      </c>
      <c r="O32" s="8" t="s">
        <v>388</v>
      </c>
      <c r="P32" s="8" t="s">
        <v>388</v>
      </c>
      <c r="Q32" s="8"/>
      <c r="R32" s="9"/>
      <c r="S32" s="8" t="s">
        <v>388</v>
      </c>
      <c r="T32" s="8" t="s">
        <v>388</v>
      </c>
      <c r="U32" s="8" t="s">
        <v>388</v>
      </c>
      <c r="V32" s="8" t="s">
        <v>388</v>
      </c>
      <c r="W32" s="8" t="s">
        <v>388</v>
      </c>
      <c r="X32" s="8" t="s">
        <v>388</v>
      </c>
      <c r="Y32" s="8" t="s">
        <v>388</v>
      </c>
      <c r="Z32" s="8" t="s">
        <v>388</v>
      </c>
      <c r="AA32" s="8" t="s">
        <v>388</v>
      </c>
      <c r="AB32" s="8"/>
      <c r="AC32" s="8"/>
      <c r="AD32" s="8"/>
      <c r="AE32" s="8"/>
      <c r="AF32" s="8"/>
      <c r="AG32" s="8"/>
      <c r="AH32" s="8"/>
      <c r="AI32" s="8" t="s">
        <v>388</v>
      </c>
      <c r="AJ32" s="8" t="s">
        <v>388</v>
      </c>
      <c r="AK32" s="8" t="s">
        <v>388</v>
      </c>
      <c r="AL32" s="8" t="s">
        <v>388</v>
      </c>
      <c r="AM32" s="8" t="s">
        <v>388</v>
      </c>
      <c r="AN32" s="8" t="s">
        <v>388</v>
      </c>
      <c r="AO32" s="8" t="s">
        <v>388</v>
      </c>
      <c r="AP32" s="8" t="s">
        <v>388</v>
      </c>
      <c r="AQ32" s="3" t="b">
        <f ca="1">OFFSET($F32,0,MOD(MONTH(TODAY())+IF(Options!$B$2="Northern",0,6)-1,12))&gt;0</f>
        <v>1</v>
      </c>
      <c r="AR32" s="3" t="b">
        <f ca="1">OFFSET($F32,0,MOD(MONTH(TODAY())+IF(Options!$B$2="Northern",0,6),12))&gt;0</f>
        <v>1</v>
      </c>
    </row>
    <row r="33" spans="1:44" x14ac:dyDescent="0.2">
      <c r="A33" s="18"/>
      <c r="B33" s="9" t="s">
        <v>191</v>
      </c>
      <c r="C33" s="10" t="s">
        <v>0</v>
      </c>
      <c r="D33" s="11" t="s">
        <v>3</v>
      </c>
      <c r="E33" s="10" t="s">
        <v>5</v>
      </c>
      <c r="F33" s="8" t="s">
        <v>388</v>
      </c>
      <c r="G33" s="8" t="s">
        <v>388</v>
      </c>
      <c r="H33" s="8" t="s">
        <v>388</v>
      </c>
      <c r="I33" s="8" t="s">
        <v>388</v>
      </c>
      <c r="J33" s="8" t="s">
        <v>388</v>
      </c>
      <c r="K33" s="8" t="s">
        <v>388</v>
      </c>
      <c r="L33" s="8" t="s">
        <v>388</v>
      </c>
      <c r="M33" s="8" t="s">
        <v>388</v>
      </c>
      <c r="N33" s="8" t="s">
        <v>388</v>
      </c>
      <c r="O33" s="8" t="s">
        <v>388</v>
      </c>
      <c r="P33" s="8" t="s">
        <v>388</v>
      </c>
      <c r="Q33" s="8" t="s">
        <v>388</v>
      </c>
      <c r="R33" s="9"/>
      <c r="S33" s="8" t="s">
        <v>388</v>
      </c>
      <c r="T33" s="8" t="s">
        <v>388</v>
      </c>
      <c r="U33" s="8" t="s">
        <v>388</v>
      </c>
      <c r="V33" s="8" t="s">
        <v>388</v>
      </c>
      <c r="W33" s="8" t="s">
        <v>388</v>
      </c>
      <c r="X33" s="8" t="s">
        <v>388</v>
      </c>
      <c r="Y33" s="8" t="s">
        <v>388</v>
      </c>
      <c r="Z33" s="8" t="s">
        <v>388</v>
      </c>
      <c r="AA33" s="8" t="s">
        <v>388</v>
      </c>
      <c r="AB33" s="8" t="s">
        <v>388</v>
      </c>
      <c r="AC33" s="8" t="s">
        <v>388</v>
      </c>
      <c r="AD33" s="8" t="s">
        <v>388</v>
      </c>
      <c r="AE33" s="8" t="s">
        <v>388</v>
      </c>
      <c r="AF33" s="8" t="s">
        <v>388</v>
      </c>
      <c r="AG33" s="8" t="s">
        <v>388</v>
      </c>
      <c r="AH33" s="8" t="s">
        <v>388</v>
      </c>
      <c r="AI33" s="8" t="s">
        <v>388</v>
      </c>
      <c r="AJ33" s="8" t="s">
        <v>388</v>
      </c>
      <c r="AK33" s="8" t="s">
        <v>388</v>
      </c>
      <c r="AL33" s="8" t="s">
        <v>388</v>
      </c>
      <c r="AM33" s="8" t="s">
        <v>388</v>
      </c>
      <c r="AN33" s="8" t="s">
        <v>388</v>
      </c>
      <c r="AO33" s="8" t="s">
        <v>388</v>
      </c>
      <c r="AP33" s="8" t="s">
        <v>388</v>
      </c>
      <c r="AQ33" s="3" t="b">
        <f ca="1">OFFSET($F33,0,MOD(MONTH(TODAY())+IF(Options!$B$2="Northern",0,6)-1,12))&gt;0</f>
        <v>1</v>
      </c>
      <c r="AR33" s="3" t="b">
        <f ca="1">OFFSET($F33,0,MOD(MONTH(TODAY())+IF(Options!$B$2="Northern",0,6),12))&gt;0</f>
        <v>1</v>
      </c>
    </row>
    <row r="34" spans="1:44" x14ac:dyDescent="0.2">
      <c r="A34" s="18"/>
      <c r="B34" s="9" t="s">
        <v>192</v>
      </c>
      <c r="C34" s="10" t="s">
        <v>18</v>
      </c>
      <c r="D34" s="11" t="s">
        <v>324</v>
      </c>
      <c r="E34" s="10" t="s">
        <v>1</v>
      </c>
      <c r="F34" s="8"/>
      <c r="G34" s="8"/>
      <c r="H34" s="8"/>
      <c r="I34" s="8"/>
      <c r="J34" s="8"/>
      <c r="K34" s="8" t="s">
        <v>388</v>
      </c>
      <c r="L34" s="8" t="s">
        <v>388</v>
      </c>
      <c r="M34" s="8" t="s">
        <v>388</v>
      </c>
      <c r="N34" s="8" t="s">
        <v>388</v>
      </c>
      <c r="O34" s="8"/>
      <c r="P34" s="8"/>
      <c r="Q34" s="8"/>
      <c r="R34" s="9"/>
      <c r="S34" s="8" t="s">
        <v>388</v>
      </c>
      <c r="T34" s="8" t="s">
        <v>388</v>
      </c>
      <c r="U34" s="8" t="s">
        <v>388</v>
      </c>
      <c r="V34" s="8" t="s">
        <v>388</v>
      </c>
      <c r="W34" s="8" t="s">
        <v>388</v>
      </c>
      <c r="X34" s="8" t="s">
        <v>388</v>
      </c>
      <c r="Y34" s="8" t="s">
        <v>388</v>
      </c>
      <c r="Z34" s="8" t="s">
        <v>388</v>
      </c>
      <c r="AA34" s="8" t="s">
        <v>388</v>
      </c>
      <c r="AB34" s="8"/>
      <c r="AC34" s="8"/>
      <c r="AD34" s="8"/>
      <c r="AE34" s="8"/>
      <c r="AF34" s="8"/>
      <c r="AG34" s="8"/>
      <c r="AH34" s="8"/>
      <c r="AI34" s="8" t="s">
        <v>388</v>
      </c>
      <c r="AJ34" s="8" t="s">
        <v>388</v>
      </c>
      <c r="AK34" s="8" t="s">
        <v>388</v>
      </c>
      <c r="AL34" s="8" t="s">
        <v>388</v>
      </c>
      <c r="AM34" s="8" t="s">
        <v>388</v>
      </c>
      <c r="AN34" s="8" t="s">
        <v>388</v>
      </c>
      <c r="AO34" s="8" t="s">
        <v>388</v>
      </c>
      <c r="AP34" s="8" t="s">
        <v>388</v>
      </c>
      <c r="AQ34" s="3" t="b">
        <f ca="1">OFFSET($F34,0,MOD(MONTH(TODAY())+IF(Options!$B$2="Northern",0,6)-1,12))&gt;0</f>
        <v>0</v>
      </c>
      <c r="AR34" s="3" t="b">
        <f ca="1">OFFSET($F34,0,MOD(MONTH(TODAY())+IF(Options!$B$2="Northern",0,6),12))&gt;0</f>
        <v>0</v>
      </c>
    </row>
    <row r="35" spans="1:44" x14ac:dyDescent="0.2">
      <c r="A35" s="18"/>
      <c r="B35" s="9" t="s">
        <v>193</v>
      </c>
      <c r="C35" s="10" t="s">
        <v>6</v>
      </c>
      <c r="D35" s="11" t="s">
        <v>326</v>
      </c>
      <c r="E35" s="10" t="s">
        <v>2</v>
      </c>
      <c r="F35" s="8"/>
      <c r="G35" s="8"/>
      <c r="H35" s="8"/>
      <c r="I35" s="8" t="s">
        <v>388</v>
      </c>
      <c r="J35" s="8" t="s">
        <v>388</v>
      </c>
      <c r="K35" s="8" t="s">
        <v>388</v>
      </c>
      <c r="L35" s="8" t="s">
        <v>388</v>
      </c>
      <c r="M35" s="8" t="s">
        <v>388</v>
      </c>
      <c r="N35" s="8" t="s">
        <v>388</v>
      </c>
      <c r="O35" s="8" t="s">
        <v>388</v>
      </c>
      <c r="P35" s="8" t="s">
        <v>388</v>
      </c>
      <c r="Q35" s="8"/>
      <c r="R35" s="9"/>
      <c r="S35" s="8"/>
      <c r="T35" s="8"/>
      <c r="U35" s="8"/>
      <c r="V35" s="8"/>
      <c r="W35" s="8"/>
      <c r="X35" s="8"/>
      <c r="Y35" s="8"/>
      <c r="Z35" s="8"/>
      <c r="AA35" s="8"/>
      <c r="AB35" s="8" t="s">
        <v>388</v>
      </c>
      <c r="AC35" s="8" t="s">
        <v>388</v>
      </c>
      <c r="AD35" s="8" t="s">
        <v>388</v>
      </c>
      <c r="AE35" s="8" t="s">
        <v>388</v>
      </c>
      <c r="AF35" s="8" t="s">
        <v>388</v>
      </c>
      <c r="AG35" s="8" t="s">
        <v>388</v>
      </c>
      <c r="AH35" s="8" t="s">
        <v>388</v>
      </c>
      <c r="AI35" s="8"/>
      <c r="AJ35" s="8"/>
      <c r="AK35" s="8"/>
      <c r="AL35" s="8"/>
      <c r="AM35" s="8"/>
      <c r="AN35" s="8"/>
      <c r="AO35" s="8"/>
      <c r="AP35" s="8"/>
      <c r="AQ35" s="3" t="b">
        <f ca="1">OFFSET($F35,0,MOD(MONTH(TODAY())+IF(Options!$B$2="Northern",0,6)-1,12))&gt;0</f>
        <v>0</v>
      </c>
      <c r="AR35" s="3" t="b">
        <f ca="1">OFFSET($F35,0,MOD(MONTH(TODAY())+IF(Options!$B$2="Northern",0,6),12))&gt;0</f>
        <v>1</v>
      </c>
    </row>
    <row r="36" spans="1:44" x14ac:dyDescent="0.2">
      <c r="A36" s="18"/>
      <c r="B36" s="9" t="s">
        <v>194</v>
      </c>
      <c r="C36" s="10" t="s">
        <v>18</v>
      </c>
      <c r="D36" s="11" t="s">
        <v>324</v>
      </c>
      <c r="E36" s="10" t="s">
        <v>1</v>
      </c>
      <c r="F36" s="8"/>
      <c r="G36" s="8"/>
      <c r="H36" s="8"/>
      <c r="I36" s="8"/>
      <c r="J36" s="8"/>
      <c r="K36" s="8" t="s">
        <v>388</v>
      </c>
      <c r="L36" s="8" t="s">
        <v>388</v>
      </c>
      <c r="M36" s="8" t="s">
        <v>388</v>
      </c>
      <c r="N36" s="8" t="s">
        <v>388</v>
      </c>
      <c r="O36" s="8"/>
      <c r="P36" s="8"/>
      <c r="Q36" s="8"/>
      <c r="R36" s="9"/>
      <c r="S36" s="8" t="s">
        <v>388</v>
      </c>
      <c r="T36" s="8" t="s">
        <v>388</v>
      </c>
      <c r="U36" s="8" t="s">
        <v>388</v>
      </c>
      <c r="V36" s="8" t="s">
        <v>388</v>
      </c>
      <c r="W36" s="8" t="s">
        <v>388</v>
      </c>
      <c r="X36" s="8" t="s">
        <v>388</v>
      </c>
      <c r="Y36" s="8" t="s">
        <v>388</v>
      </c>
      <c r="Z36" s="8" t="s">
        <v>388</v>
      </c>
      <c r="AA36" s="8" t="s">
        <v>388</v>
      </c>
      <c r="AB36" s="8"/>
      <c r="AC36" s="8"/>
      <c r="AD36" s="8"/>
      <c r="AE36" s="8"/>
      <c r="AF36" s="8"/>
      <c r="AG36" s="8"/>
      <c r="AH36" s="8"/>
      <c r="AI36" s="8" t="s">
        <v>388</v>
      </c>
      <c r="AJ36" s="8" t="s">
        <v>388</v>
      </c>
      <c r="AK36" s="8" t="s">
        <v>388</v>
      </c>
      <c r="AL36" s="8" t="s">
        <v>388</v>
      </c>
      <c r="AM36" s="8" t="s">
        <v>388</v>
      </c>
      <c r="AN36" s="8" t="s">
        <v>388</v>
      </c>
      <c r="AO36" s="8" t="s">
        <v>388</v>
      </c>
      <c r="AP36" s="8" t="s">
        <v>388</v>
      </c>
      <c r="AQ36" s="3" t="b">
        <f ca="1">OFFSET($F36,0,MOD(MONTH(TODAY())+IF(Options!$B$2="Northern",0,6)-1,12))&gt;0</f>
        <v>0</v>
      </c>
      <c r="AR36" s="3" t="b">
        <f ca="1">OFFSET($F36,0,MOD(MONTH(TODAY())+IF(Options!$B$2="Northern",0,6),12))&gt;0</f>
        <v>0</v>
      </c>
    </row>
    <row r="37" spans="1:44" x14ac:dyDescent="0.2">
      <c r="A37" s="18"/>
      <c r="B37" s="9" t="s">
        <v>195</v>
      </c>
      <c r="C37" s="10" t="s">
        <v>0</v>
      </c>
      <c r="D37" s="11" t="s">
        <v>3</v>
      </c>
      <c r="E37" s="10" t="s">
        <v>1</v>
      </c>
      <c r="F37" s="8" t="s">
        <v>388</v>
      </c>
      <c r="G37" s="8" t="s">
        <v>388</v>
      </c>
      <c r="H37" s="8" t="s">
        <v>388</v>
      </c>
      <c r="I37" s="8" t="s">
        <v>388</v>
      </c>
      <c r="J37" s="8" t="s">
        <v>388</v>
      </c>
      <c r="K37" s="8" t="s">
        <v>388</v>
      </c>
      <c r="L37" s="8" t="s">
        <v>388</v>
      </c>
      <c r="M37" s="8" t="s">
        <v>388</v>
      </c>
      <c r="N37" s="8" t="s">
        <v>388</v>
      </c>
      <c r="O37" s="8" t="s">
        <v>388</v>
      </c>
      <c r="P37" s="8" t="s">
        <v>388</v>
      </c>
      <c r="Q37" s="8" t="s">
        <v>388</v>
      </c>
      <c r="R37" s="9"/>
      <c r="S37" s="8" t="s">
        <v>388</v>
      </c>
      <c r="T37" s="8" t="s">
        <v>388</v>
      </c>
      <c r="U37" s="8" t="s">
        <v>388</v>
      </c>
      <c r="V37" s="8" t="s">
        <v>388</v>
      </c>
      <c r="W37" s="8" t="s">
        <v>388</v>
      </c>
      <c r="X37" s="8" t="s">
        <v>388</v>
      </c>
      <c r="Y37" s="8" t="s">
        <v>388</v>
      </c>
      <c r="Z37" s="8" t="s">
        <v>388</v>
      </c>
      <c r="AA37" s="8" t="s">
        <v>388</v>
      </c>
      <c r="AB37" s="8" t="s">
        <v>388</v>
      </c>
      <c r="AC37" s="8" t="s">
        <v>388</v>
      </c>
      <c r="AD37" s="8" t="s">
        <v>388</v>
      </c>
      <c r="AE37" s="8" t="s">
        <v>388</v>
      </c>
      <c r="AF37" s="8" t="s">
        <v>388</v>
      </c>
      <c r="AG37" s="8" t="s">
        <v>388</v>
      </c>
      <c r="AH37" s="8" t="s">
        <v>388</v>
      </c>
      <c r="AI37" s="8" t="s">
        <v>388</v>
      </c>
      <c r="AJ37" s="8" t="s">
        <v>388</v>
      </c>
      <c r="AK37" s="8" t="s">
        <v>388</v>
      </c>
      <c r="AL37" s="8" t="s">
        <v>388</v>
      </c>
      <c r="AM37" s="8" t="s">
        <v>388</v>
      </c>
      <c r="AN37" s="8" t="s">
        <v>388</v>
      </c>
      <c r="AO37" s="8" t="s">
        <v>388</v>
      </c>
      <c r="AP37" s="8" t="s">
        <v>388</v>
      </c>
      <c r="AQ37" s="3" t="b">
        <f ca="1">OFFSET($F37,0,MOD(MONTH(TODAY())+IF(Options!$B$2="Northern",0,6)-1,12))&gt;0</f>
        <v>1</v>
      </c>
      <c r="AR37" s="3" t="b">
        <f ca="1">OFFSET($F37,0,MOD(MONTH(TODAY())+IF(Options!$B$2="Northern",0,6),12))&gt;0</f>
        <v>1</v>
      </c>
    </row>
    <row r="38" spans="1:44" x14ac:dyDescent="0.2">
      <c r="A38" s="18"/>
      <c r="B38" s="9" t="s">
        <v>196</v>
      </c>
      <c r="C38" s="10" t="s">
        <v>39</v>
      </c>
      <c r="D38" s="11" t="s">
        <v>3</v>
      </c>
      <c r="E38" s="10" t="s">
        <v>5</v>
      </c>
      <c r="F38" s="8"/>
      <c r="G38" s="8"/>
      <c r="H38" s="8"/>
      <c r="I38" s="8" t="s">
        <v>388</v>
      </c>
      <c r="J38" s="8" t="s">
        <v>388</v>
      </c>
      <c r="K38" s="8" t="s">
        <v>388</v>
      </c>
      <c r="L38" s="8" t="s">
        <v>388</v>
      </c>
      <c r="M38" s="8" t="s">
        <v>388</v>
      </c>
      <c r="N38" s="8"/>
      <c r="O38" s="8"/>
      <c r="P38" s="8"/>
      <c r="Q38" s="8"/>
      <c r="R38" s="9"/>
      <c r="S38" s="8" t="s">
        <v>388</v>
      </c>
      <c r="T38" s="8" t="s">
        <v>388</v>
      </c>
      <c r="U38" s="8" t="s">
        <v>388</v>
      </c>
      <c r="V38" s="8" t="s">
        <v>388</v>
      </c>
      <c r="W38" s="8" t="s">
        <v>388</v>
      </c>
      <c r="X38" s="8" t="s">
        <v>388</v>
      </c>
      <c r="Y38" s="8" t="s">
        <v>388</v>
      </c>
      <c r="Z38" s="8" t="s">
        <v>388</v>
      </c>
      <c r="AA38" s="8" t="s">
        <v>388</v>
      </c>
      <c r="AB38" s="8" t="s">
        <v>388</v>
      </c>
      <c r="AC38" s="8" t="s">
        <v>388</v>
      </c>
      <c r="AD38" s="8" t="s">
        <v>388</v>
      </c>
      <c r="AE38" s="8" t="s">
        <v>388</v>
      </c>
      <c r="AF38" s="8" t="s">
        <v>388</v>
      </c>
      <c r="AG38" s="8" t="s">
        <v>388</v>
      </c>
      <c r="AH38" s="8" t="s">
        <v>388</v>
      </c>
      <c r="AI38" s="8" t="s">
        <v>388</v>
      </c>
      <c r="AJ38" s="8" t="s">
        <v>388</v>
      </c>
      <c r="AK38" s="8" t="s">
        <v>388</v>
      </c>
      <c r="AL38" s="8" t="s">
        <v>388</v>
      </c>
      <c r="AM38" s="8" t="s">
        <v>388</v>
      </c>
      <c r="AN38" s="8" t="s">
        <v>388</v>
      </c>
      <c r="AO38" s="8" t="s">
        <v>388</v>
      </c>
      <c r="AP38" s="8" t="s">
        <v>388</v>
      </c>
      <c r="AQ38" s="3" t="b">
        <f ca="1">OFFSET($F38,0,MOD(MONTH(TODAY())+IF(Options!$B$2="Northern",0,6)-1,12))&gt;0</f>
        <v>0</v>
      </c>
      <c r="AR38" s="3" t="b">
        <f ca="1">OFFSET($F38,0,MOD(MONTH(TODAY())+IF(Options!$B$2="Northern",0,6),12))&gt;0</f>
        <v>1</v>
      </c>
    </row>
    <row r="39" spans="1:44" x14ac:dyDescent="0.2">
      <c r="A39" s="18"/>
      <c r="B39" s="9" t="s">
        <v>197</v>
      </c>
      <c r="C39" s="10" t="s">
        <v>32</v>
      </c>
      <c r="D39" s="11" t="s">
        <v>3</v>
      </c>
      <c r="E39" s="10" t="s">
        <v>33</v>
      </c>
      <c r="F39" s="8"/>
      <c r="G39" s="8"/>
      <c r="H39" s="8"/>
      <c r="I39" s="8"/>
      <c r="J39" s="8"/>
      <c r="K39" s="8"/>
      <c r="L39" s="8"/>
      <c r="M39" s="8"/>
      <c r="N39" s="8" t="s">
        <v>388</v>
      </c>
      <c r="O39" s="8"/>
      <c r="P39" s="8"/>
      <c r="Q39" s="8"/>
      <c r="R39" s="9"/>
      <c r="S39" s="8" t="s">
        <v>388</v>
      </c>
      <c r="T39" s="8" t="s">
        <v>388</v>
      </c>
      <c r="U39" s="8" t="s">
        <v>388</v>
      </c>
      <c r="V39" s="8" t="s">
        <v>388</v>
      </c>
      <c r="W39" s="8" t="s">
        <v>388</v>
      </c>
      <c r="X39" s="8" t="s">
        <v>388</v>
      </c>
      <c r="Y39" s="8" t="s">
        <v>388</v>
      </c>
      <c r="Z39" s="8" t="s">
        <v>388</v>
      </c>
      <c r="AA39" s="8" t="s">
        <v>388</v>
      </c>
      <c r="AB39" s="8" t="s">
        <v>388</v>
      </c>
      <c r="AC39" s="8" t="s">
        <v>388</v>
      </c>
      <c r="AD39" s="8" t="s">
        <v>388</v>
      </c>
      <c r="AE39" s="8" t="s">
        <v>388</v>
      </c>
      <c r="AF39" s="8" t="s">
        <v>388</v>
      </c>
      <c r="AG39" s="8" t="s">
        <v>388</v>
      </c>
      <c r="AH39" s="8" t="s">
        <v>388</v>
      </c>
      <c r="AI39" s="8" t="s">
        <v>388</v>
      </c>
      <c r="AJ39" s="8" t="s">
        <v>388</v>
      </c>
      <c r="AK39" s="8" t="s">
        <v>388</v>
      </c>
      <c r="AL39" s="8" t="s">
        <v>388</v>
      </c>
      <c r="AM39" s="8" t="s">
        <v>388</v>
      </c>
      <c r="AN39" s="8" t="s">
        <v>388</v>
      </c>
      <c r="AO39" s="8" t="s">
        <v>388</v>
      </c>
      <c r="AP39" s="8" t="s">
        <v>388</v>
      </c>
      <c r="AQ39" s="3" t="b">
        <f ca="1">OFFSET($F39,0,MOD(MONTH(TODAY())+IF(Options!$B$2="Northern",0,6)-1,12))&gt;0</f>
        <v>0</v>
      </c>
      <c r="AR39" s="3" t="b">
        <f ca="1">OFFSET($F39,0,MOD(MONTH(TODAY())+IF(Options!$B$2="Northern",0,6),12))&gt;0</f>
        <v>0</v>
      </c>
    </row>
    <row r="40" spans="1:44" x14ac:dyDescent="0.2">
      <c r="A40" s="18"/>
      <c r="B40" s="9" t="s">
        <v>198</v>
      </c>
      <c r="C40" s="10" t="s">
        <v>0</v>
      </c>
      <c r="D40" s="11" t="s">
        <v>324</v>
      </c>
      <c r="E40" s="10" t="s">
        <v>5</v>
      </c>
      <c r="F40" s="8" t="s">
        <v>388</v>
      </c>
      <c r="G40" s="8" t="s">
        <v>388</v>
      </c>
      <c r="H40" s="8" t="s">
        <v>388</v>
      </c>
      <c r="I40" s="8" t="s">
        <v>388</v>
      </c>
      <c r="J40" s="8" t="s">
        <v>388</v>
      </c>
      <c r="K40" s="8" t="s">
        <v>388</v>
      </c>
      <c r="L40" s="8" t="s">
        <v>388</v>
      </c>
      <c r="M40" s="8" t="s">
        <v>388</v>
      </c>
      <c r="N40" s="8" t="s">
        <v>388</v>
      </c>
      <c r="O40" s="8" t="s">
        <v>388</v>
      </c>
      <c r="P40" s="8" t="s">
        <v>388</v>
      </c>
      <c r="Q40" s="8" t="s">
        <v>388</v>
      </c>
      <c r="R40" s="9"/>
      <c r="S40" s="8" t="s">
        <v>388</v>
      </c>
      <c r="T40" s="8" t="s">
        <v>388</v>
      </c>
      <c r="U40" s="8" t="s">
        <v>388</v>
      </c>
      <c r="V40" s="8" t="s">
        <v>388</v>
      </c>
      <c r="W40" s="8" t="s">
        <v>388</v>
      </c>
      <c r="X40" s="8" t="s">
        <v>388</v>
      </c>
      <c r="Y40" s="8" t="s">
        <v>388</v>
      </c>
      <c r="Z40" s="8" t="s">
        <v>388</v>
      </c>
      <c r="AA40" s="8" t="s">
        <v>388</v>
      </c>
      <c r="AB40" s="8"/>
      <c r="AC40" s="8"/>
      <c r="AD40" s="8"/>
      <c r="AE40" s="8"/>
      <c r="AF40" s="8"/>
      <c r="AG40" s="8"/>
      <c r="AH40" s="8"/>
      <c r="AI40" s="8" t="s">
        <v>388</v>
      </c>
      <c r="AJ40" s="8" t="s">
        <v>388</v>
      </c>
      <c r="AK40" s="8" t="s">
        <v>388</v>
      </c>
      <c r="AL40" s="8" t="s">
        <v>388</v>
      </c>
      <c r="AM40" s="8" t="s">
        <v>388</v>
      </c>
      <c r="AN40" s="8" t="s">
        <v>388</v>
      </c>
      <c r="AO40" s="8" t="s">
        <v>388</v>
      </c>
      <c r="AP40" s="8" t="s">
        <v>388</v>
      </c>
      <c r="AQ40" s="3" t="b">
        <f ca="1">OFFSET($F40,0,MOD(MONTH(TODAY())+IF(Options!$B$2="Northern",0,6)-1,12))&gt;0</f>
        <v>1</v>
      </c>
      <c r="AR40" s="3" t="b">
        <f ca="1">OFFSET($F40,0,MOD(MONTH(TODAY())+IF(Options!$B$2="Northern",0,6),12))&gt;0</f>
        <v>1</v>
      </c>
    </row>
    <row r="41" spans="1:44" x14ac:dyDescent="0.2">
      <c r="A41" s="18"/>
      <c r="B41" s="9" t="s">
        <v>199</v>
      </c>
      <c r="C41" s="10" t="s">
        <v>21</v>
      </c>
      <c r="D41" s="11" t="s">
        <v>3</v>
      </c>
      <c r="E41" s="10" t="s">
        <v>2</v>
      </c>
      <c r="F41" s="8"/>
      <c r="G41" s="8"/>
      <c r="H41" s="8" t="s">
        <v>388</v>
      </c>
      <c r="I41" s="8" t="s">
        <v>388</v>
      </c>
      <c r="J41" s="8" t="s">
        <v>388</v>
      </c>
      <c r="K41" s="8"/>
      <c r="L41" s="8"/>
      <c r="M41" s="8"/>
      <c r="N41" s="8"/>
      <c r="O41" s="8"/>
      <c r="P41" s="8"/>
      <c r="Q41" s="8"/>
      <c r="R41" s="9"/>
      <c r="S41" s="8" t="s">
        <v>388</v>
      </c>
      <c r="T41" s="8" t="s">
        <v>388</v>
      </c>
      <c r="U41" s="8" t="s">
        <v>388</v>
      </c>
      <c r="V41" s="8" t="s">
        <v>388</v>
      </c>
      <c r="W41" s="8" t="s">
        <v>388</v>
      </c>
      <c r="X41" s="8" t="s">
        <v>388</v>
      </c>
      <c r="Y41" s="8" t="s">
        <v>388</v>
      </c>
      <c r="Z41" s="8" t="s">
        <v>388</v>
      </c>
      <c r="AA41" s="8" t="s">
        <v>388</v>
      </c>
      <c r="AB41" s="8" t="s">
        <v>388</v>
      </c>
      <c r="AC41" s="8" t="s">
        <v>388</v>
      </c>
      <c r="AD41" s="8" t="s">
        <v>388</v>
      </c>
      <c r="AE41" s="8" t="s">
        <v>388</v>
      </c>
      <c r="AF41" s="8" t="s">
        <v>388</v>
      </c>
      <c r="AG41" s="8" t="s">
        <v>388</v>
      </c>
      <c r="AH41" s="8" t="s">
        <v>388</v>
      </c>
      <c r="AI41" s="8" t="s">
        <v>388</v>
      </c>
      <c r="AJ41" s="8" t="s">
        <v>388</v>
      </c>
      <c r="AK41" s="8" t="s">
        <v>388</v>
      </c>
      <c r="AL41" s="8" t="s">
        <v>388</v>
      </c>
      <c r="AM41" s="8" t="s">
        <v>388</v>
      </c>
      <c r="AN41" s="8" t="s">
        <v>388</v>
      </c>
      <c r="AO41" s="8" t="s">
        <v>388</v>
      </c>
      <c r="AP41" s="8" t="s">
        <v>388</v>
      </c>
      <c r="AQ41" s="3" t="b">
        <f ca="1">OFFSET($F41,0,MOD(MONTH(TODAY())+IF(Options!$B$2="Northern",0,6)-1,12))&gt;0</f>
        <v>1</v>
      </c>
      <c r="AR41" s="3" t="b">
        <f ca="1">OFFSET($F41,0,MOD(MONTH(TODAY())+IF(Options!$B$2="Northern",0,6),12))&gt;0</f>
        <v>1</v>
      </c>
    </row>
    <row r="42" spans="1:44" x14ac:dyDescent="0.2">
      <c r="A42" s="18"/>
      <c r="B42" s="9" t="s">
        <v>200</v>
      </c>
      <c r="C42" s="10" t="s">
        <v>24</v>
      </c>
      <c r="D42" s="11" t="s">
        <v>3</v>
      </c>
      <c r="E42" s="10" t="s">
        <v>26</v>
      </c>
      <c r="F42" s="8"/>
      <c r="G42" s="8"/>
      <c r="H42" s="8"/>
      <c r="I42" s="8"/>
      <c r="J42" s="8" t="s">
        <v>388</v>
      </c>
      <c r="K42" s="8" t="s">
        <v>388</v>
      </c>
      <c r="L42" s="8" t="s">
        <v>388</v>
      </c>
      <c r="M42" s="8" t="s">
        <v>388</v>
      </c>
      <c r="N42" s="8" t="s">
        <v>388</v>
      </c>
      <c r="O42" s="8" t="s">
        <v>388</v>
      </c>
      <c r="P42" s="8"/>
      <c r="Q42" s="8"/>
      <c r="R42" s="9"/>
      <c r="S42" s="8" t="s">
        <v>388</v>
      </c>
      <c r="T42" s="8" t="s">
        <v>388</v>
      </c>
      <c r="U42" s="8" t="s">
        <v>388</v>
      </c>
      <c r="V42" s="8" t="s">
        <v>388</v>
      </c>
      <c r="W42" s="8" t="s">
        <v>388</v>
      </c>
      <c r="X42" s="8" t="s">
        <v>388</v>
      </c>
      <c r="Y42" s="8" t="s">
        <v>388</v>
      </c>
      <c r="Z42" s="8" t="s">
        <v>388</v>
      </c>
      <c r="AA42" s="8" t="s">
        <v>388</v>
      </c>
      <c r="AB42" s="8" t="s">
        <v>388</v>
      </c>
      <c r="AC42" s="8" t="s">
        <v>388</v>
      </c>
      <c r="AD42" s="8" t="s">
        <v>388</v>
      </c>
      <c r="AE42" s="8" t="s">
        <v>388</v>
      </c>
      <c r="AF42" s="8" t="s">
        <v>388</v>
      </c>
      <c r="AG42" s="8" t="s">
        <v>388</v>
      </c>
      <c r="AH42" s="8" t="s">
        <v>388</v>
      </c>
      <c r="AI42" s="8" t="s">
        <v>388</v>
      </c>
      <c r="AJ42" s="8" t="s">
        <v>388</v>
      </c>
      <c r="AK42" s="8" t="s">
        <v>388</v>
      </c>
      <c r="AL42" s="8" t="s">
        <v>388</v>
      </c>
      <c r="AM42" s="8" t="s">
        <v>388</v>
      </c>
      <c r="AN42" s="8" t="s">
        <v>388</v>
      </c>
      <c r="AO42" s="8" t="s">
        <v>388</v>
      </c>
      <c r="AP42" s="8" t="s">
        <v>388</v>
      </c>
      <c r="AQ42" s="3" t="b">
        <f ca="1">OFFSET($F42,0,MOD(MONTH(TODAY())+IF(Options!$B$2="Northern",0,6)-1,12))&gt;0</f>
        <v>0</v>
      </c>
      <c r="AR42" s="3" t="b">
        <f ca="1">OFFSET($F42,0,MOD(MONTH(TODAY())+IF(Options!$B$2="Northern",0,6),12))&gt;0</f>
        <v>0</v>
      </c>
    </row>
    <row r="43" spans="1:44" x14ac:dyDescent="0.2">
      <c r="A43" s="18"/>
      <c r="B43" s="9" t="s">
        <v>201</v>
      </c>
      <c r="C43" s="10" t="s">
        <v>36</v>
      </c>
      <c r="D43" s="11" t="s">
        <v>324</v>
      </c>
      <c r="E43" s="10" t="s">
        <v>2</v>
      </c>
      <c r="F43" s="8"/>
      <c r="G43" s="8"/>
      <c r="H43" s="8"/>
      <c r="I43" s="8"/>
      <c r="J43" s="8"/>
      <c r="K43" s="8"/>
      <c r="L43" s="8"/>
      <c r="M43" s="8"/>
      <c r="N43" s="8" t="s">
        <v>388</v>
      </c>
      <c r="O43" s="8" t="s">
        <v>388</v>
      </c>
      <c r="P43" s="8" t="s">
        <v>388</v>
      </c>
      <c r="Q43" s="8"/>
      <c r="R43" s="9"/>
      <c r="S43" s="8" t="s">
        <v>388</v>
      </c>
      <c r="T43" s="8" t="s">
        <v>388</v>
      </c>
      <c r="U43" s="8" t="s">
        <v>388</v>
      </c>
      <c r="V43" s="8" t="s">
        <v>388</v>
      </c>
      <c r="W43" s="8" t="s">
        <v>388</v>
      </c>
      <c r="X43" s="8" t="s">
        <v>388</v>
      </c>
      <c r="Y43" s="8" t="s">
        <v>388</v>
      </c>
      <c r="Z43" s="8" t="s">
        <v>388</v>
      </c>
      <c r="AA43" s="8" t="s">
        <v>388</v>
      </c>
      <c r="AB43" s="8"/>
      <c r="AC43" s="8"/>
      <c r="AD43" s="8"/>
      <c r="AE43" s="8"/>
      <c r="AF43" s="8"/>
      <c r="AG43" s="8"/>
      <c r="AH43" s="8"/>
      <c r="AI43" s="8" t="s">
        <v>388</v>
      </c>
      <c r="AJ43" s="8" t="s">
        <v>388</v>
      </c>
      <c r="AK43" s="8" t="s">
        <v>388</v>
      </c>
      <c r="AL43" s="8" t="s">
        <v>388</v>
      </c>
      <c r="AM43" s="8" t="s">
        <v>388</v>
      </c>
      <c r="AN43" s="8" t="s">
        <v>388</v>
      </c>
      <c r="AO43" s="8" t="s">
        <v>388</v>
      </c>
      <c r="AP43" s="8" t="s">
        <v>388</v>
      </c>
      <c r="AQ43" s="3" t="b">
        <f ca="1">OFFSET($F43,0,MOD(MONTH(TODAY())+IF(Options!$B$2="Northern",0,6)-1,12))&gt;0</f>
        <v>0</v>
      </c>
      <c r="AR43" s="3" t="b">
        <f ca="1">OFFSET($F43,0,MOD(MONTH(TODAY())+IF(Options!$B$2="Northern",0,6),12))&gt;0</f>
        <v>0</v>
      </c>
    </row>
    <row r="44" spans="1:44" x14ac:dyDescent="0.2">
      <c r="A44" s="18"/>
      <c r="B44" s="9" t="s">
        <v>202</v>
      </c>
      <c r="C44" s="10" t="s">
        <v>9</v>
      </c>
      <c r="D44" s="11" t="s">
        <v>3</v>
      </c>
      <c r="E44" s="10" t="s">
        <v>1</v>
      </c>
      <c r="F44" s="8"/>
      <c r="G44" s="8"/>
      <c r="H44" s="8"/>
      <c r="I44" s="8"/>
      <c r="J44" s="8"/>
      <c r="K44" s="8"/>
      <c r="L44" s="8"/>
      <c r="M44" s="8" t="s">
        <v>388</v>
      </c>
      <c r="N44" s="8" t="s">
        <v>388</v>
      </c>
      <c r="O44" s="8" t="s">
        <v>388</v>
      </c>
      <c r="P44" s="8"/>
      <c r="Q44" s="8"/>
      <c r="R44" s="9"/>
      <c r="S44" s="8" t="s">
        <v>388</v>
      </c>
      <c r="T44" s="8" t="s">
        <v>388</v>
      </c>
      <c r="U44" s="8" t="s">
        <v>388</v>
      </c>
      <c r="V44" s="8" t="s">
        <v>388</v>
      </c>
      <c r="W44" s="8" t="s">
        <v>388</v>
      </c>
      <c r="X44" s="8" t="s">
        <v>388</v>
      </c>
      <c r="Y44" s="8" t="s">
        <v>388</v>
      </c>
      <c r="Z44" s="8" t="s">
        <v>388</v>
      </c>
      <c r="AA44" s="8" t="s">
        <v>388</v>
      </c>
      <c r="AB44" s="8" t="s">
        <v>388</v>
      </c>
      <c r="AC44" s="8" t="s">
        <v>388</v>
      </c>
      <c r="AD44" s="8" t="s">
        <v>388</v>
      </c>
      <c r="AE44" s="8" t="s">
        <v>388</v>
      </c>
      <c r="AF44" s="8" t="s">
        <v>388</v>
      </c>
      <c r="AG44" s="8" t="s">
        <v>388</v>
      </c>
      <c r="AH44" s="8" t="s">
        <v>388</v>
      </c>
      <c r="AI44" s="8" t="s">
        <v>388</v>
      </c>
      <c r="AJ44" s="8" t="s">
        <v>388</v>
      </c>
      <c r="AK44" s="8" t="s">
        <v>388</v>
      </c>
      <c r="AL44" s="8" t="s">
        <v>388</v>
      </c>
      <c r="AM44" s="8" t="s">
        <v>388</v>
      </c>
      <c r="AN44" s="8" t="s">
        <v>388</v>
      </c>
      <c r="AO44" s="8" t="s">
        <v>388</v>
      </c>
      <c r="AP44" s="8" t="s">
        <v>388</v>
      </c>
      <c r="AQ44" s="3" t="b">
        <f ca="1">OFFSET($F44,0,MOD(MONTH(TODAY())+IF(Options!$B$2="Northern",0,6)-1,12))&gt;0</f>
        <v>0</v>
      </c>
      <c r="AR44" s="3" t="b">
        <f ca="1">OFFSET($F44,0,MOD(MONTH(TODAY())+IF(Options!$B$2="Northern",0,6),12))&gt;0</f>
        <v>0</v>
      </c>
    </row>
    <row r="45" spans="1:44" x14ac:dyDescent="0.2">
      <c r="A45" s="18"/>
      <c r="B45" s="9" t="s">
        <v>40</v>
      </c>
      <c r="C45" s="10" t="s">
        <v>46</v>
      </c>
      <c r="D45" s="11" t="s">
        <v>323</v>
      </c>
      <c r="E45" s="10" t="s">
        <v>1</v>
      </c>
      <c r="F45" s="8"/>
      <c r="G45" s="8"/>
      <c r="H45" s="8"/>
      <c r="I45" s="8"/>
      <c r="J45" s="8"/>
      <c r="K45" s="8"/>
      <c r="L45" s="8" t="s">
        <v>388</v>
      </c>
      <c r="M45" s="8" t="s">
        <v>388</v>
      </c>
      <c r="N45" s="8"/>
      <c r="O45" s="8"/>
      <c r="P45" s="8"/>
      <c r="Q45" s="8"/>
      <c r="R45" s="9"/>
      <c r="S45" s="8"/>
      <c r="T45" s="8"/>
      <c r="U45" s="8"/>
      <c r="V45" s="8"/>
      <c r="W45" s="8" t="s">
        <v>388</v>
      </c>
      <c r="X45" s="8" t="s">
        <v>388</v>
      </c>
      <c r="Y45" s="8" t="s">
        <v>388</v>
      </c>
      <c r="Z45" s="8" t="s">
        <v>388</v>
      </c>
      <c r="AA45" s="8" t="s">
        <v>388</v>
      </c>
      <c r="AB45" s="8" t="s">
        <v>388</v>
      </c>
      <c r="AC45" s="8" t="s">
        <v>388</v>
      </c>
      <c r="AD45" s="8" t="s">
        <v>388</v>
      </c>
      <c r="AE45" s="8" t="s">
        <v>388</v>
      </c>
      <c r="AF45" s="8" t="s">
        <v>388</v>
      </c>
      <c r="AG45" s="8" t="s">
        <v>388</v>
      </c>
      <c r="AH45" s="8" t="s">
        <v>388</v>
      </c>
      <c r="AI45" s="8" t="s">
        <v>388</v>
      </c>
      <c r="AJ45" s="8" t="s">
        <v>388</v>
      </c>
      <c r="AK45" s="8" t="s">
        <v>388</v>
      </c>
      <c r="AL45" s="8" t="s">
        <v>388</v>
      </c>
      <c r="AM45" s="8" t="s">
        <v>388</v>
      </c>
      <c r="AN45" s="8"/>
      <c r="AO45" s="8"/>
      <c r="AP45" s="8"/>
      <c r="AQ45" s="3" t="b">
        <f ca="1">OFFSET($F45,0,MOD(MONTH(TODAY())+IF(Options!$B$2="Northern",0,6)-1,12))&gt;0</f>
        <v>0</v>
      </c>
      <c r="AR45" s="3" t="b">
        <f ca="1">OFFSET($F45,0,MOD(MONTH(TODAY())+IF(Options!$B$2="Northern",0,6),12))&gt;0</f>
        <v>0</v>
      </c>
    </row>
    <row r="46" spans="1:44" x14ac:dyDescent="0.2">
      <c r="A46" s="18"/>
      <c r="B46" s="9" t="s">
        <v>203</v>
      </c>
      <c r="C46" s="10" t="s">
        <v>6</v>
      </c>
      <c r="D46" s="11" t="s">
        <v>326</v>
      </c>
      <c r="E46" s="10" t="s">
        <v>2</v>
      </c>
      <c r="F46" s="8"/>
      <c r="G46" s="8"/>
      <c r="H46" s="8"/>
      <c r="I46" s="8" t="s">
        <v>388</v>
      </c>
      <c r="J46" s="8" t="s">
        <v>388</v>
      </c>
      <c r="K46" s="8" t="s">
        <v>388</v>
      </c>
      <c r="L46" s="8" t="s">
        <v>388</v>
      </c>
      <c r="M46" s="8" t="s">
        <v>388</v>
      </c>
      <c r="N46" s="8" t="s">
        <v>388</v>
      </c>
      <c r="O46" s="8" t="s">
        <v>388</v>
      </c>
      <c r="P46" s="8" t="s">
        <v>388</v>
      </c>
      <c r="Q46" s="8"/>
      <c r="R46" s="9"/>
      <c r="S46" s="8"/>
      <c r="T46" s="8"/>
      <c r="U46" s="8"/>
      <c r="V46" s="8"/>
      <c r="W46" s="8"/>
      <c r="X46" s="8"/>
      <c r="Y46" s="8"/>
      <c r="Z46" s="8"/>
      <c r="AA46" s="8"/>
      <c r="AB46" s="8" t="s">
        <v>388</v>
      </c>
      <c r="AC46" s="8" t="s">
        <v>388</v>
      </c>
      <c r="AD46" s="8" t="s">
        <v>388</v>
      </c>
      <c r="AE46" s="8" t="s">
        <v>388</v>
      </c>
      <c r="AF46" s="8" t="s">
        <v>388</v>
      </c>
      <c r="AG46" s="8" t="s">
        <v>388</v>
      </c>
      <c r="AH46" s="8" t="s">
        <v>388</v>
      </c>
      <c r="AI46" s="8"/>
      <c r="AJ46" s="8"/>
      <c r="AK46" s="8"/>
      <c r="AL46" s="8"/>
      <c r="AM46" s="8"/>
      <c r="AN46" s="8"/>
      <c r="AO46" s="8"/>
      <c r="AP46" s="8"/>
      <c r="AQ46" s="3" t="b">
        <f ca="1">OFFSET($F46,0,MOD(MONTH(TODAY())+IF(Options!$B$2="Northern",0,6)-1,12))&gt;0</f>
        <v>0</v>
      </c>
      <c r="AR46" s="3" t="b">
        <f ca="1">OFFSET($F46,0,MOD(MONTH(TODAY())+IF(Options!$B$2="Northern",0,6),12))&gt;0</f>
        <v>1</v>
      </c>
    </row>
    <row r="47" spans="1:44" x14ac:dyDescent="0.2">
      <c r="A47" s="18"/>
      <c r="B47" s="9" t="s">
        <v>204</v>
      </c>
      <c r="C47" s="10" t="s">
        <v>47</v>
      </c>
      <c r="D47" s="11" t="s">
        <v>326</v>
      </c>
      <c r="E47" s="10" t="s">
        <v>2</v>
      </c>
      <c r="F47" s="8"/>
      <c r="G47" s="8"/>
      <c r="H47" s="8"/>
      <c r="I47" s="8"/>
      <c r="J47" s="8" t="s">
        <v>388</v>
      </c>
      <c r="K47" s="8" t="s">
        <v>388</v>
      </c>
      <c r="L47" s="8" t="s">
        <v>388</v>
      </c>
      <c r="M47" s="8" t="s">
        <v>388</v>
      </c>
      <c r="N47" s="8" t="s">
        <v>388</v>
      </c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8"/>
      <c r="AA47" s="8"/>
      <c r="AB47" s="8" t="s">
        <v>388</v>
      </c>
      <c r="AC47" s="8" t="s">
        <v>388</v>
      </c>
      <c r="AD47" s="8" t="s">
        <v>388</v>
      </c>
      <c r="AE47" s="8" t="s">
        <v>388</v>
      </c>
      <c r="AF47" s="8" t="s">
        <v>388</v>
      </c>
      <c r="AG47" s="8" t="s">
        <v>388</v>
      </c>
      <c r="AH47" s="8" t="s">
        <v>388</v>
      </c>
      <c r="AI47" s="8"/>
      <c r="AJ47" s="8"/>
      <c r="AK47" s="8"/>
      <c r="AL47" s="8"/>
      <c r="AM47" s="8"/>
      <c r="AN47" s="8"/>
      <c r="AO47" s="8"/>
      <c r="AP47" s="8"/>
      <c r="AQ47" s="3" t="b">
        <f ca="1">OFFSET($F47,0,MOD(MONTH(TODAY())+IF(Options!$B$2="Northern",0,6)-1,12))&gt;0</f>
        <v>0</v>
      </c>
      <c r="AR47" s="3" t="b">
        <f ca="1">OFFSET($F47,0,MOD(MONTH(TODAY())+IF(Options!$B$2="Northern",0,6),12))&gt;0</f>
        <v>0</v>
      </c>
    </row>
    <row r="48" spans="1:44" x14ac:dyDescent="0.2">
      <c r="A48" s="18"/>
      <c r="B48" s="9" t="s">
        <v>205</v>
      </c>
      <c r="C48" s="10" t="s">
        <v>15</v>
      </c>
      <c r="D48" s="11" t="s">
        <v>3</v>
      </c>
      <c r="E48" s="10" t="s">
        <v>1</v>
      </c>
      <c r="F48" s="8" t="s">
        <v>388</v>
      </c>
      <c r="G48" s="8" t="s">
        <v>388</v>
      </c>
      <c r="H48" s="8" t="s">
        <v>388</v>
      </c>
      <c r="I48" s="8" t="s">
        <v>388</v>
      </c>
      <c r="J48" s="8" t="s">
        <v>388</v>
      </c>
      <c r="K48" s="8"/>
      <c r="L48" s="8"/>
      <c r="M48" s="8"/>
      <c r="N48" s="8"/>
      <c r="O48" s="8"/>
      <c r="P48" s="8"/>
      <c r="Q48" s="8" t="s">
        <v>388</v>
      </c>
      <c r="R48" s="9"/>
      <c r="S48" s="8" t="s">
        <v>388</v>
      </c>
      <c r="T48" s="8" t="s">
        <v>388</v>
      </c>
      <c r="U48" s="8" t="s">
        <v>388</v>
      </c>
      <c r="V48" s="8" t="s">
        <v>388</v>
      </c>
      <c r="W48" s="8" t="s">
        <v>388</v>
      </c>
      <c r="X48" s="8" t="s">
        <v>388</v>
      </c>
      <c r="Y48" s="8" t="s">
        <v>388</v>
      </c>
      <c r="Z48" s="8" t="s">
        <v>388</v>
      </c>
      <c r="AA48" s="8" t="s">
        <v>388</v>
      </c>
      <c r="AB48" s="8" t="s">
        <v>388</v>
      </c>
      <c r="AC48" s="8" t="s">
        <v>388</v>
      </c>
      <c r="AD48" s="8" t="s">
        <v>388</v>
      </c>
      <c r="AE48" s="8" t="s">
        <v>388</v>
      </c>
      <c r="AF48" s="8" t="s">
        <v>388</v>
      </c>
      <c r="AG48" s="8" t="s">
        <v>388</v>
      </c>
      <c r="AH48" s="8" t="s">
        <v>388</v>
      </c>
      <c r="AI48" s="8" t="s">
        <v>388</v>
      </c>
      <c r="AJ48" s="8" t="s">
        <v>388</v>
      </c>
      <c r="AK48" s="8" t="s">
        <v>388</v>
      </c>
      <c r="AL48" s="8" t="s">
        <v>388</v>
      </c>
      <c r="AM48" s="8" t="s">
        <v>388</v>
      </c>
      <c r="AN48" s="8" t="s">
        <v>388</v>
      </c>
      <c r="AO48" s="8" t="s">
        <v>388</v>
      </c>
      <c r="AP48" s="8" t="s">
        <v>388</v>
      </c>
      <c r="AQ48" s="3" t="b">
        <f ca="1">OFFSET($F48,0,MOD(MONTH(TODAY())+IF(Options!$B$2="Northern",0,6)-1,12))&gt;0</f>
        <v>1</v>
      </c>
      <c r="AR48" s="3" t="b">
        <f ca="1">OFFSET($F48,0,MOD(MONTH(TODAY())+IF(Options!$B$2="Northern",0,6),12))&gt;0</f>
        <v>1</v>
      </c>
    </row>
    <row r="49" spans="1:44" x14ac:dyDescent="0.2">
      <c r="A49" s="18"/>
      <c r="B49" s="9" t="s">
        <v>206</v>
      </c>
      <c r="C49" s="10" t="s">
        <v>16</v>
      </c>
      <c r="D49" s="11" t="s">
        <v>323</v>
      </c>
      <c r="E49" s="10" t="s">
        <v>1</v>
      </c>
      <c r="F49" s="8"/>
      <c r="G49" s="8"/>
      <c r="H49" s="8"/>
      <c r="I49" s="8"/>
      <c r="J49" s="8"/>
      <c r="K49" s="8"/>
      <c r="L49" s="8" t="s">
        <v>388</v>
      </c>
      <c r="M49" s="8" t="s">
        <v>388</v>
      </c>
      <c r="N49" s="8" t="s">
        <v>388</v>
      </c>
      <c r="O49" s="8"/>
      <c r="P49" s="8"/>
      <c r="Q49" s="8"/>
      <c r="R49" s="9"/>
      <c r="S49" s="8"/>
      <c r="T49" s="8"/>
      <c r="U49" s="8"/>
      <c r="V49" s="8"/>
      <c r="W49" s="8" t="s">
        <v>388</v>
      </c>
      <c r="X49" s="8" t="s">
        <v>388</v>
      </c>
      <c r="Y49" s="8" t="s">
        <v>388</v>
      </c>
      <c r="Z49" s="8" t="s">
        <v>388</v>
      </c>
      <c r="AA49" s="8" t="s">
        <v>388</v>
      </c>
      <c r="AB49" s="8" t="s">
        <v>388</v>
      </c>
      <c r="AC49" s="8" t="s">
        <v>388</v>
      </c>
      <c r="AD49" s="8" t="s">
        <v>388</v>
      </c>
      <c r="AE49" s="8" t="s">
        <v>388</v>
      </c>
      <c r="AF49" s="8" t="s">
        <v>388</v>
      </c>
      <c r="AG49" s="8" t="s">
        <v>388</v>
      </c>
      <c r="AH49" s="8" t="s">
        <v>388</v>
      </c>
      <c r="AI49" s="8" t="s">
        <v>388</v>
      </c>
      <c r="AJ49" s="8" t="s">
        <v>388</v>
      </c>
      <c r="AK49" s="8" t="s">
        <v>388</v>
      </c>
      <c r="AL49" s="8" t="s">
        <v>388</v>
      </c>
      <c r="AM49" s="8" t="s">
        <v>388</v>
      </c>
      <c r="AN49" s="8"/>
      <c r="AO49" s="8"/>
      <c r="AP49" s="8"/>
      <c r="AQ49" s="3" t="b">
        <f ca="1">OFFSET($F49,0,MOD(MONTH(TODAY())+IF(Options!$B$2="Northern",0,6)-1,12))&gt;0</f>
        <v>0</v>
      </c>
      <c r="AR49" s="3" t="b">
        <f ca="1">OFFSET($F49,0,MOD(MONTH(TODAY())+IF(Options!$B$2="Northern",0,6),12))&gt;0</f>
        <v>0</v>
      </c>
    </row>
    <row r="50" spans="1:44" x14ac:dyDescent="0.2">
      <c r="A50" s="18"/>
      <c r="B50" s="9" t="s">
        <v>207</v>
      </c>
      <c r="C50" s="10" t="s">
        <v>0</v>
      </c>
      <c r="D50" s="11" t="s">
        <v>3</v>
      </c>
      <c r="E50" s="10" t="s">
        <v>1</v>
      </c>
      <c r="F50" s="8" t="s">
        <v>388</v>
      </c>
      <c r="G50" s="8" t="s">
        <v>388</v>
      </c>
      <c r="H50" s="8" t="s">
        <v>388</v>
      </c>
      <c r="I50" s="8" t="s">
        <v>388</v>
      </c>
      <c r="J50" s="8" t="s">
        <v>388</v>
      </c>
      <c r="K50" s="8" t="s">
        <v>388</v>
      </c>
      <c r="L50" s="8" t="s">
        <v>388</v>
      </c>
      <c r="M50" s="8" t="s">
        <v>388</v>
      </c>
      <c r="N50" s="8" t="s">
        <v>388</v>
      </c>
      <c r="O50" s="8" t="s">
        <v>388</v>
      </c>
      <c r="P50" s="8" t="s">
        <v>388</v>
      </c>
      <c r="Q50" s="8" t="s">
        <v>388</v>
      </c>
      <c r="R50" s="9"/>
      <c r="S50" s="8" t="s">
        <v>388</v>
      </c>
      <c r="T50" s="8" t="s">
        <v>388</v>
      </c>
      <c r="U50" s="8" t="s">
        <v>388</v>
      </c>
      <c r="V50" s="8" t="s">
        <v>388</v>
      </c>
      <c r="W50" s="8" t="s">
        <v>388</v>
      </c>
      <c r="X50" s="8" t="s">
        <v>388</v>
      </c>
      <c r="Y50" s="8" t="s">
        <v>388</v>
      </c>
      <c r="Z50" s="8" t="s">
        <v>388</v>
      </c>
      <c r="AA50" s="8" t="s">
        <v>388</v>
      </c>
      <c r="AB50" s="8" t="s">
        <v>388</v>
      </c>
      <c r="AC50" s="8" t="s">
        <v>388</v>
      </c>
      <c r="AD50" s="8" t="s">
        <v>388</v>
      </c>
      <c r="AE50" s="8" t="s">
        <v>388</v>
      </c>
      <c r="AF50" s="8" t="s">
        <v>388</v>
      </c>
      <c r="AG50" s="8" t="s">
        <v>388</v>
      </c>
      <c r="AH50" s="8" t="s">
        <v>388</v>
      </c>
      <c r="AI50" s="8" t="s">
        <v>388</v>
      </c>
      <c r="AJ50" s="8" t="s">
        <v>388</v>
      </c>
      <c r="AK50" s="8" t="s">
        <v>388</v>
      </c>
      <c r="AL50" s="8" t="s">
        <v>388</v>
      </c>
      <c r="AM50" s="8" t="s">
        <v>388</v>
      </c>
      <c r="AN50" s="8" t="s">
        <v>388</v>
      </c>
      <c r="AO50" s="8" t="s">
        <v>388</v>
      </c>
      <c r="AP50" s="8" t="s">
        <v>388</v>
      </c>
      <c r="AQ50" s="3" t="b">
        <f ca="1">OFFSET($F50,0,MOD(MONTH(TODAY())+IF(Options!$B$2="Northern",0,6)-1,12))&gt;0</f>
        <v>1</v>
      </c>
      <c r="AR50" s="3" t="b">
        <f ca="1">OFFSET($F50,0,MOD(MONTH(TODAY())+IF(Options!$B$2="Northern",0,6),12))&gt;0</f>
        <v>1</v>
      </c>
    </row>
    <row r="51" spans="1:44" x14ac:dyDescent="0.2">
      <c r="A51" s="18"/>
      <c r="B51" s="9" t="s">
        <v>208</v>
      </c>
      <c r="C51" s="10" t="s">
        <v>0</v>
      </c>
      <c r="D51" s="11" t="s">
        <v>326</v>
      </c>
      <c r="E51" s="10" t="s">
        <v>2</v>
      </c>
      <c r="F51" s="8" t="s">
        <v>388</v>
      </c>
      <c r="G51" s="8" t="s">
        <v>388</v>
      </c>
      <c r="H51" s="8" t="s">
        <v>388</v>
      </c>
      <c r="I51" s="8" t="s">
        <v>388</v>
      </c>
      <c r="J51" s="8" t="s">
        <v>388</v>
      </c>
      <c r="K51" s="8" t="s">
        <v>388</v>
      </c>
      <c r="L51" s="8" t="s">
        <v>388</v>
      </c>
      <c r="M51" s="8" t="s">
        <v>388</v>
      </c>
      <c r="N51" s="8" t="s">
        <v>388</v>
      </c>
      <c r="O51" s="8" t="s">
        <v>388</v>
      </c>
      <c r="P51" s="8" t="s">
        <v>388</v>
      </c>
      <c r="Q51" s="8" t="s">
        <v>388</v>
      </c>
      <c r="R51" s="9"/>
      <c r="S51" s="8"/>
      <c r="T51" s="8"/>
      <c r="U51" s="8"/>
      <c r="V51" s="8"/>
      <c r="W51" s="8"/>
      <c r="X51" s="8"/>
      <c r="Y51" s="8"/>
      <c r="Z51" s="8"/>
      <c r="AA51" s="8"/>
      <c r="AB51" s="8" t="s">
        <v>388</v>
      </c>
      <c r="AC51" s="8" t="s">
        <v>388</v>
      </c>
      <c r="AD51" s="8" t="s">
        <v>388</v>
      </c>
      <c r="AE51" s="8" t="s">
        <v>388</v>
      </c>
      <c r="AF51" s="8" t="s">
        <v>388</v>
      </c>
      <c r="AG51" s="8" t="s">
        <v>388</v>
      </c>
      <c r="AH51" s="8" t="s">
        <v>388</v>
      </c>
      <c r="AI51" s="8"/>
      <c r="AJ51" s="8"/>
      <c r="AK51" s="8"/>
      <c r="AL51" s="8"/>
      <c r="AM51" s="8"/>
      <c r="AN51" s="8"/>
      <c r="AO51" s="8"/>
      <c r="AP51" s="8"/>
      <c r="AQ51" s="3" t="b">
        <f ca="1">OFFSET($F51,0,MOD(MONTH(TODAY())+IF(Options!$B$2="Northern",0,6)-1,12))&gt;0</f>
        <v>1</v>
      </c>
      <c r="AR51" s="3" t="b">
        <f ca="1">OFFSET($F51,0,MOD(MONTH(TODAY())+IF(Options!$B$2="Northern",0,6),12))&gt;0</f>
        <v>1</v>
      </c>
    </row>
    <row r="52" spans="1:44" x14ac:dyDescent="0.2">
      <c r="A52" s="18"/>
      <c r="B52" s="9" t="s">
        <v>209</v>
      </c>
      <c r="C52" s="10" t="s">
        <v>34</v>
      </c>
      <c r="D52" s="11" t="s">
        <v>3</v>
      </c>
      <c r="E52" s="10" t="s">
        <v>2</v>
      </c>
      <c r="F52" s="8"/>
      <c r="G52" s="8"/>
      <c r="H52" s="8"/>
      <c r="I52" s="8"/>
      <c r="J52" s="8"/>
      <c r="K52" s="8"/>
      <c r="L52" s="8"/>
      <c r="M52" s="8"/>
      <c r="N52" s="8" t="s">
        <v>388</v>
      </c>
      <c r="O52" s="8" t="s">
        <v>388</v>
      </c>
      <c r="P52" s="8" t="s">
        <v>388</v>
      </c>
      <c r="Q52" s="8" t="s">
        <v>388</v>
      </c>
      <c r="R52" s="9"/>
      <c r="S52" s="8" t="s">
        <v>388</v>
      </c>
      <c r="T52" s="8" t="s">
        <v>388</v>
      </c>
      <c r="U52" s="8" t="s">
        <v>388</v>
      </c>
      <c r="V52" s="8" t="s">
        <v>388</v>
      </c>
      <c r="W52" s="8" t="s">
        <v>388</v>
      </c>
      <c r="X52" s="8" t="s">
        <v>388</v>
      </c>
      <c r="Y52" s="8" t="s">
        <v>388</v>
      </c>
      <c r="Z52" s="8" t="s">
        <v>388</v>
      </c>
      <c r="AA52" s="8" t="s">
        <v>388</v>
      </c>
      <c r="AB52" s="8" t="s">
        <v>388</v>
      </c>
      <c r="AC52" s="8" t="s">
        <v>388</v>
      </c>
      <c r="AD52" s="8" t="s">
        <v>388</v>
      </c>
      <c r="AE52" s="8" t="s">
        <v>388</v>
      </c>
      <c r="AF52" s="8" t="s">
        <v>388</v>
      </c>
      <c r="AG52" s="8" t="s">
        <v>388</v>
      </c>
      <c r="AH52" s="8" t="s">
        <v>388</v>
      </c>
      <c r="AI52" s="8" t="s">
        <v>388</v>
      </c>
      <c r="AJ52" s="8" t="s">
        <v>388</v>
      </c>
      <c r="AK52" s="8" t="s">
        <v>388</v>
      </c>
      <c r="AL52" s="8" t="s">
        <v>388</v>
      </c>
      <c r="AM52" s="8" t="s">
        <v>388</v>
      </c>
      <c r="AN52" s="8" t="s">
        <v>388</v>
      </c>
      <c r="AO52" s="8" t="s">
        <v>388</v>
      </c>
      <c r="AP52" s="8" t="s">
        <v>388</v>
      </c>
      <c r="AQ52" s="3" t="b">
        <f ca="1">OFFSET($F52,0,MOD(MONTH(TODAY())+IF(Options!$B$2="Northern",0,6)-1,12))&gt;0</f>
        <v>0</v>
      </c>
      <c r="AR52" s="3" t="b">
        <f ca="1">OFFSET($F52,0,MOD(MONTH(TODAY())+IF(Options!$B$2="Northern",0,6),12))&gt;0</f>
        <v>0</v>
      </c>
    </row>
    <row r="53" spans="1:44" x14ac:dyDescent="0.2">
      <c r="A53" s="18"/>
      <c r="B53" s="9" t="s">
        <v>210</v>
      </c>
      <c r="C53" s="10" t="s">
        <v>18</v>
      </c>
      <c r="D53" s="11" t="s">
        <v>327</v>
      </c>
      <c r="E53" s="10" t="s">
        <v>2</v>
      </c>
      <c r="F53" s="8"/>
      <c r="G53" s="8"/>
      <c r="H53" s="8"/>
      <c r="I53" s="8"/>
      <c r="J53" s="8"/>
      <c r="K53" s="8" t="s">
        <v>388</v>
      </c>
      <c r="L53" s="8" t="s">
        <v>388</v>
      </c>
      <c r="M53" s="8" t="s">
        <v>388</v>
      </c>
      <c r="N53" s="8" t="s">
        <v>388</v>
      </c>
      <c r="O53" s="8"/>
      <c r="P53" s="8"/>
      <c r="Q53" s="8"/>
      <c r="R53" s="9"/>
      <c r="S53" s="8" t="s">
        <v>388</v>
      </c>
      <c r="T53" s="8" t="s">
        <v>388</v>
      </c>
      <c r="U53" s="8" t="s">
        <v>388</v>
      </c>
      <c r="V53" s="8" t="s">
        <v>388</v>
      </c>
      <c r="W53" s="8"/>
      <c r="X53" s="8"/>
      <c r="Y53" s="8"/>
      <c r="Z53" s="8"/>
      <c r="AA53" s="8"/>
      <c r="AB53" s="8" t="s">
        <v>388</v>
      </c>
      <c r="AC53" s="8" t="s">
        <v>388</v>
      </c>
      <c r="AD53" s="8" t="s">
        <v>388</v>
      </c>
      <c r="AE53" s="8" t="s">
        <v>388</v>
      </c>
      <c r="AF53" s="8" t="s">
        <v>388</v>
      </c>
      <c r="AG53" s="8" t="s">
        <v>388</v>
      </c>
      <c r="AH53" s="8" t="s">
        <v>388</v>
      </c>
      <c r="AI53" s="8"/>
      <c r="AJ53" s="8"/>
      <c r="AK53" s="8"/>
      <c r="AL53" s="8"/>
      <c r="AM53" s="8"/>
      <c r="AN53" s="8" t="s">
        <v>388</v>
      </c>
      <c r="AO53" s="8" t="s">
        <v>388</v>
      </c>
      <c r="AP53" s="8" t="s">
        <v>388</v>
      </c>
      <c r="AQ53" s="3" t="b">
        <f ca="1">OFFSET($F53,0,MOD(MONTH(TODAY())+IF(Options!$B$2="Northern",0,6)-1,12))&gt;0</f>
        <v>0</v>
      </c>
      <c r="AR53" s="3" t="b">
        <f ca="1">OFFSET($F53,0,MOD(MONTH(TODAY())+IF(Options!$B$2="Northern",0,6),12))&gt;0</f>
        <v>0</v>
      </c>
    </row>
    <row r="54" spans="1:44" x14ac:dyDescent="0.2">
      <c r="A54" s="18"/>
      <c r="B54" s="9" t="s">
        <v>211</v>
      </c>
      <c r="C54" s="10" t="s">
        <v>12</v>
      </c>
      <c r="D54" s="11" t="s">
        <v>3</v>
      </c>
      <c r="E54" s="10" t="s">
        <v>2</v>
      </c>
      <c r="F54" s="8" t="s">
        <v>388</v>
      </c>
      <c r="G54" s="8" t="s">
        <v>388</v>
      </c>
      <c r="H54" s="8"/>
      <c r="I54" s="8"/>
      <c r="J54" s="8"/>
      <c r="K54" s="8"/>
      <c r="L54" s="8"/>
      <c r="M54" s="8"/>
      <c r="N54" s="8"/>
      <c r="O54" s="8"/>
      <c r="P54" s="8"/>
      <c r="Q54" s="8" t="s">
        <v>388</v>
      </c>
      <c r="R54" s="9"/>
      <c r="S54" s="8" t="s">
        <v>388</v>
      </c>
      <c r="T54" s="8" t="s">
        <v>388</v>
      </c>
      <c r="U54" s="8" t="s">
        <v>388</v>
      </c>
      <c r="V54" s="8" t="s">
        <v>388</v>
      </c>
      <c r="W54" s="8" t="s">
        <v>388</v>
      </c>
      <c r="X54" s="8" t="s">
        <v>388</v>
      </c>
      <c r="Y54" s="8" t="s">
        <v>388</v>
      </c>
      <c r="Z54" s="8" t="s">
        <v>388</v>
      </c>
      <c r="AA54" s="8" t="s">
        <v>388</v>
      </c>
      <c r="AB54" s="8" t="s">
        <v>388</v>
      </c>
      <c r="AC54" s="8" t="s">
        <v>388</v>
      </c>
      <c r="AD54" s="8" t="s">
        <v>388</v>
      </c>
      <c r="AE54" s="8" t="s">
        <v>388</v>
      </c>
      <c r="AF54" s="8" t="s">
        <v>388</v>
      </c>
      <c r="AG54" s="8" t="s">
        <v>388</v>
      </c>
      <c r="AH54" s="8" t="s">
        <v>388</v>
      </c>
      <c r="AI54" s="8" t="s">
        <v>388</v>
      </c>
      <c r="AJ54" s="8" t="s">
        <v>388</v>
      </c>
      <c r="AK54" s="8" t="s">
        <v>388</v>
      </c>
      <c r="AL54" s="8" t="s">
        <v>388</v>
      </c>
      <c r="AM54" s="8" t="s">
        <v>388</v>
      </c>
      <c r="AN54" s="8" t="s">
        <v>388</v>
      </c>
      <c r="AO54" s="8" t="s">
        <v>388</v>
      </c>
      <c r="AP54" s="8" t="s">
        <v>388</v>
      </c>
      <c r="AQ54" s="3" t="b">
        <f ca="1">OFFSET($F54,0,MOD(MONTH(TODAY())+IF(Options!$B$2="Northern",0,6)-1,12))&gt;0</f>
        <v>0</v>
      </c>
      <c r="AR54" s="3" t="b">
        <f ca="1">OFFSET($F54,0,MOD(MONTH(TODAY())+IF(Options!$B$2="Northern",0,6),12))&gt;0</f>
        <v>0</v>
      </c>
    </row>
    <row r="55" spans="1:44" x14ac:dyDescent="0.2">
      <c r="A55" s="18"/>
      <c r="B55" s="9" t="s">
        <v>212</v>
      </c>
      <c r="C55" s="10" t="s">
        <v>0</v>
      </c>
      <c r="D55" s="11" t="s">
        <v>326</v>
      </c>
      <c r="E55" s="10" t="s">
        <v>5</v>
      </c>
      <c r="F55" s="8" t="s">
        <v>388</v>
      </c>
      <c r="G55" s="8" t="s">
        <v>388</v>
      </c>
      <c r="H55" s="8" t="s">
        <v>388</v>
      </c>
      <c r="I55" s="8" t="s">
        <v>388</v>
      </c>
      <c r="J55" s="8" t="s">
        <v>388</v>
      </c>
      <c r="K55" s="8" t="s">
        <v>388</v>
      </c>
      <c r="L55" s="8" t="s">
        <v>388</v>
      </c>
      <c r="M55" s="8" t="s">
        <v>388</v>
      </c>
      <c r="N55" s="8" t="s">
        <v>388</v>
      </c>
      <c r="O55" s="8" t="s">
        <v>388</v>
      </c>
      <c r="P55" s="8" t="s">
        <v>388</v>
      </c>
      <c r="Q55" s="8" t="s">
        <v>388</v>
      </c>
      <c r="R55" s="9"/>
      <c r="S55" s="8"/>
      <c r="T55" s="8"/>
      <c r="U55" s="8"/>
      <c r="V55" s="8"/>
      <c r="W55" s="8"/>
      <c r="X55" s="8"/>
      <c r="Y55" s="8"/>
      <c r="Z55" s="8"/>
      <c r="AA55" s="8"/>
      <c r="AB55" s="8" t="s">
        <v>388</v>
      </c>
      <c r="AC55" s="8" t="s">
        <v>388</v>
      </c>
      <c r="AD55" s="8" t="s">
        <v>388</v>
      </c>
      <c r="AE55" s="8" t="s">
        <v>388</v>
      </c>
      <c r="AF55" s="8" t="s">
        <v>388</v>
      </c>
      <c r="AG55" s="8" t="s">
        <v>388</v>
      </c>
      <c r="AH55" s="8" t="s">
        <v>388</v>
      </c>
      <c r="AI55" s="8"/>
      <c r="AJ55" s="8"/>
      <c r="AK55" s="8"/>
      <c r="AL55" s="8"/>
      <c r="AM55" s="8"/>
      <c r="AN55" s="8"/>
      <c r="AO55" s="8"/>
      <c r="AP55" s="8"/>
      <c r="AQ55" s="3" t="b">
        <f ca="1">OFFSET($F55,0,MOD(MONTH(TODAY())+IF(Options!$B$2="Northern",0,6)-1,12))&gt;0</f>
        <v>1</v>
      </c>
      <c r="AR55" s="3" t="b">
        <f ca="1">OFFSET($F55,0,MOD(MONTH(TODAY())+IF(Options!$B$2="Northern",0,6),12))&gt;0</f>
        <v>1</v>
      </c>
    </row>
    <row r="56" spans="1:44" x14ac:dyDescent="0.2">
      <c r="A56" s="18"/>
      <c r="B56" s="9" t="s">
        <v>213</v>
      </c>
      <c r="C56" s="10" t="s">
        <v>16</v>
      </c>
      <c r="D56" s="11" t="s">
        <v>3</v>
      </c>
      <c r="E56" s="10" t="s">
        <v>1</v>
      </c>
      <c r="F56" s="8"/>
      <c r="G56" s="8"/>
      <c r="H56" s="8"/>
      <c r="I56" s="8"/>
      <c r="J56" s="8"/>
      <c r="K56" s="8"/>
      <c r="L56" s="8" t="s">
        <v>388</v>
      </c>
      <c r="M56" s="8" t="s">
        <v>388</v>
      </c>
      <c r="N56" s="8" t="s">
        <v>388</v>
      </c>
      <c r="O56" s="8"/>
      <c r="P56" s="8"/>
      <c r="Q56" s="8"/>
      <c r="R56" s="9"/>
      <c r="S56" s="8" t="s">
        <v>388</v>
      </c>
      <c r="T56" s="8" t="s">
        <v>388</v>
      </c>
      <c r="U56" s="8" t="s">
        <v>388</v>
      </c>
      <c r="V56" s="8" t="s">
        <v>388</v>
      </c>
      <c r="W56" s="8" t="s">
        <v>388</v>
      </c>
      <c r="X56" s="8" t="s">
        <v>388</v>
      </c>
      <c r="Y56" s="8" t="s">
        <v>388</v>
      </c>
      <c r="Z56" s="8" t="s">
        <v>388</v>
      </c>
      <c r="AA56" s="8" t="s">
        <v>388</v>
      </c>
      <c r="AB56" s="8" t="s">
        <v>388</v>
      </c>
      <c r="AC56" s="8" t="s">
        <v>388</v>
      </c>
      <c r="AD56" s="8" t="s">
        <v>388</v>
      </c>
      <c r="AE56" s="8" t="s">
        <v>388</v>
      </c>
      <c r="AF56" s="8" t="s">
        <v>388</v>
      </c>
      <c r="AG56" s="8" t="s">
        <v>388</v>
      </c>
      <c r="AH56" s="8" t="s">
        <v>388</v>
      </c>
      <c r="AI56" s="8" t="s">
        <v>388</v>
      </c>
      <c r="AJ56" s="8" t="s">
        <v>388</v>
      </c>
      <c r="AK56" s="8" t="s">
        <v>388</v>
      </c>
      <c r="AL56" s="8" t="s">
        <v>388</v>
      </c>
      <c r="AM56" s="8" t="s">
        <v>388</v>
      </c>
      <c r="AN56" s="8" t="s">
        <v>388</v>
      </c>
      <c r="AO56" s="8" t="s">
        <v>388</v>
      </c>
      <c r="AP56" s="8" t="s">
        <v>388</v>
      </c>
      <c r="AQ56" s="3" t="b">
        <f ca="1">OFFSET($F56,0,MOD(MONTH(TODAY())+IF(Options!$B$2="Northern",0,6)-1,12))&gt;0</f>
        <v>0</v>
      </c>
      <c r="AR56" s="3" t="b">
        <f ca="1">OFFSET($F56,0,MOD(MONTH(TODAY())+IF(Options!$B$2="Northern",0,6),12))&gt;0</f>
        <v>0</v>
      </c>
    </row>
    <row r="57" spans="1:44" x14ac:dyDescent="0.2">
      <c r="A57" s="18"/>
      <c r="B57" s="9" t="s">
        <v>214</v>
      </c>
      <c r="C57" s="10" t="s">
        <v>24</v>
      </c>
      <c r="D57" s="11" t="s">
        <v>326</v>
      </c>
      <c r="E57" s="10" t="s">
        <v>2</v>
      </c>
      <c r="F57" s="8"/>
      <c r="G57" s="8"/>
      <c r="H57" s="8"/>
      <c r="I57" s="8"/>
      <c r="J57" s="8" t="s">
        <v>388</v>
      </c>
      <c r="K57" s="8" t="s">
        <v>388</v>
      </c>
      <c r="L57" s="8" t="s">
        <v>388</v>
      </c>
      <c r="M57" s="8" t="s">
        <v>388</v>
      </c>
      <c r="N57" s="8" t="s">
        <v>388</v>
      </c>
      <c r="O57" s="8" t="s">
        <v>388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8"/>
      <c r="AA57" s="8"/>
      <c r="AB57" s="8" t="s">
        <v>388</v>
      </c>
      <c r="AC57" s="8" t="s">
        <v>388</v>
      </c>
      <c r="AD57" s="8" t="s">
        <v>388</v>
      </c>
      <c r="AE57" s="8" t="s">
        <v>388</v>
      </c>
      <c r="AF57" s="8" t="s">
        <v>388</v>
      </c>
      <c r="AG57" s="8" t="s">
        <v>388</v>
      </c>
      <c r="AH57" s="8" t="s">
        <v>388</v>
      </c>
      <c r="AI57" s="8"/>
      <c r="AJ57" s="8"/>
      <c r="AK57" s="8"/>
      <c r="AL57" s="8"/>
      <c r="AM57" s="8"/>
      <c r="AN57" s="8"/>
      <c r="AO57" s="8"/>
      <c r="AP57" s="8"/>
      <c r="AQ57" s="3" t="b">
        <f ca="1">OFFSET($F57,0,MOD(MONTH(TODAY())+IF(Options!$B$2="Northern",0,6)-1,12))&gt;0</f>
        <v>0</v>
      </c>
      <c r="AR57" s="3" t="b">
        <f ca="1">OFFSET($F57,0,MOD(MONTH(TODAY())+IF(Options!$B$2="Northern",0,6),12))&gt;0</f>
        <v>0</v>
      </c>
    </row>
    <row r="58" spans="1:44" x14ac:dyDescent="0.2">
      <c r="A58" s="18"/>
      <c r="B58" s="9" t="s">
        <v>215</v>
      </c>
      <c r="C58" s="10" t="s">
        <v>0</v>
      </c>
      <c r="D58" s="11" t="s">
        <v>326</v>
      </c>
      <c r="E58" s="10" t="s">
        <v>5</v>
      </c>
      <c r="F58" s="8" t="s">
        <v>388</v>
      </c>
      <c r="G58" s="8" t="s">
        <v>388</v>
      </c>
      <c r="H58" s="8" t="s">
        <v>388</v>
      </c>
      <c r="I58" s="8" t="s">
        <v>388</v>
      </c>
      <c r="J58" s="8" t="s">
        <v>388</v>
      </c>
      <c r="K58" s="8" t="s">
        <v>388</v>
      </c>
      <c r="L58" s="8" t="s">
        <v>388</v>
      </c>
      <c r="M58" s="8" t="s">
        <v>388</v>
      </c>
      <c r="N58" s="8" t="s">
        <v>388</v>
      </c>
      <c r="O58" s="8" t="s">
        <v>388</v>
      </c>
      <c r="P58" s="8" t="s">
        <v>388</v>
      </c>
      <c r="Q58" s="8" t="s">
        <v>388</v>
      </c>
      <c r="R58" s="9"/>
      <c r="S58" s="8"/>
      <c r="T58" s="8"/>
      <c r="U58" s="8"/>
      <c r="V58" s="8"/>
      <c r="W58" s="8"/>
      <c r="X58" s="8"/>
      <c r="Y58" s="8"/>
      <c r="Z58" s="8"/>
      <c r="AA58" s="8"/>
      <c r="AB58" s="8" t="s">
        <v>388</v>
      </c>
      <c r="AC58" s="8" t="s">
        <v>388</v>
      </c>
      <c r="AD58" s="8" t="s">
        <v>388</v>
      </c>
      <c r="AE58" s="8" t="s">
        <v>388</v>
      </c>
      <c r="AF58" s="8" t="s">
        <v>388</v>
      </c>
      <c r="AG58" s="8" t="s">
        <v>388</v>
      </c>
      <c r="AH58" s="8" t="s">
        <v>388</v>
      </c>
      <c r="AI58" s="8"/>
      <c r="AJ58" s="8"/>
      <c r="AK58" s="8"/>
      <c r="AL58" s="8"/>
      <c r="AM58" s="8"/>
      <c r="AN58" s="8"/>
      <c r="AO58" s="8"/>
      <c r="AP58" s="8"/>
      <c r="AQ58" s="3" t="b">
        <f ca="1">OFFSET($F58,0,MOD(MONTH(TODAY())+IF(Options!$B$2="Northern",0,6)-1,12))&gt;0</f>
        <v>1</v>
      </c>
      <c r="AR58" s="3" t="b">
        <f ca="1">OFFSET($F58,0,MOD(MONTH(TODAY())+IF(Options!$B$2="Northern",0,6),12))&gt;0</f>
        <v>1</v>
      </c>
    </row>
    <row r="59" spans="1:44" x14ac:dyDescent="0.2">
      <c r="A59" s="18"/>
      <c r="B59" s="9" t="s">
        <v>216</v>
      </c>
      <c r="C59" s="10" t="s">
        <v>8</v>
      </c>
      <c r="D59" s="11" t="s">
        <v>323</v>
      </c>
      <c r="E59" s="10" t="s">
        <v>1</v>
      </c>
      <c r="F59" s="8"/>
      <c r="G59" s="8"/>
      <c r="H59" s="8"/>
      <c r="I59" s="8"/>
      <c r="J59" s="8"/>
      <c r="K59" s="8"/>
      <c r="L59" s="8"/>
      <c r="M59" s="8" t="s">
        <v>388</v>
      </c>
      <c r="N59" s="8" t="s">
        <v>388</v>
      </c>
      <c r="O59" s="8" t="s">
        <v>388</v>
      </c>
      <c r="P59" s="8" t="s">
        <v>388</v>
      </c>
      <c r="Q59" s="8"/>
      <c r="R59" s="9"/>
      <c r="S59" s="8"/>
      <c r="T59" s="8"/>
      <c r="U59" s="8"/>
      <c r="V59" s="8"/>
      <c r="W59" s="8" t="s">
        <v>388</v>
      </c>
      <c r="X59" s="8" t="s">
        <v>388</v>
      </c>
      <c r="Y59" s="8" t="s">
        <v>388</v>
      </c>
      <c r="Z59" s="8" t="s">
        <v>388</v>
      </c>
      <c r="AA59" s="8" t="s">
        <v>388</v>
      </c>
      <c r="AB59" s="8" t="s">
        <v>388</v>
      </c>
      <c r="AC59" s="8" t="s">
        <v>388</v>
      </c>
      <c r="AD59" s="8" t="s">
        <v>388</v>
      </c>
      <c r="AE59" s="8" t="s">
        <v>388</v>
      </c>
      <c r="AF59" s="8" t="s">
        <v>388</v>
      </c>
      <c r="AG59" s="8" t="s">
        <v>388</v>
      </c>
      <c r="AH59" s="8" t="s">
        <v>388</v>
      </c>
      <c r="AI59" s="8" t="s">
        <v>388</v>
      </c>
      <c r="AJ59" s="8" t="s">
        <v>388</v>
      </c>
      <c r="AK59" s="8" t="s">
        <v>388</v>
      </c>
      <c r="AL59" s="8" t="s">
        <v>388</v>
      </c>
      <c r="AM59" s="8" t="s">
        <v>388</v>
      </c>
      <c r="AN59" s="8"/>
      <c r="AO59" s="8"/>
      <c r="AP59" s="8"/>
      <c r="AQ59" s="3" t="b">
        <f ca="1">OFFSET($F59,0,MOD(MONTH(TODAY())+IF(Options!$B$2="Northern",0,6)-1,12))&gt;0</f>
        <v>0</v>
      </c>
      <c r="AR59" s="3" t="b">
        <f ca="1">OFFSET($F59,0,MOD(MONTH(TODAY())+IF(Options!$B$2="Northern",0,6),12))&gt;0</f>
        <v>0</v>
      </c>
    </row>
    <row r="60" spans="1:44" x14ac:dyDescent="0.2">
      <c r="A60" s="18"/>
      <c r="B60" s="9" t="s">
        <v>217</v>
      </c>
      <c r="C60" s="10" t="s">
        <v>0</v>
      </c>
      <c r="D60" s="11" t="s">
        <v>3</v>
      </c>
      <c r="E60" s="10" t="s">
        <v>1</v>
      </c>
      <c r="F60" s="8" t="s">
        <v>388</v>
      </c>
      <c r="G60" s="8" t="s">
        <v>388</v>
      </c>
      <c r="H60" s="8" t="s">
        <v>388</v>
      </c>
      <c r="I60" s="8" t="s">
        <v>388</v>
      </c>
      <c r="J60" s="8" t="s">
        <v>388</v>
      </c>
      <c r="K60" s="8" t="s">
        <v>388</v>
      </c>
      <c r="L60" s="8" t="s">
        <v>388</v>
      </c>
      <c r="M60" s="8" t="s">
        <v>388</v>
      </c>
      <c r="N60" s="8" t="s">
        <v>388</v>
      </c>
      <c r="O60" s="8" t="s">
        <v>388</v>
      </c>
      <c r="P60" s="8" t="s">
        <v>388</v>
      </c>
      <c r="Q60" s="8" t="s">
        <v>388</v>
      </c>
      <c r="R60" s="9"/>
      <c r="S60" s="8" t="s">
        <v>388</v>
      </c>
      <c r="T60" s="8" t="s">
        <v>388</v>
      </c>
      <c r="U60" s="8" t="s">
        <v>388</v>
      </c>
      <c r="V60" s="8" t="s">
        <v>388</v>
      </c>
      <c r="W60" s="8" t="s">
        <v>388</v>
      </c>
      <c r="X60" s="8" t="s">
        <v>388</v>
      </c>
      <c r="Y60" s="8" t="s">
        <v>388</v>
      </c>
      <c r="Z60" s="8" t="s">
        <v>388</v>
      </c>
      <c r="AA60" s="8" t="s">
        <v>388</v>
      </c>
      <c r="AB60" s="8" t="s">
        <v>388</v>
      </c>
      <c r="AC60" s="8" t="s">
        <v>388</v>
      </c>
      <c r="AD60" s="8" t="s">
        <v>388</v>
      </c>
      <c r="AE60" s="8" t="s">
        <v>388</v>
      </c>
      <c r="AF60" s="8" t="s">
        <v>388</v>
      </c>
      <c r="AG60" s="8" t="s">
        <v>388</v>
      </c>
      <c r="AH60" s="8" t="s">
        <v>388</v>
      </c>
      <c r="AI60" s="8" t="s">
        <v>388</v>
      </c>
      <c r="AJ60" s="8" t="s">
        <v>388</v>
      </c>
      <c r="AK60" s="8" t="s">
        <v>388</v>
      </c>
      <c r="AL60" s="8" t="s">
        <v>388</v>
      </c>
      <c r="AM60" s="8" t="s">
        <v>388</v>
      </c>
      <c r="AN60" s="8" t="s">
        <v>388</v>
      </c>
      <c r="AO60" s="8" t="s">
        <v>388</v>
      </c>
      <c r="AP60" s="8" t="s">
        <v>388</v>
      </c>
      <c r="AQ60" s="3" t="b">
        <f ca="1">OFFSET($F60,0,MOD(MONTH(TODAY())+IF(Options!$B$2="Northern",0,6)-1,12))&gt;0</f>
        <v>1</v>
      </c>
      <c r="AR60" s="3" t="b">
        <f ca="1">OFFSET($F60,0,MOD(MONTH(TODAY())+IF(Options!$B$2="Northern",0,6),12))&gt;0</f>
        <v>1</v>
      </c>
    </row>
    <row r="61" spans="1:44" x14ac:dyDescent="0.2">
      <c r="A61" s="18"/>
      <c r="B61" s="9" t="s">
        <v>218</v>
      </c>
      <c r="C61" s="10" t="s">
        <v>17</v>
      </c>
      <c r="D61" s="11" t="s">
        <v>3</v>
      </c>
      <c r="E61" s="10" t="s">
        <v>1</v>
      </c>
      <c r="F61" s="8"/>
      <c r="G61" s="8"/>
      <c r="H61" s="8"/>
      <c r="I61" s="8"/>
      <c r="J61" s="8"/>
      <c r="K61" s="8" t="s">
        <v>388</v>
      </c>
      <c r="L61" s="8" t="s">
        <v>388</v>
      </c>
      <c r="M61" s="8" t="s">
        <v>388</v>
      </c>
      <c r="N61" s="8" t="s">
        <v>388</v>
      </c>
      <c r="O61" s="8" t="s">
        <v>388</v>
      </c>
      <c r="P61" s="8"/>
      <c r="Q61" s="8"/>
      <c r="R61" s="9"/>
      <c r="S61" s="8" t="s">
        <v>388</v>
      </c>
      <c r="T61" s="8" t="s">
        <v>388</v>
      </c>
      <c r="U61" s="8" t="s">
        <v>388</v>
      </c>
      <c r="V61" s="8" t="s">
        <v>388</v>
      </c>
      <c r="W61" s="8" t="s">
        <v>388</v>
      </c>
      <c r="X61" s="8" t="s">
        <v>388</v>
      </c>
      <c r="Y61" s="8" t="s">
        <v>388</v>
      </c>
      <c r="Z61" s="8" t="s">
        <v>388</v>
      </c>
      <c r="AA61" s="8" t="s">
        <v>388</v>
      </c>
      <c r="AB61" s="8" t="s">
        <v>388</v>
      </c>
      <c r="AC61" s="8" t="s">
        <v>388</v>
      </c>
      <c r="AD61" s="8" t="s">
        <v>388</v>
      </c>
      <c r="AE61" s="8" t="s">
        <v>388</v>
      </c>
      <c r="AF61" s="8" t="s">
        <v>388</v>
      </c>
      <c r="AG61" s="8" t="s">
        <v>388</v>
      </c>
      <c r="AH61" s="8" t="s">
        <v>388</v>
      </c>
      <c r="AI61" s="8" t="s">
        <v>388</v>
      </c>
      <c r="AJ61" s="8" t="s">
        <v>388</v>
      </c>
      <c r="AK61" s="8" t="s">
        <v>388</v>
      </c>
      <c r="AL61" s="8" t="s">
        <v>388</v>
      </c>
      <c r="AM61" s="8" t="s">
        <v>388</v>
      </c>
      <c r="AN61" s="8" t="s">
        <v>388</v>
      </c>
      <c r="AO61" s="8" t="s">
        <v>388</v>
      </c>
      <c r="AP61" s="8" t="s">
        <v>388</v>
      </c>
      <c r="AQ61" s="3" t="b">
        <f ca="1">OFFSET($F61,0,MOD(MONTH(TODAY())+IF(Options!$B$2="Northern",0,6)-1,12))&gt;0</f>
        <v>0</v>
      </c>
      <c r="AR61" s="3" t="b">
        <f ca="1">OFFSET($F61,0,MOD(MONTH(TODAY())+IF(Options!$B$2="Northern",0,6),12))&gt;0</f>
        <v>0</v>
      </c>
    </row>
    <row r="62" spans="1:44" x14ac:dyDescent="0.2">
      <c r="A62" s="18"/>
      <c r="B62" s="9" t="s">
        <v>219</v>
      </c>
      <c r="C62" s="10" t="s">
        <v>18</v>
      </c>
      <c r="D62" s="11" t="s">
        <v>325</v>
      </c>
      <c r="E62" s="10" t="s">
        <v>2</v>
      </c>
      <c r="F62" s="8"/>
      <c r="G62" s="8"/>
      <c r="H62" s="8"/>
      <c r="I62" s="8"/>
      <c r="J62" s="8"/>
      <c r="K62" s="8" t="s">
        <v>388</v>
      </c>
      <c r="L62" s="8" t="s">
        <v>388</v>
      </c>
      <c r="M62" s="8" t="s">
        <v>388</v>
      </c>
      <c r="N62" s="8" t="s">
        <v>388</v>
      </c>
      <c r="O62" s="8"/>
      <c r="P62" s="8"/>
      <c r="Q62" s="8"/>
      <c r="R62" s="9"/>
      <c r="S62" s="8" t="s">
        <v>388</v>
      </c>
      <c r="T62" s="8" t="s">
        <v>388</v>
      </c>
      <c r="U62" s="8" t="s">
        <v>388</v>
      </c>
      <c r="V62" s="8" t="s">
        <v>388</v>
      </c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 t="s">
        <v>388</v>
      </c>
      <c r="AO62" s="8" t="s">
        <v>388</v>
      </c>
      <c r="AP62" s="8" t="s">
        <v>388</v>
      </c>
      <c r="AQ62" s="3" t="b">
        <f ca="1">OFFSET($F62,0,MOD(MONTH(TODAY())+IF(Options!$B$2="Northern",0,6)-1,12))&gt;0</f>
        <v>0</v>
      </c>
      <c r="AR62" s="3" t="b">
        <f ca="1">OFFSET($F62,0,MOD(MONTH(TODAY())+IF(Options!$B$2="Northern",0,6),12))&gt;0</f>
        <v>0</v>
      </c>
    </row>
    <row r="63" spans="1:44" x14ac:dyDescent="0.2">
      <c r="A63" s="18"/>
      <c r="B63" s="9" t="s">
        <v>220</v>
      </c>
      <c r="C63" s="10" t="s">
        <v>32</v>
      </c>
      <c r="D63" s="11" t="s">
        <v>3</v>
      </c>
      <c r="E63" s="10" t="s">
        <v>33</v>
      </c>
      <c r="F63" s="8"/>
      <c r="G63" s="8"/>
      <c r="H63" s="8"/>
      <c r="I63" s="8"/>
      <c r="J63" s="8"/>
      <c r="K63" s="8"/>
      <c r="L63" s="8"/>
      <c r="M63" s="8"/>
      <c r="N63" s="8" t="s">
        <v>388</v>
      </c>
      <c r="O63" s="8"/>
      <c r="P63" s="8"/>
      <c r="Q63" s="8"/>
      <c r="R63" s="9"/>
      <c r="S63" s="8" t="s">
        <v>388</v>
      </c>
      <c r="T63" s="8" t="s">
        <v>388</v>
      </c>
      <c r="U63" s="8" t="s">
        <v>388</v>
      </c>
      <c r="V63" s="8" t="s">
        <v>388</v>
      </c>
      <c r="W63" s="8" t="s">
        <v>388</v>
      </c>
      <c r="X63" s="8" t="s">
        <v>388</v>
      </c>
      <c r="Y63" s="8" t="s">
        <v>388</v>
      </c>
      <c r="Z63" s="8" t="s">
        <v>388</v>
      </c>
      <c r="AA63" s="8" t="s">
        <v>388</v>
      </c>
      <c r="AB63" s="8" t="s">
        <v>388</v>
      </c>
      <c r="AC63" s="8" t="s">
        <v>388</v>
      </c>
      <c r="AD63" s="8" t="s">
        <v>388</v>
      </c>
      <c r="AE63" s="8" t="s">
        <v>388</v>
      </c>
      <c r="AF63" s="8" t="s">
        <v>388</v>
      </c>
      <c r="AG63" s="8" t="s">
        <v>388</v>
      </c>
      <c r="AH63" s="8" t="s">
        <v>388</v>
      </c>
      <c r="AI63" s="8" t="s">
        <v>388</v>
      </c>
      <c r="AJ63" s="8" t="s">
        <v>388</v>
      </c>
      <c r="AK63" s="8" t="s">
        <v>388</v>
      </c>
      <c r="AL63" s="8" t="s">
        <v>388</v>
      </c>
      <c r="AM63" s="8" t="s">
        <v>388</v>
      </c>
      <c r="AN63" s="8" t="s">
        <v>388</v>
      </c>
      <c r="AO63" s="8" t="s">
        <v>388</v>
      </c>
      <c r="AP63" s="8" t="s">
        <v>388</v>
      </c>
      <c r="AQ63" s="3" t="b">
        <f ca="1">OFFSET($F63,0,MOD(MONTH(TODAY())+IF(Options!$B$2="Northern",0,6)-1,12))&gt;0</f>
        <v>0</v>
      </c>
      <c r="AR63" s="3" t="b">
        <f ca="1">OFFSET($F63,0,MOD(MONTH(TODAY())+IF(Options!$B$2="Northern",0,6),12))&gt;0</f>
        <v>0</v>
      </c>
    </row>
    <row r="64" spans="1:44" x14ac:dyDescent="0.2">
      <c r="A64" s="18"/>
      <c r="B64" s="9" t="s">
        <v>221</v>
      </c>
      <c r="C64" s="10" t="s">
        <v>18</v>
      </c>
      <c r="D64" s="11" t="s">
        <v>324</v>
      </c>
      <c r="E64" s="10" t="s">
        <v>1</v>
      </c>
      <c r="F64" s="8"/>
      <c r="G64" s="8"/>
      <c r="H64" s="8"/>
      <c r="I64" s="8"/>
      <c r="J64" s="8"/>
      <c r="K64" s="8" t="s">
        <v>388</v>
      </c>
      <c r="L64" s="8" t="s">
        <v>388</v>
      </c>
      <c r="M64" s="8" t="s">
        <v>388</v>
      </c>
      <c r="N64" s="8" t="s">
        <v>388</v>
      </c>
      <c r="O64" s="8"/>
      <c r="P64" s="8"/>
      <c r="Q64" s="8"/>
      <c r="R64" s="9"/>
      <c r="S64" s="8" t="s">
        <v>388</v>
      </c>
      <c r="T64" s="8" t="s">
        <v>388</v>
      </c>
      <c r="U64" s="8" t="s">
        <v>388</v>
      </c>
      <c r="V64" s="8" t="s">
        <v>388</v>
      </c>
      <c r="W64" s="8" t="s">
        <v>388</v>
      </c>
      <c r="X64" s="8" t="s">
        <v>388</v>
      </c>
      <c r="Y64" s="8" t="s">
        <v>388</v>
      </c>
      <c r="Z64" s="8" t="s">
        <v>388</v>
      </c>
      <c r="AA64" s="8" t="s">
        <v>388</v>
      </c>
      <c r="AB64" s="8"/>
      <c r="AC64" s="8"/>
      <c r="AD64" s="8"/>
      <c r="AE64" s="8"/>
      <c r="AF64" s="8"/>
      <c r="AG64" s="8"/>
      <c r="AH64" s="8"/>
      <c r="AI64" s="8" t="s">
        <v>388</v>
      </c>
      <c r="AJ64" s="8" t="s">
        <v>388</v>
      </c>
      <c r="AK64" s="8" t="s">
        <v>388</v>
      </c>
      <c r="AL64" s="8" t="s">
        <v>388</v>
      </c>
      <c r="AM64" s="8" t="s">
        <v>388</v>
      </c>
      <c r="AN64" s="8" t="s">
        <v>388</v>
      </c>
      <c r="AO64" s="8" t="s">
        <v>388</v>
      </c>
      <c r="AP64" s="8" t="s">
        <v>388</v>
      </c>
      <c r="AQ64" s="3" t="b">
        <f ca="1">OFFSET($F64,0,MOD(MONTH(TODAY())+IF(Options!$B$2="Northern",0,6)-1,12))&gt;0</f>
        <v>0</v>
      </c>
      <c r="AR64" s="3" t="b">
        <f ca="1">OFFSET($F64,0,MOD(MONTH(TODAY())+IF(Options!$B$2="Northern",0,6),12))&gt;0</f>
        <v>0</v>
      </c>
    </row>
    <row r="65" spans="1:44" x14ac:dyDescent="0.2">
      <c r="A65" s="18"/>
      <c r="B65" s="9" t="s">
        <v>222</v>
      </c>
      <c r="C65" s="10" t="s">
        <v>0</v>
      </c>
      <c r="D65" s="11" t="s">
        <v>3</v>
      </c>
      <c r="E65" s="10" t="s">
        <v>1</v>
      </c>
      <c r="F65" s="8" t="s">
        <v>388</v>
      </c>
      <c r="G65" s="8" t="s">
        <v>388</v>
      </c>
      <c r="H65" s="8" t="s">
        <v>388</v>
      </c>
      <c r="I65" s="8" t="s">
        <v>388</v>
      </c>
      <c r="J65" s="8" t="s">
        <v>388</v>
      </c>
      <c r="K65" s="8" t="s">
        <v>388</v>
      </c>
      <c r="L65" s="8" t="s">
        <v>388</v>
      </c>
      <c r="M65" s="8" t="s">
        <v>388</v>
      </c>
      <c r="N65" s="8" t="s">
        <v>388</v>
      </c>
      <c r="O65" s="8" t="s">
        <v>388</v>
      </c>
      <c r="P65" s="8" t="s">
        <v>388</v>
      </c>
      <c r="Q65" s="8" t="s">
        <v>388</v>
      </c>
      <c r="R65" s="9"/>
      <c r="S65" s="8" t="s">
        <v>388</v>
      </c>
      <c r="T65" s="8" t="s">
        <v>388</v>
      </c>
      <c r="U65" s="8" t="s">
        <v>388</v>
      </c>
      <c r="V65" s="8" t="s">
        <v>388</v>
      </c>
      <c r="W65" s="8" t="s">
        <v>388</v>
      </c>
      <c r="X65" s="8" t="s">
        <v>388</v>
      </c>
      <c r="Y65" s="8" t="s">
        <v>388</v>
      </c>
      <c r="Z65" s="8" t="s">
        <v>388</v>
      </c>
      <c r="AA65" s="8" t="s">
        <v>388</v>
      </c>
      <c r="AB65" s="8" t="s">
        <v>388</v>
      </c>
      <c r="AC65" s="8" t="s">
        <v>388</v>
      </c>
      <c r="AD65" s="8" t="s">
        <v>388</v>
      </c>
      <c r="AE65" s="8" t="s">
        <v>388</v>
      </c>
      <c r="AF65" s="8" t="s">
        <v>388</v>
      </c>
      <c r="AG65" s="8" t="s">
        <v>388</v>
      </c>
      <c r="AH65" s="8" t="s">
        <v>388</v>
      </c>
      <c r="AI65" s="8" t="s">
        <v>388</v>
      </c>
      <c r="AJ65" s="8" t="s">
        <v>388</v>
      </c>
      <c r="AK65" s="8" t="s">
        <v>388</v>
      </c>
      <c r="AL65" s="8" t="s">
        <v>388</v>
      </c>
      <c r="AM65" s="8" t="s">
        <v>388</v>
      </c>
      <c r="AN65" s="8" t="s">
        <v>388</v>
      </c>
      <c r="AO65" s="8" t="s">
        <v>388</v>
      </c>
      <c r="AP65" s="8" t="s">
        <v>388</v>
      </c>
      <c r="AQ65" s="3" t="b">
        <f ca="1">OFFSET($F65,0,MOD(MONTH(TODAY())+IF(Options!$B$2="Northern",0,6)-1,12))&gt;0</f>
        <v>1</v>
      </c>
      <c r="AR65" s="3" t="b">
        <f ca="1">OFFSET($F65,0,MOD(MONTH(TODAY())+IF(Options!$B$2="Northern",0,6),12))&gt;0</f>
        <v>1</v>
      </c>
    </row>
    <row r="66" spans="1:44" x14ac:dyDescent="0.2">
      <c r="A66" s="18"/>
      <c r="B66" s="9" t="s">
        <v>223</v>
      </c>
      <c r="C66" s="10" t="s">
        <v>13</v>
      </c>
      <c r="D66" s="11" t="s">
        <v>3</v>
      </c>
      <c r="E66" s="10" t="s">
        <v>1</v>
      </c>
      <c r="F66" s="8" t="s">
        <v>388</v>
      </c>
      <c r="G66" s="8" t="s">
        <v>388</v>
      </c>
      <c r="H66" s="8" t="s">
        <v>388</v>
      </c>
      <c r="I66" s="8"/>
      <c r="J66" s="8"/>
      <c r="K66" s="8"/>
      <c r="L66" s="8"/>
      <c r="M66" s="8"/>
      <c r="N66" s="8"/>
      <c r="O66" s="8"/>
      <c r="P66" s="8"/>
      <c r="Q66" s="8" t="s">
        <v>388</v>
      </c>
      <c r="R66" s="9"/>
      <c r="S66" s="8" t="s">
        <v>388</v>
      </c>
      <c r="T66" s="8" t="s">
        <v>388</v>
      </c>
      <c r="U66" s="8" t="s">
        <v>388</v>
      </c>
      <c r="V66" s="8" t="s">
        <v>388</v>
      </c>
      <c r="W66" s="8" t="s">
        <v>388</v>
      </c>
      <c r="X66" s="8" t="s">
        <v>388</v>
      </c>
      <c r="Y66" s="8" t="s">
        <v>388</v>
      </c>
      <c r="Z66" s="8" t="s">
        <v>388</v>
      </c>
      <c r="AA66" s="8" t="s">
        <v>388</v>
      </c>
      <c r="AB66" s="8" t="s">
        <v>388</v>
      </c>
      <c r="AC66" s="8" t="s">
        <v>388</v>
      </c>
      <c r="AD66" s="8" t="s">
        <v>388</v>
      </c>
      <c r="AE66" s="8" t="s">
        <v>388</v>
      </c>
      <c r="AF66" s="8" t="s">
        <v>388</v>
      </c>
      <c r="AG66" s="8" t="s">
        <v>388</v>
      </c>
      <c r="AH66" s="8" t="s">
        <v>388</v>
      </c>
      <c r="AI66" s="8" t="s">
        <v>388</v>
      </c>
      <c r="AJ66" s="8" t="s">
        <v>388</v>
      </c>
      <c r="AK66" s="8" t="s">
        <v>388</v>
      </c>
      <c r="AL66" s="8" t="s">
        <v>388</v>
      </c>
      <c r="AM66" s="8" t="s">
        <v>388</v>
      </c>
      <c r="AN66" s="8" t="s">
        <v>388</v>
      </c>
      <c r="AO66" s="8" t="s">
        <v>388</v>
      </c>
      <c r="AP66" s="8" t="s">
        <v>388</v>
      </c>
      <c r="AQ66" s="3" t="b">
        <f ca="1">OFFSET($F66,0,MOD(MONTH(TODAY())+IF(Options!$B$2="Northern",0,6)-1,12))&gt;0</f>
        <v>1</v>
      </c>
      <c r="AR66" s="3" t="b">
        <f ca="1">OFFSET($F66,0,MOD(MONTH(TODAY())+IF(Options!$B$2="Northern",0,6),12))&gt;0</f>
        <v>0</v>
      </c>
    </row>
    <row r="67" spans="1:44" x14ac:dyDescent="0.2">
      <c r="A67" s="18"/>
      <c r="B67" s="9" t="s">
        <v>224</v>
      </c>
      <c r="C67" s="10" t="s">
        <v>6</v>
      </c>
      <c r="D67" s="11" t="s">
        <v>3</v>
      </c>
      <c r="E67" s="10" t="s">
        <v>1</v>
      </c>
      <c r="F67" s="8"/>
      <c r="G67" s="8"/>
      <c r="H67" s="8"/>
      <c r="I67" s="8" t="s">
        <v>388</v>
      </c>
      <c r="J67" s="8" t="s">
        <v>388</v>
      </c>
      <c r="K67" s="8" t="s">
        <v>388</v>
      </c>
      <c r="L67" s="8" t="s">
        <v>388</v>
      </c>
      <c r="M67" s="8" t="s">
        <v>388</v>
      </c>
      <c r="N67" s="8" t="s">
        <v>388</v>
      </c>
      <c r="O67" s="8" t="s">
        <v>388</v>
      </c>
      <c r="P67" s="8" t="s">
        <v>388</v>
      </c>
      <c r="Q67" s="8"/>
      <c r="R67" s="9"/>
      <c r="S67" s="8" t="s">
        <v>388</v>
      </c>
      <c r="T67" s="8" t="s">
        <v>388</v>
      </c>
      <c r="U67" s="8" t="s">
        <v>388</v>
      </c>
      <c r="V67" s="8" t="s">
        <v>388</v>
      </c>
      <c r="W67" s="8" t="s">
        <v>388</v>
      </c>
      <c r="X67" s="8" t="s">
        <v>388</v>
      </c>
      <c r="Y67" s="8" t="s">
        <v>388</v>
      </c>
      <c r="Z67" s="8" t="s">
        <v>388</v>
      </c>
      <c r="AA67" s="8" t="s">
        <v>388</v>
      </c>
      <c r="AB67" s="8" t="s">
        <v>388</v>
      </c>
      <c r="AC67" s="8" t="s">
        <v>388</v>
      </c>
      <c r="AD67" s="8" t="s">
        <v>388</v>
      </c>
      <c r="AE67" s="8" t="s">
        <v>388</v>
      </c>
      <c r="AF67" s="8" t="s">
        <v>388</v>
      </c>
      <c r="AG67" s="8" t="s">
        <v>388</v>
      </c>
      <c r="AH67" s="8" t="s">
        <v>388</v>
      </c>
      <c r="AI67" s="8" t="s">
        <v>388</v>
      </c>
      <c r="AJ67" s="8" t="s">
        <v>388</v>
      </c>
      <c r="AK67" s="8" t="s">
        <v>388</v>
      </c>
      <c r="AL67" s="8" t="s">
        <v>388</v>
      </c>
      <c r="AM67" s="8" t="s">
        <v>388</v>
      </c>
      <c r="AN67" s="8" t="s">
        <v>388</v>
      </c>
      <c r="AO67" s="8" t="s">
        <v>388</v>
      </c>
      <c r="AP67" s="8" t="s">
        <v>388</v>
      </c>
      <c r="AQ67" s="3" t="b">
        <f ca="1">OFFSET($F67,0,MOD(MONTH(TODAY())+IF(Options!$B$2="Northern",0,6)-1,12))&gt;0</f>
        <v>0</v>
      </c>
      <c r="AR67" s="3" t="b">
        <f ca="1">OFFSET($F67,0,MOD(MONTH(TODAY())+IF(Options!$B$2="Northern",0,6),12))&gt;0</f>
        <v>1</v>
      </c>
    </row>
    <row r="68" spans="1:44" x14ac:dyDescent="0.2">
      <c r="A68" s="18"/>
      <c r="B68" s="9" t="s">
        <v>225</v>
      </c>
      <c r="C68" s="10" t="s">
        <v>41</v>
      </c>
      <c r="D68" s="11" t="s">
        <v>325</v>
      </c>
      <c r="E68" s="10" t="s">
        <v>2</v>
      </c>
      <c r="F68" s="8"/>
      <c r="G68" s="8"/>
      <c r="H68" s="8"/>
      <c r="I68" s="8" t="s">
        <v>388</v>
      </c>
      <c r="J68" s="8" t="s">
        <v>388</v>
      </c>
      <c r="K68" s="8" t="s">
        <v>388</v>
      </c>
      <c r="L68" s="8" t="s">
        <v>388</v>
      </c>
      <c r="M68" s="8" t="s">
        <v>388</v>
      </c>
      <c r="N68" s="8" t="s">
        <v>388</v>
      </c>
      <c r="O68" s="8" t="s">
        <v>388</v>
      </c>
      <c r="P68" s="8"/>
      <c r="Q68" s="8"/>
      <c r="R68" s="9"/>
      <c r="S68" s="8" t="s">
        <v>388</v>
      </c>
      <c r="T68" s="8" t="s">
        <v>388</v>
      </c>
      <c r="U68" s="8" t="s">
        <v>388</v>
      </c>
      <c r="V68" s="8" t="s">
        <v>388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 t="s">
        <v>388</v>
      </c>
      <c r="AO68" s="8" t="s">
        <v>388</v>
      </c>
      <c r="AP68" s="8" t="s">
        <v>388</v>
      </c>
      <c r="AQ68" s="3" t="b">
        <f ca="1">OFFSET($F68,0,MOD(MONTH(TODAY())+IF(Options!$B$2="Northern",0,6)-1,12))&gt;0</f>
        <v>0</v>
      </c>
      <c r="AR68" s="3" t="b">
        <f ca="1">OFFSET($F68,0,MOD(MONTH(TODAY())+IF(Options!$B$2="Northern",0,6),12))&gt;0</f>
        <v>1</v>
      </c>
    </row>
    <row r="69" spans="1:44" x14ac:dyDescent="0.2">
      <c r="A69" s="18"/>
      <c r="B69" s="9" t="s">
        <v>226</v>
      </c>
      <c r="C69" s="10" t="s">
        <v>10</v>
      </c>
      <c r="D69" s="11" t="s">
        <v>324</v>
      </c>
      <c r="E69" s="10" t="s">
        <v>2</v>
      </c>
      <c r="F69" s="8"/>
      <c r="G69" s="8"/>
      <c r="H69" s="8"/>
      <c r="I69" s="8"/>
      <c r="J69" s="8"/>
      <c r="K69" s="8"/>
      <c r="L69" s="8"/>
      <c r="M69" s="8" t="s">
        <v>388</v>
      </c>
      <c r="N69" s="8" t="s">
        <v>388</v>
      </c>
      <c r="O69" s="8"/>
      <c r="P69" s="8"/>
      <c r="Q69" s="8"/>
      <c r="R69" s="9"/>
      <c r="S69" s="8" t="s">
        <v>388</v>
      </c>
      <c r="T69" s="8" t="s">
        <v>388</v>
      </c>
      <c r="U69" s="8" t="s">
        <v>388</v>
      </c>
      <c r="V69" s="8" t="s">
        <v>388</v>
      </c>
      <c r="W69" s="8" t="s">
        <v>388</v>
      </c>
      <c r="X69" s="8" t="s">
        <v>388</v>
      </c>
      <c r="Y69" s="8" t="s">
        <v>388</v>
      </c>
      <c r="Z69" s="8" t="s">
        <v>388</v>
      </c>
      <c r="AA69" s="8" t="s">
        <v>388</v>
      </c>
      <c r="AB69" s="8"/>
      <c r="AC69" s="8"/>
      <c r="AD69" s="8"/>
      <c r="AE69" s="8"/>
      <c r="AF69" s="8"/>
      <c r="AG69" s="8"/>
      <c r="AH69" s="8"/>
      <c r="AI69" s="8" t="s">
        <v>388</v>
      </c>
      <c r="AJ69" s="8" t="s">
        <v>388</v>
      </c>
      <c r="AK69" s="8" t="s">
        <v>388</v>
      </c>
      <c r="AL69" s="8" t="s">
        <v>388</v>
      </c>
      <c r="AM69" s="8" t="s">
        <v>388</v>
      </c>
      <c r="AN69" s="8" t="s">
        <v>388</v>
      </c>
      <c r="AO69" s="8" t="s">
        <v>388</v>
      </c>
      <c r="AP69" s="8" t="s">
        <v>388</v>
      </c>
      <c r="AQ69" s="3" t="b">
        <f ca="1">OFFSET($F69,0,MOD(MONTH(TODAY())+IF(Options!$B$2="Northern",0,6)-1,12))&gt;0</f>
        <v>0</v>
      </c>
      <c r="AR69" s="3" t="b">
        <f ca="1">OFFSET($F69,0,MOD(MONTH(TODAY())+IF(Options!$B$2="Northern",0,6),12))&gt;0</f>
        <v>0</v>
      </c>
    </row>
    <row r="70" spans="1:44" x14ac:dyDescent="0.2">
      <c r="A70" s="18"/>
      <c r="B70" s="9" t="s">
        <v>227</v>
      </c>
      <c r="C70" s="10" t="s">
        <v>11</v>
      </c>
      <c r="D70" s="11" t="s">
        <v>3</v>
      </c>
      <c r="E70" s="10" t="s">
        <v>1</v>
      </c>
      <c r="F70" s="8" t="s">
        <v>388</v>
      </c>
      <c r="G70" s="8" t="s">
        <v>388</v>
      </c>
      <c r="H70" s="8" t="s">
        <v>388</v>
      </c>
      <c r="I70" s="8" t="s">
        <v>388</v>
      </c>
      <c r="J70" s="8" t="s">
        <v>388</v>
      </c>
      <c r="K70" s="8" t="s">
        <v>388</v>
      </c>
      <c r="L70" s="8" t="s">
        <v>388</v>
      </c>
      <c r="M70" s="8" t="s">
        <v>388</v>
      </c>
      <c r="N70" s="8"/>
      <c r="O70" s="8"/>
      <c r="P70" s="8"/>
      <c r="Q70" s="8" t="s">
        <v>388</v>
      </c>
      <c r="R70" s="9"/>
      <c r="S70" s="8" t="s">
        <v>388</v>
      </c>
      <c r="T70" s="8" t="s">
        <v>388</v>
      </c>
      <c r="U70" s="8" t="s">
        <v>388</v>
      </c>
      <c r="V70" s="8" t="s">
        <v>388</v>
      </c>
      <c r="W70" s="8" t="s">
        <v>388</v>
      </c>
      <c r="X70" s="8" t="s">
        <v>388</v>
      </c>
      <c r="Y70" s="8" t="s">
        <v>388</v>
      </c>
      <c r="Z70" s="8" t="s">
        <v>388</v>
      </c>
      <c r="AA70" s="8" t="s">
        <v>388</v>
      </c>
      <c r="AB70" s="8" t="s">
        <v>388</v>
      </c>
      <c r="AC70" s="8" t="s">
        <v>388</v>
      </c>
      <c r="AD70" s="8" t="s">
        <v>388</v>
      </c>
      <c r="AE70" s="8" t="s">
        <v>388</v>
      </c>
      <c r="AF70" s="8" t="s">
        <v>388</v>
      </c>
      <c r="AG70" s="8" t="s">
        <v>388</v>
      </c>
      <c r="AH70" s="8" t="s">
        <v>388</v>
      </c>
      <c r="AI70" s="8" t="s">
        <v>388</v>
      </c>
      <c r="AJ70" s="8" t="s">
        <v>388</v>
      </c>
      <c r="AK70" s="8" t="s">
        <v>388</v>
      </c>
      <c r="AL70" s="8" t="s">
        <v>388</v>
      </c>
      <c r="AM70" s="8" t="s">
        <v>388</v>
      </c>
      <c r="AN70" s="8" t="s">
        <v>388</v>
      </c>
      <c r="AO70" s="8" t="s">
        <v>388</v>
      </c>
      <c r="AP70" s="8" t="s">
        <v>388</v>
      </c>
      <c r="AQ70" s="3" t="b">
        <f ca="1">OFFSET($F70,0,MOD(MONTH(TODAY())+IF(Options!$B$2="Northern",0,6)-1,12))&gt;0</f>
        <v>1</v>
      </c>
      <c r="AR70" s="3" t="b">
        <f ca="1">OFFSET($F70,0,MOD(MONTH(TODAY())+IF(Options!$B$2="Northern",0,6),12))&gt;0</f>
        <v>1</v>
      </c>
    </row>
    <row r="71" spans="1:44" x14ac:dyDescent="0.2">
      <c r="A71" s="18"/>
      <c r="B71" s="9" t="s">
        <v>228</v>
      </c>
      <c r="C71" s="10" t="s">
        <v>13</v>
      </c>
      <c r="D71" s="11" t="s">
        <v>324</v>
      </c>
      <c r="E71" s="10" t="s">
        <v>14</v>
      </c>
      <c r="F71" s="8" t="s">
        <v>388</v>
      </c>
      <c r="G71" s="8" t="s">
        <v>388</v>
      </c>
      <c r="H71" s="8" t="s">
        <v>388</v>
      </c>
      <c r="I71" s="8"/>
      <c r="J71" s="8"/>
      <c r="K71" s="8"/>
      <c r="L71" s="8"/>
      <c r="M71" s="8"/>
      <c r="N71" s="8"/>
      <c r="O71" s="8"/>
      <c r="P71" s="8"/>
      <c r="Q71" s="8" t="s">
        <v>388</v>
      </c>
      <c r="R71" s="9"/>
      <c r="S71" s="8" t="s">
        <v>388</v>
      </c>
      <c r="T71" s="8" t="s">
        <v>388</v>
      </c>
      <c r="U71" s="8" t="s">
        <v>388</v>
      </c>
      <c r="V71" s="8" t="s">
        <v>388</v>
      </c>
      <c r="W71" s="8" t="s">
        <v>388</v>
      </c>
      <c r="X71" s="8" t="s">
        <v>388</v>
      </c>
      <c r="Y71" s="8" t="s">
        <v>388</v>
      </c>
      <c r="Z71" s="8" t="s">
        <v>388</v>
      </c>
      <c r="AA71" s="8" t="s">
        <v>388</v>
      </c>
      <c r="AB71" s="8"/>
      <c r="AC71" s="8"/>
      <c r="AD71" s="8"/>
      <c r="AE71" s="8"/>
      <c r="AF71" s="8"/>
      <c r="AG71" s="8"/>
      <c r="AH71" s="8"/>
      <c r="AI71" s="8" t="s">
        <v>388</v>
      </c>
      <c r="AJ71" s="8" t="s">
        <v>388</v>
      </c>
      <c r="AK71" s="8" t="s">
        <v>388</v>
      </c>
      <c r="AL71" s="8" t="s">
        <v>388</v>
      </c>
      <c r="AM71" s="8" t="s">
        <v>388</v>
      </c>
      <c r="AN71" s="8" t="s">
        <v>388</v>
      </c>
      <c r="AO71" s="8" t="s">
        <v>388</v>
      </c>
      <c r="AP71" s="8" t="s">
        <v>388</v>
      </c>
      <c r="AQ71" s="3" t="b">
        <f ca="1">OFFSET($F71,0,MOD(MONTH(TODAY())+IF(Options!$B$2="Northern",0,6)-1,12))&gt;0</f>
        <v>1</v>
      </c>
      <c r="AR71" s="3" t="b">
        <f ca="1">OFFSET($F71,0,MOD(MONTH(TODAY())+IF(Options!$B$2="Northern",0,6),12))&gt;0</f>
        <v>0</v>
      </c>
    </row>
    <row r="72" spans="1:44" x14ac:dyDescent="0.2">
      <c r="A72" s="18"/>
      <c r="B72" s="9" t="s">
        <v>229</v>
      </c>
      <c r="C72" s="10" t="s">
        <v>35</v>
      </c>
      <c r="D72" s="11" t="s">
        <v>3</v>
      </c>
      <c r="E72" s="10" t="s">
        <v>33</v>
      </c>
      <c r="F72" s="8" t="s">
        <v>388</v>
      </c>
      <c r="G72" s="8" t="s">
        <v>388</v>
      </c>
      <c r="H72" s="8" t="s">
        <v>388</v>
      </c>
      <c r="I72" s="8"/>
      <c r="J72" s="8"/>
      <c r="K72" s="8"/>
      <c r="L72" s="8"/>
      <c r="M72" s="8"/>
      <c r="N72" s="8" t="s">
        <v>388</v>
      </c>
      <c r="O72" s="8" t="s">
        <v>388</v>
      </c>
      <c r="P72" s="8" t="s">
        <v>388</v>
      </c>
      <c r="Q72" s="8" t="s">
        <v>388</v>
      </c>
      <c r="R72" s="9"/>
      <c r="S72" s="8" t="s">
        <v>388</v>
      </c>
      <c r="T72" s="8" t="s">
        <v>388</v>
      </c>
      <c r="U72" s="8" t="s">
        <v>388</v>
      </c>
      <c r="V72" s="8" t="s">
        <v>388</v>
      </c>
      <c r="W72" s="8" t="s">
        <v>388</v>
      </c>
      <c r="X72" s="8" t="s">
        <v>388</v>
      </c>
      <c r="Y72" s="8" t="s">
        <v>388</v>
      </c>
      <c r="Z72" s="8" t="s">
        <v>388</v>
      </c>
      <c r="AA72" s="8" t="s">
        <v>388</v>
      </c>
      <c r="AB72" s="8" t="s">
        <v>388</v>
      </c>
      <c r="AC72" s="8" t="s">
        <v>388</v>
      </c>
      <c r="AD72" s="8" t="s">
        <v>388</v>
      </c>
      <c r="AE72" s="8" t="s">
        <v>388</v>
      </c>
      <c r="AF72" s="8" t="s">
        <v>388</v>
      </c>
      <c r="AG72" s="8" t="s">
        <v>388</v>
      </c>
      <c r="AH72" s="8" t="s">
        <v>388</v>
      </c>
      <c r="AI72" s="8" t="s">
        <v>388</v>
      </c>
      <c r="AJ72" s="8" t="s">
        <v>388</v>
      </c>
      <c r="AK72" s="8" t="s">
        <v>388</v>
      </c>
      <c r="AL72" s="8" t="s">
        <v>388</v>
      </c>
      <c r="AM72" s="8" t="s">
        <v>388</v>
      </c>
      <c r="AN72" s="8" t="s">
        <v>388</v>
      </c>
      <c r="AO72" s="8" t="s">
        <v>388</v>
      </c>
      <c r="AP72" s="8" t="s">
        <v>388</v>
      </c>
      <c r="AQ72" s="3" t="b">
        <f ca="1">OFFSET($F72,0,MOD(MONTH(TODAY())+IF(Options!$B$2="Northern",0,6)-1,12))&gt;0</f>
        <v>1</v>
      </c>
      <c r="AR72" s="3" t="b">
        <f ca="1">OFFSET($F72,0,MOD(MONTH(TODAY())+IF(Options!$B$2="Northern",0,6),12))&gt;0</f>
        <v>0</v>
      </c>
    </row>
    <row r="73" spans="1:44" x14ac:dyDescent="0.2">
      <c r="A73" s="18"/>
      <c r="B73" s="9" t="s">
        <v>230</v>
      </c>
      <c r="C73" s="10" t="s">
        <v>18</v>
      </c>
      <c r="D73" s="11" t="s">
        <v>3</v>
      </c>
      <c r="E73" s="10" t="s">
        <v>1</v>
      </c>
      <c r="F73" s="8"/>
      <c r="G73" s="8"/>
      <c r="H73" s="8"/>
      <c r="I73" s="8"/>
      <c r="J73" s="8"/>
      <c r="K73" s="8" t="s">
        <v>388</v>
      </c>
      <c r="L73" s="8" t="s">
        <v>388</v>
      </c>
      <c r="M73" s="8" t="s">
        <v>388</v>
      </c>
      <c r="N73" s="8" t="s">
        <v>388</v>
      </c>
      <c r="O73" s="8"/>
      <c r="P73" s="8"/>
      <c r="Q73" s="8"/>
      <c r="R73" s="9"/>
      <c r="S73" s="8" t="s">
        <v>388</v>
      </c>
      <c r="T73" s="8" t="s">
        <v>388</v>
      </c>
      <c r="U73" s="8" t="s">
        <v>388</v>
      </c>
      <c r="V73" s="8" t="s">
        <v>388</v>
      </c>
      <c r="W73" s="8" t="s">
        <v>388</v>
      </c>
      <c r="X73" s="8" t="s">
        <v>388</v>
      </c>
      <c r="Y73" s="8" t="s">
        <v>388</v>
      </c>
      <c r="Z73" s="8" t="s">
        <v>388</v>
      </c>
      <c r="AA73" s="8" t="s">
        <v>388</v>
      </c>
      <c r="AB73" s="8" t="s">
        <v>388</v>
      </c>
      <c r="AC73" s="8" t="s">
        <v>388</v>
      </c>
      <c r="AD73" s="8" t="s">
        <v>388</v>
      </c>
      <c r="AE73" s="8" t="s">
        <v>388</v>
      </c>
      <c r="AF73" s="8" t="s">
        <v>388</v>
      </c>
      <c r="AG73" s="8" t="s">
        <v>388</v>
      </c>
      <c r="AH73" s="8" t="s">
        <v>388</v>
      </c>
      <c r="AI73" s="8" t="s">
        <v>388</v>
      </c>
      <c r="AJ73" s="8" t="s">
        <v>388</v>
      </c>
      <c r="AK73" s="8" t="s">
        <v>388</v>
      </c>
      <c r="AL73" s="8" t="s">
        <v>388</v>
      </c>
      <c r="AM73" s="8" t="s">
        <v>388</v>
      </c>
      <c r="AN73" s="8" t="s">
        <v>388</v>
      </c>
      <c r="AO73" s="8" t="s">
        <v>388</v>
      </c>
      <c r="AP73" s="8" t="s">
        <v>388</v>
      </c>
      <c r="AQ73" s="3" t="b">
        <f ca="1">OFFSET($F73,0,MOD(MONTH(TODAY())+IF(Options!$B$2="Northern",0,6)-1,12))&gt;0</f>
        <v>0</v>
      </c>
      <c r="AR73" s="3" t="b">
        <f ca="1">OFFSET($F73,0,MOD(MONTH(TODAY())+IF(Options!$B$2="Northern",0,6),12))&gt;0</f>
        <v>0</v>
      </c>
    </row>
    <row r="74" spans="1:44" x14ac:dyDescent="0.2">
      <c r="A74" s="18"/>
      <c r="B74" s="9" t="s">
        <v>231</v>
      </c>
      <c r="C74" s="10" t="s">
        <v>7</v>
      </c>
      <c r="D74" s="11" t="s">
        <v>3</v>
      </c>
      <c r="E74" s="10" t="s">
        <v>1</v>
      </c>
      <c r="F74" s="8"/>
      <c r="G74" s="8"/>
      <c r="H74" s="8"/>
      <c r="I74" s="8" t="s">
        <v>388</v>
      </c>
      <c r="J74" s="8" t="s">
        <v>388</v>
      </c>
      <c r="K74" s="8" t="s">
        <v>388</v>
      </c>
      <c r="L74" s="8" t="s">
        <v>388</v>
      </c>
      <c r="M74" s="8" t="s">
        <v>388</v>
      </c>
      <c r="N74" s="8" t="s">
        <v>388</v>
      </c>
      <c r="O74" s="8"/>
      <c r="P74" s="8"/>
      <c r="Q74" s="8"/>
      <c r="R74" s="9"/>
      <c r="S74" s="8" t="s">
        <v>388</v>
      </c>
      <c r="T74" s="8" t="s">
        <v>388</v>
      </c>
      <c r="U74" s="8" t="s">
        <v>388</v>
      </c>
      <c r="V74" s="8" t="s">
        <v>388</v>
      </c>
      <c r="W74" s="8" t="s">
        <v>388</v>
      </c>
      <c r="X74" s="8" t="s">
        <v>388</v>
      </c>
      <c r="Y74" s="8" t="s">
        <v>388</v>
      </c>
      <c r="Z74" s="8" t="s">
        <v>388</v>
      </c>
      <c r="AA74" s="8" t="s">
        <v>388</v>
      </c>
      <c r="AB74" s="8" t="s">
        <v>388</v>
      </c>
      <c r="AC74" s="8" t="s">
        <v>388</v>
      </c>
      <c r="AD74" s="8" t="s">
        <v>388</v>
      </c>
      <c r="AE74" s="8" t="s">
        <v>388</v>
      </c>
      <c r="AF74" s="8" t="s">
        <v>388</v>
      </c>
      <c r="AG74" s="8" t="s">
        <v>388</v>
      </c>
      <c r="AH74" s="8" t="s">
        <v>388</v>
      </c>
      <c r="AI74" s="8" t="s">
        <v>388</v>
      </c>
      <c r="AJ74" s="8" t="s">
        <v>388</v>
      </c>
      <c r="AK74" s="8" t="s">
        <v>388</v>
      </c>
      <c r="AL74" s="8" t="s">
        <v>388</v>
      </c>
      <c r="AM74" s="8" t="s">
        <v>388</v>
      </c>
      <c r="AN74" s="8" t="s">
        <v>388</v>
      </c>
      <c r="AO74" s="8" t="s">
        <v>388</v>
      </c>
      <c r="AP74" s="8" t="s">
        <v>388</v>
      </c>
      <c r="AQ74" s="3" t="b">
        <f ca="1">OFFSET($F74,0,MOD(MONTH(TODAY())+IF(Options!$B$2="Northern",0,6)-1,12))&gt;0</f>
        <v>0</v>
      </c>
      <c r="AR74" s="3" t="b">
        <f ca="1">OFFSET($F74,0,MOD(MONTH(TODAY())+IF(Options!$B$2="Northern",0,6),12))&gt;0</f>
        <v>1</v>
      </c>
    </row>
    <row r="75" spans="1:44" x14ac:dyDescent="0.2">
      <c r="A75" s="18"/>
      <c r="B75" s="9" t="s">
        <v>232</v>
      </c>
      <c r="C75" s="10" t="s">
        <v>16</v>
      </c>
      <c r="D75" s="11" t="s">
        <v>3</v>
      </c>
      <c r="E75" s="10" t="s">
        <v>2</v>
      </c>
      <c r="F75" s="8"/>
      <c r="G75" s="8"/>
      <c r="H75" s="8"/>
      <c r="I75" s="8"/>
      <c r="J75" s="8"/>
      <c r="K75" s="8"/>
      <c r="L75" s="8" t="s">
        <v>388</v>
      </c>
      <c r="M75" s="8" t="s">
        <v>388</v>
      </c>
      <c r="N75" s="8" t="s">
        <v>388</v>
      </c>
      <c r="O75" s="8"/>
      <c r="P75" s="8"/>
      <c r="Q75" s="8"/>
      <c r="R75" s="9"/>
      <c r="S75" s="8" t="s">
        <v>388</v>
      </c>
      <c r="T75" s="8" t="s">
        <v>388</v>
      </c>
      <c r="U75" s="8" t="s">
        <v>388</v>
      </c>
      <c r="V75" s="8" t="s">
        <v>388</v>
      </c>
      <c r="W75" s="8" t="s">
        <v>388</v>
      </c>
      <c r="X75" s="8" t="s">
        <v>388</v>
      </c>
      <c r="Y75" s="8" t="s">
        <v>388</v>
      </c>
      <c r="Z75" s="8" t="s">
        <v>388</v>
      </c>
      <c r="AA75" s="8" t="s">
        <v>388</v>
      </c>
      <c r="AB75" s="8" t="s">
        <v>388</v>
      </c>
      <c r="AC75" s="8" t="s">
        <v>388</v>
      </c>
      <c r="AD75" s="8" t="s">
        <v>388</v>
      </c>
      <c r="AE75" s="8" t="s">
        <v>388</v>
      </c>
      <c r="AF75" s="8" t="s">
        <v>388</v>
      </c>
      <c r="AG75" s="8" t="s">
        <v>388</v>
      </c>
      <c r="AH75" s="8" t="s">
        <v>388</v>
      </c>
      <c r="AI75" s="8" t="s">
        <v>388</v>
      </c>
      <c r="AJ75" s="8" t="s">
        <v>388</v>
      </c>
      <c r="AK75" s="8" t="s">
        <v>388</v>
      </c>
      <c r="AL75" s="8" t="s">
        <v>388</v>
      </c>
      <c r="AM75" s="8" t="s">
        <v>388</v>
      </c>
      <c r="AN75" s="8" t="s">
        <v>388</v>
      </c>
      <c r="AO75" s="8" t="s">
        <v>388</v>
      </c>
      <c r="AP75" s="8" t="s">
        <v>388</v>
      </c>
      <c r="AQ75" s="3" t="b">
        <f ca="1">OFFSET($F75,0,MOD(MONTH(TODAY())+IF(Options!$B$2="Northern",0,6)-1,12))&gt;0</f>
        <v>0</v>
      </c>
      <c r="AR75" s="3" t="b">
        <f ca="1">OFFSET($F75,0,MOD(MONTH(TODAY())+IF(Options!$B$2="Northern",0,6),12))&gt;0</f>
        <v>0</v>
      </c>
    </row>
    <row r="76" spans="1:44" x14ac:dyDescent="0.2">
      <c r="A76" s="18"/>
      <c r="B76" s="9" t="s">
        <v>233</v>
      </c>
      <c r="C76" s="10" t="s">
        <v>19</v>
      </c>
      <c r="D76" s="11" t="s">
        <v>3</v>
      </c>
      <c r="E76" s="10" t="s">
        <v>5</v>
      </c>
      <c r="F76" s="8"/>
      <c r="G76" s="8"/>
      <c r="H76" s="8" t="s">
        <v>388</v>
      </c>
      <c r="I76" s="8" t="s">
        <v>388</v>
      </c>
      <c r="J76" s="8" t="s">
        <v>388</v>
      </c>
      <c r="K76" s="8" t="s">
        <v>388</v>
      </c>
      <c r="L76" s="8" t="s">
        <v>388</v>
      </c>
      <c r="M76" s="8"/>
      <c r="N76" s="8"/>
      <c r="O76" s="8"/>
      <c r="P76" s="8"/>
      <c r="Q76" s="8"/>
      <c r="R76" s="9"/>
      <c r="S76" s="8" t="s">
        <v>388</v>
      </c>
      <c r="T76" s="8" t="s">
        <v>388</v>
      </c>
      <c r="U76" s="8" t="s">
        <v>388</v>
      </c>
      <c r="V76" s="8" t="s">
        <v>388</v>
      </c>
      <c r="W76" s="8" t="s">
        <v>388</v>
      </c>
      <c r="X76" s="8" t="s">
        <v>388</v>
      </c>
      <c r="Y76" s="8" t="s">
        <v>388</v>
      </c>
      <c r="Z76" s="8" t="s">
        <v>388</v>
      </c>
      <c r="AA76" s="8" t="s">
        <v>388</v>
      </c>
      <c r="AB76" s="8" t="s">
        <v>388</v>
      </c>
      <c r="AC76" s="8" t="s">
        <v>388</v>
      </c>
      <c r="AD76" s="8" t="s">
        <v>388</v>
      </c>
      <c r="AE76" s="8" t="s">
        <v>388</v>
      </c>
      <c r="AF76" s="8" t="s">
        <v>388</v>
      </c>
      <c r="AG76" s="8" t="s">
        <v>388</v>
      </c>
      <c r="AH76" s="8" t="s">
        <v>388</v>
      </c>
      <c r="AI76" s="8" t="s">
        <v>388</v>
      </c>
      <c r="AJ76" s="8" t="s">
        <v>388</v>
      </c>
      <c r="AK76" s="8" t="s">
        <v>388</v>
      </c>
      <c r="AL76" s="8" t="s">
        <v>388</v>
      </c>
      <c r="AM76" s="8" t="s">
        <v>388</v>
      </c>
      <c r="AN76" s="8" t="s">
        <v>388</v>
      </c>
      <c r="AO76" s="8" t="s">
        <v>388</v>
      </c>
      <c r="AP76" s="8" t="s">
        <v>388</v>
      </c>
      <c r="AQ76" s="3" t="b">
        <f ca="1">OFFSET($F76,0,MOD(MONTH(TODAY())+IF(Options!$B$2="Northern",0,6)-1,12))&gt;0</f>
        <v>1</v>
      </c>
      <c r="AR76" s="3" t="b">
        <f ca="1">OFFSET($F76,0,MOD(MONTH(TODAY())+IF(Options!$B$2="Northern",0,6),12))&gt;0</f>
        <v>1</v>
      </c>
    </row>
    <row r="77" spans="1:44" x14ac:dyDescent="0.2">
      <c r="A77" s="18"/>
      <c r="B77" s="9" t="s">
        <v>234</v>
      </c>
      <c r="C77" s="10" t="s">
        <v>17</v>
      </c>
      <c r="D77" s="11" t="s">
        <v>3</v>
      </c>
      <c r="E77" s="10" t="s">
        <v>2</v>
      </c>
      <c r="F77" s="8"/>
      <c r="G77" s="8"/>
      <c r="H77" s="8"/>
      <c r="I77" s="8"/>
      <c r="J77" s="8"/>
      <c r="K77" s="8" t="s">
        <v>388</v>
      </c>
      <c r="L77" s="8" t="s">
        <v>388</v>
      </c>
      <c r="M77" s="8" t="s">
        <v>388</v>
      </c>
      <c r="N77" s="8" t="s">
        <v>388</v>
      </c>
      <c r="O77" s="8" t="s">
        <v>388</v>
      </c>
      <c r="P77" s="8"/>
      <c r="Q77" s="8"/>
      <c r="R77" s="9"/>
      <c r="S77" s="8" t="s">
        <v>388</v>
      </c>
      <c r="T77" s="8" t="s">
        <v>388</v>
      </c>
      <c r="U77" s="8" t="s">
        <v>388</v>
      </c>
      <c r="V77" s="8" t="s">
        <v>388</v>
      </c>
      <c r="W77" s="8" t="s">
        <v>388</v>
      </c>
      <c r="X77" s="8" t="s">
        <v>388</v>
      </c>
      <c r="Y77" s="8" t="s">
        <v>388</v>
      </c>
      <c r="Z77" s="8" t="s">
        <v>388</v>
      </c>
      <c r="AA77" s="8" t="s">
        <v>388</v>
      </c>
      <c r="AB77" s="8" t="s">
        <v>388</v>
      </c>
      <c r="AC77" s="8" t="s">
        <v>388</v>
      </c>
      <c r="AD77" s="8" t="s">
        <v>388</v>
      </c>
      <c r="AE77" s="8" t="s">
        <v>388</v>
      </c>
      <c r="AF77" s="8" t="s">
        <v>388</v>
      </c>
      <c r="AG77" s="8" t="s">
        <v>388</v>
      </c>
      <c r="AH77" s="8" t="s">
        <v>388</v>
      </c>
      <c r="AI77" s="8" t="s">
        <v>388</v>
      </c>
      <c r="AJ77" s="8" t="s">
        <v>388</v>
      </c>
      <c r="AK77" s="8" t="s">
        <v>388</v>
      </c>
      <c r="AL77" s="8" t="s">
        <v>388</v>
      </c>
      <c r="AM77" s="8" t="s">
        <v>388</v>
      </c>
      <c r="AN77" s="8" t="s">
        <v>388</v>
      </c>
      <c r="AO77" s="8" t="s">
        <v>388</v>
      </c>
      <c r="AP77" s="8" t="s">
        <v>388</v>
      </c>
      <c r="AQ77" s="3" t="b">
        <f ca="1">OFFSET($F77,0,MOD(MONTH(TODAY())+IF(Options!$B$2="Northern",0,6)-1,12))&gt;0</f>
        <v>0</v>
      </c>
      <c r="AR77" s="3" t="b">
        <f ca="1">OFFSET($F77,0,MOD(MONTH(TODAY())+IF(Options!$B$2="Northern",0,6),12))&gt;0</f>
        <v>0</v>
      </c>
    </row>
    <row r="78" spans="1:44" x14ac:dyDescent="0.2">
      <c r="A78" s="18"/>
      <c r="B78" s="9" t="s">
        <v>235</v>
      </c>
      <c r="C78" s="10" t="s">
        <v>25</v>
      </c>
      <c r="D78" s="11" t="s">
        <v>3</v>
      </c>
      <c r="E78" s="10" t="s">
        <v>26</v>
      </c>
      <c r="F78" s="8" t="s">
        <v>388</v>
      </c>
      <c r="G78" s="8" t="s">
        <v>388</v>
      </c>
      <c r="H78" s="8" t="s">
        <v>388</v>
      </c>
      <c r="I78" s="8" t="s">
        <v>388</v>
      </c>
      <c r="J78" s="8"/>
      <c r="K78" s="8"/>
      <c r="L78" s="8"/>
      <c r="M78" s="8"/>
      <c r="N78" s="8"/>
      <c r="O78" s="8"/>
      <c r="P78" s="8" t="s">
        <v>388</v>
      </c>
      <c r="Q78" s="8" t="s">
        <v>388</v>
      </c>
      <c r="R78" s="9"/>
      <c r="S78" s="8" t="s">
        <v>388</v>
      </c>
      <c r="T78" s="8" t="s">
        <v>388</v>
      </c>
      <c r="U78" s="8" t="s">
        <v>388</v>
      </c>
      <c r="V78" s="8" t="s">
        <v>388</v>
      </c>
      <c r="W78" s="8" t="s">
        <v>388</v>
      </c>
      <c r="X78" s="8" t="s">
        <v>388</v>
      </c>
      <c r="Y78" s="8" t="s">
        <v>388</v>
      </c>
      <c r="Z78" s="8" t="s">
        <v>388</v>
      </c>
      <c r="AA78" s="8" t="s">
        <v>388</v>
      </c>
      <c r="AB78" s="8" t="s">
        <v>388</v>
      </c>
      <c r="AC78" s="8" t="s">
        <v>388</v>
      </c>
      <c r="AD78" s="8" t="s">
        <v>388</v>
      </c>
      <c r="AE78" s="8" t="s">
        <v>388</v>
      </c>
      <c r="AF78" s="8" t="s">
        <v>388</v>
      </c>
      <c r="AG78" s="8" t="s">
        <v>388</v>
      </c>
      <c r="AH78" s="8" t="s">
        <v>388</v>
      </c>
      <c r="AI78" s="8" t="s">
        <v>388</v>
      </c>
      <c r="AJ78" s="8" t="s">
        <v>388</v>
      </c>
      <c r="AK78" s="8" t="s">
        <v>388</v>
      </c>
      <c r="AL78" s="8" t="s">
        <v>388</v>
      </c>
      <c r="AM78" s="8" t="s">
        <v>388</v>
      </c>
      <c r="AN78" s="8" t="s">
        <v>388</v>
      </c>
      <c r="AO78" s="8" t="s">
        <v>388</v>
      </c>
      <c r="AP78" s="8" t="s">
        <v>388</v>
      </c>
      <c r="AQ78" s="3" t="b">
        <f ca="1">OFFSET($F78,0,MOD(MONTH(TODAY())+IF(Options!$B$2="Northern",0,6)-1,12))&gt;0</f>
        <v>1</v>
      </c>
      <c r="AR78" s="3" t="b">
        <f ca="1">OFFSET($F78,0,MOD(MONTH(TODAY())+IF(Options!$B$2="Northern",0,6),12))&gt;0</f>
        <v>1</v>
      </c>
    </row>
    <row r="79" spans="1:44" x14ac:dyDescent="0.2">
      <c r="A79" s="18"/>
      <c r="B79" s="9" t="s">
        <v>236</v>
      </c>
      <c r="C79" s="10" t="s">
        <v>18</v>
      </c>
      <c r="D79" s="11" t="s">
        <v>3</v>
      </c>
      <c r="E79" s="10" t="s">
        <v>1</v>
      </c>
      <c r="F79" s="8"/>
      <c r="G79" s="8"/>
      <c r="H79" s="8"/>
      <c r="I79" s="8"/>
      <c r="J79" s="8"/>
      <c r="K79" s="8" t="s">
        <v>388</v>
      </c>
      <c r="L79" s="8" t="s">
        <v>388</v>
      </c>
      <c r="M79" s="8" t="s">
        <v>388</v>
      </c>
      <c r="N79" s="8" t="s">
        <v>388</v>
      </c>
      <c r="O79" s="8"/>
      <c r="P79" s="8"/>
      <c r="Q79" s="8"/>
      <c r="R79" s="9"/>
      <c r="S79" s="8" t="s">
        <v>388</v>
      </c>
      <c r="T79" s="8" t="s">
        <v>388</v>
      </c>
      <c r="U79" s="8" t="s">
        <v>388</v>
      </c>
      <c r="V79" s="8" t="s">
        <v>388</v>
      </c>
      <c r="W79" s="8" t="s">
        <v>388</v>
      </c>
      <c r="X79" s="8" t="s">
        <v>388</v>
      </c>
      <c r="Y79" s="8" t="s">
        <v>388</v>
      </c>
      <c r="Z79" s="8" t="s">
        <v>388</v>
      </c>
      <c r="AA79" s="8" t="s">
        <v>388</v>
      </c>
      <c r="AB79" s="8" t="s">
        <v>388</v>
      </c>
      <c r="AC79" s="8" t="s">
        <v>388</v>
      </c>
      <c r="AD79" s="8" t="s">
        <v>388</v>
      </c>
      <c r="AE79" s="8" t="s">
        <v>388</v>
      </c>
      <c r="AF79" s="8" t="s">
        <v>388</v>
      </c>
      <c r="AG79" s="8" t="s">
        <v>388</v>
      </c>
      <c r="AH79" s="8" t="s">
        <v>388</v>
      </c>
      <c r="AI79" s="8" t="s">
        <v>388</v>
      </c>
      <c r="AJ79" s="8" t="s">
        <v>388</v>
      </c>
      <c r="AK79" s="8" t="s">
        <v>388</v>
      </c>
      <c r="AL79" s="8" t="s">
        <v>388</v>
      </c>
      <c r="AM79" s="8" t="s">
        <v>388</v>
      </c>
      <c r="AN79" s="8" t="s">
        <v>388</v>
      </c>
      <c r="AO79" s="8" t="s">
        <v>388</v>
      </c>
      <c r="AP79" s="8" t="s">
        <v>388</v>
      </c>
      <c r="AQ79" s="3" t="b">
        <f ca="1">OFFSET($F79,0,MOD(MONTH(TODAY())+IF(Options!$B$2="Northern",0,6)-1,12))&gt;0</f>
        <v>0</v>
      </c>
      <c r="AR79" s="3" t="b">
        <f ca="1">OFFSET($F79,0,MOD(MONTH(TODAY())+IF(Options!$B$2="Northern",0,6),12))&gt;0</f>
        <v>0</v>
      </c>
    </row>
    <row r="80" spans="1:44" x14ac:dyDescent="0.2">
      <c r="A80" s="18"/>
      <c r="B80" s="9" t="s">
        <v>237</v>
      </c>
      <c r="C80" s="10" t="s">
        <v>31</v>
      </c>
      <c r="D80" s="11" t="s">
        <v>3</v>
      </c>
      <c r="E80" s="10" t="s">
        <v>2</v>
      </c>
      <c r="F80" s="8" t="s">
        <v>388</v>
      </c>
      <c r="G80" s="8" t="s">
        <v>388</v>
      </c>
      <c r="H80" s="8" t="s">
        <v>388</v>
      </c>
      <c r="I80" s="8"/>
      <c r="J80" s="8"/>
      <c r="K80" s="8"/>
      <c r="L80" s="8"/>
      <c r="M80" s="8"/>
      <c r="N80" s="8"/>
      <c r="O80" s="8" t="s">
        <v>388</v>
      </c>
      <c r="P80" s="8" t="s">
        <v>388</v>
      </c>
      <c r="Q80" s="8" t="s">
        <v>388</v>
      </c>
      <c r="R80" s="9"/>
      <c r="S80" s="8" t="s">
        <v>388</v>
      </c>
      <c r="T80" s="8" t="s">
        <v>388</v>
      </c>
      <c r="U80" s="8" t="s">
        <v>388</v>
      </c>
      <c r="V80" s="8" t="s">
        <v>388</v>
      </c>
      <c r="W80" s="8" t="s">
        <v>388</v>
      </c>
      <c r="X80" s="8" t="s">
        <v>388</v>
      </c>
      <c r="Y80" s="8" t="s">
        <v>388</v>
      </c>
      <c r="Z80" s="8" t="s">
        <v>388</v>
      </c>
      <c r="AA80" s="8" t="s">
        <v>388</v>
      </c>
      <c r="AB80" s="8" t="s">
        <v>388</v>
      </c>
      <c r="AC80" s="8" t="s">
        <v>388</v>
      </c>
      <c r="AD80" s="8" t="s">
        <v>388</v>
      </c>
      <c r="AE80" s="8" t="s">
        <v>388</v>
      </c>
      <c r="AF80" s="8" t="s">
        <v>388</v>
      </c>
      <c r="AG80" s="8" t="s">
        <v>388</v>
      </c>
      <c r="AH80" s="8" t="s">
        <v>388</v>
      </c>
      <c r="AI80" s="8" t="s">
        <v>388</v>
      </c>
      <c r="AJ80" s="8" t="s">
        <v>388</v>
      </c>
      <c r="AK80" s="8" t="s">
        <v>388</v>
      </c>
      <c r="AL80" s="8" t="s">
        <v>388</v>
      </c>
      <c r="AM80" s="8" t="s">
        <v>388</v>
      </c>
      <c r="AN80" s="8" t="s">
        <v>388</v>
      </c>
      <c r="AO80" s="8" t="s">
        <v>388</v>
      </c>
      <c r="AP80" s="8" t="s">
        <v>388</v>
      </c>
      <c r="AQ80" s="3" t="b">
        <f ca="1">OFFSET($F80,0,MOD(MONTH(TODAY())+IF(Options!$B$2="Northern",0,6)-1,12))&gt;0</f>
        <v>1</v>
      </c>
      <c r="AR80" s="3" t="b">
        <f ca="1">OFFSET($F80,0,MOD(MONTH(TODAY())+IF(Options!$B$2="Northern",0,6),12))&gt;0</f>
        <v>0</v>
      </c>
    </row>
    <row r="81" spans="1:44" x14ac:dyDescent="0.2">
      <c r="A81" s="18"/>
      <c r="B81" s="9" t="s">
        <v>238</v>
      </c>
      <c r="C81" s="10" t="s">
        <v>654</v>
      </c>
      <c r="D81" s="11" t="s">
        <v>3</v>
      </c>
      <c r="E81" s="10" t="s">
        <v>1</v>
      </c>
      <c r="F81" s="8"/>
      <c r="G81" s="8"/>
      <c r="H81" s="8"/>
      <c r="I81" s="8" t="s">
        <v>388</v>
      </c>
      <c r="J81" s="8" t="s">
        <v>388</v>
      </c>
      <c r="K81" s="8" t="s">
        <v>388</v>
      </c>
      <c r="L81" s="8" t="s">
        <v>388</v>
      </c>
      <c r="M81" s="8" t="s">
        <v>388</v>
      </c>
      <c r="N81" s="8" t="s">
        <v>388</v>
      </c>
      <c r="O81" s="8" t="s">
        <v>388</v>
      </c>
      <c r="P81" s="8" t="s">
        <v>388</v>
      </c>
      <c r="Q81" s="8"/>
      <c r="R81" s="9"/>
      <c r="S81" s="8" t="s">
        <v>388</v>
      </c>
      <c r="T81" s="8" t="s">
        <v>388</v>
      </c>
      <c r="U81" s="8" t="s">
        <v>388</v>
      </c>
      <c r="V81" s="8" t="s">
        <v>388</v>
      </c>
      <c r="W81" s="8" t="s">
        <v>388</v>
      </c>
      <c r="X81" s="8" t="s">
        <v>388</v>
      </c>
      <c r="Y81" s="8" t="s">
        <v>388</v>
      </c>
      <c r="Z81" s="8" t="s">
        <v>388</v>
      </c>
      <c r="AA81" s="8" t="s">
        <v>388</v>
      </c>
      <c r="AB81" s="8" t="s">
        <v>388</v>
      </c>
      <c r="AC81" s="8" t="s">
        <v>388</v>
      </c>
      <c r="AD81" s="8" t="s">
        <v>388</v>
      </c>
      <c r="AE81" s="8" t="s">
        <v>388</v>
      </c>
      <c r="AF81" s="8" t="s">
        <v>388</v>
      </c>
      <c r="AG81" s="8" t="s">
        <v>388</v>
      </c>
      <c r="AH81" s="8" t="s">
        <v>388</v>
      </c>
      <c r="AI81" s="8" t="s">
        <v>388</v>
      </c>
      <c r="AJ81" s="8" t="s">
        <v>388</v>
      </c>
      <c r="AK81" s="8" t="s">
        <v>388</v>
      </c>
      <c r="AL81" s="8" t="s">
        <v>388</v>
      </c>
      <c r="AM81" s="8" t="s">
        <v>388</v>
      </c>
      <c r="AN81" s="8" t="s">
        <v>388</v>
      </c>
      <c r="AO81" s="8" t="s">
        <v>388</v>
      </c>
      <c r="AP81" s="8" t="s">
        <v>388</v>
      </c>
      <c r="AQ81" s="3" t="b">
        <f ca="1">OFFSET($F81,0,MOD(MONTH(TODAY())+IF(Options!$B$2="Northern",0,6)-1,12))&gt;0</f>
        <v>0</v>
      </c>
      <c r="AR81" s="3" t="b">
        <f ca="1">OFFSET($F81,0,MOD(MONTH(TODAY())+IF(Options!$B$2="Northern",0,6),12))&gt;0</f>
        <v>1</v>
      </c>
    </row>
  </sheetData>
  <sortState xmlns:xlrd2="http://schemas.microsoft.com/office/spreadsheetml/2017/richdata2" ref="B2:E81">
    <sortCondition ref="B81"/>
  </sortState>
  <conditionalFormatting sqref="D2:D81">
    <cfRule type="expression" dxfId="31" priority="2" stopIfTrue="1">
      <formula>AND($AQ2,OFFSET(D2,0,15+HOUR(NOW()))&gt;0)</formula>
    </cfRule>
    <cfRule type="expression" dxfId="30" priority="6" stopIfTrue="1">
      <formula>$AQ2</formula>
    </cfRule>
  </conditionalFormatting>
  <conditionalFormatting sqref="S2:AP81">
    <cfRule type="expression" dxfId="29" priority="4">
      <formula>COLUMN(S2)=HOUR(NOW())+19</formula>
    </cfRule>
  </conditionalFormatting>
  <conditionalFormatting sqref="A2:AP81">
    <cfRule type="expression" dxfId="28" priority="1" stopIfTrue="1">
      <formula>LEN($A2)&gt;0</formula>
    </cfRule>
  </conditionalFormatting>
  <conditionalFormatting sqref="F2:AP81">
    <cfRule type="cellIs" dxfId="27" priority="3" operator="equal">
      <formula>"•"</formula>
    </cfRule>
  </conditionalFormatting>
  <conditionalFormatting sqref="B2:E81">
    <cfRule type="expression" dxfId="26" priority="7" stopIfTrue="1">
      <formula>AND($AQ2,NOT($AR2))</formula>
    </cfRule>
    <cfRule type="expression" dxfId="25" priority="8">
      <formula>$AQ2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E8AE0C0B-C3B6-4CE4-99CA-315EB4EDFB55}">
            <xm:f>COLUMN(F2)=MOD(MONTH(TODAY())+IF(Options!$B$2="Northern",0,6)-1,12)+6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</border>
            </x14:dxf>
          </x14:cfRule>
          <xm:sqref>F2:Q81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5EAF-52D3-4B0B-B651-AE803E5099B6}">
  <sheetPr>
    <tabColor rgb="FFFFFF99"/>
  </sheetPr>
  <dimension ref="A1:C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15" customWidth="1"/>
    <col min="2" max="2" width="16.625" style="1" customWidth="1"/>
    <col min="3" max="3" width="18.5" style="1" customWidth="1"/>
    <col min="4" max="16384" width="9" style="1"/>
  </cols>
  <sheetData>
    <row r="1" spans="1:3" x14ac:dyDescent="0.2">
      <c r="A1" s="62" t="s">
        <v>328</v>
      </c>
      <c r="B1" s="63" t="s">
        <v>86</v>
      </c>
      <c r="C1" s="63" t="s">
        <v>367</v>
      </c>
    </row>
    <row r="2" spans="1:3" x14ac:dyDescent="0.2">
      <c r="A2" s="18"/>
      <c r="B2" s="9" t="s">
        <v>150</v>
      </c>
      <c r="C2" s="23"/>
    </row>
    <row r="3" spans="1:3" x14ac:dyDescent="0.2">
      <c r="A3" s="18"/>
      <c r="B3" s="9" t="s">
        <v>136</v>
      </c>
      <c r="C3" s="23"/>
    </row>
    <row r="4" spans="1:3" x14ac:dyDescent="0.2">
      <c r="A4" s="18"/>
      <c r="B4" s="9" t="s">
        <v>137</v>
      </c>
      <c r="C4" s="23"/>
    </row>
    <row r="5" spans="1:3" x14ac:dyDescent="0.2">
      <c r="A5" s="27"/>
      <c r="B5" s="24" t="s">
        <v>87</v>
      </c>
      <c r="C5" s="73" t="s">
        <v>368</v>
      </c>
    </row>
    <row r="6" spans="1:3" x14ac:dyDescent="0.2">
      <c r="A6" s="27"/>
      <c r="B6" s="24" t="s">
        <v>89</v>
      </c>
      <c r="C6" s="74"/>
    </row>
    <row r="7" spans="1:3" x14ac:dyDescent="0.2">
      <c r="A7" s="27"/>
      <c r="B7" s="24" t="s">
        <v>88</v>
      </c>
      <c r="C7" s="75"/>
    </row>
    <row r="8" spans="1:3" x14ac:dyDescent="0.2">
      <c r="A8" s="18"/>
      <c r="B8" s="9" t="s">
        <v>144</v>
      </c>
      <c r="C8" s="23"/>
    </row>
    <row r="9" spans="1:3" x14ac:dyDescent="0.2">
      <c r="A9" s="18"/>
      <c r="B9" s="9" t="s">
        <v>139</v>
      </c>
      <c r="C9" s="23"/>
    </row>
    <row r="10" spans="1:3" x14ac:dyDescent="0.2">
      <c r="A10" s="28"/>
      <c r="B10" s="25" t="s">
        <v>90</v>
      </c>
      <c r="C10" s="76" t="s">
        <v>370</v>
      </c>
    </row>
    <row r="11" spans="1:3" x14ac:dyDescent="0.2">
      <c r="A11" s="28"/>
      <c r="B11" s="25" t="s">
        <v>91</v>
      </c>
      <c r="C11" s="78"/>
    </row>
    <row r="12" spans="1:3" x14ac:dyDescent="0.2">
      <c r="A12" s="18"/>
      <c r="B12" s="9" t="s">
        <v>141</v>
      </c>
      <c r="C12" s="23"/>
    </row>
    <row r="13" spans="1:3" x14ac:dyDescent="0.2">
      <c r="A13" s="29"/>
      <c r="B13" s="26" t="s">
        <v>153</v>
      </c>
      <c r="C13" s="79" t="s">
        <v>369</v>
      </c>
    </row>
    <row r="14" spans="1:3" x14ac:dyDescent="0.2">
      <c r="A14" s="29"/>
      <c r="B14" s="26" t="s">
        <v>154</v>
      </c>
      <c r="C14" s="80"/>
    </row>
    <row r="15" spans="1:3" x14ac:dyDescent="0.2">
      <c r="A15" s="29"/>
      <c r="B15" s="26" t="s">
        <v>152</v>
      </c>
      <c r="C15" s="80"/>
    </row>
    <row r="16" spans="1:3" x14ac:dyDescent="0.2">
      <c r="A16" s="29"/>
      <c r="B16" s="26" t="s">
        <v>155</v>
      </c>
      <c r="C16" s="81"/>
    </row>
    <row r="17" spans="1:3" x14ac:dyDescent="0.2">
      <c r="A17" s="18"/>
      <c r="B17" s="9" t="s">
        <v>138</v>
      </c>
      <c r="C17" s="23"/>
    </row>
    <row r="18" spans="1:3" x14ac:dyDescent="0.2">
      <c r="A18" s="27"/>
      <c r="B18" s="24" t="s">
        <v>113</v>
      </c>
      <c r="C18" s="73" t="s">
        <v>374</v>
      </c>
    </row>
    <row r="19" spans="1:3" x14ac:dyDescent="0.2">
      <c r="A19" s="27"/>
      <c r="B19" s="24" t="s">
        <v>112</v>
      </c>
      <c r="C19" s="75"/>
    </row>
    <row r="20" spans="1:3" x14ac:dyDescent="0.2">
      <c r="A20" s="28"/>
      <c r="B20" s="25" t="s">
        <v>95</v>
      </c>
      <c r="C20" s="76" t="s">
        <v>371</v>
      </c>
    </row>
    <row r="21" spans="1:3" x14ac:dyDescent="0.2">
      <c r="A21" s="28"/>
      <c r="B21" s="25" t="s">
        <v>96</v>
      </c>
      <c r="C21" s="78"/>
    </row>
    <row r="22" spans="1:3" x14ac:dyDescent="0.2">
      <c r="A22" s="18"/>
      <c r="B22" s="9" t="s">
        <v>140</v>
      </c>
      <c r="C22" s="23"/>
    </row>
    <row r="23" spans="1:3" x14ac:dyDescent="0.2">
      <c r="A23" s="29"/>
      <c r="B23" s="26" t="s">
        <v>118</v>
      </c>
      <c r="C23" s="79" t="s">
        <v>375</v>
      </c>
    </row>
    <row r="24" spans="1:3" x14ac:dyDescent="0.2">
      <c r="A24" s="29"/>
      <c r="B24" s="26" t="s">
        <v>117</v>
      </c>
      <c r="C24" s="80"/>
    </row>
    <row r="25" spans="1:3" x14ac:dyDescent="0.2">
      <c r="A25" s="29"/>
      <c r="B25" s="26" t="s">
        <v>119</v>
      </c>
      <c r="C25" s="80"/>
    </row>
    <row r="26" spans="1:3" x14ac:dyDescent="0.2">
      <c r="A26" s="29"/>
      <c r="B26" s="26" t="s">
        <v>116</v>
      </c>
      <c r="C26" s="80"/>
    </row>
    <row r="27" spans="1:3" x14ac:dyDescent="0.2">
      <c r="A27" s="29"/>
      <c r="B27" s="26" t="s">
        <v>120</v>
      </c>
      <c r="C27" s="80"/>
    </row>
    <row r="28" spans="1:3" x14ac:dyDescent="0.2">
      <c r="A28" s="29"/>
      <c r="B28" s="26" t="s">
        <v>159</v>
      </c>
      <c r="C28" s="81"/>
    </row>
    <row r="29" spans="1:3" x14ac:dyDescent="0.2">
      <c r="A29" s="18"/>
      <c r="B29" s="9" t="s">
        <v>147</v>
      </c>
      <c r="C29" s="23"/>
    </row>
    <row r="30" spans="1:3" x14ac:dyDescent="0.2">
      <c r="A30" s="18"/>
      <c r="B30" s="9" t="s">
        <v>149</v>
      </c>
      <c r="C30" s="23"/>
    </row>
    <row r="31" spans="1:3" x14ac:dyDescent="0.2">
      <c r="A31" s="27"/>
      <c r="B31" s="24" t="s">
        <v>97</v>
      </c>
      <c r="C31" s="73" t="s">
        <v>372</v>
      </c>
    </row>
    <row r="32" spans="1:3" x14ac:dyDescent="0.2">
      <c r="A32" s="27"/>
      <c r="B32" s="24" t="s">
        <v>99</v>
      </c>
      <c r="C32" s="74"/>
    </row>
    <row r="33" spans="1:3" x14ac:dyDescent="0.2">
      <c r="A33" s="27"/>
      <c r="B33" s="24" t="s">
        <v>98</v>
      </c>
      <c r="C33" s="75"/>
    </row>
    <row r="34" spans="1:3" x14ac:dyDescent="0.2">
      <c r="A34" s="18"/>
      <c r="B34" s="9" t="s">
        <v>151</v>
      </c>
      <c r="C34" s="23"/>
    </row>
    <row r="35" spans="1:3" x14ac:dyDescent="0.2">
      <c r="A35" s="28"/>
      <c r="B35" s="25" t="s">
        <v>102</v>
      </c>
      <c r="C35" s="76" t="s">
        <v>373</v>
      </c>
    </row>
    <row r="36" spans="1:3" x14ac:dyDescent="0.2">
      <c r="A36" s="28"/>
      <c r="B36" s="25" t="s">
        <v>103</v>
      </c>
      <c r="C36" s="78"/>
    </row>
    <row r="37" spans="1:3" x14ac:dyDescent="0.2">
      <c r="A37" s="29"/>
      <c r="B37" s="26" t="s">
        <v>92</v>
      </c>
      <c r="C37" s="79" t="s">
        <v>376</v>
      </c>
    </row>
    <row r="38" spans="1:3" x14ac:dyDescent="0.2">
      <c r="A38" s="29"/>
      <c r="B38" s="26" t="s">
        <v>94</v>
      </c>
      <c r="C38" s="80"/>
    </row>
    <row r="39" spans="1:3" x14ac:dyDescent="0.2">
      <c r="A39" s="29"/>
      <c r="B39" s="26" t="s">
        <v>93</v>
      </c>
      <c r="C39" s="81"/>
    </row>
    <row r="40" spans="1:3" x14ac:dyDescent="0.2">
      <c r="A40" s="27"/>
      <c r="B40" s="24" t="s">
        <v>146</v>
      </c>
      <c r="C40" s="73" t="s">
        <v>1104</v>
      </c>
    </row>
    <row r="41" spans="1:3" x14ac:dyDescent="0.2">
      <c r="A41" s="27"/>
      <c r="B41" s="24" t="s">
        <v>145</v>
      </c>
      <c r="C41" s="75"/>
    </row>
    <row r="42" spans="1:3" x14ac:dyDescent="0.2">
      <c r="A42" s="18"/>
      <c r="B42" s="9" t="s">
        <v>148</v>
      </c>
      <c r="C42" s="23"/>
    </row>
    <row r="43" spans="1:3" x14ac:dyDescent="0.2">
      <c r="A43" s="28"/>
      <c r="B43" s="25" t="s">
        <v>100</v>
      </c>
      <c r="C43" s="76" t="s">
        <v>377</v>
      </c>
    </row>
    <row r="44" spans="1:3" x14ac:dyDescent="0.2">
      <c r="A44" s="28"/>
      <c r="B44" s="25" t="s">
        <v>101</v>
      </c>
      <c r="C44" s="78"/>
    </row>
    <row r="45" spans="1:3" x14ac:dyDescent="0.2">
      <c r="A45" s="29"/>
      <c r="B45" s="26" t="s">
        <v>104</v>
      </c>
      <c r="C45" s="79" t="s">
        <v>379</v>
      </c>
    </row>
    <row r="46" spans="1:3" x14ac:dyDescent="0.2">
      <c r="A46" s="29"/>
      <c r="B46" s="26" t="s">
        <v>105</v>
      </c>
      <c r="C46" s="81"/>
    </row>
    <row r="47" spans="1:3" x14ac:dyDescent="0.2">
      <c r="A47" s="27"/>
      <c r="B47" s="24" t="s">
        <v>106</v>
      </c>
      <c r="C47" s="73" t="s">
        <v>380</v>
      </c>
    </row>
    <row r="48" spans="1:3" x14ac:dyDescent="0.2">
      <c r="A48" s="27"/>
      <c r="B48" s="24" t="s">
        <v>108</v>
      </c>
      <c r="C48" s="74"/>
    </row>
    <row r="49" spans="1:3" x14ac:dyDescent="0.2">
      <c r="A49" s="27"/>
      <c r="B49" s="24" t="s">
        <v>107</v>
      </c>
      <c r="C49" s="75"/>
    </row>
    <row r="50" spans="1:3" x14ac:dyDescent="0.2">
      <c r="A50" s="28"/>
      <c r="B50" s="25" t="s">
        <v>128</v>
      </c>
      <c r="C50" s="76" t="s">
        <v>378</v>
      </c>
    </row>
    <row r="51" spans="1:3" x14ac:dyDescent="0.2">
      <c r="A51" s="28"/>
      <c r="B51" s="25" t="s">
        <v>127</v>
      </c>
      <c r="C51" s="77"/>
    </row>
    <row r="52" spans="1:3" x14ac:dyDescent="0.2">
      <c r="A52" s="28"/>
      <c r="B52" s="25" t="s">
        <v>129</v>
      </c>
      <c r="C52" s="78"/>
    </row>
    <row r="53" spans="1:3" x14ac:dyDescent="0.2">
      <c r="A53" s="29"/>
      <c r="B53" s="26" t="s">
        <v>109</v>
      </c>
      <c r="C53" s="79" t="s">
        <v>382</v>
      </c>
    </row>
    <row r="54" spans="1:3" x14ac:dyDescent="0.2">
      <c r="A54" s="29"/>
      <c r="B54" s="26" t="s">
        <v>111</v>
      </c>
      <c r="C54" s="80"/>
    </row>
    <row r="55" spans="1:3" x14ac:dyDescent="0.2">
      <c r="A55" s="29"/>
      <c r="B55" s="26" t="s">
        <v>110</v>
      </c>
      <c r="C55" s="81"/>
    </row>
    <row r="56" spans="1:3" x14ac:dyDescent="0.2">
      <c r="A56" s="27"/>
      <c r="B56" s="24" t="s">
        <v>156</v>
      </c>
      <c r="C56" s="73" t="s">
        <v>383</v>
      </c>
    </row>
    <row r="57" spans="1:3" x14ac:dyDescent="0.2">
      <c r="A57" s="27"/>
      <c r="B57" s="24" t="s">
        <v>158</v>
      </c>
      <c r="C57" s="74"/>
    </row>
    <row r="58" spans="1:3" x14ac:dyDescent="0.2">
      <c r="A58" s="27"/>
      <c r="B58" s="24" t="s">
        <v>157</v>
      </c>
      <c r="C58" s="75"/>
    </row>
    <row r="59" spans="1:3" x14ac:dyDescent="0.2">
      <c r="A59" s="28"/>
      <c r="B59" s="25" t="s">
        <v>114</v>
      </c>
      <c r="C59" s="76" t="s">
        <v>384</v>
      </c>
    </row>
    <row r="60" spans="1:3" x14ac:dyDescent="0.2">
      <c r="A60" s="28"/>
      <c r="B60" s="25" t="s">
        <v>115</v>
      </c>
      <c r="C60" s="78"/>
    </row>
    <row r="61" spans="1:3" x14ac:dyDescent="0.2">
      <c r="A61" s="18"/>
      <c r="B61" s="9" t="s">
        <v>142</v>
      </c>
      <c r="C61" s="23"/>
    </row>
    <row r="62" spans="1:3" x14ac:dyDescent="0.2">
      <c r="A62" s="29"/>
      <c r="B62" s="26" t="s">
        <v>121</v>
      </c>
      <c r="C62" s="79" t="s">
        <v>381</v>
      </c>
    </row>
    <row r="63" spans="1:3" x14ac:dyDescent="0.2">
      <c r="A63" s="29"/>
      <c r="B63" s="26" t="s">
        <v>123</v>
      </c>
      <c r="C63" s="80"/>
    </row>
    <row r="64" spans="1:3" x14ac:dyDescent="0.2">
      <c r="A64" s="29"/>
      <c r="B64" s="26" t="s">
        <v>122</v>
      </c>
      <c r="C64" s="81"/>
    </row>
    <row r="65" spans="1:3" x14ac:dyDescent="0.2">
      <c r="A65" s="27"/>
      <c r="B65" s="24" t="s">
        <v>124</v>
      </c>
      <c r="C65" s="73" t="s">
        <v>385</v>
      </c>
    </row>
    <row r="66" spans="1:3" x14ac:dyDescent="0.2">
      <c r="A66" s="27"/>
      <c r="B66" s="24" t="s">
        <v>126</v>
      </c>
      <c r="C66" s="74"/>
    </row>
    <row r="67" spans="1:3" x14ac:dyDescent="0.2">
      <c r="A67" s="27"/>
      <c r="B67" s="24" t="s">
        <v>125</v>
      </c>
      <c r="C67" s="75"/>
    </row>
    <row r="68" spans="1:3" x14ac:dyDescent="0.2">
      <c r="A68" s="28"/>
      <c r="B68" s="25" t="s">
        <v>130</v>
      </c>
      <c r="C68" s="76" t="s">
        <v>386</v>
      </c>
    </row>
    <row r="69" spans="1:3" x14ac:dyDescent="0.2">
      <c r="A69" s="28"/>
      <c r="B69" s="25" t="s">
        <v>132</v>
      </c>
      <c r="C69" s="77"/>
    </row>
    <row r="70" spans="1:3" x14ac:dyDescent="0.2">
      <c r="A70" s="28"/>
      <c r="B70" s="25" t="s">
        <v>131</v>
      </c>
      <c r="C70" s="78"/>
    </row>
    <row r="71" spans="1:3" x14ac:dyDescent="0.2">
      <c r="A71" s="29"/>
      <c r="B71" s="26" t="s">
        <v>133</v>
      </c>
      <c r="C71" s="79" t="s">
        <v>387</v>
      </c>
    </row>
    <row r="72" spans="1:3" x14ac:dyDescent="0.2">
      <c r="A72" s="29"/>
      <c r="B72" s="26" t="s">
        <v>135</v>
      </c>
      <c r="C72" s="80"/>
    </row>
    <row r="73" spans="1:3" x14ac:dyDescent="0.2">
      <c r="A73" s="29"/>
      <c r="B73" s="26" t="s">
        <v>134</v>
      </c>
      <c r="C73" s="81"/>
    </row>
    <row r="74" spans="1:3" x14ac:dyDescent="0.2">
      <c r="A74" s="18"/>
      <c r="B74" s="9" t="s">
        <v>143</v>
      </c>
      <c r="C74" s="23"/>
    </row>
  </sheetData>
  <sortState xmlns:xlrd2="http://schemas.microsoft.com/office/spreadsheetml/2017/richdata2" ref="B2:B74">
    <sortCondition ref="B74"/>
  </sortState>
  <mergeCells count="21">
    <mergeCell ref="C45:C46"/>
    <mergeCell ref="C5:C7"/>
    <mergeCell ref="C10:C11"/>
    <mergeCell ref="C13:C16"/>
    <mergeCell ref="C18:C19"/>
    <mergeCell ref="C20:C21"/>
    <mergeCell ref="C23:C28"/>
    <mergeCell ref="C31:C33"/>
    <mergeCell ref="C35:C36"/>
    <mergeCell ref="C37:C39"/>
    <mergeCell ref="C40:C41"/>
    <mergeCell ref="C43:C44"/>
    <mergeCell ref="C65:C67"/>
    <mergeCell ref="C68:C70"/>
    <mergeCell ref="C71:C73"/>
    <mergeCell ref="C47:C49"/>
    <mergeCell ref="C50:C52"/>
    <mergeCell ref="C53:C55"/>
    <mergeCell ref="C56:C58"/>
    <mergeCell ref="C59:C60"/>
    <mergeCell ref="C62:C64"/>
  </mergeCells>
  <conditionalFormatting sqref="A2:B74">
    <cfRule type="expression" dxfId="23" priority="22">
      <formula>LEN($A2)&gt;0</formula>
    </cfRule>
  </conditionalFormatting>
  <conditionalFormatting sqref="C5:C7">
    <cfRule type="expression" dxfId="22" priority="21">
      <formula>AND(LEN($A$5)&gt;0,LEN($A$6)&gt;0,LEN($A$7)&gt;0)</formula>
    </cfRule>
  </conditionalFormatting>
  <conditionalFormatting sqref="C10:C11">
    <cfRule type="expression" dxfId="21" priority="20">
      <formula>COUNTA($A$10:$A$11)=2</formula>
    </cfRule>
  </conditionalFormatting>
  <conditionalFormatting sqref="C13:C16">
    <cfRule type="expression" dxfId="20" priority="19">
      <formula>COUNTA($A$13:$A$16)=4</formula>
    </cfRule>
  </conditionalFormatting>
  <conditionalFormatting sqref="C18:C19">
    <cfRule type="expression" dxfId="19" priority="18">
      <formula>COUNTA($A$18:$A$19)=2</formula>
    </cfRule>
  </conditionalFormatting>
  <conditionalFormatting sqref="C20:C21">
    <cfRule type="expression" dxfId="18" priority="17">
      <formula>COUNTA($A$20:$A$21)=2</formula>
    </cfRule>
  </conditionalFormatting>
  <conditionalFormatting sqref="C23:C28">
    <cfRule type="expression" dxfId="17" priority="16">
      <formula>COUNTA($A$23:$A$28)=6</formula>
    </cfRule>
  </conditionalFormatting>
  <conditionalFormatting sqref="C31:C33">
    <cfRule type="expression" dxfId="16" priority="15">
      <formula>COUNTA($A$31:$A$33)=3</formula>
    </cfRule>
  </conditionalFormatting>
  <conditionalFormatting sqref="C35:C36">
    <cfRule type="expression" dxfId="15" priority="14">
      <formula>COUNTA($A$35:$A$36)=2</formula>
    </cfRule>
  </conditionalFormatting>
  <conditionalFormatting sqref="C37:C39">
    <cfRule type="expression" dxfId="14" priority="13">
      <formula>COUNTA($A$37:$A$39)=3</formula>
    </cfRule>
  </conditionalFormatting>
  <conditionalFormatting sqref="C40:C41">
    <cfRule type="expression" dxfId="13" priority="12">
      <formula>COUNTA($A$40:$A$41)=2</formula>
    </cfRule>
  </conditionalFormatting>
  <conditionalFormatting sqref="C43:C44">
    <cfRule type="expression" dxfId="12" priority="11">
      <formula>COUNTA($A$43:$A$44)=2</formula>
    </cfRule>
  </conditionalFormatting>
  <conditionalFormatting sqref="C45:C46">
    <cfRule type="expression" dxfId="11" priority="10">
      <formula>COUNTA($A$45:$A$46)=2</formula>
    </cfRule>
  </conditionalFormatting>
  <conditionalFormatting sqref="C47:C49">
    <cfRule type="expression" dxfId="10" priority="9">
      <formula>COUNTA($A$47:$A$49)=3</formula>
    </cfRule>
  </conditionalFormatting>
  <conditionalFormatting sqref="C50:C52">
    <cfRule type="expression" dxfId="9" priority="8">
      <formula>COUNTA($A$50:$A$52)=3</formula>
    </cfRule>
  </conditionalFormatting>
  <conditionalFormatting sqref="C53:C55">
    <cfRule type="expression" dxfId="8" priority="7">
      <formula>COUNTA($A$53:$A$55)=3</formula>
    </cfRule>
  </conditionalFormatting>
  <conditionalFormatting sqref="C56:C58">
    <cfRule type="expression" dxfId="7" priority="6">
      <formula>COUNTA($A$56:$A$58)=3</formula>
    </cfRule>
  </conditionalFormatting>
  <conditionalFormatting sqref="C59:C60">
    <cfRule type="expression" dxfId="6" priority="5">
      <formula>COUNTA($A$59:$A$60)=2</formula>
    </cfRule>
  </conditionalFormatting>
  <conditionalFormatting sqref="C62:C64">
    <cfRule type="expression" dxfId="5" priority="4">
      <formula>COUNTA($A$62:$A$64)=3</formula>
    </cfRule>
  </conditionalFormatting>
  <conditionalFormatting sqref="C65:C67">
    <cfRule type="expression" dxfId="4" priority="3">
      <formula>COUNTA($A$65:$A$67)=3</formula>
    </cfRule>
  </conditionalFormatting>
  <conditionalFormatting sqref="C68:C70">
    <cfRule type="expression" dxfId="3" priority="2">
      <formula>COUNTA($A$68:$A$70)=3</formula>
    </cfRule>
  </conditionalFormatting>
  <conditionalFormatting sqref="C71:C73">
    <cfRule type="expression" dxfId="2" priority="1">
      <formula>COUNTA($A$71:$A$73)=3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DF71-0C32-4E27-B6D0-85B4CD249813}">
  <sheetPr>
    <tabColor rgb="FFFFFF99"/>
  </sheetPr>
  <dimension ref="A1:B9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21" customWidth="1"/>
    <col min="2" max="2" width="14.75" style="14" bestFit="1" customWidth="1"/>
    <col min="3" max="16384" width="9" style="14"/>
  </cols>
  <sheetData>
    <row r="1" spans="1:2" x14ac:dyDescent="0.2">
      <c r="A1" s="62" t="s">
        <v>328</v>
      </c>
      <c r="B1" s="63" t="s">
        <v>484</v>
      </c>
    </row>
    <row r="2" spans="1:2" x14ac:dyDescent="0.2">
      <c r="A2" s="22"/>
      <c r="B2" s="61" t="s">
        <v>456</v>
      </c>
    </row>
    <row r="3" spans="1:2" x14ac:dyDescent="0.2">
      <c r="A3" s="22"/>
      <c r="B3" s="61" t="s">
        <v>407</v>
      </c>
    </row>
    <row r="4" spans="1:2" x14ac:dyDescent="0.2">
      <c r="A4" s="22"/>
      <c r="B4" s="61" t="s">
        <v>480</v>
      </c>
    </row>
    <row r="5" spans="1:2" x14ac:dyDescent="0.2">
      <c r="A5" s="22"/>
      <c r="B5" s="61" t="s">
        <v>476</v>
      </c>
    </row>
    <row r="6" spans="1:2" x14ac:dyDescent="0.2">
      <c r="A6" s="22"/>
      <c r="B6" s="61" t="s">
        <v>438</v>
      </c>
    </row>
    <row r="7" spans="1:2" x14ac:dyDescent="0.2">
      <c r="A7" s="22"/>
      <c r="B7" s="61" t="s">
        <v>432</v>
      </c>
    </row>
    <row r="8" spans="1:2" x14ac:dyDescent="0.2">
      <c r="A8" s="22"/>
      <c r="B8" s="61" t="s">
        <v>427</v>
      </c>
    </row>
    <row r="9" spans="1:2" x14ac:dyDescent="0.2">
      <c r="A9" s="22"/>
      <c r="B9" s="61" t="s">
        <v>482</v>
      </c>
    </row>
    <row r="10" spans="1:2" x14ac:dyDescent="0.2">
      <c r="A10" s="22"/>
      <c r="B10" s="61" t="s">
        <v>481</v>
      </c>
    </row>
    <row r="11" spans="1:2" x14ac:dyDescent="0.2">
      <c r="A11" s="22"/>
      <c r="B11" s="61" t="s">
        <v>445</v>
      </c>
    </row>
    <row r="12" spans="1:2" x14ac:dyDescent="0.2">
      <c r="A12" s="22"/>
      <c r="B12" s="61" t="s">
        <v>434</v>
      </c>
    </row>
    <row r="13" spans="1:2" x14ac:dyDescent="0.2">
      <c r="A13" s="22"/>
      <c r="B13" s="61" t="s">
        <v>464</v>
      </c>
    </row>
    <row r="14" spans="1:2" x14ac:dyDescent="0.2">
      <c r="A14" s="22"/>
      <c r="B14" s="61" t="s">
        <v>442</v>
      </c>
    </row>
    <row r="15" spans="1:2" x14ac:dyDescent="0.2">
      <c r="A15" s="22"/>
      <c r="B15" s="61" t="s">
        <v>411</v>
      </c>
    </row>
    <row r="16" spans="1:2" x14ac:dyDescent="0.2">
      <c r="A16" s="22"/>
      <c r="B16" s="61" t="s">
        <v>468</v>
      </c>
    </row>
    <row r="17" spans="1:2" x14ac:dyDescent="0.2">
      <c r="A17" s="22"/>
      <c r="B17" s="61" t="s">
        <v>397</v>
      </c>
    </row>
    <row r="18" spans="1:2" x14ac:dyDescent="0.2">
      <c r="A18" s="22"/>
      <c r="B18" s="61" t="s">
        <v>431</v>
      </c>
    </row>
    <row r="19" spans="1:2" x14ac:dyDescent="0.2">
      <c r="A19" s="22"/>
      <c r="B19" s="61" t="s">
        <v>470</v>
      </c>
    </row>
    <row r="20" spans="1:2" x14ac:dyDescent="0.2">
      <c r="A20" s="22"/>
      <c r="B20" s="61" t="s">
        <v>479</v>
      </c>
    </row>
    <row r="21" spans="1:2" x14ac:dyDescent="0.2">
      <c r="A21" s="22"/>
      <c r="B21" s="61" t="s">
        <v>420</v>
      </c>
    </row>
    <row r="22" spans="1:2" x14ac:dyDescent="0.2">
      <c r="A22" s="22"/>
      <c r="B22" s="61" t="s">
        <v>399</v>
      </c>
    </row>
    <row r="23" spans="1:2" x14ac:dyDescent="0.2">
      <c r="A23" s="22"/>
      <c r="B23" s="61" t="s">
        <v>400</v>
      </c>
    </row>
    <row r="24" spans="1:2" x14ac:dyDescent="0.2">
      <c r="A24" s="22"/>
      <c r="B24" s="61" t="s">
        <v>412</v>
      </c>
    </row>
    <row r="25" spans="1:2" x14ac:dyDescent="0.2">
      <c r="A25" s="22"/>
      <c r="B25" s="61" t="s">
        <v>389</v>
      </c>
    </row>
    <row r="26" spans="1:2" x14ac:dyDescent="0.2">
      <c r="A26" s="22"/>
      <c r="B26" s="61" t="s">
        <v>409</v>
      </c>
    </row>
    <row r="27" spans="1:2" x14ac:dyDescent="0.2">
      <c r="A27" s="22"/>
      <c r="B27" s="61" t="s">
        <v>429</v>
      </c>
    </row>
    <row r="28" spans="1:2" x14ac:dyDescent="0.2">
      <c r="A28" s="22"/>
      <c r="B28" s="61" t="s">
        <v>423</v>
      </c>
    </row>
    <row r="29" spans="1:2" x14ac:dyDescent="0.2">
      <c r="A29" s="22"/>
      <c r="B29" s="61" t="s">
        <v>425</v>
      </c>
    </row>
    <row r="30" spans="1:2" x14ac:dyDescent="0.2">
      <c r="A30" s="22"/>
      <c r="B30" s="61" t="s">
        <v>435</v>
      </c>
    </row>
    <row r="31" spans="1:2" x14ac:dyDescent="0.2">
      <c r="A31" s="22"/>
      <c r="B31" s="61" t="s">
        <v>478</v>
      </c>
    </row>
    <row r="32" spans="1:2" x14ac:dyDescent="0.2">
      <c r="A32" s="22"/>
      <c r="B32" s="61" t="s">
        <v>448</v>
      </c>
    </row>
    <row r="33" spans="1:2" x14ac:dyDescent="0.2">
      <c r="A33" s="22"/>
      <c r="B33" s="61" t="s">
        <v>395</v>
      </c>
    </row>
    <row r="34" spans="1:2" x14ac:dyDescent="0.2">
      <c r="A34" s="22"/>
      <c r="B34" s="61" t="s">
        <v>406</v>
      </c>
    </row>
    <row r="35" spans="1:2" x14ac:dyDescent="0.2">
      <c r="A35" s="22"/>
      <c r="B35" s="61" t="s">
        <v>474</v>
      </c>
    </row>
    <row r="36" spans="1:2" x14ac:dyDescent="0.2">
      <c r="A36" s="22"/>
      <c r="B36" s="61" t="s">
        <v>414</v>
      </c>
    </row>
    <row r="37" spans="1:2" x14ac:dyDescent="0.2">
      <c r="A37" s="22"/>
      <c r="B37" s="61" t="s">
        <v>394</v>
      </c>
    </row>
    <row r="38" spans="1:2" x14ac:dyDescent="0.2">
      <c r="A38" s="22"/>
      <c r="B38" s="61" t="s">
        <v>472</v>
      </c>
    </row>
    <row r="39" spans="1:2" x14ac:dyDescent="0.2">
      <c r="A39" s="22"/>
      <c r="B39" s="61" t="s">
        <v>418</v>
      </c>
    </row>
    <row r="40" spans="1:2" x14ac:dyDescent="0.2">
      <c r="A40" s="22"/>
      <c r="B40" s="61" t="s">
        <v>462</v>
      </c>
    </row>
    <row r="41" spans="1:2" x14ac:dyDescent="0.2">
      <c r="A41" s="22"/>
      <c r="B41" s="61" t="s">
        <v>466</v>
      </c>
    </row>
    <row r="42" spans="1:2" x14ac:dyDescent="0.2">
      <c r="A42" s="22"/>
      <c r="B42" s="61" t="s">
        <v>393</v>
      </c>
    </row>
    <row r="43" spans="1:2" x14ac:dyDescent="0.2">
      <c r="A43" s="22"/>
      <c r="B43" s="61" t="s">
        <v>473</v>
      </c>
    </row>
    <row r="44" spans="1:2" x14ac:dyDescent="0.2">
      <c r="A44" s="22"/>
      <c r="B44" s="61" t="s">
        <v>433</v>
      </c>
    </row>
    <row r="45" spans="1:2" x14ac:dyDescent="0.2">
      <c r="A45" s="22"/>
      <c r="B45" s="61" t="s">
        <v>424</v>
      </c>
    </row>
    <row r="46" spans="1:2" x14ac:dyDescent="0.2">
      <c r="A46" s="22"/>
      <c r="B46" s="61" t="s">
        <v>396</v>
      </c>
    </row>
    <row r="47" spans="1:2" x14ac:dyDescent="0.2">
      <c r="A47" s="22"/>
      <c r="B47" s="61" t="s">
        <v>402</v>
      </c>
    </row>
    <row r="48" spans="1:2" x14ac:dyDescent="0.2">
      <c r="A48" s="22"/>
      <c r="B48" s="61" t="s">
        <v>449</v>
      </c>
    </row>
    <row r="49" spans="1:2" x14ac:dyDescent="0.2">
      <c r="A49" s="22"/>
      <c r="B49" s="61" t="s">
        <v>390</v>
      </c>
    </row>
    <row r="50" spans="1:2" x14ac:dyDescent="0.2">
      <c r="A50" s="22"/>
      <c r="B50" s="61" t="s">
        <v>440</v>
      </c>
    </row>
    <row r="51" spans="1:2" x14ac:dyDescent="0.2">
      <c r="A51" s="22"/>
      <c r="B51" s="61" t="s">
        <v>458</v>
      </c>
    </row>
    <row r="52" spans="1:2" x14ac:dyDescent="0.2">
      <c r="A52" s="22"/>
      <c r="B52" s="61" t="s">
        <v>471</v>
      </c>
    </row>
    <row r="53" spans="1:2" x14ac:dyDescent="0.2">
      <c r="A53" s="22"/>
      <c r="B53" s="61" t="s">
        <v>475</v>
      </c>
    </row>
    <row r="54" spans="1:2" x14ac:dyDescent="0.2">
      <c r="A54" s="22"/>
      <c r="B54" s="61" t="s">
        <v>469</v>
      </c>
    </row>
    <row r="55" spans="1:2" x14ac:dyDescent="0.2">
      <c r="A55" s="22"/>
      <c r="B55" s="61" t="s">
        <v>439</v>
      </c>
    </row>
    <row r="56" spans="1:2" x14ac:dyDescent="0.2">
      <c r="A56" s="22"/>
      <c r="B56" s="61" t="s">
        <v>417</v>
      </c>
    </row>
    <row r="57" spans="1:2" x14ac:dyDescent="0.2">
      <c r="A57" s="22"/>
      <c r="B57" s="61" t="s">
        <v>457</v>
      </c>
    </row>
    <row r="58" spans="1:2" x14ac:dyDescent="0.2">
      <c r="A58" s="22"/>
      <c r="B58" s="61" t="s">
        <v>403</v>
      </c>
    </row>
    <row r="59" spans="1:2" x14ac:dyDescent="0.2">
      <c r="A59" s="22"/>
      <c r="B59" s="61" t="s">
        <v>415</v>
      </c>
    </row>
    <row r="60" spans="1:2" x14ac:dyDescent="0.2">
      <c r="A60" s="22"/>
      <c r="B60" s="61" t="s">
        <v>455</v>
      </c>
    </row>
    <row r="61" spans="1:2" x14ac:dyDescent="0.2">
      <c r="A61" s="22"/>
      <c r="B61" s="61" t="s">
        <v>413</v>
      </c>
    </row>
    <row r="62" spans="1:2" x14ac:dyDescent="0.2">
      <c r="A62" s="22"/>
      <c r="B62" s="61" t="s">
        <v>401</v>
      </c>
    </row>
    <row r="63" spans="1:2" x14ac:dyDescent="0.2">
      <c r="A63" s="22"/>
      <c r="B63" s="61" t="s">
        <v>398</v>
      </c>
    </row>
    <row r="64" spans="1:2" x14ac:dyDescent="0.2">
      <c r="A64" s="22"/>
      <c r="B64" s="61" t="s">
        <v>404</v>
      </c>
    </row>
    <row r="65" spans="1:2" x14ac:dyDescent="0.2">
      <c r="A65" s="22"/>
      <c r="B65" s="61" t="s">
        <v>463</v>
      </c>
    </row>
    <row r="66" spans="1:2" x14ac:dyDescent="0.2">
      <c r="A66" s="22"/>
      <c r="B66" s="61" t="s">
        <v>441</v>
      </c>
    </row>
    <row r="67" spans="1:2" x14ac:dyDescent="0.2">
      <c r="A67" s="22"/>
      <c r="B67" s="61" t="s">
        <v>422</v>
      </c>
    </row>
    <row r="68" spans="1:2" x14ac:dyDescent="0.2">
      <c r="A68" s="22"/>
      <c r="B68" s="61" t="s">
        <v>410</v>
      </c>
    </row>
    <row r="69" spans="1:2" x14ac:dyDescent="0.2">
      <c r="A69" s="22"/>
      <c r="B69" s="61" t="s">
        <v>465</v>
      </c>
    </row>
    <row r="70" spans="1:2" x14ac:dyDescent="0.2">
      <c r="A70" s="22"/>
      <c r="B70" s="61" t="s">
        <v>392</v>
      </c>
    </row>
    <row r="71" spans="1:2" x14ac:dyDescent="0.2">
      <c r="A71" s="22"/>
      <c r="B71" s="61" t="s">
        <v>477</v>
      </c>
    </row>
    <row r="72" spans="1:2" x14ac:dyDescent="0.2">
      <c r="A72" s="22"/>
      <c r="B72" s="61" t="s">
        <v>405</v>
      </c>
    </row>
    <row r="73" spans="1:2" x14ac:dyDescent="0.2">
      <c r="A73" s="22"/>
      <c r="B73" s="61" t="s">
        <v>426</v>
      </c>
    </row>
    <row r="74" spans="1:2" x14ac:dyDescent="0.2">
      <c r="A74" s="22"/>
      <c r="B74" s="61" t="s">
        <v>391</v>
      </c>
    </row>
    <row r="75" spans="1:2" x14ac:dyDescent="0.2">
      <c r="A75" s="22"/>
      <c r="B75" s="61" t="s">
        <v>436</v>
      </c>
    </row>
    <row r="76" spans="1:2" x14ac:dyDescent="0.2">
      <c r="A76" s="22"/>
      <c r="B76" s="61" t="s">
        <v>450</v>
      </c>
    </row>
    <row r="77" spans="1:2" x14ac:dyDescent="0.2">
      <c r="A77" s="22"/>
      <c r="B77" s="61" t="s">
        <v>408</v>
      </c>
    </row>
    <row r="78" spans="1:2" x14ac:dyDescent="0.2">
      <c r="A78" s="22"/>
      <c r="B78" s="61" t="s">
        <v>452</v>
      </c>
    </row>
    <row r="79" spans="1:2" x14ac:dyDescent="0.2">
      <c r="A79" s="22"/>
      <c r="B79" s="61" t="s">
        <v>451</v>
      </c>
    </row>
    <row r="80" spans="1:2" x14ac:dyDescent="0.2">
      <c r="A80" s="22"/>
      <c r="B80" s="61" t="s">
        <v>437</v>
      </c>
    </row>
    <row r="81" spans="1:2" x14ac:dyDescent="0.2">
      <c r="A81" s="22"/>
      <c r="B81" s="61" t="s">
        <v>444</v>
      </c>
    </row>
    <row r="82" spans="1:2" x14ac:dyDescent="0.2">
      <c r="A82" s="22"/>
      <c r="B82" s="61" t="s">
        <v>453</v>
      </c>
    </row>
    <row r="83" spans="1:2" x14ac:dyDescent="0.2">
      <c r="A83" s="22"/>
      <c r="B83" s="61" t="s">
        <v>428</v>
      </c>
    </row>
    <row r="84" spans="1:2" x14ac:dyDescent="0.2">
      <c r="A84" s="22"/>
      <c r="B84" s="61" t="s">
        <v>447</v>
      </c>
    </row>
    <row r="85" spans="1:2" x14ac:dyDescent="0.2">
      <c r="A85" s="22"/>
      <c r="B85" s="61" t="s">
        <v>416</v>
      </c>
    </row>
    <row r="86" spans="1:2" x14ac:dyDescent="0.2">
      <c r="A86" s="22"/>
      <c r="B86" s="61" t="s">
        <v>421</v>
      </c>
    </row>
    <row r="87" spans="1:2" x14ac:dyDescent="0.2">
      <c r="A87" s="22"/>
      <c r="B87" s="61" t="s">
        <v>467</v>
      </c>
    </row>
    <row r="88" spans="1:2" x14ac:dyDescent="0.2">
      <c r="A88" s="22"/>
      <c r="B88" s="61" t="s">
        <v>460</v>
      </c>
    </row>
    <row r="89" spans="1:2" x14ac:dyDescent="0.2">
      <c r="A89" s="22"/>
      <c r="B89" s="61" t="s">
        <v>459</v>
      </c>
    </row>
    <row r="90" spans="1:2" x14ac:dyDescent="0.2">
      <c r="A90" s="22"/>
      <c r="B90" s="61" t="s">
        <v>454</v>
      </c>
    </row>
    <row r="91" spans="1:2" x14ac:dyDescent="0.2">
      <c r="A91" s="22"/>
      <c r="B91" s="61" t="s">
        <v>430</v>
      </c>
    </row>
    <row r="92" spans="1:2" x14ac:dyDescent="0.2">
      <c r="A92" s="22"/>
      <c r="B92" s="61" t="s">
        <v>419</v>
      </c>
    </row>
    <row r="93" spans="1:2" x14ac:dyDescent="0.2">
      <c r="A93" s="22"/>
      <c r="B93" s="61" t="s">
        <v>446</v>
      </c>
    </row>
    <row r="94" spans="1:2" x14ac:dyDescent="0.2">
      <c r="A94" s="22"/>
      <c r="B94" s="61" t="s">
        <v>443</v>
      </c>
    </row>
    <row r="95" spans="1:2" x14ac:dyDescent="0.2">
      <c r="A95" s="22"/>
      <c r="B95" s="61" t="s">
        <v>461</v>
      </c>
    </row>
    <row r="96" spans="1:2" x14ac:dyDescent="0.2">
      <c r="A96" s="22"/>
      <c r="B96" s="61" t="s">
        <v>483</v>
      </c>
    </row>
  </sheetData>
  <sortState xmlns:xlrd2="http://schemas.microsoft.com/office/spreadsheetml/2017/richdata2" ref="A2:B96">
    <sortCondition ref="B2:B96"/>
  </sortState>
  <conditionalFormatting sqref="A2:B96">
    <cfRule type="expression" dxfId="1" priority="1">
      <formula>LEN($A2)&gt;0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62B-5884-463D-BDE1-56E0B33FC2B7}">
  <sheetPr>
    <tabColor rgb="FFFFFF99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460-671E-42B6-AC3F-EE830F481F68}">
  <sheetPr>
    <tabColor rgb="FFFFFF99"/>
  </sheetPr>
  <dimension ref="A1:H82"/>
  <sheetViews>
    <sheetView showGridLines="0" workbookViewId="0">
      <selection sqref="A1:G1"/>
    </sheetView>
  </sheetViews>
  <sheetFormatPr defaultRowHeight="12.75" x14ac:dyDescent="0.2"/>
  <cols>
    <col min="1" max="1" width="30.375" style="42" bestFit="1" customWidth="1"/>
    <col min="2" max="2" width="22.625" style="43" bestFit="1" customWidth="1"/>
    <col min="3" max="8" width="9" style="21"/>
    <col min="9" max="16384" width="9" style="14"/>
  </cols>
  <sheetData>
    <row r="1" spans="1:7" ht="23.25" customHeight="1" thickBot="1" x14ac:dyDescent="0.25">
      <c r="A1" s="82" t="s">
        <v>568</v>
      </c>
      <c r="B1" s="82"/>
      <c r="C1" s="82"/>
      <c r="D1" s="82"/>
      <c r="E1" s="82"/>
      <c r="F1" s="82"/>
      <c r="G1" s="82"/>
    </row>
    <row r="2" spans="1:7" ht="13.5" thickBot="1" x14ac:dyDescent="0.25">
      <c r="A2" s="42" t="s">
        <v>536</v>
      </c>
      <c r="B2" s="43" t="s">
        <v>490</v>
      </c>
      <c r="C2" s="30" t="s">
        <v>328</v>
      </c>
    </row>
    <row r="3" spans="1:7" ht="13.5" thickBot="1" x14ac:dyDescent="0.25">
      <c r="A3" s="42" t="s">
        <v>537</v>
      </c>
      <c r="B3" s="43" t="s">
        <v>491</v>
      </c>
      <c r="C3" s="31">
        <v>10</v>
      </c>
      <c r="D3" s="32">
        <v>100</v>
      </c>
      <c r="E3" s="32">
        <v>500</v>
      </c>
      <c r="F3" s="41">
        <v>2000</v>
      </c>
      <c r="G3" s="44" t="s">
        <v>516</v>
      </c>
    </row>
    <row r="4" spans="1:7" ht="13.5" thickBot="1" x14ac:dyDescent="0.25">
      <c r="A4" s="42" t="s">
        <v>538</v>
      </c>
      <c r="B4" s="43" t="s">
        <v>492</v>
      </c>
      <c r="C4" s="31">
        <v>10</v>
      </c>
      <c r="D4" s="32">
        <v>20</v>
      </c>
      <c r="E4" s="32">
        <v>40</v>
      </c>
      <c r="F4" s="32">
        <v>60</v>
      </c>
      <c r="G4" s="33">
        <v>80</v>
      </c>
    </row>
    <row r="5" spans="1:7" ht="13.5" thickBot="1" x14ac:dyDescent="0.25">
      <c r="A5" s="42" t="s">
        <v>539</v>
      </c>
      <c r="B5" s="43" t="s">
        <v>493</v>
      </c>
      <c r="C5" s="31">
        <v>1</v>
      </c>
      <c r="D5" s="32">
        <v>10</v>
      </c>
      <c r="E5" s="32">
        <v>20</v>
      </c>
      <c r="F5" s="32">
        <v>30</v>
      </c>
      <c r="G5" s="44" t="s">
        <v>516</v>
      </c>
    </row>
    <row r="6" spans="1:7" ht="13.5" thickBot="1" x14ac:dyDescent="0.25">
      <c r="A6" s="42" t="s">
        <v>540</v>
      </c>
      <c r="B6" s="43" t="s">
        <v>494</v>
      </c>
      <c r="C6" s="34">
        <v>10</v>
      </c>
      <c r="D6" s="35">
        <v>100</v>
      </c>
      <c r="E6" s="35">
        <v>500</v>
      </c>
      <c r="F6" s="45">
        <v>2000</v>
      </c>
      <c r="G6" s="46" t="s">
        <v>516</v>
      </c>
    </row>
    <row r="7" spans="1:7" ht="13.5" thickBot="1" x14ac:dyDescent="0.25">
      <c r="A7" s="42" t="s">
        <v>538</v>
      </c>
      <c r="B7" s="43" t="s">
        <v>495</v>
      </c>
      <c r="C7" s="34">
        <v>10</v>
      </c>
      <c r="D7" s="35">
        <v>20</v>
      </c>
      <c r="E7" s="35">
        <v>40</v>
      </c>
      <c r="F7" s="35">
        <v>60</v>
      </c>
      <c r="G7" s="36">
        <v>80</v>
      </c>
    </row>
    <row r="8" spans="1:7" ht="13.5" thickBot="1" x14ac:dyDescent="0.25">
      <c r="A8" s="42" t="s">
        <v>541</v>
      </c>
      <c r="B8" s="43" t="s">
        <v>496</v>
      </c>
      <c r="C8" s="34">
        <v>10</v>
      </c>
      <c r="D8" s="35">
        <v>50</v>
      </c>
      <c r="E8" s="35">
        <v>100</v>
      </c>
      <c r="F8" s="35">
        <v>150</v>
      </c>
      <c r="G8" s="36">
        <v>200</v>
      </c>
    </row>
    <row r="9" spans="1:7" ht="13.5" thickBot="1" x14ac:dyDescent="0.25">
      <c r="A9" s="42" t="s">
        <v>542</v>
      </c>
      <c r="B9" s="43" t="s">
        <v>497</v>
      </c>
      <c r="C9" s="34">
        <v>5</v>
      </c>
      <c r="D9" s="35">
        <v>50</v>
      </c>
      <c r="E9" s="35">
        <v>200</v>
      </c>
      <c r="F9" s="45">
        <v>1000</v>
      </c>
      <c r="G9" s="46" t="s">
        <v>516</v>
      </c>
    </row>
    <row r="10" spans="1:7" ht="13.5" thickBot="1" x14ac:dyDescent="0.25">
      <c r="A10" s="42" t="s">
        <v>543</v>
      </c>
      <c r="B10" s="43" t="s">
        <v>498</v>
      </c>
      <c r="C10" s="34">
        <v>5</v>
      </c>
      <c r="D10" s="35">
        <v>50</v>
      </c>
      <c r="E10" s="35">
        <v>200</v>
      </c>
      <c r="F10" s="47" t="s">
        <v>516</v>
      </c>
      <c r="G10" s="46" t="s">
        <v>516</v>
      </c>
    </row>
    <row r="11" spans="1:7" ht="13.5" thickBot="1" x14ac:dyDescent="0.25">
      <c r="A11" s="42" t="s">
        <v>544</v>
      </c>
      <c r="B11" s="43" t="s">
        <v>499</v>
      </c>
      <c r="C11" s="34">
        <v>5</v>
      </c>
      <c r="D11" s="35">
        <v>20</v>
      </c>
      <c r="E11" s="47" t="s">
        <v>516</v>
      </c>
      <c r="F11" s="47" t="s">
        <v>516</v>
      </c>
      <c r="G11" s="46" t="s">
        <v>516</v>
      </c>
    </row>
    <row r="12" spans="1:7" ht="13.5" thickBot="1" x14ac:dyDescent="0.25">
      <c r="A12" s="42" t="s">
        <v>545</v>
      </c>
      <c r="B12" s="43" t="s">
        <v>500</v>
      </c>
      <c r="C12" s="34">
        <v>20</v>
      </c>
      <c r="D12" s="35">
        <v>100</v>
      </c>
      <c r="E12" s="35">
        <v>500</v>
      </c>
      <c r="F12" s="45">
        <v>2000</v>
      </c>
      <c r="G12" s="46" t="s">
        <v>516</v>
      </c>
    </row>
    <row r="13" spans="1:7" ht="13.5" thickBot="1" x14ac:dyDescent="0.25">
      <c r="A13" s="42" t="s">
        <v>546</v>
      </c>
      <c r="B13" s="43" t="s">
        <v>501</v>
      </c>
      <c r="C13" s="34">
        <v>1</v>
      </c>
      <c r="D13" s="35">
        <v>20</v>
      </c>
      <c r="E13" s="35">
        <v>50</v>
      </c>
      <c r="F13" s="35">
        <v>100</v>
      </c>
      <c r="G13" s="36">
        <v>200</v>
      </c>
    </row>
    <row r="14" spans="1:7" ht="13.5" thickBot="1" x14ac:dyDescent="0.25">
      <c r="A14" s="42" t="s">
        <v>547</v>
      </c>
      <c r="B14" s="43" t="s">
        <v>502</v>
      </c>
      <c r="C14" s="30" t="s">
        <v>328</v>
      </c>
    </row>
    <row r="15" spans="1:7" ht="13.5" thickBot="1" x14ac:dyDescent="0.25">
      <c r="A15" s="42" t="s">
        <v>548</v>
      </c>
      <c r="B15" s="43" t="s">
        <v>503</v>
      </c>
      <c r="C15" s="30" t="s">
        <v>328</v>
      </c>
    </row>
    <row r="16" spans="1:7" ht="13.5" thickBot="1" x14ac:dyDescent="0.25">
      <c r="A16" s="42" t="s">
        <v>549</v>
      </c>
      <c r="B16" s="43" t="s">
        <v>504</v>
      </c>
      <c r="C16" s="34">
        <v>5</v>
      </c>
      <c r="D16" s="35">
        <v>30</v>
      </c>
      <c r="E16" s="35">
        <v>100</v>
      </c>
      <c r="F16" s="35">
        <v>300</v>
      </c>
      <c r="G16" s="46" t="s">
        <v>516</v>
      </c>
    </row>
    <row r="17" spans="1:8" ht="13.5" thickBot="1" x14ac:dyDescent="0.25">
      <c r="A17" s="42" t="s">
        <v>550</v>
      </c>
      <c r="B17" s="43" t="s">
        <v>505</v>
      </c>
      <c r="C17" s="34">
        <v>50</v>
      </c>
      <c r="D17" s="35">
        <v>200</v>
      </c>
      <c r="E17" s="45">
        <v>1000</v>
      </c>
      <c r="F17" s="45">
        <v>2000</v>
      </c>
      <c r="G17" s="67">
        <v>3000</v>
      </c>
    </row>
    <row r="18" spans="1:8" ht="13.5" thickBot="1" x14ac:dyDescent="0.25">
      <c r="A18" s="42" t="s">
        <v>551</v>
      </c>
      <c r="B18" s="43" t="s">
        <v>506</v>
      </c>
      <c r="C18" s="34">
        <v>10</v>
      </c>
      <c r="D18" s="35">
        <v>50</v>
      </c>
      <c r="E18" s="35">
        <v>100</v>
      </c>
      <c r="F18" s="68">
        <v>200</v>
      </c>
      <c r="G18" s="46" t="s">
        <v>516</v>
      </c>
    </row>
    <row r="19" spans="1:8" ht="13.5" thickBot="1" x14ac:dyDescent="0.25">
      <c r="A19" s="42" t="s">
        <v>552</v>
      </c>
      <c r="B19" s="43" t="s">
        <v>507</v>
      </c>
      <c r="C19" s="31">
        <v>10</v>
      </c>
      <c r="D19" s="32">
        <v>50</v>
      </c>
      <c r="E19" s="32">
        <v>100</v>
      </c>
      <c r="F19" s="35">
        <v>500</v>
      </c>
      <c r="G19" s="46" t="s">
        <v>516</v>
      </c>
    </row>
    <row r="20" spans="1:8" ht="13.5" thickBot="1" x14ac:dyDescent="0.25">
      <c r="A20" s="42" t="s">
        <v>553</v>
      </c>
      <c r="B20" s="43" t="s">
        <v>508</v>
      </c>
      <c r="C20" s="31">
        <v>5</v>
      </c>
      <c r="D20" s="32">
        <v>10</v>
      </c>
      <c r="E20" s="69">
        <v>30</v>
      </c>
    </row>
    <row r="21" spans="1:8" ht="13.5" thickBot="1" x14ac:dyDescent="0.25">
      <c r="A21" s="42" t="s">
        <v>554</v>
      </c>
      <c r="B21" s="43" t="s">
        <v>509</v>
      </c>
      <c r="C21" s="31">
        <v>20</v>
      </c>
      <c r="D21" s="32">
        <v>100</v>
      </c>
      <c r="E21" s="32">
        <v>500</v>
      </c>
      <c r="F21" s="41">
        <v>1000</v>
      </c>
      <c r="G21" s="48">
        <v>3000</v>
      </c>
    </row>
    <row r="22" spans="1:8" ht="13.5" thickBot="1" x14ac:dyDescent="0.25">
      <c r="A22" s="42" t="s">
        <v>555</v>
      </c>
      <c r="B22" s="43" t="s">
        <v>510</v>
      </c>
      <c r="C22" s="34" t="s">
        <v>556</v>
      </c>
      <c r="D22" s="35" t="s">
        <v>557</v>
      </c>
      <c r="E22" s="35" t="s">
        <v>558</v>
      </c>
      <c r="F22" s="35" t="s">
        <v>559</v>
      </c>
      <c r="G22" s="35" t="s">
        <v>560</v>
      </c>
      <c r="H22" s="36" t="s">
        <v>561</v>
      </c>
    </row>
    <row r="23" spans="1:8" ht="13.5" thickBot="1" x14ac:dyDescent="0.25">
      <c r="A23" s="42" t="s">
        <v>562</v>
      </c>
      <c r="B23" s="43" t="s">
        <v>511</v>
      </c>
      <c r="C23" s="38">
        <v>10</v>
      </c>
      <c r="D23" s="39">
        <v>50</v>
      </c>
      <c r="E23" s="39">
        <v>200</v>
      </c>
      <c r="F23" s="39">
        <v>500</v>
      </c>
      <c r="G23" s="49">
        <v>1000</v>
      </c>
    </row>
    <row r="24" spans="1:8" ht="13.5" thickBot="1" x14ac:dyDescent="0.25">
      <c r="A24" s="42" t="s">
        <v>563</v>
      </c>
      <c r="B24" s="43" t="s">
        <v>512</v>
      </c>
      <c r="C24" s="34">
        <v>5</v>
      </c>
      <c r="D24" s="35">
        <v>20</v>
      </c>
      <c r="E24" s="35">
        <v>50</v>
      </c>
      <c r="F24" s="35">
        <v>100</v>
      </c>
      <c r="G24" s="36">
        <v>200</v>
      </c>
    </row>
    <row r="25" spans="1:8" ht="13.5" thickBot="1" x14ac:dyDescent="0.25">
      <c r="A25" s="42" t="s">
        <v>564</v>
      </c>
      <c r="B25" s="43" t="s">
        <v>513</v>
      </c>
      <c r="C25" s="38">
        <v>3</v>
      </c>
      <c r="D25" s="39">
        <v>10</v>
      </c>
      <c r="E25" s="40">
        <v>20</v>
      </c>
    </row>
    <row r="26" spans="1:8" ht="13.5" thickBot="1" x14ac:dyDescent="0.25">
      <c r="A26" s="42" t="s">
        <v>565</v>
      </c>
      <c r="B26" s="43" t="s">
        <v>514</v>
      </c>
      <c r="C26" s="31">
        <v>10</v>
      </c>
      <c r="D26" s="32">
        <v>50</v>
      </c>
      <c r="E26" s="33">
        <v>100</v>
      </c>
    </row>
    <row r="27" spans="1:8" ht="13.5" thickBot="1" x14ac:dyDescent="0.25">
      <c r="A27" s="42" t="s">
        <v>566</v>
      </c>
      <c r="B27" s="43" t="s">
        <v>515</v>
      </c>
      <c r="C27" s="34">
        <v>1</v>
      </c>
      <c r="D27" s="35">
        <v>2</v>
      </c>
      <c r="E27" s="35">
        <v>5</v>
      </c>
      <c r="F27" s="68">
        <v>6</v>
      </c>
      <c r="G27" s="66">
        <v>7</v>
      </c>
    </row>
    <row r="28" spans="1:8" ht="13.5" thickBot="1" x14ac:dyDescent="0.25">
      <c r="A28" s="42" t="s">
        <v>567</v>
      </c>
      <c r="B28" s="43" t="s">
        <v>517</v>
      </c>
      <c r="C28" s="30" t="s">
        <v>328</v>
      </c>
    </row>
    <row r="29" spans="1:8" ht="13.5" thickBot="1" x14ac:dyDescent="0.25">
      <c r="A29" s="42" t="s">
        <v>569</v>
      </c>
      <c r="B29" s="43" t="s">
        <v>518</v>
      </c>
      <c r="C29" s="34">
        <v>5</v>
      </c>
      <c r="D29" s="35">
        <v>15</v>
      </c>
      <c r="E29" s="35">
        <v>30</v>
      </c>
      <c r="F29" s="35">
        <v>100</v>
      </c>
      <c r="G29" s="46" t="s">
        <v>516</v>
      </c>
    </row>
    <row r="30" spans="1:8" ht="13.5" thickBot="1" x14ac:dyDescent="0.25">
      <c r="A30" s="42" t="s">
        <v>570</v>
      </c>
      <c r="B30" s="43" t="s">
        <v>519</v>
      </c>
      <c r="C30" s="31">
        <v>20</v>
      </c>
      <c r="D30" s="32">
        <v>50</v>
      </c>
      <c r="E30" s="32">
        <v>100</v>
      </c>
      <c r="F30" s="35">
        <v>200</v>
      </c>
      <c r="G30" s="36">
        <v>300</v>
      </c>
    </row>
    <row r="31" spans="1:8" ht="13.5" thickBot="1" x14ac:dyDescent="0.25">
      <c r="A31" s="42" t="s">
        <v>571</v>
      </c>
      <c r="B31" s="43" t="s">
        <v>520</v>
      </c>
      <c r="C31" s="31">
        <v>1</v>
      </c>
      <c r="D31" s="32">
        <v>3</v>
      </c>
      <c r="E31" s="44" t="s">
        <v>516</v>
      </c>
    </row>
    <row r="32" spans="1:8" ht="13.5" thickBot="1" x14ac:dyDescent="0.25">
      <c r="A32" s="42" t="s">
        <v>573</v>
      </c>
      <c r="B32" s="43" t="s">
        <v>521</v>
      </c>
      <c r="C32" s="31">
        <v>1</v>
      </c>
      <c r="D32" s="32">
        <v>10</v>
      </c>
      <c r="E32" s="32">
        <v>50</v>
      </c>
      <c r="F32" s="50" t="s">
        <v>516</v>
      </c>
      <c r="G32" s="44" t="s">
        <v>516</v>
      </c>
    </row>
    <row r="33" spans="1:7" ht="13.5" thickBot="1" x14ac:dyDescent="0.25">
      <c r="A33" s="42" t="s">
        <v>572</v>
      </c>
      <c r="B33" s="43" t="s">
        <v>522</v>
      </c>
      <c r="C33" s="34">
        <v>1</v>
      </c>
      <c r="D33" s="35">
        <v>10</v>
      </c>
      <c r="E33" s="35">
        <v>20</v>
      </c>
      <c r="F33" s="35">
        <v>30</v>
      </c>
      <c r="G33" s="46" t="s">
        <v>516</v>
      </c>
    </row>
    <row r="34" spans="1:7" ht="13.5" thickBot="1" x14ac:dyDescent="0.25">
      <c r="A34" s="42" t="s">
        <v>574</v>
      </c>
      <c r="B34" s="43" t="s">
        <v>523</v>
      </c>
      <c r="C34" s="30" t="s">
        <v>328</v>
      </c>
    </row>
    <row r="35" spans="1:7" ht="13.5" thickBot="1" x14ac:dyDescent="0.25">
      <c r="A35" s="42" t="s">
        <v>575</v>
      </c>
      <c r="B35" s="43" t="s">
        <v>524</v>
      </c>
      <c r="C35" s="30" t="s">
        <v>328</v>
      </c>
    </row>
    <row r="36" spans="1:7" ht="13.5" thickBot="1" x14ac:dyDescent="0.25">
      <c r="A36" s="42" t="s">
        <v>576</v>
      </c>
      <c r="B36" s="43" t="s">
        <v>525</v>
      </c>
      <c r="C36" s="30" t="s">
        <v>328</v>
      </c>
    </row>
    <row r="37" spans="1:7" ht="13.5" thickBot="1" x14ac:dyDescent="0.25">
      <c r="A37" s="42" t="s">
        <v>577</v>
      </c>
      <c r="B37" s="43" t="s">
        <v>526</v>
      </c>
      <c r="C37" s="30" t="s">
        <v>328</v>
      </c>
    </row>
    <row r="38" spans="1:7" ht="13.5" thickBot="1" x14ac:dyDescent="0.25">
      <c r="A38" s="42" t="s">
        <v>578</v>
      </c>
      <c r="B38" s="43" t="s">
        <v>527</v>
      </c>
      <c r="C38" s="34">
        <v>1</v>
      </c>
      <c r="D38" s="35">
        <v>20</v>
      </c>
      <c r="E38" s="35">
        <v>50</v>
      </c>
      <c r="F38" s="47" t="s">
        <v>516</v>
      </c>
      <c r="G38" s="46" t="s">
        <v>516</v>
      </c>
    </row>
    <row r="39" spans="1:7" ht="13.5" thickBot="1" x14ac:dyDescent="0.25">
      <c r="A39" s="42" t="s">
        <v>579</v>
      </c>
      <c r="B39" s="43" t="s">
        <v>528</v>
      </c>
      <c r="C39" s="34">
        <v>100</v>
      </c>
      <c r="D39" s="35">
        <v>200</v>
      </c>
      <c r="E39" s="35">
        <v>300</v>
      </c>
      <c r="F39" s="35">
        <v>400</v>
      </c>
      <c r="G39" s="36">
        <v>500</v>
      </c>
    </row>
    <row r="40" spans="1:7" ht="13.5" thickBot="1" x14ac:dyDescent="0.25">
      <c r="A40" s="42" t="s">
        <v>580</v>
      </c>
      <c r="B40" s="43" t="s">
        <v>529</v>
      </c>
      <c r="C40" s="34">
        <v>5</v>
      </c>
      <c r="D40" s="35">
        <v>50</v>
      </c>
      <c r="E40" s="35">
        <v>200</v>
      </c>
      <c r="F40" s="45">
        <v>1000</v>
      </c>
      <c r="G40" s="46" t="s">
        <v>516</v>
      </c>
    </row>
    <row r="41" spans="1:7" ht="13.5" thickBot="1" x14ac:dyDescent="0.25">
      <c r="A41" s="42" t="s">
        <v>581</v>
      </c>
      <c r="B41" s="43" t="s">
        <v>530</v>
      </c>
      <c r="C41" s="30" t="s">
        <v>328</v>
      </c>
    </row>
    <row r="42" spans="1:7" ht="13.5" thickBot="1" x14ac:dyDescent="0.25">
      <c r="A42" s="42" t="s">
        <v>582</v>
      </c>
      <c r="B42" s="43" t="s">
        <v>531</v>
      </c>
      <c r="C42" s="30" t="s">
        <v>328</v>
      </c>
    </row>
    <row r="43" spans="1:7" ht="13.5" thickBot="1" x14ac:dyDescent="0.25">
      <c r="A43" s="42" t="s">
        <v>583</v>
      </c>
      <c r="B43" s="43" t="s">
        <v>532</v>
      </c>
      <c r="C43" s="30" t="s">
        <v>328</v>
      </c>
    </row>
    <row r="44" spans="1:7" ht="13.5" thickBot="1" x14ac:dyDescent="0.25">
      <c r="A44" s="42" t="s">
        <v>584</v>
      </c>
      <c r="B44" s="43" t="s">
        <v>533</v>
      </c>
      <c r="C44" s="51">
        <v>5000</v>
      </c>
      <c r="D44" s="45">
        <v>50000</v>
      </c>
      <c r="E44" s="45">
        <v>500000</v>
      </c>
      <c r="F44" s="45">
        <v>2000000</v>
      </c>
      <c r="G44" s="46" t="s">
        <v>516</v>
      </c>
    </row>
    <row r="45" spans="1:7" ht="13.5" thickBot="1" x14ac:dyDescent="0.25">
      <c r="A45" s="42" t="s">
        <v>585</v>
      </c>
      <c r="B45" s="43" t="s">
        <v>534</v>
      </c>
      <c r="C45" s="30" t="s">
        <v>328</v>
      </c>
    </row>
    <row r="46" spans="1:7" ht="13.5" thickBot="1" x14ac:dyDescent="0.25">
      <c r="A46" s="42" t="s">
        <v>586</v>
      </c>
      <c r="B46" s="43" t="s">
        <v>535</v>
      </c>
      <c r="C46" s="51">
        <v>1000</v>
      </c>
      <c r="D46" s="45">
        <v>10000</v>
      </c>
      <c r="E46" s="45">
        <v>100000</v>
      </c>
      <c r="F46" s="45">
        <v>1000000</v>
      </c>
      <c r="G46" s="46" t="s">
        <v>516</v>
      </c>
    </row>
    <row r="47" spans="1:7" ht="13.5" thickBot="1" x14ac:dyDescent="0.25">
      <c r="A47" s="42" t="s">
        <v>616</v>
      </c>
      <c r="B47" s="43" t="s">
        <v>587</v>
      </c>
      <c r="C47" s="37" t="s">
        <v>328</v>
      </c>
    </row>
    <row r="48" spans="1:7" ht="13.5" thickBot="1" x14ac:dyDescent="0.25">
      <c r="A48" s="42" t="s">
        <v>617</v>
      </c>
      <c r="B48" s="43" t="s">
        <v>588</v>
      </c>
      <c r="C48" s="30" t="s">
        <v>328</v>
      </c>
    </row>
    <row r="49" spans="1:7" ht="13.5" thickBot="1" x14ac:dyDescent="0.25">
      <c r="A49" s="42" t="s">
        <v>618</v>
      </c>
      <c r="B49" s="43" t="s">
        <v>589</v>
      </c>
      <c r="C49" s="31">
        <v>5</v>
      </c>
      <c r="D49" s="32">
        <v>20</v>
      </c>
      <c r="E49" s="50" t="s">
        <v>516</v>
      </c>
      <c r="F49" s="47" t="s">
        <v>516</v>
      </c>
      <c r="G49" s="46" t="s">
        <v>516</v>
      </c>
    </row>
    <row r="50" spans="1:7" ht="13.5" thickBot="1" x14ac:dyDescent="0.25">
      <c r="A50" s="42" t="s">
        <v>634</v>
      </c>
      <c r="B50" s="43" t="s">
        <v>590</v>
      </c>
      <c r="C50" s="34">
        <v>1</v>
      </c>
      <c r="D50" s="35">
        <v>5</v>
      </c>
      <c r="E50" s="36">
        <v>10</v>
      </c>
    </row>
    <row r="51" spans="1:7" ht="13.5" thickBot="1" x14ac:dyDescent="0.25">
      <c r="B51" s="53" t="s">
        <v>516</v>
      </c>
    </row>
    <row r="52" spans="1:7" ht="13.5" thickBot="1" x14ac:dyDescent="0.25">
      <c r="A52" s="42" t="s">
        <v>652</v>
      </c>
      <c r="B52" s="54" t="s">
        <v>651</v>
      </c>
      <c r="C52" s="37" t="s">
        <v>328</v>
      </c>
    </row>
    <row r="53" spans="1:7" ht="13.5" thickBot="1" x14ac:dyDescent="0.25">
      <c r="B53" s="53" t="s">
        <v>516</v>
      </c>
    </row>
    <row r="54" spans="1:7" ht="13.5" thickBot="1" x14ac:dyDescent="0.25">
      <c r="A54" s="42" t="s">
        <v>619</v>
      </c>
      <c r="B54" s="43" t="s">
        <v>591</v>
      </c>
      <c r="C54" s="37" t="s">
        <v>328</v>
      </c>
    </row>
    <row r="55" spans="1:7" ht="13.5" thickBot="1" x14ac:dyDescent="0.25">
      <c r="A55" s="42" t="s">
        <v>620</v>
      </c>
      <c r="B55" s="43" t="s">
        <v>592</v>
      </c>
      <c r="C55" s="37" t="s">
        <v>328</v>
      </c>
    </row>
    <row r="56" spans="1:7" ht="13.5" thickBot="1" x14ac:dyDescent="0.25">
      <c r="B56" s="53" t="s">
        <v>516</v>
      </c>
    </row>
    <row r="57" spans="1:7" ht="13.5" thickBot="1" x14ac:dyDescent="0.25">
      <c r="A57" s="42" t="s">
        <v>630</v>
      </c>
      <c r="B57" s="43" t="s">
        <v>593</v>
      </c>
      <c r="C57" s="30" t="s">
        <v>328</v>
      </c>
    </row>
    <row r="58" spans="1:7" ht="13.5" thickBot="1" x14ac:dyDescent="0.25">
      <c r="A58" s="55" t="s">
        <v>653</v>
      </c>
      <c r="B58" s="43" t="s">
        <v>594</v>
      </c>
      <c r="C58" s="34">
        <v>5</v>
      </c>
      <c r="D58" s="35">
        <v>20</v>
      </c>
      <c r="E58" s="35">
        <v>50</v>
      </c>
      <c r="F58" s="35">
        <v>100</v>
      </c>
      <c r="G58" s="66">
        <v>300</v>
      </c>
    </row>
    <row r="59" spans="1:7" ht="13.5" thickBot="1" x14ac:dyDescent="0.25">
      <c r="A59" s="42" t="s">
        <v>621</v>
      </c>
      <c r="B59" s="43" t="s">
        <v>595</v>
      </c>
      <c r="C59" s="37">
        <v>20</v>
      </c>
    </row>
    <row r="60" spans="1:7" ht="13.5" thickBot="1" x14ac:dyDescent="0.25">
      <c r="B60" s="53" t="s">
        <v>516</v>
      </c>
    </row>
    <row r="61" spans="1:7" ht="13.5" thickBot="1" x14ac:dyDescent="0.25">
      <c r="A61" s="42" t="s">
        <v>633</v>
      </c>
      <c r="B61" s="43" t="s">
        <v>596</v>
      </c>
      <c r="C61" s="34">
        <v>1</v>
      </c>
      <c r="D61" s="35">
        <v>30</v>
      </c>
      <c r="E61" s="36">
        <v>200</v>
      </c>
    </row>
    <row r="62" spans="1:7" ht="13.5" thickBot="1" x14ac:dyDescent="0.25">
      <c r="A62" s="42" t="s">
        <v>622</v>
      </c>
      <c r="B62" s="43" t="s">
        <v>597</v>
      </c>
      <c r="C62" s="30">
        <v>10</v>
      </c>
    </row>
    <row r="63" spans="1:7" ht="13.5" thickBot="1" x14ac:dyDescent="0.25">
      <c r="A63" s="52"/>
      <c r="B63" s="43" t="s">
        <v>598</v>
      </c>
      <c r="C63" s="31" t="s">
        <v>623</v>
      </c>
      <c r="D63" s="33" t="s">
        <v>624</v>
      </c>
    </row>
    <row r="64" spans="1:7" ht="13.5" thickBot="1" x14ac:dyDescent="0.25">
      <c r="A64" s="52"/>
      <c r="B64" s="43" t="s">
        <v>599</v>
      </c>
      <c r="C64" s="31" t="s">
        <v>625</v>
      </c>
      <c r="D64" s="32" t="s">
        <v>626</v>
      </c>
      <c r="E64" s="33" t="s">
        <v>627</v>
      </c>
    </row>
    <row r="65" spans="1:7" ht="13.5" thickBot="1" x14ac:dyDescent="0.25">
      <c r="A65" s="42" t="s">
        <v>628</v>
      </c>
      <c r="B65" s="43" t="s">
        <v>600</v>
      </c>
      <c r="C65" s="34">
        <v>1</v>
      </c>
      <c r="D65" s="35">
        <v>10</v>
      </c>
      <c r="E65" s="46" t="s">
        <v>516</v>
      </c>
    </row>
    <row r="66" spans="1:7" ht="13.5" thickBot="1" x14ac:dyDescent="0.25">
      <c r="A66" s="42" t="s">
        <v>629</v>
      </c>
      <c r="B66" s="43" t="s">
        <v>601</v>
      </c>
      <c r="C66" s="31">
        <v>1</v>
      </c>
      <c r="D66" s="32">
        <v>10</v>
      </c>
      <c r="E66" s="44" t="s">
        <v>516</v>
      </c>
    </row>
    <row r="67" spans="1:7" ht="13.5" thickBot="1" x14ac:dyDescent="0.25">
      <c r="A67" s="52" t="s">
        <v>632</v>
      </c>
      <c r="B67" s="43" t="s">
        <v>602</v>
      </c>
      <c r="C67" s="31">
        <v>1</v>
      </c>
      <c r="D67" s="32">
        <v>10</v>
      </c>
      <c r="E67" s="50" t="s">
        <v>516</v>
      </c>
      <c r="F67" s="47" t="s">
        <v>516</v>
      </c>
      <c r="G67" s="46" t="s">
        <v>516</v>
      </c>
    </row>
    <row r="68" spans="1:7" ht="13.5" thickBot="1" x14ac:dyDescent="0.25">
      <c r="A68" s="42" t="s">
        <v>631</v>
      </c>
      <c r="B68" s="43" t="s">
        <v>603</v>
      </c>
      <c r="C68" s="31">
        <v>1</v>
      </c>
      <c r="D68" s="32">
        <v>2</v>
      </c>
      <c r="E68" s="33">
        <v>3</v>
      </c>
    </row>
    <row r="69" spans="1:7" ht="13.5" thickBot="1" x14ac:dyDescent="0.25">
      <c r="A69" s="42" t="s">
        <v>635</v>
      </c>
      <c r="B69" s="43" t="s">
        <v>604</v>
      </c>
      <c r="C69" s="34">
        <v>1</v>
      </c>
      <c r="D69" s="35">
        <v>10</v>
      </c>
      <c r="E69" s="36" t="s">
        <v>516</v>
      </c>
    </row>
    <row r="70" spans="1:7" ht="13.5" thickBot="1" x14ac:dyDescent="0.25">
      <c r="A70" s="42" t="s">
        <v>636</v>
      </c>
      <c r="B70" s="43" t="s">
        <v>605</v>
      </c>
      <c r="C70" s="30" t="s">
        <v>328</v>
      </c>
    </row>
    <row r="71" spans="1:7" ht="13.5" thickBot="1" x14ac:dyDescent="0.25">
      <c r="A71" s="42" t="s">
        <v>637</v>
      </c>
      <c r="B71" s="43" t="s">
        <v>606</v>
      </c>
      <c r="C71" s="31" t="s">
        <v>638</v>
      </c>
      <c r="D71" s="32" t="s">
        <v>639</v>
      </c>
      <c r="E71" s="32" t="s">
        <v>640</v>
      </c>
      <c r="F71" s="33" t="s">
        <v>641</v>
      </c>
    </row>
    <row r="72" spans="1:7" ht="13.5" thickBot="1" x14ac:dyDescent="0.25">
      <c r="A72" s="42" t="s">
        <v>642</v>
      </c>
      <c r="B72" s="43" t="s">
        <v>607</v>
      </c>
      <c r="C72" s="34">
        <v>1</v>
      </c>
      <c r="D72" s="47" t="s">
        <v>516</v>
      </c>
      <c r="E72" s="47" t="s">
        <v>516</v>
      </c>
      <c r="F72" s="46" t="s">
        <v>516</v>
      </c>
    </row>
    <row r="73" spans="1:7" ht="13.5" thickBot="1" x14ac:dyDescent="0.25">
      <c r="B73" s="53" t="s">
        <v>516</v>
      </c>
    </row>
    <row r="74" spans="1:7" ht="13.5" thickBot="1" x14ac:dyDescent="0.25">
      <c r="A74" s="42" t="s">
        <v>648</v>
      </c>
      <c r="B74" s="43" t="s">
        <v>608</v>
      </c>
      <c r="C74" s="30" t="s">
        <v>328</v>
      </c>
    </row>
    <row r="75" spans="1:7" ht="13.5" thickBot="1" x14ac:dyDescent="0.25">
      <c r="A75" s="42" t="s">
        <v>650</v>
      </c>
      <c r="B75" s="43" t="s">
        <v>609</v>
      </c>
      <c r="C75" s="30" t="s">
        <v>328</v>
      </c>
    </row>
    <row r="76" spans="1:7" ht="13.5" thickBot="1" x14ac:dyDescent="0.25">
      <c r="A76" s="42" t="s">
        <v>649</v>
      </c>
      <c r="B76" s="43" t="s">
        <v>610</v>
      </c>
      <c r="C76" s="37" t="s">
        <v>328</v>
      </c>
    </row>
    <row r="77" spans="1:7" ht="13.5" thickBot="1" x14ac:dyDescent="0.25">
      <c r="A77" s="42" t="s">
        <v>643</v>
      </c>
      <c r="B77" s="43" t="s">
        <v>611</v>
      </c>
      <c r="C77" s="30" t="s">
        <v>328</v>
      </c>
    </row>
    <row r="78" spans="1:7" ht="13.5" thickBot="1" x14ac:dyDescent="0.25">
      <c r="A78" s="42" t="s">
        <v>644</v>
      </c>
      <c r="B78" s="43" t="s">
        <v>612</v>
      </c>
      <c r="C78" s="34">
        <v>1</v>
      </c>
      <c r="D78" s="35">
        <v>10</v>
      </c>
      <c r="E78" s="35">
        <v>20</v>
      </c>
      <c r="F78" s="47" t="s">
        <v>516</v>
      </c>
      <c r="G78" s="46" t="s">
        <v>516</v>
      </c>
    </row>
    <row r="79" spans="1:7" ht="13.5" thickBot="1" x14ac:dyDescent="0.25">
      <c r="B79" s="53" t="s">
        <v>516</v>
      </c>
    </row>
    <row r="80" spans="1:7" ht="13.5" thickBot="1" x14ac:dyDescent="0.25">
      <c r="A80" s="42" t="s">
        <v>645</v>
      </c>
      <c r="B80" s="43" t="s">
        <v>613</v>
      </c>
      <c r="C80" s="31">
        <v>1</v>
      </c>
      <c r="D80" s="32">
        <v>5</v>
      </c>
      <c r="E80" s="33">
        <v>10</v>
      </c>
    </row>
    <row r="81" spans="1:6" ht="13.5" thickBot="1" x14ac:dyDescent="0.25">
      <c r="A81" s="42" t="s">
        <v>646</v>
      </c>
      <c r="B81" s="43" t="s">
        <v>614</v>
      </c>
      <c r="C81" s="31">
        <v>1</v>
      </c>
      <c r="D81" s="32">
        <v>5</v>
      </c>
      <c r="E81" s="33">
        <v>10</v>
      </c>
    </row>
    <row r="82" spans="1:6" ht="13.5" thickBot="1" x14ac:dyDescent="0.25">
      <c r="A82" s="42" t="s">
        <v>647</v>
      </c>
      <c r="B82" s="43" t="s">
        <v>615</v>
      </c>
      <c r="C82" s="34">
        <v>20</v>
      </c>
      <c r="D82" s="35">
        <v>50</v>
      </c>
      <c r="E82" s="35">
        <v>100</v>
      </c>
      <c r="F82" s="46" t="s">
        <v>516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DDD-E31E-4F51-992D-60D276E0CCEE}">
  <sheetPr>
    <tabColor rgb="FFFFFF99"/>
  </sheetPr>
  <dimension ref="A1:F398"/>
  <sheetViews>
    <sheetView workbookViewId="0">
      <selection activeCell="A2" sqref="A2"/>
    </sheetView>
  </sheetViews>
  <sheetFormatPr defaultRowHeight="12.75" x14ac:dyDescent="0.2"/>
  <cols>
    <col min="1" max="1" width="5.625" style="21" customWidth="1"/>
    <col min="2" max="4" width="9" style="14"/>
    <col min="5" max="5" width="12.25" style="14" customWidth="1"/>
    <col min="6" max="6" width="8.375" style="21" bestFit="1" customWidth="1"/>
    <col min="7" max="16384" width="9" style="14"/>
  </cols>
  <sheetData>
    <row r="1" spans="1:6" x14ac:dyDescent="0.2">
      <c r="A1" s="62" t="s">
        <v>328</v>
      </c>
      <c r="B1" s="63" t="s">
        <v>1084</v>
      </c>
      <c r="C1" s="63" t="s">
        <v>1085</v>
      </c>
      <c r="D1" s="63" t="s">
        <v>1086</v>
      </c>
      <c r="E1" s="63" t="s">
        <v>1087</v>
      </c>
      <c r="F1" s="62" t="s">
        <v>1102</v>
      </c>
    </row>
    <row r="2" spans="1:6" x14ac:dyDescent="0.2">
      <c r="A2" s="22"/>
      <c r="B2" s="61" t="s">
        <v>684</v>
      </c>
      <c r="C2" s="20" t="s">
        <v>1056</v>
      </c>
      <c r="D2" s="20" t="s">
        <v>1093</v>
      </c>
      <c r="E2" s="20" t="s">
        <v>1096</v>
      </c>
      <c r="F2" s="60" t="s">
        <v>1089</v>
      </c>
    </row>
    <row r="3" spans="1:6" x14ac:dyDescent="0.2">
      <c r="A3" s="60"/>
      <c r="B3" s="61" t="s">
        <v>1023</v>
      </c>
      <c r="C3" s="20" t="s">
        <v>1081</v>
      </c>
      <c r="D3" s="20" t="s">
        <v>1098</v>
      </c>
      <c r="E3" s="20" t="s">
        <v>1097</v>
      </c>
      <c r="F3" s="60" t="s">
        <v>1089</v>
      </c>
    </row>
    <row r="4" spans="1:6" x14ac:dyDescent="0.2">
      <c r="A4" s="60"/>
      <c r="B4" s="61" t="s">
        <v>976</v>
      </c>
      <c r="C4" s="20" t="s">
        <v>961</v>
      </c>
      <c r="D4" s="20" t="s">
        <v>1098</v>
      </c>
      <c r="E4" s="20" t="s">
        <v>1094</v>
      </c>
      <c r="F4" s="60" t="s">
        <v>1089</v>
      </c>
    </row>
    <row r="5" spans="1:6" x14ac:dyDescent="0.2">
      <c r="A5" s="60"/>
      <c r="B5" s="61" t="s">
        <v>846</v>
      </c>
      <c r="C5" s="20" t="s">
        <v>1065</v>
      </c>
      <c r="D5" s="20" t="s">
        <v>1093</v>
      </c>
      <c r="E5" s="20" t="s">
        <v>1099</v>
      </c>
      <c r="F5" s="60" t="s">
        <v>1089</v>
      </c>
    </row>
    <row r="6" spans="1:6" x14ac:dyDescent="0.2">
      <c r="A6" s="22"/>
      <c r="B6" s="61" t="s">
        <v>751</v>
      </c>
      <c r="C6" s="20" t="s">
        <v>1060</v>
      </c>
      <c r="D6" s="20" t="s">
        <v>1093</v>
      </c>
      <c r="E6" s="20" t="s">
        <v>1099</v>
      </c>
      <c r="F6" s="60" t="s">
        <v>1089</v>
      </c>
    </row>
    <row r="7" spans="1:6" x14ac:dyDescent="0.2">
      <c r="A7" s="60"/>
      <c r="B7" s="61" t="s">
        <v>880</v>
      </c>
      <c r="C7" s="20" t="s">
        <v>1069</v>
      </c>
      <c r="D7" s="20" t="s">
        <v>1098</v>
      </c>
      <c r="E7" s="20" t="s">
        <v>1100</v>
      </c>
      <c r="F7" s="60" t="s">
        <v>1089</v>
      </c>
    </row>
    <row r="8" spans="1:6" x14ac:dyDescent="0.2">
      <c r="A8" s="60"/>
      <c r="B8" s="61" t="s">
        <v>752</v>
      </c>
      <c r="C8" s="20" t="s">
        <v>1060</v>
      </c>
      <c r="D8" s="20" t="s">
        <v>1098</v>
      </c>
      <c r="E8" s="20" t="s">
        <v>660</v>
      </c>
      <c r="F8" s="60" t="s">
        <v>1089</v>
      </c>
    </row>
    <row r="9" spans="1:6" x14ac:dyDescent="0.2">
      <c r="A9" s="60"/>
      <c r="B9" s="61" t="s">
        <v>940</v>
      </c>
      <c r="C9" s="20" t="s">
        <v>1076</v>
      </c>
      <c r="D9" s="20" t="s">
        <v>1098</v>
      </c>
      <c r="E9" s="20" t="s">
        <v>660</v>
      </c>
      <c r="F9" s="60" t="s">
        <v>1089</v>
      </c>
    </row>
    <row r="10" spans="1:6" x14ac:dyDescent="0.2">
      <c r="A10" s="22"/>
      <c r="B10" s="61" t="s">
        <v>659</v>
      </c>
      <c r="C10" s="20" t="s">
        <v>1054</v>
      </c>
      <c r="D10" s="20" t="s">
        <v>1098</v>
      </c>
      <c r="E10" s="20" t="s">
        <v>1097</v>
      </c>
      <c r="F10" s="60" t="s">
        <v>1089</v>
      </c>
    </row>
    <row r="11" spans="1:6" x14ac:dyDescent="0.2">
      <c r="A11" s="22"/>
      <c r="B11" s="61" t="s">
        <v>680</v>
      </c>
      <c r="C11" s="20" t="s">
        <v>1056</v>
      </c>
      <c r="D11" s="20" t="s">
        <v>1093</v>
      </c>
      <c r="E11" s="20" t="s">
        <v>1099</v>
      </c>
      <c r="F11" s="60" t="s">
        <v>1089</v>
      </c>
    </row>
    <row r="12" spans="1:6" x14ac:dyDescent="0.2">
      <c r="A12" s="22"/>
      <c r="B12" s="61" t="s">
        <v>691</v>
      </c>
      <c r="C12" s="20" t="s">
        <v>1057</v>
      </c>
      <c r="D12" s="20" t="s">
        <v>1093</v>
      </c>
      <c r="E12" s="20" t="s">
        <v>1096</v>
      </c>
      <c r="F12" s="60" t="s">
        <v>1089</v>
      </c>
    </row>
    <row r="13" spans="1:6" x14ac:dyDescent="0.2">
      <c r="A13" s="60"/>
      <c r="B13" s="61" t="s">
        <v>919</v>
      </c>
      <c r="C13" s="20" t="s">
        <v>1073</v>
      </c>
      <c r="D13" s="20" t="s">
        <v>1098</v>
      </c>
      <c r="E13" s="20" t="s">
        <v>1097</v>
      </c>
      <c r="F13" s="60" t="s">
        <v>1089</v>
      </c>
    </row>
    <row r="14" spans="1:6" x14ac:dyDescent="0.2">
      <c r="A14" s="22"/>
      <c r="B14" s="61" t="s">
        <v>717</v>
      </c>
      <c r="C14" s="20" t="s">
        <v>697</v>
      </c>
      <c r="D14" s="20" t="s">
        <v>1098</v>
      </c>
      <c r="E14" s="20" t="s">
        <v>660</v>
      </c>
      <c r="F14" s="60" t="s">
        <v>1089</v>
      </c>
    </row>
    <row r="15" spans="1:6" x14ac:dyDescent="0.2">
      <c r="A15" s="22"/>
      <c r="B15" s="61" t="s">
        <v>661</v>
      </c>
      <c r="C15" s="20" t="s">
        <v>1054</v>
      </c>
      <c r="D15" s="20" t="s">
        <v>1098</v>
      </c>
      <c r="E15" s="20" t="s">
        <v>1100</v>
      </c>
      <c r="F15" s="60" t="s">
        <v>1089</v>
      </c>
    </row>
    <row r="16" spans="1:6" x14ac:dyDescent="0.2">
      <c r="A16" s="60"/>
      <c r="B16" s="61" t="s">
        <v>873</v>
      </c>
      <c r="C16" s="20" t="s">
        <v>1068</v>
      </c>
      <c r="D16" s="20" t="s">
        <v>1098</v>
      </c>
      <c r="E16" s="20" t="s">
        <v>660</v>
      </c>
      <c r="F16" s="60" t="s">
        <v>1089</v>
      </c>
    </row>
    <row r="17" spans="1:6" x14ac:dyDescent="0.2">
      <c r="A17" s="22"/>
      <c r="B17" s="61" t="s">
        <v>657</v>
      </c>
      <c r="C17" s="20" t="s">
        <v>1054</v>
      </c>
      <c r="D17" s="20" t="s">
        <v>1093</v>
      </c>
      <c r="E17" s="20" t="s">
        <v>1101</v>
      </c>
      <c r="F17" s="60" t="s">
        <v>1089</v>
      </c>
    </row>
    <row r="18" spans="1:6" x14ac:dyDescent="0.2">
      <c r="A18" s="60"/>
      <c r="B18" s="61" t="s">
        <v>939</v>
      </c>
      <c r="C18" s="20" t="s">
        <v>1076</v>
      </c>
      <c r="D18" s="20" t="s">
        <v>1093</v>
      </c>
      <c r="E18" s="20" t="s">
        <v>1096</v>
      </c>
      <c r="F18" s="60" t="s">
        <v>1089</v>
      </c>
    </row>
    <row r="19" spans="1:6" x14ac:dyDescent="0.2">
      <c r="A19" s="60"/>
      <c r="B19" s="61" t="s">
        <v>560</v>
      </c>
      <c r="C19" s="20" t="s">
        <v>1066</v>
      </c>
      <c r="D19" s="20" t="s">
        <v>1098</v>
      </c>
      <c r="E19" s="20" t="s">
        <v>1097</v>
      </c>
      <c r="F19" s="60" t="s">
        <v>1089</v>
      </c>
    </row>
    <row r="20" spans="1:6" x14ac:dyDescent="0.2">
      <c r="A20" s="60"/>
      <c r="B20" s="61" t="s">
        <v>891</v>
      </c>
      <c r="C20" s="20" t="s">
        <v>1070</v>
      </c>
      <c r="D20" s="20" t="s">
        <v>1098</v>
      </c>
      <c r="E20" s="20" t="s">
        <v>660</v>
      </c>
      <c r="F20" s="60" t="s">
        <v>1089</v>
      </c>
    </row>
    <row r="21" spans="1:6" x14ac:dyDescent="0.2">
      <c r="A21" s="60"/>
      <c r="B21" s="61" t="s">
        <v>1053</v>
      </c>
      <c r="C21" s="20" t="s">
        <v>1083</v>
      </c>
      <c r="D21" s="20" t="s">
        <v>1098</v>
      </c>
      <c r="E21" s="20" t="s">
        <v>1097</v>
      </c>
      <c r="F21" s="60" t="s">
        <v>1089</v>
      </c>
    </row>
    <row r="22" spans="1:6" x14ac:dyDescent="0.2">
      <c r="A22" s="60"/>
      <c r="B22" s="61" t="s">
        <v>948</v>
      </c>
      <c r="C22" s="20" t="s">
        <v>1077</v>
      </c>
      <c r="D22" s="20" t="s">
        <v>1098</v>
      </c>
      <c r="E22" s="20" t="s">
        <v>1100</v>
      </c>
      <c r="F22" s="60" t="s">
        <v>1089</v>
      </c>
    </row>
    <row r="23" spans="1:6" x14ac:dyDescent="0.2">
      <c r="A23" s="22"/>
      <c r="B23" s="61" t="s">
        <v>740</v>
      </c>
      <c r="C23" s="20" t="s">
        <v>1059</v>
      </c>
      <c r="D23" s="20" t="s">
        <v>1098</v>
      </c>
      <c r="E23" s="20" t="s">
        <v>1100</v>
      </c>
      <c r="F23" s="60" t="s">
        <v>1089</v>
      </c>
    </row>
    <row r="24" spans="1:6" x14ac:dyDescent="0.2">
      <c r="A24" s="60"/>
      <c r="B24" s="61" t="s">
        <v>943</v>
      </c>
      <c r="C24" s="20" t="s">
        <v>1076</v>
      </c>
      <c r="D24" s="20" t="s">
        <v>1093</v>
      </c>
      <c r="E24" s="20" t="s">
        <v>1096</v>
      </c>
      <c r="F24" s="60" t="s">
        <v>1089</v>
      </c>
    </row>
    <row r="25" spans="1:6" x14ac:dyDescent="0.2">
      <c r="A25" s="60"/>
      <c r="B25" s="61" t="s">
        <v>808</v>
      </c>
      <c r="C25" s="20" t="s">
        <v>1063</v>
      </c>
      <c r="D25" s="20" t="s">
        <v>1093</v>
      </c>
      <c r="E25" s="20" t="s">
        <v>1101</v>
      </c>
      <c r="F25" s="60" t="s">
        <v>1089</v>
      </c>
    </row>
    <row r="26" spans="1:6" x14ac:dyDescent="0.2">
      <c r="A26" s="60"/>
      <c r="B26" s="61" t="s">
        <v>1005</v>
      </c>
      <c r="C26" s="20" t="s">
        <v>1080</v>
      </c>
      <c r="D26" s="20" t="s">
        <v>1098</v>
      </c>
      <c r="E26" s="20" t="s">
        <v>660</v>
      </c>
      <c r="F26" s="60" t="s">
        <v>1089</v>
      </c>
    </row>
    <row r="27" spans="1:6" x14ac:dyDescent="0.2">
      <c r="A27" s="60"/>
      <c r="B27" s="61" t="s">
        <v>759</v>
      </c>
      <c r="C27" s="20" t="s">
        <v>1061</v>
      </c>
      <c r="D27" s="20" t="s">
        <v>1093</v>
      </c>
      <c r="E27" s="20" t="s">
        <v>1101</v>
      </c>
      <c r="F27" s="60" t="s">
        <v>1089</v>
      </c>
    </row>
    <row r="28" spans="1:6" x14ac:dyDescent="0.2">
      <c r="A28" s="60"/>
      <c r="B28" s="61" t="s">
        <v>1039</v>
      </c>
      <c r="C28" s="20" t="s">
        <v>1082</v>
      </c>
      <c r="D28" s="20" t="s">
        <v>1098</v>
      </c>
      <c r="E28" s="20" t="s">
        <v>1097</v>
      </c>
      <c r="F28" s="60" t="s">
        <v>1089</v>
      </c>
    </row>
    <row r="29" spans="1:6" x14ac:dyDescent="0.2">
      <c r="A29" s="22"/>
      <c r="B29" s="61" t="s">
        <v>733</v>
      </c>
      <c r="C29" s="20" t="s">
        <v>1058</v>
      </c>
      <c r="D29" s="20" t="s">
        <v>1093</v>
      </c>
      <c r="E29" s="20" t="s">
        <v>1099</v>
      </c>
      <c r="F29" s="60" t="s">
        <v>1089</v>
      </c>
    </row>
    <row r="30" spans="1:6" x14ac:dyDescent="0.2">
      <c r="A30" s="60"/>
      <c r="B30" s="61" t="s">
        <v>780</v>
      </c>
      <c r="C30" s="20" t="s">
        <v>769</v>
      </c>
      <c r="D30" s="20" t="s">
        <v>1098</v>
      </c>
      <c r="E30" s="20" t="s">
        <v>1100</v>
      </c>
      <c r="F30" s="60" t="s">
        <v>1089</v>
      </c>
    </row>
    <row r="31" spans="1:6" x14ac:dyDescent="0.2">
      <c r="A31" s="22"/>
      <c r="B31" s="61" t="s">
        <v>675</v>
      </c>
      <c r="C31" s="20" t="s">
        <v>1055</v>
      </c>
      <c r="D31" s="20" t="s">
        <v>1093</v>
      </c>
      <c r="E31" s="20" t="s">
        <v>1095</v>
      </c>
      <c r="F31" s="60" t="s">
        <v>1089</v>
      </c>
    </row>
    <row r="32" spans="1:6" x14ac:dyDescent="0.2">
      <c r="A32" s="60"/>
      <c r="B32" s="61" t="s">
        <v>765</v>
      </c>
      <c r="C32" s="20" t="s">
        <v>1061</v>
      </c>
      <c r="D32" s="20" t="s">
        <v>1093</v>
      </c>
      <c r="E32" s="20" t="s">
        <v>1099</v>
      </c>
      <c r="F32" s="60" t="s">
        <v>1089</v>
      </c>
    </row>
    <row r="33" spans="1:6" x14ac:dyDescent="0.2">
      <c r="A33" s="22"/>
      <c r="B33" s="61" t="s">
        <v>741</v>
      </c>
      <c r="C33" s="20" t="s">
        <v>1059</v>
      </c>
      <c r="D33" s="20" t="s">
        <v>1098</v>
      </c>
      <c r="E33" s="20" t="s">
        <v>660</v>
      </c>
      <c r="F33" s="60" t="s">
        <v>1089</v>
      </c>
    </row>
    <row r="34" spans="1:6" x14ac:dyDescent="0.2">
      <c r="A34" s="60"/>
      <c r="B34" s="61" t="s">
        <v>913</v>
      </c>
      <c r="C34" s="20" t="s">
        <v>1073</v>
      </c>
      <c r="D34" s="20" t="s">
        <v>1098</v>
      </c>
      <c r="E34" s="20" t="s">
        <v>1097</v>
      </c>
      <c r="F34" s="60" t="s">
        <v>1089</v>
      </c>
    </row>
    <row r="35" spans="1:6" x14ac:dyDescent="0.2">
      <c r="A35" s="22"/>
      <c r="B35" s="61" t="s">
        <v>738</v>
      </c>
      <c r="C35" s="20" t="s">
        <v>1059</v>
      </c>
      <c r="D35" s="20" t="s">
        <v>1093</v>
      </c>
      <c r="E35" s="20" t="s">
        <v>1099</v>
      </c>
      <c r="F35" s="60" t="s">
        <v>1089</v>
      </c>
    </row>
    <row r="36" spans="1:6" x14ac:dyDescent="0.2">
      <c r="A36" s="60"/>
      <c r="B36" s="61" t="s">
        <v>783</v>
      </c>
      <c r="C36" s="20" t="s">
        <v>769</v>
      </c>
      <c r="D36" s="20" t="s">
        <v>1093</v>
      </c>
      <c r="E36" s="20" t="s">
        <v>1099</v>
      </c>
      <c r="F36" s="60" t="s">
        <v>1089</v>
      </c>
    </row>
    <row r="37" spans="1:6" x14ac:dyDescent="0.2">
      <c r="A37" s="60"/>
      <c r="B37" s="61" t="s">
        <v>859</v>
      </c>
      <c r="C37" s="20" t="s">
        <v>1067</v>
      </c>
      <c r="D37" s="20" t="s">
        <v>1098</v>
      </c>
      <c r="E37" s="20" t="s">
        <v>1100</v>
      </c>
      <c r="F37" s="60" t="s">
        <v>1089</v>
      </c>
    </row>
    <row r="38" spans="1:6" x14ac:dyDescent="0.2">
      <c r="A38" s="60"/>
      <c r="B38" s="61" t="s">
        <v>922</v>
      </c>
      <c r="C38" s="20" t="s">
        <v>1073</v>
      </c>
      <c r="D38" s="20" t="s">
        <v>1098</v>
      </c>
      <c r="E38" s="20" t="s">
        <v>1100</v>
      </c>
      <c r="F38" s="60" t="s">
        <v>1089</v>
      </c>
    </row>
    <row r="39" spans="1:6" x14ac:dyDescent="0.2">
      <c r="A39" s="60"/>
      <c r="B39" s="61" t="s">
        <v>1042</v>
      </c>
      <c r="C39" s="20" t="s">
        <v>1082</v>
      </c>
      <c r="D39" s="20" t="s">
        <v>1098</v>
      </c>
      <c r="E39" s="20" t="s">
        <v>1097</v>
      </c>
      <c r="F39" s="60" t="s">
        <v>1089</v>
      </c>
    </row>
    <row r="40" spans="1:6" x14ac:dyDescent="0.2">
      <c r="A40" s="60"/>
      <c r="B40" s="61" t="s">
        <v>860</v>
      </c>
      <c r="C40" s="20" t="s">
        <v>1067</v>
      </c>
      <c r="D40" s="20" t="s">
        <v>1093</v>
      </c>
      <c r="E40" s="20" t="s">
        <v>1101</v>
      </c>
      <c r="F40" s="60" t="s">
        <v>1089</v>
      </c>
    </row>
    <row r="41" spans="1:6" x14ac:dyDescent="0.2">
      <c r="A41" s="60"/>
      <c r="B41" s="61" t="s">
        <v>804</v>
      </c>
      <c r="C41" s="20" t="s">
        <v>1063</v>
      </c>
      <c r="D41" s="20" t="s">
        <v>1093</v>
      </c>
      <c r="E41" s="20" t="s">
        <v>1099</v>
      </c>
      <c r="F41" s="60" t="s">
        <v>1089</v>
      </c>
    </row>
    <row r="42" spans="1:6" x14ac:dyDescent="0.2">
      <c r="A42" s="60"/>
      <c r="B42" s="61" t="s">
        <v>785</v>
      </c>
      <c r="C42" s="20" t="s">
        <v>1062</v>
      </c>
      <c r="D42" s="20" t="s">
        <v>1093</v>
      </c>
      <c r="E42" s="20" t="s">
        <v>1101</v>
      </c>
      <c r="F42" s="60" t="s">
        <v>1089</v>
      </c>
    </row>
    <row r="43" spans="1:6" x14ac:dyDescent="0.2">
      <c r="A43" s="60"/>
      <c r="B43" s="61" t="s">
        <v>834</v>
      </c>
      <c r="C43" s="20" t="s">
        <v>1064</v>
      </c>
      <c r="D43" s="20" t="s">
        <v>1093</v>
      </c>
      <c r="E43" s="20" t="s">
        <v>1101</v>
      </c>
      <c r="F43" s="60" t="s">
        <v>1089</v>
      </c>
    </row>
    <row r="44" spans="1:6" x14ac:dyDescent="0.2">
      <c r="A44" s="60"/>
      <c r="B44" s="61" t="s">
        <v>773</v>
      </c>
      <c r="C44" s="20" t="s">
        <v>769</v>
      </c>
      <c r="D44" s="20" t="s">
        <v>1093</v>
      </c>
      <c r="E44" s="20" t="s">
        <v>1099</v>
      </c>
      <c r="F44" s="60" t="s">
        <v>1089</v>
      </c>
    </row>
    <row r="45" spans="1:6" x14ac:dyDescent="0.2">
      <c r="A45" s="60"/>
      <c r="B45" s="61" t="s">
        <v>861</v>
      </c>
      <c r="C45" s="20" t="s">
        <v>1067</v>
      </c>
      <c r="D45" s="20" t="s">
        <v>1098</v>
      </c>
      <c r="E45" s="20" t="s">
        <v>660</v>
      </c>
      <c r="F45" s="60" t="s">
        <v>1089</v>
      </c>
    </row>
    <row r="46" spans="1:6" x14ac:dyDescent="0.2">
      <c r="A46" s="60"/>
      <c r="B46" s="61" t="s">
        <v>1019</v>
      </c>
      <c r="C46" s="20" t="s">
        <v>1081</v>
      </c>
      <c r="D46" s="20" t="s">
        <v>1098</v>
      </c>
      <c r="E46" s="20" t="s">
        <v>660</v>
      </c>
      <c r="F46" s="60" t="s">
        <v>1089</v>
      </c>
    </row>
    <row r="47" spans="1:6" x14ac:dyDescent="0.2">
      <c r="A47" s="60"/>
      <c r="B47" s="61" t="s">
        <v>936</v>
      </c>
      <c r="C47" s="20" t="s">
        <v>1075</v>
      </c>
      <c r="D47" s="20" t="s">
        <v>1098</v>
      </c>
      <c r="E47" s="20" t="s">
        <v>660</v>
      </c>
      <c r="F47" s="60" t="s">
        <v>1089</v>
      </c>
    </row>
    <row r="48" spans="1:6" x14ac:dyDescent="0.2">
      <c r="A48" s="22"/>
      <c r="B48" s="61" t="s">
        <v>721</v>
      </c>
      <c r="C48" s="20" t="s">
        <v>1058</v>
      </c>
      <c r="D48" s="20" t="s">
        <v>1098</v>
      </c>
      <c r="E48" s="20" t="s">
        <v>1097</v>
      </c>
      <c r="F48" s="60" t="s">
        <v>1089</v>
      </c>
    </row>
    <row r="49" spans="1:6" x14ac:dyDescent="0.2">
      <c r="A49" s="22"/>
      <c r="B49" s="61" t="s">
        <v>698</v>
      </c>
      <c r="C49" s="20" t="s">
        <v>697</v>
      </c>
      <c r="D49" s="20" t="s">
        <v>1093</v>
      </c>
      <c r="E49" s="20" t="s">
        <v>1099</v>
      </c>
      <c r="F49" s="60" t="s">
        <v>1089</v>
      </c>
    </row>
    <row r="50" spans="1:6" x14ac:dyDescent="0.2">
      <c r="A50" s="60"/>
      <c r="B50" s="61" t="s">
        <v>994</v>
      </c>
      <c r="C50" s="20" t="s">
        <v>1078</v>
      </c>
      <c r="D50" s="20" t="s">
        <v>1098</v>
      </c>
      <c r="E50" s="20" t="s">
        <v>1097</v>
      </c>
      <c r="F50" s="60" t="s">
        <v>1089</v>
      </c>
    </row>
    <row r="51" spans="1:6" x14ac:dyDescent="0.2">
      <c r="A51" s="60"/>
      <c r="B51" s="61" t="s">
        <v>774</v>
      </c>
      <c r="C51" s="20" t="s">
        <v>769</v>
      </c>
      <c r="D51" s="20" t="s">
        <v>1093</v>
      </c>
      <c r="E51" s="20" t="s">
        <v>1099</v>
      </c>
      <c r="F51" s="60" t="s">
        <v>1089</v>
      </c>
    </row>
    <row r="52" spans="1:6" x14ac:dyDescent="0.2">
      <c r="A52" s="60"/>
      <c r="B52" s="61" t="s">
        <v>956</v>
      </c>
      <c r="C52" s="20" t="s">
        <v>1077</v>
      </c>
      <c r="D52" s="20" t="s">
        <v>1093</v>
      </c>
      <c r="E52" s="20" t="s">
        <v>1099</v>
      </c>
      <c r="F52" s="60" t="s">
        <v>1089</v>
      </c>
    </row>
    <row r="53" spans="1:6" x14ac:dyDescent="0.2">
      <c r="A53" s="60"/>
      <c r="B53" s="61" t="s">
        <v>842</v>
      </c>
      <c r="C53" s="20" t="s">
        <v>1065</v>
      </c>
      <c r="D53" s="20" t="s">
        <v>1093</v>
      </c>
      <c r="E53" s="20" t="s">
        <v>1101</v>
      </c>
      <c r="F53" s="60" t="s">
        <v>1089</v>
      </c>
    </row>
    <row r="54" spans="1:6" x14ac:dyDescent="0.2">
      <c r="A54" s="60"/>
      <c r="B54" s="61" t="s">
        <v>753</v>
      </c>
      <c r="C54" s="20" t="s">
        <v>1060</v>
      </c>
      <c r="D54" s="20" t="s">
        <v>1093</v>
      </c>
      <c r="E54" s="20" t="s">
        <v>1101</v>
      </c>
      <c r="F54" s="60" t="s">
        <v>1089</v>
      </c>
    </row>
    <row r="55" spans="1:6" x14ac:dyDescent="0.2">
      <c r="A55" s="60"/>
      <c r="B55" s="61" t="s">
        <v>969</v>
      </c>
      <c r="C55" s="20" t="s">
        <v>961</v>
      </c>
      <c r="D55" s="20" t="s">
        <v>1093</v>
      </c>
      <c r="E55" s="20" t="s">
        <v>1096</v>
      </c>
      <c r="F55" s="60" t="s">
        <v>1089</v>
      </c>
    </row>
    <row r="56" spans="1:6" x14ac:dyDescent="0.2">
      <c r="A56" s="60"/>
      <c r="B56" s="61" t="s">
        <v>844</v>
      </c>
      <c r="C56" s="20" t="s">
        <v>1065</v>
      </c>
      <c r="D56" s="20" t="s">
        <v>1093</v>
      </c>
      <c r="E56" s="20" t="s">
        <v>1096</v>
      </c>
      <c r="F56" s="60" t="s">
        <v>1089</v>
      </c>
    </row>
    <row r="57" spans="1:6" x14ac:dyDescent="0.2">
      <c r="A57" s="60"/>
      <c r="B57" s="61" t="s">
        <v>914</v>
      </c>
      <c r="C57" s="20" t="s">
        <v>1073</v>
      </c>
      <c r="D57" s="20" t="s">
        <v>1098</v>
      </c>
      <c r="E57" s="20" t="s">
        <v>660</v>
      </c>
      <c r="F57" s="60" t="s">
        <v>1089</v>
      </c>
    </row>
    <row r="58" spans="1:6" x14ac:dyDescent="0.2">
      <c r="A58" s="60"/>
      <c r="B58" s="61" t="s">
        <v>920</v>
      </c>
      <c r="C58" s="20" t="s">
        <v>1073</v>
      </c>
      <c r="D58" s="20" t="s">
        <v>1093</v>
      </c>
      <c r="E58" s="20" t="s">
        <v>1099</v>
      </c>
      <c r="F58" s="60" t="s">
        <v>1089</v>
      </c>
    </row>
    <row r="59" spans="1:6" x14ac:dyDescent="0.2">
      <c r="A59" s="22"/>
      <c r="B59" s="61" t="s">
        <v>744</v>
      </c>
      <c r="C59" s="20" t="s">
        <v>1059</v>
      </c>
      <c r="D59" s="20" t="s">
        <v>1098</v>
      </c>
      <c r="E59" s="20" t="s">
        <v>660</v>
      </c>
      <c r="F59" s="60" t="s">
        <v>1089</v>
      </c>
    </row>
    <row r="60" spans="1:6" x14ac:dyDescent="0.2">
      <c r="A60" s="60"/>
      <c r="B60" s="61" t="s">
        <v>761</v>
      </c>
      <c r="C60" s="20" t="s">
        <v>1061</v>
      </c>
      <c r="D60" s="20" t="s">
        <v>1093</v>
      </c>
      <c r="E60" s="20" t="s">
        <v>1096</v>
      </c>
      <c r="F60" s="60" t="s">
        <v>1089</v>
      </c>
    </row>
    <row r="61" spans="1:6" x14ac:dyDescent="0.2">
      <c r="A61" s="60"/>
      <c r="B61" s="61" t="s">
        <v>858</v>
      </c>
      <c r="C61" s="20" t="s">
        <v>1067</v>
      </c>
      <c r="D61" s="20" t="s">
        <v>1098</v>
      </c>
      <c r="E61" s="20" t="s">
        <v>1097</v>
      </c>
      <c r="F61" s="60" t="s">
        <v>1089</v>
      </c>
    </row>
    <row r="62" spans="1:6" x14ac:dyDescent="0.2">
      <c r="A62" s="60"/>
      <c r="B62" s="61" t="s">
        <v>864</v>
      </c>
      <c r="C62" s="20" t="s">
        <v>1068</v>
      </c>
      <c r="D62" s="20" t="s">
        <v>1093</v>
      </c>
      <c r="E62" s="20" t="s">
        <v>1101</v>
      </c>
      <c r="F62" s="60" t="s">
        <v>1089</v>
      </c>
    </row>
    <row r="63" spans="1:6" x14ac:dyDescent="0.2">
      <c r="A63" s="60"/>
      <c r="B63" s="61" t="s">
        <v>896</v>
      </c>
      <c r="C63" s="20" t="s">
        <v>1071</v>
      </c>
      <c r="D63" s="20" t="s">
        <v>1093</v>
      </c>
      <c r="E63" s="20" t="s">
        <v>1101</v>
      </c>
      <c r="F63" s="60" t="s">
        <v>1089</v>
      </c>
    </row>
    <row r="64" spans="1:6" x14ac:dyDescent="0.2">
      <c r="A64" s="60"/>
      <c r="B64" s="61" t="s">
        <v>977</v>
      </c>
      <c r="C64" s="20" t="s">
        <v>1078</v>
      </c>
      <c r="D64" s="20" t="s">
        <v>1098</v>
      </c>
      <c r="E64" s="20" t="s">
        <v>1097</v>
      </c>
      <c r="F64" s="60" t="s">
        <v>1089</v>
      </c>
    </row>
    <row r="65" spans="1:6" x14ac:dyDescent="0.2">
      <c r="A65" s="60"/>
      <c r="B65" s="61" t="s">
        <v>771</v>
      </c>
      <c r="C65" s="20" t="s">
        <v>769</v>
      </c>
      <c r="D65" s="20" t="s">
        <v>1093</v>
      </c>
      <c r="E65" s="20" t="s">
        <v>1096</v>
      </c>
      <c r="F65" s="60" t="s">
        <v>1089</v>
      </c>
    </row>
    <row r="66" spans="1:6" x14ac:dyDescent="0.2">
      <c r="A66" s="60"/>
      <c r="B66" s="61" t="s">
        <v>942</v>
      </c>
      <c r="C66" s="20" t="s">
        <v>1076</v>
      </c>
      <c r="D66" s="20" t="s">
        <v>1093</v>
      </c>
      <c r="E66" s="20" t="s">
        <v>1096</v>
      </c>
      <c r="F66" s="60" t="s">
        <v>1089</v>
      </c>
    </row>
    <row r="67" spans="1:6" x14ac:dyDescent="0.2">
      <c r="A67" s="60"/>
      <c r="B67" s="61" t="s">
        <v>1029</v>
      </c>
      <c r="C67" s="20" t="s">
        <v>1081</v>
      </c>
      <c r="D67" s="20" t="s">
        <v>1098</v>
      </c>
      <c r="E67" s="20" t="s">
        <v>1100</v>
      </c>
      <c r="F67" s="60" t="s">
        <v>1089</v>
      </c>
    </row>
    <row r="68" spans="1:6" x14ac:dyDescent="0.2">
      <c r="A68" s="60"/>
      <c r="B68" s="61" t="s">
        <v>817</v>
      </c>
      <c r="C68" s="20" t="s">
        <v>186</v>
      </c>
      <c r="D68" s="20" t="s">
        <v>1093</v>
      </c>
      <c r="E68" s="20" t="s">
        <v>1096</v>
      </c>
      <c r="F68" s="60" t="s">
        <v>1089</v>
      </c>
    </row>
    <row r="69" spans="1:6" x14ac:dyDescent="0.2">
      <c r="A69" s="60"/>
      <c r="B69" s="61" t="s">
        <v>885</v>
      </c>
      <c r="C69" s="20" t="s">
        <v>1069</v>
      </c>
      <c r="D69" s="20" t="s">
        <v>1098</v>
      </c>
      <c r="E69" s="20" t="s">
        <v>1094</v>
      </c>
      <c r="F69" s="60" t="s">
        <v>1089</v>
      </c>
    </row>
    <row r="70" spans="1:6" x14ac:dyDescent="0.2">
      <c r="A70" s="60"/>
      <c r="B70" s="61" t="s">
        <v>917</v>
      </c>
      <c r="C70" s="20" t="s">
        <v>1073</v>
      </c>
      <c r="D70" s="20" t="s">
        <v>1098</v>
      </c>
      <c r="E70" s="20" t="s">
        <v>1097</v>
      </c>
      <c r="F70" s="60" t="s">
        <v>1089</v>
      </c>
    </row>
    <row r="71" spans="1:6" x14ac:dyDescent="0.2">
      <c r="A71" s="60"/>
      <c r="B71" s="61" t="s">
        <v>993</v>
      </c>
      <c r="C71" s="20" t="s">
        <v>1078</v>
      </c>
      <c r="D71" s="20" t="s">
        <v>1098</v>
      </c>
      <c r="E71" s="20" t="s">
        <v>1097</v>
      </c>
      <c r="F71" s="60" t="s">
        <v>1089</v>
      </c>
    </row>
    <row r="72" spans="1:6" x14ac:dyDescent="0.2">
      <c r="A72" s="60"/>
      <c r="B72" s="61" t="s">
        <v>1024</v>
      </c>
      <c r="C72" s="20" t="s">
        <v>1081</v>
      </c>
      <c r="D72" s="20" t="s">
        <v>1098</v>
      </c>
      <c r="E72" s="20" t="s">
        <v>1100</v>
      </c>
      <c r="F72" s="60" t="s">
        <v>1089</v>
      </c>
    </row>
    <row r="73" spans="1:6" x14ac:dyDescent="0.2">
      <c r="A73" s="60"/>
      <c r="B73" s="61" t="s">
        <v>890</v>
      </c>
      <c r="C73" s="20" t="s">
        <v>1070</v>
      </c>
      <c r="D73" s="20" t="s">
        <v>1098</v>
      </c>
      <c r="E73" s="20" t="s">
        <v>1100</v>
      </c>
      <c r="F73" s="60" t="s">
        <v>1089</v>
      </c>
    </row>
    <row r="74" spans="1:6" x14ac:dyDescent="0.2">
      <c r="A74" s="60"/>
      <c r="B74" s="61" t="s">
        <v>1008</v>
      </c>
      <c r="C74" s="20" t="s">
        <v>1080</v>
      </c>
      <c r="D74" s="20" t="s">
        <v>1098</v>
      </c>
      <c r="E74" s="20" t="s">
        <v>660</v>
      </c>
      <c r="F74" s="60" t="s">
        <v>1089</v>
      </c>
    </row>
    <row r="75" spans="1:6" x14ac:dyDescent="0.2">
      <c r="A75" s="60"/>
      <c r="B75" s="61" t="s">
        <v>947</v>
      </c>
      <c r="C75" s="20" t="s">
        <v>1076</v>
      </c>
      <c r="D75" s="20" t="s">
        <v>1098</v>
      </c>
      <c r="E75" s="20" t="s">
        <v>1100</v>
      </c>
      <c r="F75" s="60" t="s">
        <v>1089</v>
      </c>
    </row>
    <row r="76" spans="1:6" x14ac:dyDescent="0.2">
      <c r="A76" s="60"/>
      <c r="B76" s="61" t="s">
        <v>840</v>
      </c>
      <c r="C76" s="20" t="s">
        <v>1065</v>
      </c>
      <c r="D76" s="20" t="s">
        <v>1093</v>
      </c>
      <c r="E76" s="20" t="s">
        <v>1096</v>
      </c>
      <c r="F76" s="60" t="s">
        <v>1089</v>
      </c>
    </row>
    <row r="77" spans="1:6" x14ac:dyDescent="0.2">
      <c r="A77" s="60"/>
      <c r="B77" s="61" t="s">
        <v>925</v>
      </c>
      <c r="C77" s="20" t="s">
        <v>1073</v>
      </c>
      <c r="D77" s="20" t="s">
        <v>1093</v>
      </c>
      <c r="E77" s="20" t="s">
        <v>1095</v>
      </c>
      <c r="F77" s="60" t="s">
        <v>1089</v>
      </c>
    </row>
    <row r="78" spans="1:6" x14ac:dyDescent="0.2">
      <c r="A78" s="22"/>
      <c r="B78" s="61" t="s">
        <v>674</v>
      </c>
      <c r="C78" s="20" t="s">
        <v>1055</v>
      </c>
      <c r="D78" s="20" t="s">
        <v>1098</v>
      </c>
      <c r="E78" s="20" t="s">
        <v>1094</v>
      </c>
      <c r="F78" s="60" t="s">
        <v>1089</v>
      </c>
    </row>
    <row r="79" spans="1:6" x14ac:dyDescent="0.2">
      <c r="A79" s="22"/>
      <c r="B79" s="61" t="s">
        <v>730</v>
      </c>
      <c r="C79" s="20" t="s">
        <v>1058</v>
      </c>
      <c r="D79" s="20" t="s">
        <v>1098</v>
      </c>
      <c r="E79" s="20" t="s">
        <v>1097</v>
      </c>
      <c r="F79" s="60" t="s">
        <v>1089</v>
      </c>
    </row>
    <row r="80" spans="1:6" x14ac:dyDescent="0.2">
      <c r="A80" s="60"/>
      <c r="B80" s="61" t="s">
        <v>556</v>
      </c>
      <c r="C80" s="20" t="s">
        <v>769</v>
      </c>
      <c r="D80" s="20" t="s">
        <v>1098</v>
      </c>
      <c r="E80" s="20" t="s">
        <v>1094</v>
      </c>
      <c r="F80" s="60" t="s">
        <v>1089</v>
      </c>
    </row>
    <row r="81" spans="1:6" x14ac:dyDescent="0.2">
      <c r="A81" s="22"/>
      <c r="B81" s="61" t="s">
        <v>732</v>
      </c>
      <c r="C81" s="20" t="s">
        <v>1058</v>
      </c>
      <c r="D81" s="20" t="s">
        <v>1093</v>
      </c>
      <c r="E81" s="20" t="s">
        <v>1099</v>
      </c>
      <c r="F81" s="60" t="s">
        <v>1089</v>
      </c>
    </row>
    <row r="82" spans="1:6" x14ac:dyDescent="0.2">
      <c r="A82" s="60"/>
      <c r="B82" s="61" t="s">
        <v>832</v>
      </c>
      <c r="C82" s="20" t="s">
        <v>1064</v>
      </c>
      <c r="D82" s="20" t="s">
        <v>1098</v>
      </c>
      <c r="E82" s="20" t="s">
        <v>1100</v>
      </c>
      <c r="F82" s="60" t="s">
        <v>1089</v>
      </c>
    </row>
    <row r="83" spans="1:6" x14ac:dyDescent="0.2">
      <c r="A83" s="60"/>
      <c r="B83" s="61" t="s">
        <v>1043</v>
      </c>
      <c r="C83" s="20" t="s">
        <v>1083</v>
      </c>
      <c r="D83" s="20" t="s">
        <v>1093</v>
      </c>
      <c r="E83" s="20" t="s">
        <v>1096</v>
      </c>
      <c r="F83" s="60" t="s">
        <v>1089</v>
      </c>
    </row>
    <row r="84" spans="1:6" x14ac:dyDescent="0.2">
      <c r="A84" s="60"/>
      <c r="B84" s="61" t="s">
        <v>973</v>
      </c>
      <c r="C84" s="20" t="s">
        <v>961</v>
      </c>
      <c r="D84" s="20" t="s">
        <v>1093</v>
      </c>
      <c r="E84" s="20" t="s">
        <v>1095</v>
      </c>
      <c r="F84" s="60" t="s">
        <v>1089</v>
      </c>
    </row>
    <row r="85" spans="1:6" x14ac:dyDescent="0.2">
      <c r="A85" s="22"/>
      <c r="B85" s="61" t="s">
        <v>666</v>
      </c>
      <c r="C85" s="20" t="s">
        <v>1055</v>
      </c>
      <c r="D85" s="20" t="s">
        <v>1093</v>
      </c>
      <c r="E85" s="20" t="s">
        <v>1096</v>
      </c>
      <c r="F85" s="60" t="s">
        <v>1089</v>
      </c>
    </row>
    <row r="86" spans="1:6" x14ac:dyDescent="0.2">
      <c r="A86" s="60"/>
      <c r="B86" s="61" t="s">
        <v>990</v>
      </c>
      <c r="C86" s="20" t="s">
        <v>1078</v>
      </c>
      <c r="D86" s="20" t="s">
        <v>1098</v>
      </c>
      <c r="E86" s="20" t="s">
        <v>1097</v>
      </c>
      <c r="F86" s="60" t="s">
        <v>1089</v>
      </c>
    </row>
    <row r="87" spans="1:6" x14ac:dyDescent="0.2">
      <c r="A87" s="60"/>
      <c r="B87" s="61" t="s">
        <v>988</v>
      </c>
      <c r="C87" s="20" t="s">
        <v>1078</v>
      </c>
      <c r="D87" s="20" t="s">
        <v>1093</v>
      </c>
      <c r="E87" s="20" t="s">
        <v>1099</v>
      </c>
      <c r="F87" s="60" t="s">
        <v>1089</v>
      </c>
    </row>
    <row r="88" spans="1:6" x14ac:dyDescent="0.2">
      <c r="A88" s="60"/>
      <c r="B88" s="61" t="s">
        <v>1041</v>
      </c>
      <c r="C88" s="20" t="s">
        <v>1082</v>
      </c>
      <c r="D88" s="20" t="s">
        <v>1098</v>
      </c>
      <c r="E88" s="20" t="s">
        <v>660</v>
      </c>
      <c r="F88" s="60" t="s">
        <v>1089</v>
      </c>
    </row>
    <row r="89" spans="1:6" x14ac:dyDescent="0.2">
      <c r="A89" s="60"/>
      <c r="B89" s="61" t="s">
        <v>854</v>
      </c>
      <c r="C89" s="20" t="s">
        <v>1066</v>
      </c>
      <c r="D89" s="20" t="s">
        <v>1093</v>
      </c>
      <c r="E89" s="20" t="s">
        <v>1099</v>
      </c>
      <c r="F89" s="60" t="s">
        <v>1089</v>
      </c>
    </row>
    <row r="90" spans="1:6" x14ac:dyDescent="0.2">
      <c r="A90" s="60"/>
      <c r="B90" s="61" t="s">
        <v>871</v>
      </c>
      <c r="C90" s="20" t="s">
        <v>1068</v>
      </c>
      <c r="D90" s="20" t="s">
        <v>1098</v>
      </c>
      <c r="E90" s="20" t="s">
        <v>660</v>
      </c>
      <c r="F90" s="60" t="s">
        <v>1089</v>
      </c>
    </row>
    <row r="91" spans="1:6" x14ac:dyDescent="0.2">
      <c r="A91" s="60"/>
      <c r="B91" s="61" t="s">
        <v>874</v>
      </c>
      <c r="C91" s="20" t="s">
        <v>1068</v>
      </c>
      <c r="D91" s="20" t="s">
        <v>1093</v>
      </c>
      <c r="E91" s="20" t="s">
        <v>1099</v>
      </c>
      <c r="F91" s="60" t="s">
        <v>1089</v>
      </c>
    </row>
    <row r="92" spans="1:6" x14ac:dyDescent="0.2">
      <c r="A92" s="22"/>
      <c r="B92" s="61" t="s">
        <v>695</v>
      </c>
      <c r="C92" s="20" t="s">
        <v>1057</v>
      </c>
      <c r="D92" s="20" t="s">
        <v>1093</v>
      </c>
      <c r="E92" s="20" t="s">
        <v>1101</v>
      </c>
      <c r="F92" s="60" t="s">
        <v>1089</v>
      </c>
    </row>
    <row r="93" spans="1:6" x14ac:dyDescent="0.2">
      <c r="A93" s="60"/>
      <c r="B93" s="61" t="s">
        <v>968</v>
      </c>
      <c r="C93" s="20" t="s">
        <v>961</v>
      </c>
      <c r="D93" s="20" t="s">
        <v>1093</v>
      </c>
      <c r="E93" s="20" t="s">
        <v>1101</v>
      </c>
      <c r="F93" s="60" t="s">
        <v>1089</v>
      </c>
    </row>
    <row r="94" spans="1:6" x14ac:dyDescent="0.2">
      <c r="A94" s="60"/>
      <c r="B94" s="61" t="s">
        <v>979</v>
      </c>
      <c r="C94" s="20" t="s">
        <v>1078</v>
      </c>
      <c r="D94" s="20" t="s">
        <v>1098</v>
      </c>
      <c r="E94" s="20" t="s">
        <v>1100</v>
      </c>
      <c r="F94" s="60" t="s">
        <v>1089</v>
      </c>
    </row>
    <row r="95" spans="1:6" x14ac:dyDescent="0.2">
      <c r="A95" s="60"/>
      <c r="B95" s="61" t="s">
        <v>995</v>
      </c>
      <c r="C95" s="20" t="s">
        <v>1078</v>
      </c>
      <c r="D95" s="20" t="s">
        <v>1093</v>
      </c>
      <c r="E95" s="20" t="s">
        <v>1099</v>
      </c>
      <c r="F95" s="60" t="s">
        <v>1089</v>
      </c>
    </row>
    <row r="96" spans="1:6" x14ac:dyDescent="0.2">
      <c r="A96" s="60"/>
      <c r="B96" s="61" t="s">
        <v>875</v>
      </c>
      <c r="C96" s="20" t="s">
        <v>1068</v>
      </c>
      <c r="D96" s="20" t="s">
        <v>1093</v>
      </c>
      <c r="E96" s="20" t="s">
        <v>1095</v>
      </c>
      <c r="F96" s="60" t="s">
        <v>1089</v>
      </c>
    </row>
    <row r="97" spans="1:6" x14ac:dyDescent="0.2">
      <c r="A97" s="60"/>
      <c r="B97" s="61" t="s">
        <v>778</v>
      </c>
      <c r="C97" s="20" t="s">
        <v>769</v>
      </c>
      <c r="D97" s="20" t="s">
        <v>1098</v>
      </c>
      <c r="E97" s="20" t="s">
        <v>1097</v>
      </c>
      <c r="F97" s="60" t="s">
        <v>1089</v>
      </c>
    </row>
    <row r="98" spans="1:6" x14ac:dyDescent="0.2">
      <c r="A98" s="60"/>
      <c r="B98" s="61" t="s">
        <v>823</v>
      </c>
      <c r="C98" s="20" t="s">
        <v>186</v>
      </c>
      <c r="D98" s="20" t="s">
        <v>1093</v>
      </c>
      <c r="E98" s="20" t="s">
        <v>1101</v>
      </c>
      <c r="F98" s="60" t="s">
        <v>1089</v>
      </c>
    </row>
    <row r="99" spans="1:6" x14ac:dyDescent="0.2">
      <c r="A99" s="60"/>
      <c r="B99" s="61" t="s">
        <v>934</v>
      </c>
      <c r="C99" s="20" t="s">
        <v>1075</v>
      </c>
      <c r="D99" s="20" t="s">
        <v>1093</v>
      </c>
      <c r="E99" s="20" t="s">
        <v>1099</v>
      </c>
      <c r="F99" s="60" t="s">
        <v>1089</v>
      </c>
    </row>
    <row r="100" spans="1:6" x14ac:dyDescent="0.2">
      <c r="A100" s="60"/>
      <c r="B100" s="61" t="s">
        <v>829</v>
      </c>
      <c r="C100" s="20" t="s">
        <v>186</v>
      </c>
      <c r="D100" s="20" t="s">
        <v>1093</v>
      </c>
      <c r="E100" s="20" t="s">
        <v>1096</v>
      </c>
      <c r="F100" s="60" t="s">
        <v>1089</v>
      </c>
    </row>
    <row r="101" spans="1:6" x14ac:dyDescent="0.2">
      <c r="A101" s="60"/>
      <c r="B101" s="61" t="s">
        <v>950</v>
      </c>
      <c r="C101" s="20" t="s">
        <v>1077</v>
      </c>
      <c r="D101" s="20" t="s">
        <v>1093</v>
      </c>
      <c r="E101" s="20" t="s">
        <v>1099</v>
      </c>
      <c r="F101" s="60" t="s">
        <v>1089</v>
      </c>
    </row>
    <row r="102" spans="1:6" x14ac:dyDescent="0.2">
      <c r="A102" s="60"/>
      <c r="B102" s="61" t="s">
        <v>1010</v>
      </c>
      <c r="C102" s="20" t="s">
        <v>1080</v>
      </c>
      <c r="D102" s="20" t="s">
        <v>1093</v>
      </c>
      <c r="E102" s="20" t="s">
        <v>1095</v>
      </c>
      <c r="F102" s="60" t="s">
        <v>1089</v>
      </c>
    </row>
    <row r="103" spans="1:6" x14ac:dyDescent="0.2">
      <c r="A103" s="60"/>
      <c r="B103" s="61" t="s">
        <v>962</v>
      </c>
      <c r="C103" s="20" t="s">
        <v>961</v>
      </c>
      <c r="D103" s="20" t="s">
        <v>1093</v>
      </c>
      <c r="E103" s="20" t="s">
        <v>1101</v>
      </c>
      <c r="F103" s="60" t="s">
        <v>1089</v>
      </c>
    </row>
    <row r="104" spans="1:6" x14ac:dyDescent="0.2">
      <c r="A104" s="22"/>
      <c r="B104" s="61" t="s">
        <v>665</v>
      </c>
      <c r="C104" s="20" t="s">
        <v>1055</v>
      </c>
      <c r="D104" s="20" t="s">
        <v>1093</v>
      </c>
      <c r="E104" s="20" t="s">
        <v>1096</v>
      </c>
      <c r="F104" s="60" t="s">
        <v>1089</v>
      </c>
    </row>
    <row r="105" spans="1:6" x14ac:dyDescent="0.2">
      <c r="A105" s="60"/>
      <c r="B105" s="61" t="s">
        <v>813</v>
      </c>
      <c r="C105" s="20" t="s">
        <v>1063</v>
      </c>
      <c r="D105" s="20" t="s">
        <v>1093</v>
      </c>
      <c r="E105" s="20" t="s">
        <v>1096</v>
      </c>
      <c r="F105" s="60" t="s">
        <v>1089</v>
      </c>
    </row>
    <row r="106" spans="1:6" x14ac:dyDescent="0.2">
      <c r="A106" s="22"/>
      <c r="B106" s="61" t="s">
        <v>656</v>
      </c>
      <c r="C106" s="20" t="s">
        <v>1054</v>
      </c>
      <c r="D106" s="20" t="s">
        <v>1093</v>
      </c>
      <c r="E106" s="20" t="s">
        <v>1096</v>
      </c>
      <c r="F106" s="60" t="s">
        <v>1089</v>
      </c>
    </row>
    <row r="107" spans="1:6" x14ac:dyDescent="0.2">
      <c r="A107" s="60"/>
      <c r="B107" s="61" t="s">
        <v>777</v>
      </c>
      <c r="C107" s="20" t="s">
        <v>769</v>
      </c>
      <c r="D107" s="20" t="s">
        <v>1098</v>
      </c>
      <c r="E107" s="20" t="s">
        <v>1100</v>
      </c>
      <c r="F107" s="60" t="s">
        <v>1089</v>
      </c>
    </row>
    <row r="108" spans="1:6" x14ac:dyDescent="0.2">
      <c r="A108" s="60"/>
      <c r="B108" s="61" t="s">
        <v>789</v>
      </c>
      <c r="C108" s="20" t="s">
        <v>1062</v>
      </c>
      <c r="D108" s="20" t="s">
        <v>1098</v>
      </c>
      <c r="E108" s="20" t="s">
        <v>1100</v>
      </c>
      <c r="F108" s="60" t="s">
        <v>1089</v>
      </c>
    </row>
    <row r="109" spans="1:6" x14ac:dyDescent="0.2">
      <c r="A109" s="60"/>
      <c r="B109" s="61" t="s">
        <v>762</v>
      </c>
      <c r="C109" s="20" t="s">
        <v>1061</v>
      </c>
      <c r="D109" s="20" t="s">
        <v>1098</v>
      </c>
      <c r="E109" s="20" t="s">
        <v>1094</v>
      </c>
      <c r="F109" s="60" t="s">
        <v>1089</v>
      </c>
    </row>
    <row r="110" spans="1:6" x14ac:dyDescent="0.2">
      <c r="A110" s="60"/>
      <c r="B110" s="61" t="s">
        <v>754</v>
      </c>
      <c r="C110" s="20" t="s">
        <v>1060</v>
      </c>
      <c r="D110" s="20" t="s">
        <v>1093</v>
      </c>
      <c r="E110" s="20" t="s">
        <v>1096</v>
      </c>
      <c r="F110" s="60" t="s">
        <v>1089</v>
      </c>
    </row>
    <row r="111" spans="1:6" x14ac:dyDescent="0.2">
      <c r="A111" s="60"/>
      <c r="B111" s="61" t="s">
        <v>910</v>
      </c>
      <c r="C111" s="20" t="s">
        <v>1072</v>
      </c>
      <c r="D111" s="20" t="s">
        <v>1093</v>
      </c>
      <c r="E111" s="20" t="s">
        <v>1099</v>
      </c>
      <c r="F111" s="60" t="s">
        <v>1089</v>
      </c>
    </row>
    <row r="112" spans="1:6" x14ac:dyDescent="0.2">
      <c r="A112" s="60"/>
      <c r="B112" s="61" t="s">
        <v>793</v>
      </c>
      <c r="C112" s="20" t="s">
        <v>1062</v>
      </c>
      <c r="D112" s="20" t="s">
        <v>1093</v>
      </c>
      <c r="E112" s="20" t="s">
        <v>1099</v>
      </c>
      <c r="F112" s="60" t="s">
        <v>1089</v>
      </c>
    </row>
    <row r="113" spans="1:6" x14ac:dyDescent="0.2">
      <c r="A113" s="60"/>
      <c r="B113" s="61" t="s">
        <v>766</v>
      </c>
      <c r="C113" s="20" t="s">
        <v>1061</v>
      </c>
      <c r="D113" s="20" t="s">
        <v>1098</v>
      </c>
      <c r="E113" s="20" t="s">
        <v>660</v>
      </c>
      <c r="F113" s="60" t="s">
        <v>1089</v>
      </c>
    </row>
    <row r="114" spans="1:6" x14ac:dyDescent="0.2">
      <c r="A114" s="60"/>
      <c r="B114" s="61" t="s">
        <v>830</v>
      </c>
      <c r="C114" s="20" t="s">
        <v>186</v>
      </c>
      <c r="D114" s="20" t="s">
        <v>1098</v>
      </c>
      <c r="E114" s="20" t="s">
        <v>1094</v>
      </c>
      <c r="F114" s="60" t="s">
        <v>1089</v>
      </c>
    </row>
    <row r="115" spans="1:6" x14ac:dyDescent="0.2">
      <c r="A115" s="60"/>
      <c r="B115" s="61" t="s">
        <v>803</v>
      </c>
      <c r="C115" s="20" t="s">
        <v>1063</v>
      </c>
      <c r="D115" s="20" t="s">
        <v>1093</v>
      </c>
      <c r="E115" s="20" t="s">
        <v>1099</v>
      </c>
      <c r="F115" s="60" t="s">
        <v>1089</v>
      </c>
    </row>
    <row r="116" spans="1:6" x14ac:dyDescent="0.2">
      <c r="A116" s="60"/>
      <c r="B116" s="61" t="s">
        <v>1047</v>
      </c>
      <c r="C116" s="20" t="s">
        <v>1083</v>
      </c>
      <c r="D116" s="20" t="s">
        <v>1093</v>
      </c>
      <c r="E116" s="20" t="s">
        <v>1096</v>
      </c>
      <c r="F116" s="60" t="s">
        <v>1089</v>
      </c>
    </row>
    <row r="117" spans="1:6" x14ac:dyDescent="0.2">
      <c r="A117" s="60"/>
      <c r="B117" s="61" t="s">
        <v>987</v>
      </c>
      <c r="C117" s="20" t="s">
        <v>1078</v>
      </c>
      <c r="D117" s="20" t="s">
        <v>1093</v>
      </c>
      <c r="E117" s="20" t="s">
        <v>1099</v>
      </c>
      <c r="F117" s="60" t="s">
        <v>1089</v>
      </c>
    </row>
    <row r="118" spans="1:6" x14ac:dyDescent="0.2">
      <c r="A118" s="60"/>
      <c r="B118" s="61" t="s">
        <v>1017</v>
      </c>
      <c r="C118" s="20" t="s">
        <v>1080</v>
      </c>
      <c r="D118" s="20" t="s">
        <v>1093</v>
      </c>
      <c r="E118" s="20" t="s">
        <v>1101</v>
      </c>
      <c r="F118" s="60" t="s">
        <v>1089</v>
      </c>
    </row>
    <row r="119" spans="1:6" x14ac:dyDescent="0.2">
      <c r="A119" s="60"/>
      <c r="B119" s="61" t="s">
        <v>911</v>
      </c>
      <c r="C119" s="20" t="s">
        <v>1073</v>
      </c>
      <c r="D119" s="20" t="s">
        <v>1098</v>
      </c>
      <c r="E119" s="20" t="s">
        <v>1100</v>
      </c>
      <c r="F119" s="60" t="s">
        <v>1089</v>
      </c>
    </row>
    <row r="120" spans="1:6" x14ac:dyDescent="0.2">
      <c r="A120" s="60"/>
      <c r="B120" s="61" t="s">
        <v>978</v>
      </c>
      <c r="C120" s="20" t="s">
        <v>1078</v>
      </c>
      <c r="D120" s="20" t="s">
        <v>1098</v>
      </c>
      <c r="E120" s="20" t="s">
        <v>1097</v>
      </c>
      <c r="F120" s="60" t="s">
        <v>1089</v>
      </c>
    </row>
    <row r="121" spans="1:6" x14ac:dyDescent="0.2">
      <c r="A121" s="60"/>
      <c r="B121" s="61" t="s">
        <v>757</v>
      </c>
      <c r="C121" s="20" t="s">
        <v>1060</v>
      </c>
      <c r="D121" s="20" t="s">
        <v>1093</v>
      </c>
      <c r="E121" s="20" t="s">
        <v>1099</v>
      </c>
      <c r="F121" s="60" t="s">
        <v>1089</v>
      </c>
    </row>
    <row r="122" spans="1:6" x14ac:dyDescent="0.2">
      <c r="A122" s="60"/>
      <c r="B122" s="61" t="s">
        <v>794</v>
      </c>
      <c r="C122" s="20" t="s">
        <v>1062</v>
      </c>
      <c r="D122" s="20" t="s">
        <v>1093</v>
      </c>
      <c r="E122" s="20" t="s">
        <v>1099</v>
      </c>
      <c r="F122" s="60" t="s">
        <v>1089</v>
      </c>
    </row>
    <row r="123" spans="1:6" x14ac:dyDescent="0.2">
      <c r="A123" s="60"/>
      <c r="B123" s="61" t="s">
        <v>818</v>
      </c>
      <c r="C123" s="20" t="s">
        <v>186</v>
      </c>
      <c r="D123" s="20" t="s">
        <v>1093</v>
      </c>
      <c r="E123" s="20" t="s">
        <v>1101</v>
      </c>
      <c r="F123" s="60" t="s">
        <v>1089</v>
      </c>
    </row>
    <row r="124" spans="1:6" x14ac:dyDescent="0.2">
      <c r="A124" s="60"/>
      <c r="B124" s="61" t="s">
        <v>870</v>
      </c>
      <c r="C124" s="20" t="s">
        <v>1068</v>
      </c>
      <c r="D124" s="20" t="s">
        <v>1093</v>
      </c>
      <c r="E124" s="20" t="s">
        <v>1095</v>
      </c>
      <c r="F124" s="60" t="s">
        <v>1089</v>
      </c>
    </row>
    <row r="125" spans="1:6" x14ac:dyDescent="0.2">
      <c r="A125" s="22"/>
      <c r="B125" s="61" t="s">
        <v>739</v>
      </c>
      <c r="C125" s="20" t="s">
        <v>1059</v>
      </c>
      <c r="D125" s="20" t="s">
        <v>1093</v>
      </c>
      <c r="E125" s="20" t="s">
        <v>1099</v>
      </c>
      <c r="F125" s="60" t="s">
        <v>1089</v>
      </c>
    </row>
    <row r="126" spans="1:6" x14ac:dyDescent="0.2">
      <c r="A126" s="60"/>
      <c r="B126" s="61" t="s">
        <v>907</v>
      </c>
      <c r="C126" s="20" t="s">
        <v>1072</v>
      </c>
      <c r="D126" s="20" t="s">
        <v>1098</v>
      </c>
      <c r="E126" s="20" t="s">
        <v>660</v>
      </c>
      <c r="F126" s="60" t="s">
        <v>1089</v>
      </c>
    </row>
    <row r="127" spans="1:6" x14ac:dyDescent="0.2">
      <c r="A127" s="60"/>
      <c r="B127" s="61" t="s">
        <v>809</v>
      </c>
      <c r="C127" s="20" t="s">
        <v>1063</v>
      </c>
      <c r="D127" s="20" t="s">
        <v>1098</v>
      </c>
      <c r="E127" s="20" t="s">
        <v>1100</v>
      </c>
      <c r="F127" s="60" t="s">
        <v>1089</v>
      </c>
    </row>
    <row r="128" spans="1:6" x14ac:dyDescent="0.2">
      <c r="A128" s="60"/>
      <c r="B128" s="61" t="s">
        <v>867</v>
      </c>
      <c r="C128" s="20" t="s">
        <v>1068</v>
      </c>
      <c r="D128" s="20" t="s">
        <v>1093</v>
      </c>
      <c r="E128" s="20" t="s">
        <v>1099</v>
      </c>
      <c r="F128" s="60" t="s">
        <v>1089</v>
      </c>
    </row>
    <row r="129" spans="1:6" x14ac:dyDescent="0.2">
      <c r="A129" s="60"/>
      <c r="B129" s="61" t="s">
        <v>805</v>
      </c>
      <c r="C129" s="20" t="s">
        <v>1063</v>
      </c>
      <c r="D129" s="20" t="s">
        <v>1098</v>
      </c>
      <c r="E129" s="20" t="s">
        <v>660</v>
      </c>
      <c r="F129" s="60" t="s">
        <v>1089</v>
      </c>
    </row>
    <row r="130" spans="1:6" x14ac:dyDescent="0.2">
      <c r="A130" s="60"/>
      <c r="B130" s="61" t="s">
        <v>897</v>
      </c>
      <c r="C130" s="20" t="s">
        <v>1071</v>
      </c>
      <c r="D130" s="20" t="s">
        <v>1093</v>
      </c>
      <c r="E130" s="20" t="s">
        <v>1096</v>
      </c>
      <c r="F130" s="60" t="s">
        <v>1089</v>
      </c>
    </row>
    <row r="131" spans="1:6" x14ac:dyDescent="0.2">
      <c r="A131" s="60"/>
      <c r="B131" s="61" t="s">
        <v>767</v>
      </c>
      <c r="C131" s="20" t="s">
        <v>1061</v>
      </c>
      <c r="D131" s="20" t="s">
        <v>1093</v>
      </c>
      <c r="E131" s="20" t="s">
        <v>1099</v>
      </c>
      <c r="F131" s="60" t="s">
        <v>1089</v>
      </c>
    </row>
    <row r="132" spans="1:6" x14ac:dyDescent="0.2">
      <c r="A132" s="60"/>
      <c r="B132" s="61" t="s">
        <v>887</v>
      </c>
      <c r="C132" s="20" t="s">
        <v>1069</v>
      </c>
      <c r="D132" s="20" t="s">
        <v>1093</v>
      </c>
      <c r="E132" s="20" t="s">
        <v>1095</v>
      </c>
      <c r="F132" s="60" t="s">
        <v>1089</v>
      </c>
    </row>
    <row r="133" spans="1:6" x14ac:dyDescent="0.2">
      <c r="A133" s="60"/>
      <c r="B133" s="61" t="s">
        <v>1006</v>
      </c>
      <c r="C133" s="20" t="s">
        <v>1080</v>
      </c>
      <c r="D133" s="20" t="s">
        <v>1098</v>
      </c>
      <c r="E133" s="20" t="s">
        <v>1100</v>
      </c>
      <c r="F133" s="60" t="s">
        <v>1089</v>
      </c>
    </row>
    <row r="134" spans="1:6" x14ac:dyDescent="0.2">
      <c r="A134" s="60"/>
      <c r="B134" s="61" t="s">
        <v>1049</v>
      </c>
      <c r="C134" s="20" t="s">
        <v>1083</v>
      </c>
      <c r="D134" s="20" t="s">
        <v>1093</v>
      </c>
      <c r="E134" s="20" t="s">
        <v>1096</v>
      </c>
      <c r="F134" s="60" t="s">
        <v>1089</v>
      </c>
    </row>
    <row r="135" spans="1:6" x14ac:dyDescent="0.2">
      <c r="A135" s="60"/>
      <c r="B135" s="61" t="s">
        <v>758</v>
      </c>
      <c r="C135" s="20" t="s">
        <v>1061</v>
      </c>
      <c r="D135" s="20" t="s">
        <v>1098</v>
      </c>
      <c r="E135" s="20" t="s">
        <v>1100</v>
      </c>
      <c r="F135" s="60" t="s">
        <v>1089</v>
      </c>
    </row>
    <row r="136" spans="1:6" x14ac:dyDescent="0.2">
      <c r="A136" s="22"/>
      <c r="B136" s="61" t="s">
        <v>715</v>
      </c>
      <c r="C136" s="20" t="s">
        <v>697</v>
      </c>
      <c r="D136" s="20" t="s">
        <v>1098</v>
      </c>
      <c r="E136" s="20" t="s">
        <v>1097</v>
      </c>
      <c r="F136" s="60" t="s">
        <v>1089</v>
      </c>
    </row>
    <row r="137" spans="1:6" x14ac:dyDescent="0.2">
      <c r="A137" s="60"/>
      <c r="B137" s="61" t="s">
        <v>1020</v>
      </c>
      <c r="C137" s="20" t="s">
        <v>1081</v>
      </c>
      <c r="D137" s="20" t="s">
        <v>1093</v>
      </c>
      <c r="E137" s="20" t="s">
        <v>1099</v>
      </c>
      <c r="F137" s="60" t="s">
        <v>1089</v>
      </c>
    </row>
    <row r="138" spans="1:6" x14ac:dyDescent="0.2">
      <c r="A138" s="60"/>
      <c r="B138" s="61" t="s">
        <v>908</v>
      </c>
      <c r="C138" s="20" t="s">
        <v>1072</v>
      </c>
      <c r="D138" s="20" t="s">
        <v>1093</v>
      </c>
      <c r="E138" s="20" t="s">
        <v>1101</v>
      </c>
      <c r="F138" s="60" t="s">
        <v>1089</v>
      </c>
    </row>
    <row r="139" spans="1:6" x14ac:dyDescent="0.2">
      <c r="A139" s="60"/>
      <c r="B139" s="61" t="s">
        <v>959</v>
      </c>
      <c r="C139" s="20" t="s">
        <v>1077</v>
      </c>
      <c r="D139" s="20" t="s">
        <v>1098</v>
      </c>
      <c r="E139" s="20" t="s">
        <v>1094</v>
      </c>
      <c r="F139" s="60" t="s">
        <v>1089</v>
      </c>
    </row>
    <row r="140" spans="1:6" x14ac:dyDescent="0.2">
      <c r="A140" s="60"/>
      <c r="B140" s="61" t="s">
        <v>937</v>
      </c>
      <c r="C140" s="20" t="s">
        <v>1075</v>
      </c>
      <c r="D140" s="20" t="s">
        <v>1098</v>
      </c>
      <c r="E140" s="20" t="s">
        <v>1097</v>
      </c>
      <c r="F140" s="60" t="s">
        <v>1089</v>
      </c>
    </row>
    <row r="141" spans="1:6" x14ac:dyDescent="0.2">
      <c r="A141" s="60"/>
      <c r="B141" s="61" t="s">
        <v>855</v>
      </c>
      <c r="C141" s="20" t="s">
        <v>1066</v>
      </c>
      <c r="D141" s="20" t="s">
        <v>1098</v>
      </c>
      <c r="E141" s="20" t="s">
        <v>1100</v>
      </c>
      <c r="F141" s="60" t="s">
        <v>1089</v>
      </c>
    </row>
    <row r="142" spans="1:6" x14ac:dyDescent="0.2">
      <c r="A142" s="60"/>
      <c r="B142" s="61" t="s">
        <v>989</v>
      </c>
      <c r="C142" s="20" t="s">
        <v>1078</v>
      </c>
      <c r="D142" s="20" t="s">
        <v>1098</v>
      </c>
      <c r="E142" s="20" t="s">
        <v>660</v>
      </c>
      <c r="F142" s="60" t="s">
        <v>1089</v>
      </c>
    </row>
    <row r="143" spans="1:6" x14ac:dyDescent="0.2">
      <c r="A143" s="60"/>
      <c r="B143" s="61" t="s">
        <v>944</v>
      </c>
      <c r="C143" s="20" t="s">
        <v>1076</v>
      </c>
      <c r="D143" s="20" t="s">
        <v>1093</v>
      </c>
      <c r="E143" s="20" t="s">
        <v>1096</v>
      </c>
      <c r="F143" s="60" t="s">
        <v>1089</v>
      </c>
    </row>
    <row r="144" spans="1:6" x14ac:dyDescent="0.2">
      <c r="A144" s="60"/>
      <c r="B144" s="61" t="s">
        <v>792</v>
      </c>
      <c r="C144" s="20" t="s">
        <v>1062</v>
      </c>
      <c r="D144" s="20" t="s">
        <v>1098</v>
      </c>
      <c r="E144" s="20" t="s">
        <v>1097</v>
      </c>
      <c r="F144" s="60" t="s">
        <v>1089</v>
      </c>
    </row>
    <row r="145" spans="1:6" x14ac:dyDescent="0.2">
      <c r="A145" s="60"/>
      <c r="B145" s="61" t="s">
        <v>1048</v>
      </c>
      <c r="C145" s="20" t="s">
        <v>1083</v>
      </c>
      <c r="D145" s="20" t="s">
        <v>1098</v>
      </c>
      <c r="E145" s="20" t="s">
        <v>660</v>
      </c>
      <c r="F145" s="60" t="s">
        <v>1089</v>
      </c>
    </row>
    <row r="146" spans="1:6" x14ac:dyDescent="0.2">
      <c r="A146" s="60"/>
      <c r="B146" s="61" t="s">
        <v>952</v>
      </c>
      <c r="C146" s="20" t="s">
        <v>1077</v>
      </c>
      <c r="D146" s="20" t="s">
        <v>1098</v>
      </c>
      <c r="E146" s="20" t="s">
        <v>660</v>
      </c>
      <c r="F146" s="60" t="s">
        <v>1089</v>
      </c>
    </row>
    <row r="147" spans="1:6" x14ac:dyDescent="0.2">
      <c r="A147" s="60"/>
      <c r="B147" s="61" t="s">
        <v>1013</v>
      </c>
      <c r="C147" s="20" t="s">
        <v>1080</v>
      </c>
      <c r="D147" s="20" t="s">
        <v>1098</v>
      </c>
      <c r="E147" s="20" t="s">
        <v>1094</v>
      </c>
      <c r="F147" s="60" t="s">
        <v>1089</v>
      </c>
    </row>
    <row r="148" spans="1:6" x14ac:dyDescent="0.2">
      <c r="A148" s="60"/>
      <c r="B148" s="61" t="s">
        <v>816</v>
      </c>
      <c r="C148" s="20" t="s">
        <v>186</v>
      </c>
      <c r="D148" s="20" t="s">
        <v>1093</v>
      </c>
      <c r="E148" s="20" t="s">
        <v>1101</v>
      </c>
      <c r="F148" s="60" t="s">
        <v>1089</v>
      </c>
    </row>
    <row r="149" spans="1:6" x14ac:dyDescent="0.2">
      <c r="A149" s="60"/>
      <c r="B149" s="61" t="s">
        <v>764</v>
      </c>
      <c r="C149" s="20" t="s">
        <v>1061</v>
      </c>
      <c r="D149" s="20" t="s">
        <v>1098</v>
      </c>
      <c r="E149" s="20" t="s">
        <v>1094</v>
      </c>
      <c r="F149" s="60" t="s">
        <v>1089</v>
      </c>
    </row>
    <row r="150" spans="1:6" x14ac:dyDescent="0.2">
      <c r="A150" s="60"/>
      <c r="B150" s="61" t="s">
        <v>982</v>
      </c>
      <c r="C150" s="20" t="s">
        <v>1078</v>
      </c>
      <c r="D150" s="20" t="s">
        <v>1098</v>
      </c>
      <c r="E150" s="20" t="s">
        <v>1097</v>
      </c>
      <c r="F150" s="60" t="s">
        <v>1089</v>
      </c>
    </row>
    <row r="151" spans="1:6" x14ac:dyDescent="0.2">
      <c r="A151" s="60"/>
      <c r="B151" s="61" t="s">
        <v>972</v>
      </c>
      <c r="C151" s="20" t="s">
        <v>961</v>
      </c>
      <c r="D151" s="20" t="s">
        <v>1098</v>
      </c>
      <c r="E151" s="20" t="s">
        <v>1100</v>
      </c>
      <c r="F151" s="60" t="s">
        <v>1089</v>
      </c>
    </row>
    <row r="152" spans="1:6" x14ac:dyDescent="0.2">
      <c r="A152" s="60"/>
      <c r="B152" s="61" t="s">
        <v>981</v>
      </c>
      <c r="C152" s="20" t="s">
        <v>1078</v>
      </c>
      <c r="D152" s="20" t="s">
        <v>1093</v>
      </c>
      <c r="E152" s="20" t="s">
        <v>1096</v>
      </c>
      <c r="F152" s="60" t="s">
        <v>1089</v>
      </c>
    </row>
    <row r="153" spans="1:6" x14ac:dyDescent="0.2">
      <c r="A153" s="60"/>
      <c r="B153" s="61" t="s">
        <v>756</v>
      </c>
      <c r="C153" s="20" t="s">
        <v>1060</v>
      </c>
      <c r="D153" s="20" t="s">
        <v>1098</v>
      </c>
      <c r="E153" s="20" t="s">
        <v>1100</v>
      </c>
      <c r="F153" s="60" t="s">
        <v>1089</v>
      </c>
    </row>
    <row r="154" spans="1:6" x14ac:dyDescent="0.2">
      <c r="A154" s="60"/>
      <c r="B154" s="61" t="s">
        <v>985</v>
      </c>
      <c r="C154" s="20" t="s">
        <v>1078</v>
      </c>
      <c r="D154" s="20" t="s">
        <v>1093</v>
      </c>
      <c r="E154" s="20" t="s">
        <v>1101</v>
      </c>
      <c r="F154" s="60" t="s">
        <v>1089</v>
      </c>
    </row>
    <row r="155" spans="1:6" x14ac:dyDescent="0.2">
      <c r="A155" s="60"/>
      <c r="B155" s="61" t="s">
        <v>828</v>
      </c>
      <c r="C155" s="20" t="s">
        <v>186</v>
      </c>
      <c r="D155" s="20" t="s">
        <v>1098</v>
      </c>
      <c r="E155" s="20" t="s">
        <v>660</v>
      </c>
      <c r="F155" s="60" t="s">
        <v>1089</v>
      </c>
    </row>
    <row r="156" spans="1:6" x14ac:dyDescent="0.2">
      <c r="A156" s="60"/>
      <c r="B156" s="61" t="s">
        <v>930</v>
      </c>
      <c r="C156" s="20" t="s">
        <v>1075</v>
      </c>
      <c r="D156" s="20" t="s">
        <v>1098</v>
      </c>
      <c r="E156" s="20" t="s">
        <v>1100</v>
      </c>
      <c r="F156" s="60" t="s">
        <v>1089</v>
      </c>
    </row>
    <row r="157" spans="1:6" x14ac:dyDescent="0.2">
      <c r="A157" s="60"/>
      <c r="B157" s="61" t="s">
        <v>799</v>
      </c>
      <c r="C157" s="20" t="s">
        <v>1062</v>
      </c>
      <c r="D157" s="20" t="s">
        <v>1098</v>
      </c>
      <c r="E157" s="20" t="s">
        <v>660</v>
      </c>
      <c r="F157" s="60" t="s">
        <v>1089</v>
      </c>
    </row>
    <row r="158" spans="1:6" x14ac:dyDescent="0.2">
      <c r="A158" s="60"/>
      <c r="B158" s="61" t="s">
        <v>770</v>
      </c>
      <c r="C158" s="20" t="s">
        <v>769</v>
      </c>
      <c r="D158" s="20" t="s">
        <v>1098</v>
      </c>
      <c r="E158" s="20" t="s">
        <v>1100</v>
      </c>
      <c r="F158" s="60" t="s">
        <v>1089</v>
      </c>
    </row>
    <row r="159" spans="1:6" x14ac:dyDescent="0.2">
      <c r="A159" s="60"/>
      <c r="B159" s="61" t="s">
        <v>883</v>
      </c>
      <c r="C159" s="20" t="s">
        <v>1069</v>
      </c>
      <c r="D159" s="20" t="s">
        <v>1093</v>
      </c>
      <c r="E159" s="20" t="s">
        <v>1096</v>
      </c>
      <c r="F159" s="60" t="s">
        <v>1089</v>
      </c>
    </row>
    <row r="160" spans="1:6" x14ac:dyDescent="0.2">
      <c r="A160" s="22"/>
      <c r="B160" s="61" t="s">
        <v>737</v>
      </c>
      <c r="C160" s="20" t="s">
        <v>1059</v>
      </c>
      <c r="D160" s="20" t="s">
        <v>1093</v>
      </c>
      <c r="E160" s="20" t="s">
        <v>1101</v>
      </c>
      <c r="F160" s="60" t="s">
        <v>1089</v>
      </c>
    </row>
    <row r="161" spans="1:6" x14ac:dyDescent="0.2">
      <c r="A161" s="60"/>
      <c r="B161" s="61" t="s">
        <v>851</v>
      </c>
      <c r="C161" s="20" t="s">
        <v>1066</v>
      </c>
      <c r="D161" s="20" t="s">
        <v>1093</v>
      </c>
      <c r="E161" s="20" t="s">
        <v>1095</v>
      </c>
      <c r="F161" s="60" t="s">
        <v>1089</v>
      </c>
    </row>
    <row r="162" spans="1:6" x14ac:dyDescent="0.2">
      <c r="A162" s="60"/>
      <c r="B162" s="61" t="s">
        <v>923</v>
      </c>
      <c r="C162" s="20" t="s">
        <v>1073</v>
      </c>
      <c r="D162" s="20" t="s">
        <v>1098</v>
      </c>
      <c r="E162" s="20" t="s">
        <v>660</v>
      </c>
      <c r="F162" s="60" t="s">
        <v>1089</v>
      </c>
    </row>
    <row r="163" spans="1:6" x14ac:dyDescent="0.2">
      <c r="A163" s="22"/>
      <c r="B163" s="61" t="s">
        <v>671</v>
      </c>
      <c r="C163" s="20" t="s">
        <v>1055</v>
      </c>
      <c r="D163" s="20" t="s">
        <v>1093</v>
      </c>
      <c r="E163" s="20" t="s">
        <v>1096</v>
      </c>
      <c r="F163" s="60" t="s">
        <v>1089</v>
      </c>
    </row>
    <row r="164" spans="1:6" x14ac:dyDescent="0.2">
      <c r="A164" s="22"/>
      <c r="B164" s="61" t="s">
        <v>668</v>
      </c>
      <c r="C164" s="20" t="s">
        <v>1055</v>
      </c>
      <c r="D164" s="20" t="s">
        <v>1093</v>
      </c>
      <c r="E164" s="20" t="s">
        <v>1096</v>
      </c>
      <c r="F164" s="60" t="s">
        <v>1089</v>
      </c>
    </row>
    <row r="165" spans="1:6" x14ac:dyDescent="0.2">
      <c r="A165" s="60"/>
      <c r="B165" s="61" t="s">
        <v>835</v>
      </c>
      <c r="C165" s="20" t="s">
        <v>1064</v>
      </c>
      <c r="D165" s="20" t="s">
        <v>1093</v>
      </c>
      <c r="E165" s="20" t="s">
        <v>1096</v>
      </c>
      <c r="F165" s="60" t="s">
        <v>1089</v>
      </c>
    </row>
    <row r="166" spans="1:6" x14ac:dyDescent="0.2">
      <c r="A166" s="60"/>
      <c r="B166" s="61" t="s">
        <v>953</v>
      </c>
      <c r="C166" s="20" t="s">
        <v>1077</v>
      </c>
      <c r="D166" s="20" t="s">
        <v>1098</v>
      </c>
      <c r="E166" s="20" t="s">
        <v>660</v>
      </c>
      <c r="F166" s="60" t="s">
        <v>1089</v>
      </c>
    </row>
    <row r="167" spans="1:6" x14ac:dyDescent="0.2">
      <c r="A167" s="60"/>
      <c r="B167" s="61" t="s">
        <v>850</v>
      </c>
      <c r="C167" s="20" t="s">
        <v>1066</v>
      </c>
      <c r="D167" s="20" t="s">
        <v>1093</v>
      </c>
      <c r="E167" s="20" t="s">
        <v>1101</v>
      </c>
      <c r="F167" s="60" t="s">
        <v>1089</v>
      </c>
    </row>
    <row r="168" spans="1:6" x14ac:dyDescent="0.2">
      <c r="A168" s="60"/>
      <c r="B168" s="61" t="s">
        <v>856</v>
      </c>
      <c r="C168" s="20" t="s">
        <v>1066</v>
      </c>
      <c r="D168" s="20" t="s">
        <v>1093</v>
      </c>
      <c r="E168" s="20" t="s">
        <v>1096</v>
      </c>
      <c r="F168" s="60" t="s">
        <v>1089</v>
      </c>
    </row>
    <row r="169" spans="1:6" x14ac:dyDescent="0.2">
      <c r="A169" s="60"/>
      <c r="B169" s="61" t="s">
        <v>848</v>
      </c>
      <c r="C169" s="20" t="s">
        <v>1065</v>
      </c>
      <c r="D169" s="20" t="s">
        <v>1093</v>
      </c>
      <c r="E169" s="20" t="s">
        <v>1095</v>
      </c>
      <c r="F169" s="60" t="s">
        <v>1089</v>
      </c>
    </row>
    <row r="170" spans="1:6" x14ac:dyDescent="0.2">
      <c r="A170" s="60"/>
      <c r="B170" s="61" t="s">
        <v>862</v>
      </c>
      <c r="C170" s="20" t="s">
        <v>1067</v>
      </c>
      <c r="D170" s="20" t="s">
        <v>1093</v>
      </c>
      <c r="E170" s="20" t="s">
        <v>1096</v>
      </c>
      <c r="F170" s="60" t="s">
        <v>1089</v>
      </c>
    </row>
    <row r="171" spans="1:6" x14ac:dyDescent="0.2">
      <c r="A171" s="60"/>
      <c r="B171" s="61" t="s">
        <v>1035</v>
      </c>
      <c r="C171" s="20" t="s">
        <v>1081</v>
      </c>
      <c r="D171" s="20" t="s">
        <v>1098</v>
      </c>
      <c r="E171" s="20" t="s">
        <v>1094</v>
      </c>
      <c r="F171" s="60" t="s">
        <v>1089</v>
      </c>
    </row>
    <row r="172" spans="1:6" x14ac:dyDescent="0.2">
      <c r="A172" s="60"/>
      <c r="B172" s="61" t="s">
        <v>831</v>
      </c>
      <c r="C172" s="20" t="s">
        <v>186</v>
      </c>
      <c r="D172" s="20" t="s">
        <v>1093</v>
      </c>
      <c r="E172" s="20" t="s">
        <v>1095</v>
      </c>
      <c r="F172" s="60" t="s">
        <v>1089</v>
      </c>
    </row>
    <row r="173" spans="1:6" x14ac:dyDescent="0.2">
      <c r="A173" s="60"/>
      <c r="B173" s="61" t="s">
        <v>863</v>
      </c>
      <c r="C173" s="20" t="s">
        <v>1067</v>
      </c>
      <c r="D173" s="20" t="s">
        <v>1093</v>
      </c>
      <c r="E173" s="20" t="s">
        <v>1095</v>
      </c>
      <c r="F173" s="60" t="s">
        <v>1089</v>
      </c>
    </row>
    <row r="174" spans="1:6" x14ac:dyDescent="0.2">
      <c r="A174" s="60"/>
      <c r="B174" s="61" t="s">
        <v>991</v>
      </c>
      <c r="C174" s="20" t="s">
        <v>1078</v>
      </c>
      <c r="D174" s="20" t="s">
        <v>1093</v>
      </c>
      <c r="E174" s="20" t="s">
        <v>1099</v>
      </c>
      <c r="F174" s="60" t="s">
        <v>1089</v>
      </c>
    </row>
    <row r="175" spans="1:6" x14ac:dyDescent="0.2">
      <c r="A175" s="60"/>
      <c r="B175" s="61" t="s">
        <v>951</v>
      </c>
      <c r="C175" s="20" t="s">
        <v>1077</v>
      </c>
      <c r="D175" s="20" t="s">
        <v>1093</v>
      </c>
      <c r="E175" s="20" t="s">
        <v>1096</v>
      </c>
      <c r="F175" s="60" t="s">
        <v>1089</v>
      </c>
    </row>
    <row r="176" spans="1:6" x14ac:dyDescent="0.2">
      <c r="A176" s="60"/>
      <c r="B176" s="61" t="s">
        <v>1001</v>
      </c>
      <c r="C176" s="20" t="s">
        <v>1079</v>
      </c>
      <c r="D176" s="20" t="s">
        <v>1093</v>
      </c>
      <c r="E176" s="20" t="s">
        <v>1099</v>
      </c>
      <c r="F176" s="60" t="s">
        <v>1089</v>
      </c>
    </row>
    <row r="177" spans="1:6" x14ac:dyDescent="0.2">
      <c r="A177" s="60"/>
      <c r="B177" s="61" t="s">
        <v>824</v>
      </c>
      <c r="C177" s="20" t="s">
        <v>186</v>
      </c>
      <c r="D177" s="20" t="s">
        <v>1093</v>
      </c>
      <c r="E177" s="20" t="s">
        <v>1095</v>
      </c>
      <c r="F177" s="60" t="s">
        <v>1089</v>
      </c>
    </row>
    <row r="178" spans="1:6" x14ac:dyDescent="0.2">
      <c r="A178" s="60"/>
      <c r="B178" s="61" t="s">
        <v>965</v>
      </c>
      <c r="C178" s="20" t="s">
        <v>961</v>
      </c>
      <c r="D178" s="20" t="s">
        <v>1093</v>
      </c>
      <c r="E178" s="20" t="s">
        <v>1099</v>
      </c>
      <c r="F178" s="60" t="s">
        <v>1089</v>
      </c>
    </row>
    <row r="179" spans="1:6" x14ac:dyDescent="0.2">
      <c r="A179" s="60"/>
      <c r="B179" s="61" t="s">
        <v>957</v>
      </c>
      <c r="C179" s="20" t="s">
        <v>1077</v>
      </c>
      <c r="D179" s="20" t="s">
        <v>1093</v>
      </c>
      <c r="E179" s="20" t="s">
        <v>1101</v>
      </c>
      <c r="F179" s="60" t="s">
        <v>1089</v>
      </c>
    </row>
    <row r="180" spans="1:6" x14ac:dyDescent="0.2">
      <c r="A180" s="22"/>
      <c r="B180" s="61" t="s">
        <v>673</v>
      </c>
      <c r="C180" s="20" t="s">
        <v>1055</v>
      </c>
      <c r="D180" s="20" t="s">
        <v>1093</v>
      </c>
      <c r="E180" s="20" t="s">
        <v>1096</v>
      </c>
      <c r="F180" s="60" t="s">
        <v>1089</v>
      </c>
    </row>
    <row r="181" spans="1:6" x14ac:dyDescent="0.2">
      <c r="A181" s="22"/>
      <c r="B181" s="61" t="s">
        <v>1091</v>
      </c>
      <c r="C181" s="20" t="s">
        <v>1056</v>
      </c>
      <c r="D181" s="20" t="s">
        <v>1093</v>
      </c>
      <c r="E181" s="20" t="s">
        <v>1099</v>
      </c>
      <c r="F181" s="60" t="s">
        <v>1089</v>
      </c>
    </row>
    <row r="182" spans="1:6" x14ac:dyDescent="0.2">
      <c r="A182" s="22"/>
      <c r="B182" s="61" t="s">
        <v>688</v>
      </c>
      <c r="C182" s="20" t="s">
        <v>1056</v>
      </c>
      <c r="D182" s="20" t="s">
        <v>1093</v>
      </c>
      <c r="E182" s="20" t="s">
        <v>1095</v>
      </c>
      <c r="F182" s="60" t="s">
        <v>1089</v>
      </c>
    </row>
    <row r="183" spans="1:6" x14ac:dyDescent="0.2">
      <c r="A183" s="60"/>
      <c r="B183" s="61" t="s">
        <v>826</v>
      </c>
      <c r="C183" s="20" t="s">
        <v>186</v>
      </c>
      <c r="D183" s="20" t="s">
        <v>1098</v>
      </c>
      <c r="E183" s="20" t="s">
        <v>1100</v>
      </c>
      <c r="F183" s="60" t="s">
        <v>1089</v>
      </c>
    </row>
    <row r="184" spans="1:6" x14ac:dyDescent="0.2">
      <c r="A184" s="22"/>
      <c r="B184" s="61" t="s">
        <v>678</v>
      </c>
      <c r="C184" s="20" t="s">
        <v>1056</v>
      </c>
      <c r="D184" s="20" t="s">
        <v>1093</v>
      </c>
      <c r="E184" s="20" t="s">
        <v>1101</v>
      </c>
      <c r="F184" s="60" t="s">
        <v>1089</v>
      </c>
    </row>
    <row r="185" spans="1:6" x14ac:dyDescent="0.2">
      <c r="A185" s="60"/>
      <c r="B185" s="61" t="s">
        <v>821</v>
      </c>
      <c r="C185" s="20" t="s">
        <v>186</v>
      </c>
      <c r="D185" s="20" t="s">
        <v>1093</v>
      </c>
      <c r="E185" s="20" t="s">
        <v>1099</v>
      </c>
      <c r="F185" s="60" t="s">
        <v>1089</v>
      </c>
    </row>
    <row r="186" spans="1:6" x14ac:dyDescent="0.2">
      <c r="A186" s="22"/>
      <c r="B186" s="61" t="s">
        <v>682</v>
      </c>
      <c r="C186" s="20" t="s">
        <v>1056</v>
      </c>
      <c r="D186" s="20" t="s">
        <v>1093</v>
      </c>
      <c r="E186" s="20" t="s">
        <v>1101</v>
      </c>
      <c r="F186" s="60" t="s">
        <v>1089</v>
      </c>
    </row>
    <row r="187" spans="1:6" x14ac:dyDescent="0.2">
      <c r="A187" s="60"/>
      <c r="B187" s="61" t="s">
        <v>786</v>
      </c>
      <c r="C187" s="20" t="s">
        <v>1062</v>
      </c>
      <c r="D187" s="20" t="s">
        <v>1093</v>
      </c>
      <c r="E187" s="20" t="s">
        <v>1099</v>
      </c>
      <c r="F187" s="60" t="s">
        <v>1089</v>
      </c>
    </row>
    <row r="188" spans="1:6" x14ac:dyDescent="0.2">
      <c r="A188" s="22"/>
      <c r="B188" s="61" t="s">
        <v>736</v>
      </c>
      <c r="C188" s="20" t="s">
        <v>1058</v>
      </c>
      <c r="D188" s="20" t="s">
        <v>1098</v>
      </c>
      <c r="E188" s="20" t="s">
        <v>660</v>
      </c>
      <c r="F188" s="60" t="s">
        <v>1089</v>
      </c>
    </row>
    <row r="189" spans="1:6" x14ac:dyDescent="0.2">
      <c r="A189" s="60"/>
      <c r="B189" s="61" t="s">
        <v>933</v>
      </c>
      <c r="C189" s="20" t="s">
        <v>1075</v>
      </c>
      <c r="D189" s="20" t="s">
        <v>1098</v>
      </c>
      <c r="E189" s="20" t="s">
        <v>660</v>
      </c>
      <c r="F189" s="60" t="s">
        <v>1089</v>
      </c>
    </row>
    <row r="190" spans="1:6" x14ac:dyDescent="0.2">
      <c r="A190" s="60"/>
      <c r="B190" s="61" t="s">
        <v>877</v>
      </c>
      <c r="C190" s="20" t="s">
        <v>1068</v>
      </c>
      <c r="D190" s="20" t="s">
        <v>1093</v>
      </c>
      <c r="E190" s="20" t="s">
        <v>1095</v>
      </c>
      <c r="F190" s="60" t="s">
        <v>1089</v>
      </c>
    </row>
    <row r="191" spans="1:6" x14ac:dyDescent="0.2">
      <c r="A191" s="22"/>
      <c r="B191" s="61" t="s">
        <v>63</v>
      </c>
      <c r="C191" s="20" t="s">
        <v>1058</v>
      </c>
      <c r="D191" s="20" t="s">
        <v>1098</v>
      </c>
      <c r="E191" s="20" t="s">
        <v>1100</v>
      </c>
      <c r="F191" s="60" t="s">
        <v>1089</v>
      </c>
    </row>
    <row r="192" spans="1:6" x14ac:dyDescent="0.2">
      <c r="A192" s="22"/>
      <c r="B192" s="61" t="s">
        <v>707</v>
      </c>
      <c r="C192" s="20" t="s">
        <v>697</v>
      </c>
      <c r="D192" s="20" t="s">
        <v>1093</v>
      </c>
      <c r="E192" s="20" t="s">
        <v>1096</v>
      </c>
      <c r="F192" s="60" t="s">
        <v>1089</v>
      </c>
    </row>
    <row r="193" spans="1:6" x14ac:dyDescent="0.2">
      <c r="A193" s="22"/>
      <c r="B193" s="61" t="s">
        <v>719</v>
      </c>
      <c r="C193" s="20" t="s">
        <v>697</v>
      </c>
      <c r="D193" s="20" t="s">
        <v>1098</v>
      </c>
      <c r="E193" s="20" t="s">
        <v>1094</v>
      </c>
      <c r="F193" s="60" t="s">
        <v>1089</v>
      </c>
    </row>
    <row r="194" spans="1:6" x14ac:dyDescent="0.2">
      <c r="A194" s="60"/>
      <c r="B194" s="61" t="s">
        <v>946</v>
      </c>
      <c r="C194" s="20" t="s">
        <v>1076</v>
      </c>
      <c r="D194" s="20" t="s">
        <v>1093</v>
      </c>
      <c r="E194" s="20" t="s">
        <v>1095</v>
      </c>
      <c r="F194" s="60" t="s">
        <v>1089</v>
      </c>
    </row>
    <row r="195" spans="1:6" x14ac:dyDescent="0.2">
      <c r="A195" s="22"/>
      <c r="B195" s="61" t="s">
        <v>745</v>
      </c>
      <c r="C195" s="20" t="s">
        <v>1059</v>
      </c>
      <c r="D195" s="20" t="s">
        <v>1093</v>
      </c>
      <c r="E195" s="20" t="s">
        <v>1095</v>
      </c>
      <c r="F195" s="60" t="s">
        <v>1089</v>
      </c>
    </row>
    <row r="196" spans="1:6" x14ac:dyDescent="0.2">
      <c r="A196" s="60"/>
      <c r="B196" s="61" t="s">
        <v>798</v>
      </c>
      <c r="C196" s="20" t="s">
        <v>1062</v>
      </c>
      <c r="D196" s="20" t="s">
        <v>1098</v>
      </c>
      <c r="E196" s="20" t="s">
        <v>1097</v>
      </c>
      <c r="F196" s="60" t="s">
        <v>1089</v>
      </c>
    </row>
    <row r="197" spans="1:6" x14ac:dyDescent="0.2">
      <c r="A197" s="60"/>
      <c r="B197" s="61" t="s">
        <v>974</v>
      </c>
      <c r="C197" s="20" t="s">
        <v>961</v>
      </c>
      <c r="D197" s="20" t="s">
        <v>1093</v>
      </c>
      <c r="E197" s="20" t="s">
        <v>1101</v>
      </c>
      <c r="F197" s="60" t="s">
        <v>1089</v>
      </c>
    </row>
    <row r="198" spans="1:6" x14ac:dyDescent="0.2">
      <c r="A198" s="22"/>
      <c r="B198" s="61" t="s">
        <v>708</v>
      </c>
      <c r="C198" s="20" t="s">
        <v>697</v>
      </c>
      <c r="D198" s="20" t="s">
        <v>1093</v>
      </c>
      <c r="E198" s="20" t="s">
        <v>1101</v>
      </c>
      <c r="F198" s="60" t="s">
        <v>1089</v>
      </c>
    </row>
    <row r="199" spans="1:6" x14ac:dyDescent="0.2">
      <c r="A199" s="60"/>
      <c r="B199" s="61" t="s">
        <v>837</v>
      </c>
      <c r="C199" s="20" t="s">
        <v>1064</v>
      </c>
      <c r="D199" s="20" t="s">
        <v>1093</v>
      </c>
      <c r="E199" s="20" t="s">
        <v>1095</v>
      </c>
      <c r="F199" s="60" t="s">
        <v>1089</v>
      </c>
    </row>
    <row r="200" spans="1:6" x14ac:dyDescent="0.2">
      <c r="A200" s="22"/>
      <c r="B200" s="61" t="s">
        <v>702</v>
      </c>
      <c r="C200" s="20" t="s">
        <v>697</v>
      </c>
      <c r="D200" s="20" t="s">
        <v>1098</v>
      </c>
      <c r="E200" s="20" t="s">
        <v>1100</v>
      </c>
      <c r="F200" s="60" t="s">
        <v>1089</v>
      </c>
    </row>
    <row r="201" spans="1:6" x14ac:dyDescent="0.2">
      <c r="A201" s="60"/>
      <c r="B201" s="61" t="s">
        <v>888</v>
      </c>
      <c r="C201" s="20" t="s">
        <v>1070</v>
      </c>
      <c r="D201" s="20" t="s">
        <v>1098</v>
      </c>
      <c r="E201" s="20" t="s">
        <v>1100</v>
      </c>
      <c r="F201" s="60" t="s">
        <v>1089</v>
      </c>
    </row>
    <row r="202" spans="1:6" x14ac:dyDescent="0.2">
      <c r="A202" s="22"/>
      <c r="B202" s="61" t="s">
        <v>712</v>
      </c>
      <c r="C202" s="20" t="s">
        <v>697</v>
      </c>
      <c r="D202" s="20" t="s">
        <v>1098</v>
      </c>
      <c r="E202" s="20" t="s">
        <v>660</v>
      </c>
      <c r="F202" s="60" t="s">
        <v>1089</v>
      </c>
    </row>
    <row r="203" spans="1:6" x14ac:dyDescent="0.2">
      <c r="A203" s="22"/>
      <c r="B203" s="61" t="s">
        <v>676</v>
      </c>
      <c r="C203" s="20" t="s">
        <v>1055</v>
      </c>
      <c r="D203" s="20" t="s">
        <v>1093</v>
      </c>
      <c r="E203" s="20" t="s">
        <v>1095</v>
      </c>
      <c r="F203" s="60" t="s">
        <v>1089</v>
      </c>
    </row>
    <row r="204" spans="1:6" x14ac:dyDescent="0.2">
      <c r="A204" s="22"/>
      <c r="B204" s="61" t="s">
        <v>743</v>
      </c>
      <c r="C204" s="20" t="s">
        <v>1059</v>
      </c>
      <c r="D204" s="20" t="s">
        <v>1093</v>
      </c>
      <c r="E204" s="20" t="s">
        <v>1096</v>
      </c>
      <c r="F204" s="60" t="s">
        <v>1089</v>
      </c>
    </row>
    <row r="205" spans="1:6" x14ac:dyDescent="0.2">
      <c r="A205" s="22"/>
      <c r="B205" s="61" t="s">
        <v>725</v>
      </c>
      <c r="C205" s="20" t="s">
        <v>1058</v>
      </c>
      <c r="D205" s="20" t="s">
        <v>1093</v>
      </c>
      <c r="E205" s="20" t="s">
        <v>1101</v>
      </c>
      <c r="F205" s="60" t="s">
        <v>1089</v>
      </c>
    </row>
    <row r="206" spans="1:6" x14ac:dyDescent="0.2">
      <c r="A206" s="60"/>
      <c r="B206" s="61" t="s">
        <v>1052</v>
      </c>
      <c r="C206" s="20" t="s">
        <v>1083</v>
      </c>
      <c r="D206" s="20" t="s">
        <v>1093</v>
      </c>
      <c r="E206" s="20" t="s">
        <v>1095</v>
      </c>
      <c r="F206" s="60" t="s">
        <v>1089</v>
      </c>
    </row>
    <row r="207" spans="1:6" x14ac:dyDescent="0.2">
      <c r="A207" s="60"/>
      <c r="B207" s="61" t="s">
        <v>1040</v>
      </c>
      <c r="C207" s="20" t="s">
        <v>1082</v>
      </c>
      <c r="D207" s="20" t="s">
        <v>1093</v>
      </c>
      <c r="E207" s="20" t="s">
        <v>1101</v>
      </c>
      <c r="F207" s="60" t="s">
        <v>1089</v>
      </c>
    </row>
    <row r="208" spans="1:6" x14ac:dyDescent="0.2">
      <c r="A208" s="60"/>
      <c r="B208" s="61" t="s">
        <v>899</v>
      </c>
      <c r="C208" s="20" t="s">
        <v>1071</v>
      </c>
      <c r="D208" s="20" t="s">
        <v>1093</v>
      </c>
      <c r="E208" s="20" t="s">
        <v>1095</v>
      </c>
      <c r="F208" s="60" t="s">
        <v>1089</v>
      </c>
    </row>
    <row r="209" spans="1:6" x14ac:dyDescent="0.2">
      <c r="A209" s="60"/>
      <c r="B209" s="61" t="s">
        <v>814</v>
      </c>
      <c r="C209" s="20" t="s">
        <v>186</v>
      </c>
      <c r="D209" s="20" t="s">
        <v>1098</v>
      </c>
      <c r="E209" s="20" t="s">
        <v>1100</v>
      </c>
      <c r="F209" s="60" t="s">
        <v>1089</v>
      </c>
    </row>
    <row r="210" spans="1:6" x14ac:dyDescent="0.2">
      <c r="A210" s="60"/>
      <c r="B210" s="61" t="s">
        <v>912</v>
      </c>
      <c r="C210" s="20" t="s">
        <v>1073</v>
      </c>
      <c r="D210" s="20" t="s">
        <v>1093</v>
      </c>
      <c r="E210" s="20" t="s">
        <v>1096</v>
      </c>
      <c r="F210" s="60" t="s">
        <v>1089</v>
      </c>
    </row>
    <row r="211" spans="1:6" x14ac:dyDescent="0.2">
      <c r="A211" s="60"/>
      <c r="B211" s="61" t="s">
        <v>902</v>
      </c>
      <c r="C211" s="20" t="s">
        <v>1071</v>
      </c>
      <c r="D211" s="20" t="s">
        <v>1093</v>
      </c>
      <c r="E211" s="20" t="s">
        <v>1095</v>
      </c>
      <c r="F211" s="60" t="s">
        <v>1089</v>
      </c>
    </row>
    <row r="212" spans="1:6" x14ac:dyDescent="0.2">
      <c r="A212" s="60"/>
      <c r="B212" s="61" t="s">
        <v>1044</v>
      </c>
      <c r="C212" s="20" t="s">
        <v>1083</v>
      </c>
      <c r="D212" s="20" t="s">
        <v>1093</v>
      </c>
      <c r="E212" s="20" t="s">
        <v>1096</v>
      </c>
      <c r="F212" s="60" t="s">
        <v>1089</v>
      </c>
    </row>
    <row r="213" spans="1:6" x14ac:dyDescent="0.2">
      <c r="A213" s="22"/>
      <c r="B213" s="61" t="s">
        <v>716</v>
      </c>
      <c r="C213" s="20" t="s">
        <v>697</v>
      </c>
      <c r="D213" s="20" t="s">
        <v>1098</v>
      </c>
      <c r="E213" s="20" t="s">
        <v>1100</v>
      </c>
      <c r="F213" s="60" t="s">
        <v>1089</v>
      </c>
    </row>
    <row r="214" spans="1:6" x14ac:dyDescent="0.2">
      <c r="A214" s="60"/>
      <c r="B214" s="61" t="s">
        <v>763</v>
      </c>
      <c r="C214" s="20" t="s">
        <v>1061</v>
      </c>
      <c r="D214" s="20" t="s">
        <v>1093</v>
      </c>
      <c r="E214" s="20" t="s">
        <v>1095</v>
      </c>
      <c r="F214" s="60" t="s">
        <v>1089</v>
      </c>
    </row>
    <row r="215" spans="1:6" x14ac:dyDescent="0.2">
      <c r="A215" s="60"/>
      <c r="B215" s="61" t="s">
        <v>843</v>
      </c>
      <c r="C215" s="20" t="s">
        <v>1065</v>
      </c>
      <c r="D215" s="20" t="s">
        <v>1093</v>
      </c>
      <c r="E215" s="20" t="s">
        <v>1101</v>
      </c>
      <c r="F215" s="60" t="s">
        <v>1089</v>
      </c>
    </row>
    <row r="216" spans="1:6" x14ac:dyDescent="0.2">
      <c r="A216" s="22"/>
      <c r="B216" s="61" t="s">
        <v>687</v>
      </c>
      <c r="C216" s="20" t="s">
        <v>1056</v>
      </c>
      <c r="D216" s="20" t="s">
        <v>1093</v>
      </c>
      <c r="E216" s="20" t="s">
        <v>1095</v>
      </c>
      <c r="F216" s="60" t="s">
        <v>1089</v>
      </c>
    </row>
    <row r="217" spans="1:6" x14ac:dyDescent="0.2">
      <c r="A217" s="60"/>
      <c r="B217" s="61" t="s">
        <v>772</v>
      </c>
      <c r="C217" s="20" t="s">
        <v>769</v>
      </c>
      <c r="D217" s="20" t="s">
        <v>1093</v>
      </c>
      <c r="E217" s="20" t="s">
        <v>1099</v>
      </c>
      <c r="F217" s="60" t="s">
        <v>1089</v>
      </c>
    </row>
    <row r="218" spans="1:6" x14ac:dyDescent="0.2">
      <c r="A218" s="60"/>
      <c r="B218" s="61" t="s">
        <v>966</v>
      </c>
      <c r="C218" s="20" t="s">
        <v>961</v>
      </c>
      <c r="D218" s="20" t="s">
        <v>1098</v>
      </c>
      <c r="E218" s="20" t="s">
        <v>1100</v>
      </c>
      <c r="F218" s="60" t="s">
        <v>1089</v>
      </c>
    </row>
    <row r="219" spans="1:6" x14ac:dyDescent="0.2">
      <c r="A219" s="60"/>
      <c r="B219" s="61" t="s">
        <v>886</v>
      </c>
      <c r="C219" s="20" t="s">
        <v>1069</v>
      </c>
      <c r="D219" s="20" t="s">
        <v>1093</v>
      </c>
      <c r="E219" s="20" t="s">
        <v>1101</v>
      </c>
      <c r="F219" s="60" t="s">
        <v>1089</v>
      </c>
    </row>
    <row r="220" spans="1:6" x14ac:dyDescent="0.2">
      <c r="A220" s="60"/>
      <c r="B220" s="61" t="s">
        <v>781</v>
      </c>
      <c r="C220" s="20" t="s">
        <v>769</v>
      </c>
      <c r="D220" s="20" t="s">
        <v>1093</v>
      </c>
      <c r="E220" s="20" t="s">
        <v>1101</v>
      </c>
      <c r="F220" s="60" t="s">
        <v>1089</v>
      </c>
    </row>
    <row r="221" spans="1:6" x14ac:dyDescent="0.2">
      <c r="A221" s="60"/>
      <c r="B221" s="61" t="s">
        <v>779</v>
      </c>
      <c r="C221" s="20" t="s">
        <v>769</v>
      </c>
      <c r="D221" s="20" t="s">
        <v>1098</v>
      </c>
      <c r="E221" s="20" t="s">
        <v>1097</v>
      </c>
      <c r="F221" s="60" t="s">
        <v>1089</v>
      </c>
    </row>
    <row r="222" spans="1:6" x14ac:dyDescent="0.2">
      <c r="A222" s="60"/>
      <c r="B222" s="61" t="s">
        <v>788</v>
      </c>
      <c r="C222" s="20" t="s">
        <v>1062</v>
      </c>
      <c r="D222" s="20" t="s">
        <v>1098</v>
      </c>
      <c r="E222" s="20" t="s">
        <v>660</v>
      </c>
      <c r="F222" s="60" t="s">
        <v>1089</v>
      </c>
    </row>
    <row r="223" spans="1:6" x14ac:dyDescent="0.2">
      <c r="A223" s="60"/>
      <c r="B223" s="61" t="s">
        <v>970</v>
      </c>
      <c r="C223" s="20" t="s">
        <v>961</v>
      </c>
      <c r="D223" s="20" t="s">
        <v>1098</v>
      </c>
      <c r="E223" s="20" t="s">
        <v>1100</v>
      </c>
      <c r="F223" s="60" t="s">
        <v>1089</v>
      </c>
    </row>
    <row r="224" spans="1:6" x14ac:dyDescent="0.2">
      <c r="A224" s="60"/>
      <c r="B224" s="61" t="s">
        <v>791</v>
      </c>
      <c r="C224" s="20" t="s">
        <v>1062</v>
      </c>
      <c r="D224" s="20" t="s">
        <v>1098</v>
      </c>
      <c r="E224" s="20" t="s">
        <v>660</v>
      </c>
      <c r="F224" s="60" t="s">
        <v>1089</v>
      </c>
    </row>
    <row r="225" spans="1:6" x14ac:dyDescent="0.2">
      <c r="A225" s="22"/>
      <c r="B225" s="61" t="s">
        <v>722</v>
      </c>
      <c r="C225" s="20" t="s">
        <v>1058</v>
      </c>
      <c r="D225" s="20" t="s">
        <v>1098</v>
      </c>
      <c r="E225" s="20" t="s">
        <v>1100</v>
      </c>
      <c r="F225" s="60" t="s">
        <v>1089</v>
      </c>
    </row>
    <row r="226" spans="1:6" x14ac:dyDescent="0.2">
      <c r="A226" s="60"/>
      <c r="B226" s="61" t="s">
        <v>782</v>
      </c>
      <c r="C226" s="20" t="s">
        <v>769</v>
      </c>
      <c r="D226" s="20" t="s">
        <v>1093</v>
      </c>
      <c r="E226" s="20" t="s">
        <v>1099</v>
      </c>
      <c r="F226" s="60" t="s">
        <v>1089</v>
      </c>
    </row>
    <row r="227" spans="1:6" x14ac:dyDescent="0.2">
      <c r="A227" s="60"/>
      <c r="B227" s="61" t="s">
        <v>895</v>
      </c>
      <c r="C227" s="20" t="s">
        <v>1070</v>
      </c>
      <c r="D227" s="20" t="s">
        <v>1098</v>
      </c>
      <c r="E227" s="20" t="s">
        <v>1100</v>
      </c>
      <c r="F227" s="60" t="s">
        <v>1089</v>
      </c>
    </row>
    <row r="228" spans="1:6" x14ac:dyDescent="0.2">
      <c r="A228" s="60"/>
      <c r="B228" s="61" t="s">
        <v>806</v>
      </c>
      <c r="C228" s="20" t="s">
        <v>1063</v>
      </c>
      <c r="D228" s="20" t="s">
        <v>1098</v>
      </c>
      <c r="E228" s="20" t="s">
        <v>1100</v>
      </c>
      <c r="F228" s="60" t="s">
        <v>1089</v>
      </c>
    </row>
    <row r="229" spans="1:6" x14ac:dyDescent="0.2">
      <c r="A229" s="60"/>
      <c r="B229" s="61" t="s">
        <v>927</v>
      </c>
      <c r="C229" s="20" t="s">
        <v>1074</v>
      </c>
      <c r="D229" s="20" t="s">
        <v>1098</v>
      </c>
      <c r="E229" s="20" t="s">
        <v>1100</v>
      </c>
      <c r="F229" s="60" t="s">
        <v>1089</v>
      </c>
    </row>
    <row r="230" spans="1:6" x14ac:dyDescent="0.2">
      <c r="A230" s="60"/>
      <c r="B230" s="61" t="s">
        <v>1034</v>
      </c>
      <c r="C230" s="20" t="s">
        <v>1081</v>
      </c>
      <c r="D230" s="20" t="s">
        <v>1093</v>
      </c>
      <c r="E230" s="20" t="s">
        <v>1095</v>
      </c>
      <c r="F230" s="60" t="s">
        <v>1089</v>
      </c>
    </row>
    <row r="231" spans="1:6" x14ac:dyDescent="0.2">
      <c r="A231" s="60"/>
      <c r="B231" s="61" t="s">
        <v>889</v>
      </c>
      <c r="C231" s="20" t="s">
        <v>1070</v>
      </c>
      <c r="D231" s="20" t="s">
        <v>1098</v>
      </c>
      <c r="E231" s="20" t="s">
        <v>660</v>
      </c>
      <c r="F231" s="60" t="s">
        <v>1089</v>
      </c>
    </row>
    <row r="232" spans="1:6" x14ac:dyDescent="0.2">
      <c r="A232" s="22"/>
      <c r="B232" s="61" t="s">
        <v>677</v>
      </c>
      <c r="C232" s="20" t="s">
        <v>1055</v>
      </c>
      <c r="D232" s="20" t="s">
        <v>1098</v>
      </c>
      <c r="E232" s="20" t="s">
        <v>1100</v>
      </c>
      <c r="F232" s="60" t="s">
        <v>1089</v>
      </c>
    </row>
    <row r="233" spans="1:6" x14ac:dyDescent="0.2">
      <c r="A233" s="60"/>
      <c r="B233" s="61" t="s">
        <v>881</v>
      </c>
      <c r="C233" s="20" t="s">
        <v>1069</v>
      </c>
      <c r="D233" s="20" t="s">
        <v>1098</v>
      </c>
      <c r="E233" s="20" t="s">
        <v>1100</v>
      </c>
      <c r="F233" s="60" t="s">
        <v>1089</v>
      </c>
    </row>
    <row r="234" spans="1:6" x14ac:dyDescent="0.2">
      <c r="A234" s="60"/>
      <c r="B234" s="61" t="s">
        <v>1002</v>
      </c>
      <c r="C234" s="20" t="s">
        <v>1079</v>
      </c>
      <c r="D234" s="20" t="s">
        <v>1098</v>
      </c>
      <c r="E234" s="20" t="s">
        <v>1100</v>
      </c>
      <c r="F234" s="60" t="s">
        <v>1089</v>
      </c>
    </row>
    <row r="235" spans="1:6" x14ac:dyDescent="0.2">
      <c r="A235" s="22"/>
      <c r="B235" s="61" t="s">
        <v>714</v>
      </c>
      <c r="C235" s="20" t="s">
        <v>697</v>
      </c>
      <c r="D235" s="20" t="s">
        <v>1098</v>
      </c>
      <c r="E235" s="20" t="s">
        <v>1097</v>
      </c>
      <c r="F235" s="60" t="s">
        <v>1089</v>
      </c>
    </row>
    <row r="236" spans="1:6" x14ac:dyDescent="0.2">
      <c r="A236" s="22"/>
      <c r="B236" s="61" t="s">
        <v>685</v>
      </c>
      <c r="C236" s="20" t="s">
        <v>1056</v>
      </c>
      <c r="D236" s="20" t="s">
        <v>1098</v>
      </c>
      <c r="E236" s="20" t="s">
        <v>1100</v>
      </c>
      <c r="F236" s="60" t="s">
        <v>1089</v>
      </c>
    </row>
    <row r="237" spans="1:6" x14ac:dyDescent="0.2">
      <c r="A237" s="60"/>
      <c r="B237" s="61" t="s">
        <v>1027</v>
      </c>
      <c r="C237" s="20" t="s">
        <v>1081</v>
      </c>
      <c r="D237" s="20" t="s">
        <v>1098</v>
      </c>
      <c r="E237" s="20" t="s">
        <v>660</v>
      </c>
      <c r="F237" s="60" t="s">
        <v>1089</v>
      </c>
    </row>
    <row r="238" spans="1:6" x14ac:dyDescent="0.2">
      <c r="A238" s="60"/>
      <c r="B238" s="61" t="s">
        <v>996</v>
      </c>
      <c r="C238" s="20" t="s">
        <v>1078</v>
      </c>
      <c r="D238" s="20" t="s">
        <v>1098</v>
      </c>
      <c r="E238" s="20" t="s">
        <v>1094</v>
      </c>
      <c r="F238" s="60" t="s">
        <v>1089</v>
      </c>
    </row>
    <row r="239" spans="1:6" x14ac:dyDescent="0.2">
      <c r="A239" s="60"/>
      <c r="B239" s="61" t="s">
        <v>797</v>
      </c>
      <c r="C239" s="20" t="s">
        <v>1062</v>
      </c>
      <c r="D239" s="20" t="s">
        <v>1098</v>
      </c>
      <c r="E239" s="20" t="s">
        <v>660</v>
      </c>
      <c r="F239" s="60" t="s">
        <v>1089</v>
      </c>
    </row>
    <row r="240" spans="1:6" x14ac:dyDescent="0.2">
      <c r="A240" s="22"/>
      <c r="B240" s="61" t="s">
        <v>699</v>
      </c>
      <c r="C240" s="20" t="s">
        <v>697</v>
      </c>
      <c r="D240" s="20" t="s">
        <v>1098</v>
      </c>
      <c r="E240" s="20" t="s">
        <v>1100</v>
      </c>
      <c r="F240" s="60" t="s">
        <v>1089</v>
      </c>
    </row>
    <row r="241" spans="1:6" x14ac:dyDescent="0.2">
      <c r="A241" s="22"/>
      <c r="B241" s="61" t="s">
        <v>706</v>
      </c>
      <c r="C241" s="20" t="s">
        <v>697</v>
      </c>
      <c r="D241" s="20" t="s">
        <v>1093</v>
      </c>
      <c r="E241" s="20" t="s">
        <v>1099</v>
      </c>
      <c r="F241" s="60" t="s">
        <v>1089</v>
      </c>
    </row>
    <row r="242" spans="1:6" x14ac:dyDescent="0.2">
      <c r="A242" s="60"/>
      <c r="B242" s="61" t="s">
        <v>800</v>
      </c>
      <c r="C242" s="20" t="s">
        <v>1062</v>
      </c>
      <c r="D242" s="20" t="s">
        <v>1098</v>
      </c>
      <c r="E242" s="20" t="s">
        <v>1100</v>
      </c>
      <c r="F242" s="60" t="s">
        <v>1089</v>
      </c>
    </row>
    <row r="243" spans="1:6" x14ac:dyDescent="0.2">
      <c r="A243" s="22"/>
      <c r="B243" s="61" t="s">
        <v>709</v>
      </c>
      <c r="C243" s="20" t="s">
        <v>697</v>
      </c>
      <c r="D243" s="20" t="s">
        <v>1098</v>
      </c>
      <c r="E243" s="20" t="s">
        <v>660</v>
      </c>
      <c r="F243" s="60" t="s">
        <v>1089</v>
      </c>
    </row>
    <row r="244" spans="1:6" x14ac:dyDescent="0.2">
      <c r="A244" s="60"/>
      <c r="B244" s="61" t="s">
        <v>906</v>
      </c>
      <c r="C244" s="20" t="s">
        <v>1072</v>
      </c>
      <c r="D244" s="20" t="s">
        <v>1093</v>
      </c>
      <c r="E244" s="20" t="s">
        <v>1096</v>
      </c>
      <c r="F244" s="60" t="s">
        <v>1089</v>
      </c>
    </row>
    <row r="245" spans="1:6" x14ac:dyDescent="0.2">
      <c r="A245" s="60"/>
      <c r="B245" s="61" t="s">
        <v>921</v>
      </c>
      <c r="C245" s="20" t="s">
        <v>1073</v>
      </c>
      <c r="D245" s="20" t="s">
        <v>1093</v>
      </c>
      <c r="E245" s="20" t="s">
        <v>1101</v>
      </c>
      <c r="F245" s="60" t="s">
        <v>1089</v>
      </c>
    </row>
    <row r="246" spans="1:6" x14ac:dyDescent="0.2">
      <c r="A246" s="60"/>
      <c r="B246" s="61" t="s">
        <v>900</v>
      </c>
      <c r="C246" s="20" t="s">
        <v>1071</v>
      </c>
      <c r="D246" s="20" t="s">
        <v>1093</v>
      </c>
      <c r="E246" s="20" t="s">
        <v>1101</v>
      </c>
      <c r="F246" s="60" t="s">
        <v>1089</v>
      </c>
    </row>
    <row r="247" spans="1:6" x14ac:dyDescent="0.2">
      <c r="A247" s="60"/>
      <c r="B247" s="61" t="s">
        <v>1014</v>
      </c>
      <c r="C247" s="20" t="s">
        <v>1080</v>
      </c>
      <c r="D247" s="20" t="s">
        <v>1098</v>
      </c>
      <c r="E247" s="20" t="s">
        <v>1094</v>
      </c>
      <c r="F247" s="60" t="s">
        <v>1089</v>
      </c>
    </row>
    <row r="248" spans="1:6" x14ac:dyDescent="0.2">
      <c r="A248" s="22"/>
      <c r="B248" s="61" t="s">
        <v>728</v>
      </c>
      <c r="C248" s="20" t="s">
        <v>1058</v>
      </c>
      <c r="D248" s="20" t="s">
        <v>1093</v>
      </c>
      <c r="E248" s="20" t="s">
        <v>1096</v>
      </c>
      <c r="F248" s="60" t="s">
        <v>1089</v>
      </c>
    </row>
    <row r="249" spans="1:6" x14ac:dyDescent="0.2">
      <c r="A249" s="60"/>
      <c r="B249" s="61" t="s">
        <v>833</v>
      </c>
      <c r="C249" s="20" t="s">
        <v>1064</v>
      </c>
      <c r="D249" s="20" t="s">
        <v>1098</v>
      </c>
      <c r="E249" s="20" t="s">
        <v>1100</v>
      </c>
      <c r="F249" s="60" t="s">
        <v>1089</v>
      </c>
    </row>
    <row r="250" spans="1:6" x14ac:dyDescent="0.2">
      <c r="A250" s="60"/>
      <c r="B250" s="61" t="s">
        <v>903</v>
      </c>
      <c r="C250" s="20" t="s">
        <v>1072</v>
      </c>
      <c r="D250" s="20" t="s">
        <v>1098</v>
      </c>
      <c r="E250" s="20" t="s">
        <v>1100</v>
      </c>
      <c r="F250" s="60" t="s">
        <v>1089</v>
      </c>
    </row>
    <row r="251" spans="1:6" x14ac:dyDescent="0.2">
      <c r="A251" s="22"/>
      <c r="B251" s="61" t="s">
        <v>750</v>
      </c>
      <c r="C251" s="20" t="s">
        <v>746</v>
      </c>
      <c r="D251" s="20" t="s">
        <v>1098</v>
      </c>
      <c r="E251" s="20" t="s">
        <v>660</v>
      </c>
      <c r="F251" s="60" t="s">
        <v>1089</v>
      </c>
    </row>
    <row r="252" spans="1:6" x14ac:dyDescent="0.2">
      <c r="A252" s="22"/>
      <c r="B252" s="61" t="s">
        <v>667</v>
      </c>
      <c r="C252" s="20" t="s">
        <v>1055</v>
      </c>
      <c r="D252" s="20" t="s">
        <v>1093</v>
      </c>
      <c r="E252" s="20" t="s">
        <v>1099</v>
      </c>
      <c r="F252" s="60" t="s">
        <v>1089</v>
      </c>
    </row>
    <row r="253" spans="1:6" x14ac:dyDescent="0.2">
      <c r="A253" s="60"/>
      <c r="B253" s="61" t="s">
        <v>1022</v>
      </c>
      <c r="C253" s="20" t="s">
        <v>1081</v>
      </c>
      <c r="D253" s="20" t="s">
        <v>1098</v>
      </c>
      <c r="E253" s="20" t="s">
        <v>1097</v>
      </c>
      <c r="F253" s="60" t="s">
        <v>1089</v>
      </c>
    </row>
    <row r="254" spans="1:6" x14ac:dyDescent="0.2">
      <c r="A254" s="22"/>
      <c r="B254" s="61" t="s">
        <v>749</v>
      </c>
      <c r="C254" s="20" t="s">
        <v>746</v>
      </c>
      <c r="D254" s="20" t="s">
        <v>1098</v>
      </c>
      <c r="E254" s="20" t="s">
        <v>1100</v>
      </c>
      <c r="F254" s="60" t="s">
        <v>1089</v>
      </c>
    </row>
    <row r="255" spans="1:6" x14ac:dyDescent="0.2">
      <c r="A255" s="60"/>
      <c r="B255" s="61" t="s">
        <v>926</v>
      </c>
      <c r="C255" s="20" t="s">
        <v>1074</v>
      </c>
      <c r="D255" s="20" t="s">
        <v>1093</v>
      </c>
      <c r="E255" s="20" t="s">
        <v>1096</v>
      </c>
      <c r="F255" s="60" t="s">
        <v>1089</v>
      </c>
    </row>
    <row r="256" spans="1:6" x14ac:dyDescent="0.2">
      <c r="A256" s="60"/>
      <c r="B256" s="61" t="s">
        <v>992</v>
      </c>
      <c r="C256" s="20" t="s">
        <v>1078</v>
      </c>
      <c r="D256" s="20" t="s">
        <v>1093</v>
      </c>
      <c r="E256" s="20" t="s">
        <v>1095</v>
      </c>
      <c r="F256" s="60" t="s">
        <v>1089</v>
      </c>
    </row>
    <row r="257" spans="1:6" x14ac:dyDescent="0.2">
      <c r="A257" s="22"/>
      <c r="B257" s="61" t="s">
        <v>662</v>
      </c>
      <c r="C257" s="20" t="s">
        <v>1054</v>
      </c>
      <c r="D257" s="20" t="s">
        <v>1093</v>
      </c>
      <c r="E257" s="20" t="s">
        <v>1095</v>
      </c>
      <c r="F257" s="60" t="s">
        <v>1089</v>
      </c>
    </row>
    <row r="258" spans="1:6" x14ac:dyDescent="0.2">
      <c r="A258" s="22"/>
      <c r="B258" s="61" t="s">
        <v>729</v>
      </c>
      <c r="C258" s="20" t="s">
        <v>1058</v>
      </c>
      <c r="D258" s="20" t="s">
        <v>1098</v>
      </c>
      <c r="E258" s="20" t="s">
        <v>1100</v>
      </c>
      <c r="F258" s="60" t="s">
        <v>1089</v>
      </c>
    </row>
    <row r="259" spans="1:6" x14ac:dyDescent="0.2">
      <c r="A259" s="22"/>
      <c r="B259" s="61" t="s">
        <v>701</v>
      </c>
      <c r="C259" s="20" t="s">
        <v>697</v>
      </c>
      <c r="D259" s="20" t="s">
        <v>1098</v>
      </c>
      <c r="E259" s="20" t="s">
        <v>660</v>
      </c>
      <c r="F259" s="60" t="s">
        <v>1089</v>
      </c>
    </row>
    <row r="260" spans="1:6" x14ac:dyDescent="0.2">
      <c r="A260" s="60"/>
      <c r="B260" s="61" t="s">
        <v>802</v>
      </c>
      <c r="C260" s="20" t="s">
        <v>1063</v>
      </c>
      <c r="D260" s="20" t="s">
        <v>1098</v>
      </c>
      <c r="E260" s="20" t="s">
        <v>660</v>
      </c>
      <c r="F260" s="60" t="s">
        <v>1089</v>
      </c>
    </row>
    <row r="261" spans="1:6" x14ac:dyDescent="0.2">
      <c r="A261" s="60"/>
      <c r="B261" s="61" t="s">
        <v>884</v>
      </c>
      <c r="C261" s="20" t="s">
        <v>1069</v>
      </c>
      <c r="D261" s="20" t="s">
        <v>1093</v>
      </c>
      <c r="E261" s="20" t="s">
        <v>1099</v>
      </c>
      <c r="F261" s="60" t="s">
        <v>1089</v>
      </c>
    </row>
    <row r="262" spans="1:6" x14ac:dyDescent="0.2">
      <c r="A262" s="60"/>
      <c r="B262" s="61" t="s">
        <v>975</v>
      </c>
      <c r="C262" s="20" t="s">
        <v>961</v>
      </c>
      <c r="D262" s="20" t="s">
        <v>1098</v>
      </c>
      <c r="E262" s="20" t="s">
        <v>660</v>
      </c>
      <c r="F262" s="60" t="s">
        <v>1089</v>
      </c>
    </row>
    <row r="263" spans="1:6" x14ac:dyDescent="0.2">
      <c r="A263" s="22"/>
      <c r="B263" s="61" t="s">
        <v>658</v>
      </c>
      <c r="C263" s="20" t="s">
        <v>1054</v>
      </c>
      <c r="D263" s="20" t="s">
        <v>1098</v>
      </c>
      <c r="E263" s="20" t="s">
        <v>1097</v>
      </c>
      <c r="F263" s="60" t="s">
        <v>1089</v>
      </c>
    </row>
    <row r="264" spans="1:6" x14ac:dyDescent="0.2">
      <c r="A264" s="60"/>
      <c r="B264" s="61" t="s">
        <v>807</v>
      </c>
      <c r="C264" s="20" t="s">
        <v>1063</v>
      </c>
      <c r="D264" s="20" t="s">
        <v>1093</v>
      </c>
      <c r="E264" s="20" t="s">
        <v>1099</v>
      </c>
      <c r="F264" s="60" t="s">
        <v>1089</v>
      </c>
    </row>
    <row r="265" spans="1:6" x14ac:dyDescent="0.2">
      <c r="A265" s="60"/>
      <c r="B265" s="61" t="s">
        <v>876</v>
      </c>
      <c r="C265" s="20" t="s">
        <v>1068</v>
      </c>
      <c r="D265" s="20" t="s">
        <v>1093</v>
      </c>
      <c r="E265" s="20" t="s">
        <v>1099</v>
      </c>
      <c r="F265" s="60" t="s">
        <v>1089</v>
      </c>
    </row>
    <row r="266" spans="1:6" x14ac:dyDescent="0.2">
      <c r="A266" s="60"/>
      <c r="B266" s="61" t="s">
        <v>838</v>
      </c>
      <c r="C266" s="20" t="s">
        <v>1064</v>
      </c>
      <c r="D266" s="20" t="s">
        <v>1098</v>
      </c>
      <c r="E266" s="20" t="s">
        <v>1094</v>
      </c>
      <c r="F266" s="60" t="s">
        <v>1089</v>
      </c>
    </row>
    <row r="267" spans="1:6" x14ac:dyDescent="0.2">
      <c r="A267" s="60"/>
      <c r="B267" s="61" t="s">
        <v>787</v>
      </c>
      <c r="C267" s="20" t="s">
        <v>1062</v>
      </c>
      <c r="D267" s="20" t="s">
        <v>1098</v>
      </c>
      <c r="E267" s="20" t="s">
        <v>1097</v>
      </c>
      <c r="F267" s="60" t="s">
        <v>1089</v>
      </c>
    </row>
    <row r="268" spans="1:6" x14ac:dyDescent="0.2">
      <c r="A268" s="22"/>
      <c r="B268" s="61" t="s">
        <v>747</v>
      </c>
      <c r="C268" s="20" t="s">
        <v>746</v>
      </c>
      <c r="D268" s="20" t="s">
        <v>1098</v>
      </c>
      <c r="E268" s="20" t="s">
        <v>1097</v>
      </c>
      <c r="F268" s="60" t="s">
        <v>1089</v>
      </c>
    </row>
    <row r="269" spans="1:6" x14ac:dyDescent="0.2">
      <c r="A269" s="22"/>
      <c r="B269" s="61" t="s">
        <v>672</v>
      </c>
      <c r="C269" s="20" t="s">
        <v>1055</v>
      </c>
      <c r="D269" s="20" t="s">
        <v>1098</v>
      </c>
      <c r="E269" s="20" t="s">
        <v>1094</v>
      </c>
      <c r="F269" s="60" t="s">
        <v>1089</v>
      </c>
    </row>
    <row r="270" spans="1:6" x14ac:dyDescent="0.2">
      <c r="A270" s="60"/>
      <c r="B270" s="61" t="s">
        <v>872</v>
      </c>
      <c r="C270" s="20" t="s">
        <v>1068</v>
      </c>
      <c r="D270" s="20" t="s">
        <v>1098</v>
      </c>
      <c r="E270" s="20" t="s">
        <v>1100</v>
      </c>
      <c r="F270" s="60" t="s">
        <v>1089</v>
      </c>
    </row>
    <row r="271" spans="1:6" x14ac:dyDescent="0.2">
      <c r="A271" s="60"/>
      <c r="B271" s="61" t="s">
        <v>1018</v>
      </c>
      <c r="C271" s="20" t="s">
        <v>1081</v>
      </c>
      <c r="D271" s="20" t="s">
        <v>1098</v>
      </c>
      <c r="E271" s="20" t="s">
        <v>1097</v>
      </c>
      <c r="F271" s="60" t="s">
        <v>1089</v>
      </c>
    </row>
    <row r="272" spans="1:6" x14ac:dyDescent="0.2">
      <c r="A272" s="60"/>
      <c r="B272" s="61" t="s">
        <v>1021</v>
      </c>
      <c r="C272" s="20" t="s">
        <v>1081</v>
      </c>
      <c r="D272" s="20" t="s">
        <v>1098</v>
      </c>
      <c r="E272" s="20" t="s">
        <v>660</v>
      </c>
      <c r="F272" s="60" t="s">
        <v>1089</v>
      </c>
    </row>
    <row r="273" spans="1:6" x14ac:dyDescent="0.2">
      <c r="A273" s="22"/>
      <c r="B273" s="61" t="s">
        <v>689</v>
      </c>
      <c r="C273" s="20" t="s">
        <v>1056</v>
      </c>
      <c r="D273" s="20" t="s">
        <v>1093</v>
      </c>
      <c r="E273" s="20" t="s">
        <v>1101</v>
      </c>
      <c r="F273" s="60" t="s">
        <v>1089</v>
      </c>
    </row>
    <row r="274" spans="1:6" x14ac:dyDescent="0.2">
      <c r="A274" s="60"/>
      <c r="B274" s="61" t="s">
        <v>841</v>
      </c>
      <c r="C274" s="20" t="s">
        <v>1065</v>
      </c>
      <c r="D274" s="20" t="s">
        <v>1093</v>
      </c>
      <c r="E274" s="20" t="s">
        <v>1096</v>
      </c>
      <c r="F274" s="60" t="s">
        <v>1089</v>
      </c>
    </row>
    <row r="275" spans="1:6" x14ac:dyDescent="0.2">
      <c r="A275" s="60"/>
      <c r="B275" s="61" t="s">
        <v>971</v>
      </c>
      <c r="C275" s="20" t="s">
        <v>961</v>
      </c>
      <c r="D275" s="20" t="s">
        <v>1098</v>
      </c>
      <c r="E275" s="20" t="s">
        <v>1097</v>
      </c>
      <c r="F275" s="60" t="s">
        <v>1089</v>
      </c>
    </row>
    <row r="276" spans="1:6" x14ac:dyDescent="0.2">
      <c r="A276" s="22"/>
      <c r="B276" s="61" t="s">
        <v>731</v>
      </c>
      <c r="C276" s="20" t="s">
        <v>1058</v>
      </c>
      <c r="D276" s="20" t="s">
        <v>1098</v>
      </c>
      <c r="E276" s="20" t="s">
        <v>1100</v>
      </c>
      <c r="F276" s="60" t="s">
        <v>1089</v>
      </c>
    </row>
    <row r="277" spans="1:6" x14ac:dyDescent="0.2">
      <c r="A277" s="60"/>
      <c r="B277" s="61" t="s">
        <v>924</v>
      </c>
      <c r="C277" s="20" t="s">
        <v>1073</v>
      </c>
      <c r="D277" s="20" t="s">
        <v>1098</v>
      </c>
      <c r="E277" s="20" t="s">
        <v>1097</v>
      </c>
      <c r="F277" s="60" t="s">
        <v>1089</v>
      </c>
    </row>
    <row r="278" spans="1:6" x14ac:dyDescent="0.2">
      <c r="A278" s="60"/>
      <c r="B278" s="61" t="s">
        <v>935</v>
      </c>
      <c r="C278" s="20" t="s">
        <v>1075</v>
      </c>
      <c r="D278" s="20" t="s">
        <v>1093</v>
      </c>
      <c r="E278" s="20" t="s">
        <v>1095</v>
      </c>
      <c r="F278" s="60" t="s">
        <v>1089</v>
      </c>
    </row>
    <row r="279" spans="1:6" x14ac:dyDescent="0.2">
      <c r="A279" s="60"/>
      <c r="B279" s="61" t="s">
        <v>938</v>
      </c>
      <c r="C279" s="20" t="s">
        <v>1075</v>
      </c>
      <c r="D279" s="20" t="s">
        <v>1098</v>
      </c>
      <c r="E279" s="20" t="s">
        <v>1094</v>
      </c>
      <c r="F279" s="60" t="s">
        <v>1089</v>
      </c>
    </row>
    <row r="280" spans="1:6" x14ac:dyDescent="0.2">
      <c r="A280" s="60"/>
      <c r="B280" s="61" t="s">
        <v>941</v>
      </c>
      <c r="C280" s="20" t="s">
        <v>1076</v>
      </c>
      <c r="D280" s="20" t="s">
        <v>1093</v>
      </c>
      <c r="E280" s="20" t="s">
        <v>1101</v>
      </c>
      <c r="F280" s="60" t="s">
        <v>1089</v>
      </c>
    </row>
    <row r="281" spans="1:6" x14ac:dyDescent="0.2">
      <c r="A281" s="60"/>
      <c r="B281" s="61" t="s">
        <v>1015</v>
      </c>
      <c r="C281" s="20" t="s">
        <v>1080</v>
      </c>
      <c r="D281" s="20" t="s">
        <v>1093</v>
      </c>
      <c r="E281" s="20" t="s">
        <v>1095</v>
      </c>
      <c r="F281" s="60" t="s">
        <v>1089</v>
      </c>
    </row>
    <row r="282" spans="1:6" x14ac:dyDescent="0.2">
      <c r="A282" s="22"/>
      <c r="B282" s="61" t="s">
        <v>664</v>
      </c>
      <c r="C282" s="20" t="s">
        <v>1055</v>
      </c>
      <c r="D282" s="20" t="s">
        <v>1098</v>
      </c>
      <c r="E282" s="20" t="s">
        <v>1097</v>
      </c>
      <c r="F282" s="60" t="s">
        <v>1089</v>
      </c>
    </row>
    <row r="283" spans="1:6" x14ac:dyDescent="0.2">
      <c r="A283" s="22"/>
      <c r="B283" s="61" t="s">
        <v>683</v>
      </c>
      <c r="C283" s="20" t="s">
        <v>1056</v>
      </c>
      <c r="D283" s="20" t="s">
        <v>1098</v>
      </c>
      <c r="E283" s="20" t="s">
        <v>1097</v>
      </c>
      <c r="F283" s="60" t="s">
        <v>1089</v>
      </c>
    </row>
    <row r="284" spans="1:6" x14ac:dyDescent="0.2">
      <c r="A284" s="60"/>
      <c r="B284" s="61" t="s">
        <v>983</v>
      </c>
      <c r="C284" s="20" t="s">
        <v>1078</v>
      </c>
      <c r="D284" s="20" t="s">
        <v>1098</v>
      </c>
      <c r="E284" s="20" t="s">
        <v>1097</v>
      </c>
      <c r="F284" s="60" t="s">
        <v>1089</v>
      </c>
    </row>
    <row r="285" spans="1:6" x14ac:dyDescent="0.2">
      <c r="A285" s="22"/>
      <c r="B285" s="61" t="s">
        <v>742</v>
      </c>
      <c r="C285" s="20" t="s">
        <v>1059</v>
      </c>
      <c r="D285" s="20" t="s">
        <v>1098</v>
      </c>
      <c r="E285" s="20" t="s">
        <v>1094</v>
      </c>
      <c r="F285" s="60" t="s">
        <v>1089</v>
      </c>
    </row>
    <row r="286" spans="1:6" x14ac:dyDescent="0.2">
      <c r="A286" s="60"/>
      <c r="B286" s="61" t="s">
        <v>790</v>
      </c>
      <c r="C286" s="20" t="s">
        <v>1062</v>
      </c>
      <c r="D286" s="20" t="s">
        <v>1098</v>
      </c>
      <c r="E286" s="20" t="s">
        <v>1097</v>
      </c>
      <c r="F286" s="60" t="s">
        <v>1089</v>
      </c>
    </row>
    <row r="287" spans="1:6" x14ac:dyDescent="0.2">
      <c r="A287" s="22"/>
      <c r="B287" s="61" t="s">
        <v>723</v>
      </c>
      <c r="C287" s="20" t="s">
        <v>1058</v>
      </c>
      <c r="D287" s="20" t="s">
        <v>1093</v>
      </c>
      <c r="E287" s="20" t="s">
        <v>1101</v>
      </c>
      <c r="F287" s="60" t="s">
        <v>1089</v>
      </c>
    </row>
    <row r="288" spans="1:6" x14ac:dyDescent="0.2">
      <c r="A288" s="60"/>
      <c r="B288" s="61" t="s">
        <v>1032</v>
      </c>
      <c r="C288" s="20" t="s">
        <v>1081</v>
      </c>
      <c r="D288" s="20" t="s">
        <v>1098</v>
      </c>
      <c r="E288" s="20" t="s">
        <v>1100</v>
      </c>
      <c r="F288" s="60" t="s">
        <v>1089</v>
      </c>
    </row>
    <row r="289" spans="1:6" x14ac:dyDescent="0.2">
      <c r="A289" s="60"/>
      <c r="B289" s="61" t="s">
        <v>775</v>
      </c>
      <c r="C289" s="20" t="s">
        <v>769</v>
      </c>
      <c r="D289" s="20" t="s">
        <v>1098</v>
      </c>
      <c r="E289" s="20" t="s">
        <v>660</v>
      </c>
      <c r="F289" s="60" t="s">
        <v>1089</v>
      </c>
    </row>
    <row r="290" spans="1:6" x14ac:dyDescent="0.2">
      <c r="A290" s="60"/>
      <c r="B290" s="61" t="s">
        <v>825</v>
      </c>
      <c r="C290" s="20" t="s">
        <v>186</v>
      </c>
      <c r="D290" s="20" t="s">
        <v>1093</v>
      </c>
      <c r="E290" s="20" t="s">
        <v>1099</v>
      </c>
      <c r="F290" s="60" t="s">
        <v>1089</v>
      </c>
    </row>
    <row r="291" spans="1:6" x14ac:dyDescent="0.2">
      <c r="A291" s="60"/>
      <c r="B291" s="61" t="s">
        <v>954</v>
      </c>
      <c r="C291" s="20" t="s">
        <v>1077</v>
      </c>
      <c r="D291" s="20" t="s">
        <v>1093</v>
      </c>
      <c r="E291" s="20" t="s">
        <v>1099</v>
      </c>
      <c r="F291" s="60" t="s">
        <v>1089</v>
      </c>
    </row>
    <row r="292" spans="1:6" x14ac:dyDescent="0.2">
      <c r="A292" s="60"/>
      <c r="B292" s="61" t="s">
        <v>820</v>
      </c>
      <c r="C292" s="20" t="s">
        <v>186</v>
      </c>
      <c r="D292" s="20" t="s">
        <v>1098</v>
      </c>
      <c r="E292" s="20" t="s">
        <v>1097</v>
      </c>
      <c r="F292" s="60" t="s">
        <v>1089</v>
      </c>
    </row>
    <row r="293" spans="1:6" x14ac:dyDescent="0.2">
      <c r="A293" s="22"/>
      <c r="B293" s="61" t="s">
        <v>724</v>
      </c>
      <c r="C293" s="20" t="s">
        <v>1058</v>
      </c>
      <c r="D293" s="20" t="s">
        <v>1093</v>
      </c>
      <c r="E293" s="20" t="s">
        <v>1099</v>
      </c>
      <c r="F293" s="60" t="s">
        <v>1089</v>
      </c>
    </row>
    <row r="294" spans="1:6" x14ac:dyDescent="0.2">
      <c r="A294" s="22"/>
      <c r="B294" s="61" t="s">
        <v>704</v>
      </c>
      <c r="C294" s="20" t="s">
        <v>697</v>
      </c>
      <c r="D294" s="20" t="s">
        <v>1093</v>
      </c>
      <c r="E294" s="20" t="s">
        <v>1099</v>
      </c>
      <c r="F294" s="60" t="s">
        <v>1089</v>
      </c>
    </row>
    <row r="295" spans="1:6" x14ac:dyDescent="0.2">
      <c r="A295" s="22"/>
      <c r="B295" s="61" t="s">
        <v>705</v>
      </c>
      <c r="C295" s="20" t="s">
        <v>697</v>
      </c>
      <c r="D295" s="20" t="s">
        <v>1098</v>
      </c>
      <c r="E295" s="20" t="s">
        <v>660</v>
      </c>
      <c r="F295" s="60" t="s">
        <v>1089</v>
      </c>
    </row>
    <row r="296" spans="1:6" x14ac:dyDescent="0.2">
      <c r="A296" s="60"/>
      <c r="B296" s="61" t="s">
        <v>929</v>
      </c>
      <c r="C296" s="20" t="s">
        <v>1075</v>
      </c>
      <c r="D296" s="20" t="s">
        <v>1098</v>
      </c>
      <c r="E296" s="20" t="s">
        <v>660</v>
      </c>
      <c r="F296" s="60" t="s">
        <v>1089</v>
      </c>
    </row>
    <row r="297" spans="1:6" x14ac:dyDescent="0.2">
      <c r="A297" s="60"/>
      <c r="B297" s="61" t="s">
        <v>801</v>
      </c>
      <c r="C297" s="20" t="s">
        <v>1062</v>
      </c>
      <c r="D297" s="20" t="s">
        <v>1093</v>
      </c>
      <c r="E297" s="20" t="s">
        <v>1095</v>
      </c>
      <c r="F297" s="60" t="s">
        <v>1089</v>
      </c>
    </row>
    <row r="298" spans="1:6" x14ac:dyDescent="0.2">
      <c r="A298" s="60"/>
      <c r="B298" s="61" t="s">
        <v>827</v>
      </c>
      <c r="C298" s="20" t="s">
        <v>186</v>
      </c>
      <c r="D298" s="20" t="s">
        <v>1093</v>
      </c>
      <c r="E298" s="20" t="s">
        <v>1099</v>
      </c>
      <c r="F298" s="60" t="s">
        <v>1089</v>
      </c>
    </row>
    <row r="299" spans="1:6" x14ac:dyDescent="0.2">
      <c r="A299" s="60"/>
      <c r="B299" s="61" t="s">
        <v>964</v>
      </c>
      <c r="C299" s="20" t="s">
        <v>961</v>
      </c>
      <c r="D299" s="20" t="s">
        <v>1093</v>
      </c>
      <c r="E299" s="20" t="s">
        <v>1096</v>
      </c>
      <c r="F299" s="60" t="s">
        <v>1089</v>
      </c>
    </row>
    <row r="300" spans="1:6" x14ac:dyDescent="0.2">
      <c r="A300" s="22"/>
      <c r="B300" s="61" t="s">
        <v>720</v>
      </c>
      <c r="C300" s="20" t="s">
        <v>697</v>
      </c>
      <c r="D300" s="20" t="s">
        <v>1093</v>
      </c>
      <c r="E300" s="20" t="s">
        <v>1095</v>
      </c>
      <c r="F300" s="60" t="s">
        <v>1089</v>
      </c>
    </row>
    <row r="301" spans="1:6" x14ac:dyDescent="0.2">
      <c r="A301" s="60"/>
      <c r="B301" s="61" t="s">
        <v>1003</v>
      </c>
      <c r="C301" s="20" t="s">
        <v>1079</v>
      </c>
      <c r="D301" s="20" t="s">
        <v>1098</v>
      </c>
      <c r="E301" s="20" t="s">
        <v>1094</v>
      </c>
      <c r="F301" s="60" t="s">
        <v>1089</v>
      </c>
    </row>
    <row r="302" spans="1:6" x14ac:dyDescent="0.2">
      <c r="A302" s="60"/>
      <c r="B302" s="61" t="s">
        <v>878</v>
      </c>
      <c r="C302" s="20" t="s">
        <v>1068</v>
      </c>
      <c r="D302" s="20" t="s">
        <v>1098</v>
      </c>
      <c r="E302" s="20" t="s">
        <v>1094</v>
      </c>
      <c r="F302" s="60" t="s">
        <v>1089</v>
      </c>
    </row>
    <row r="303" spans="1:6" x14ac:dyDescent="0.2">
      <c r="A303" s="60"/>
      <c r="B303" s="61" t="s">
        <v>898</v>
      </c>
      <c r="C303" s="20" t="s">
        <v>1071</v>
      </c>
      <c r="D303" s="20" t="s">
        <v>1093</v>
      </c>
      <c r="E303" s="20" t="s">
        <v>1099</v>
      </c>
      <c r="F303" s="60" t="s">
        <v>1089</v>
      </c>
    </row>
    <row r="304" spans="1:6" x14ac:dyDescent="0.2">
      <c r="A304" s="60"/>
      <c r="B304" s="61" t="s">
        <v>999</v>
      </c>
      <c r="C304" s="20" t="s">
        <v>1079</v>
      </c>
      <c r="D304" s="20" t="s">
        <v>1098</v>
      </c>
      <c r="E304" s="20" t="s">
        <v>1100</v>
      </c>
      <c r="F304" s="60" t="s">
        <v>1089</v>
      </c>
    </row>
    <row r="305" spans="1:6" x14ac:dyDescent="0.2">
      <c r="A305" s="60"/>
      <c r="B305" s="61" t="s">
        <v>815</v>
      </c>
      <c r="C305" s="20" t="s">
        <v>186</v>
      </c>
      <c r="D305" s="20" t="s">
        <v>1093</v>
      </c>
      <c r="E305" s="20" t="s">
        <v>1101</v>
      </c>
      <c r="F305" s="60" t="s">
        <v>1089</v>
      </c>
    </row>
    <row r="306" spans="1:6" x14ac:dyDescent="0.2">
      <c r="A306" s="60"/>
      <c r="B306" s="61" t="s">
        <v>1028</v>
      </c>
      <c r="C306" s="20" t="s">
        <v>1081</v>
      </c>
      <c r="D306" s="20" t="s">
        <v>1093</v>
      </c>
      <c r="E306" s="20" t="s">
        <v>1096</v>
      </c>
      <c r="F306" s="60" t="s">
        <v>1089</v>
      </c>
    </row>
    <row r="307" spans="1:6" x14ac:dyDescent="0.2">
      <c r="A307" s="60"/>
      <c r="B307" s="61" t="s">
        <v>918</v>
      </c>
      <c r="C307" s="20" t="s">
        <v>1073</v>
      </c>
      <c r="D307" s="20" t="s">
        <v>1093</v>
      </c>
      <c r="E307" s="20" t="s">
        <v>1096</v>
      </c>
      <c r="F307" s="60" t="s">
        <v>1089</v>
      </c>
    </row>
    <row r="308" spans="1:6" x14ac:dyDescent="0.2">
      <c r="A308" s="60"/>
      <c r="B308" s="61" t="s">
        <v>949</v>
      </c>
      <c r="C308" s="20" t="s">
        <v>1077</v>
      </c>
      <c r="D308" s="20" t="s">
        <v>1093</v>
      </c>
      <c r="E308" s="20" t="s">
        <v>1101</v>
      </c>
      <c r="F308" s="60" t="s">
        <v>1089</v>
      </c>
    </row>
    <row r="309" spans="1:6" x14ac:dyDescent="0.2">
      <c r="A309" s="22"/>
      <c r="B309" s="61" t="s">
        <v>679</v>
      </c>
      <c r="C309" s="20" t="s">
        <v>1056</v>
      </c>
      <c r="D309" s="20" t="s">
        <v>1098</v>
      </c>
      <c r="E309" s="20" t="s">
        <v>660</v>
      </c>
      <c r="F309" s="60" t="s">
        <v>1089</v>
      </c>
    </row>
    <row r="310" spans="1:6" x14ac:dyDescent="0.2">
      <c r="A310" s="60"/>
      <c r="B310" s="61" t="s">
        <v>857</v>
      </c>
      <c r="C310" s="20" t="s">
        <v>1067</v>
      </c>
      <c r="D310" s="20" t="s">
        <v>1093</v>
      </c>
      <c r="E310" s="20" t="s">
        <v>1096</v>
      </c>
      <c r="F310" s="60" t="s">
        <v>1089</v>
      </c>
    </row>
    <row r="311" spans="1:6" x14ac:dyDescent="0.2">
      <c r="A311" s="60"/>
      <c r="B311" s="61" t="s">
        <v>847</v>
      </c>
      <c r="C311" s="20" t="s">
        <v>1065</v>
      </c>
      <c r="D311" s="20" t="s">
        <v>1098</v>
      </c>
      <c r="E311" s="20" t="s">
        <v>1094</v>
      </c>
      <c r="F311" s="60" t="s">
        <v>1089</v>
      </c>
    </row>
    <row r="312" spans="1:6" x14ac:dyDescent="0.2">
      <c r="A312" s="60"/>
      <c r="B312" s="61" t="s">
        <v>916</v>
      </c>
      <c r="C312" s="20" t="s">
        <v>1073</v>
      </c>
      <c r="D312" s="20" t="s">
        <v>1093</v>
      </c>
      <c r="E312" s="20" t="s">
        <v>1101</v>
      </c>
      <c r="F312" s="60" t="s">
        <v>1089</v>
      </c>
    </row>
    <row r="313" spans="1:6" x14ac:dyDescent="0.2">
      <c r="A313" s="22"/>
      <c r="B313" s="61" t="s">
        <v>692</v>
      </c>
      <c r="C313" s="20" t="s">
        <v>1057</v>
      </c>
      <c r="D313" s="20" t="s">
        <v>1093</v>
      </c>
      <c r="E313" s="20" t="s">
        <v>1099</v>
      </c>
      <c r="F313" s="60" t="s">
        <v>1089</v>
      </c>
    </row>
    <row r="314" spans="1:6" x14ac:dyDescent="0.2">
      <c r="A314" s="60"/>
      <c r="B314" s="61" t="s">
        <v>852</v>
      </c>
      <c r="C314" s="20" t="s">
        <v>1066</v>
      </c>
      <c r="D314" s="20" t="s">
        <v>1093</v>
      </c>
      <c r="E314" s="20" t="s">
        <v>1095</v>
      </c>
      <c r="F314" s="60" t="s">
        <v>1089</v>
      </c>
    </row>
    <row r="315" spans="1:6" x14ac:dyDescent="0.2">
      <c r="A315" s="60"/>
      <c r="B315" s="61" t="s">
        <v>1036</v>
      </c>
      <c r="C315" s="20" t="s">
        <v>1082</v>
      </c>
      <c r="D315" s="20" t="s">
        <v>1093</v>
      </c>
      <c r="E315" s="20" t="s">
        <v>1096</v>
      </c>
      <c r="F315" s="60" t="s">
        <v>1089</v>
      </c>
    </row>
    <row r="316" spans="1:6" x14ac:dyDescent="0.2">
      <c r="A316" s="60"/>
      <c r="B316" s="61" t="s">
        <v>894</v>
      </c>
      <c r="C316" s="20" t="s">
        <v>1070</v>
      </c>
      <c r="D316" s="20" t="s">
        <v>1093</v>
      </c>
      <c r="E316" s="20" t="s">
        <v>1096</v>
      </c>
      <c r="F316" s="60" t="s">
        <v>1089</v>
      </c>
    </row>
    <row r="317" spans="1:6" x14ac:dyDescent="0.2">
      <c r="A317" s="60"/>
      <c r="B317" s="61" t="s">
        <v>901</v>
      </c>
      <c r="C317" s="20" t="s">
        <v>1071</v>
      </c>
      <c r="D317" s="20" t="s">
        <v>1093</v>
      </c>
      <c r="E317" s="20" t="s">
        <v>1101</v>
      </c>
      <c r="F317" s="60" t="s">
        <v>1089</v>
      </c>
    </row>
    <row r="318" spans="1:6" x14ac:dyDescent="0.2">
      <c r="A318" s="60"/>
      <c r="B318" s="61" t="s">
        <v>868</v>
      </c>
      <c r="C318" s="20" t="s">
        <v>1068</v>
      </c>
      <c r="D318" s="20" t="s">
        <v>1093</v>
      </c>
      <c r="E318" s="20" t="s">
        <v>1096</v>
      </c>
      <c r="F318" s="60" t="s">
        <v>1089</v>
      </c>
    </row>
    <row r="319" spans="1:6" x14ac:dyDescent="0.2">
      <c r="A319" s="22"/>
      <c r="B319" s="61" t="s">
        <v>700</v>
      </c>
      <c r="C319" s="20" t="s">
        <v>697</v>
      </c>
      <c r="D319" s="20" t="s">
        <v>1098</v>
      </c>
      <c r="E319" s="20" t="s">
        <v>1097</v>
      </c>
      <c r="F319" s="60" t="s">
        <v>1089</v>
      </c>
    </row>
    <row r="320" spans="1:6" x14ac:dyDescent="0.2">
      <c r="A320" s="60"/>
      <c r="B320" s="61" t="s">
        <v>1037</v>
      </c>
      <c r="C320" s="20" t="s">
        <v>1082</v>
      </c>
      <c r="D320" s="20" t="s">
        <v>1093</v>
      </c>
      <c r="E320" s="20" t="s">
        <v>1101</v>
      </c>
      <c r="F320" s="60" t="s">
        <v>1089</v>
      </c>
    </row>
    <row r="321" spans="1:6" x14ac:dyDescent="0.2">
      <c r="A321" s="60"/>
      <c r="B321" s="61" t="s">
        <v>986</v>
      </c>
      <c r="C321" s="20" t="s">
        <v>1078</v>
      </c>
      <c r="D321" s="20" t="s">
        <v>1098</v>
      </c>
      <c r="E321" s="20" t="s">
        <v>1097</v>
      </c>
      <c r="F321" s="60" t="s">
        <v>1089</v>
      </c>
    </row>
    <row r="322" spans="1:6" x14ac:dyDescent="0.2">
      <c r="A322" s="22"/>
      <c r="B322" s="61" t="s">
        <v>718</v>
      </c>
      <c r="C322" s="20" t="s">
        <v>697</v>
      </c>
      <c r="D322" s="20" t="s">
        <v>1093</v>
      </c>
      <c r="E322" s="20" t="s">
        <v>1101</v>
      </c>
      <c r="F322" s="60" t="s">
        <v>1089</v>
      </c>
    </row>
    <row r="323" spans="1:6" x14ac:dyDescent="0.2">
      <c r="A323" s="60"/>
      <c r="B323" s="61" t="s">
        <v>1025</v>
      </c>
      <c r="C323" s="20" t="s">
        <v>1081</v>
      </c>
      <c r="D323" s="20" t="s">
        <v>1098</v>
      </c>
      <c r="E323" s="20" t="s">
        <v>1100</v>
      </c>
      <c r="F323" s="60" t="s">
        <v>1089</v>
      </c>
    </row>
    <row r="324" spans="1:6" x14ac:dyDescent="0.2">
      <c r="A324" s="60"/>
      <c r="B324" s="61" t="s">
        <v>915</v>
      </c>
      <c r="C324" s="20" t="s">
        <v>1073</v>
      </c>
      <c r="D324" s="20" t="s">
        <v>1093</v>
      </c>
      <c r="E324" s="20" t="s">
        <v>1101</v>
      </c>
      <c r="F324" s="60" t="s">
        <v>1089</v>
      </c>
    </row>
    <row r="325" spans="1:6" x14ac:dyDescent="0.2">
      <c r="A325" s="60"/>
      <c r="B325" s="61" t="s">
        <v>931</v>
      </c>
      <c r="C325" s="20" t="s">
        <v>1075</v>
      </c>
      <c r="D325" s="20" t="s">
        <v>1098</v>
      </c>
      <c r="E325" s="20" t="s">
        <v>1100</v>
      </c>
      <c r="F325" s="60" t="s">
        <v>1089</v>
      </c>
    </row>
    <row r="326" spans="1:6" x14ac:dyDescent="0.2">
      <c r="A326" s="60"/>
      <c r="B326" s="61" t="s">
        <v>866</v>
      </c>
      <c r="C326" s="20" t="s">
        <v>1068</v>
      </c>
      <c r="D326" s="20" t="s">
        <v>1098</v>
      </c>
      <c r="E326" s="20" t="s">
        <v>1100</v>
      </c>
      <c r="F326" s="60" t="s">
        <v>1089</v>
      </c>
    </row>
    <row r="327" spans="1:6" x14ac:dyDescent="0.2">
      <c r="A327" s="60"/>
      <c r="B327" s="61" t="s">
        <v>795</v>
      </c>
      <c r="C327" s="20" t="s">
        <v>1062</v>
      </c>
      <c r="D327" s="20" t="s">
        <v>1093</v>
      </c>
      <c r="E327" s="20" t="s">
        <v>1101</v>
      </c>
      <c r="F327" s="60" t="s">
        <v>1089</v>
      </c>
    </row>
    <row r="328" spans="1:6" x14ac:dyDescent="0.2">
      <c r="A328" s="60"/>
      <c r="B328" s="61" t="s">
        <v>909</v>
      </c>
      <c r="C328" s="20" t="s">
        <v>1072</v>
      </c>
      <c r="D328" s="20" t="s">
        <v>1098</v>
      </c>
      <c r="E328" s="20" t="s">
        <v>1094</v>
      </c>
      <c r="F328" s="60" t="s">
        <v>1089</v>
      </c>
    </row>
    <row r="329" spans="1:6" x14ac:dyDescent="0.2">
      <c r="A329" s="60"/>
      <c r="B329" s="61" t="s">
        <v>1033</v>
      </c>
      <c r="C329" s="20" t="s">
        <v>1081</v>
      </c>
      <c r="D329" s="20" t="s">
        <v>1093</v>
      </c>
      <c r="E329" s="20" t="s">
        <v>1101</v>
      </c>
      <c r="F329" s="60" t="s">
        <v>1089</v>
      </c>
    </row>
    <row r="330" spans="1:6" x14ac:dyDescent="0.2">
      <c r="A330" s="60"/>
      <c r="B330" s="61" t="s">
        <v>784</v>
      </c>
      <c r="C330" s="20" t="s">
        <v>769</v>
      </c>
      <c r="D330" s="20" t="s">
        <v>1093</v>
      </c>
      <c r="E330" s="20" t="s">
        <v>1095</v>
      </c>
      <c r="F330" s="60" t="s">
        <v>1089</v>
      </c>
    </row>
    <row r="331" spans="1:6" x14ac:dyDescent="0.2">
      <c r="A331" s="60"/>
      <c r="B331" s="61" t="s">
        <v>839</v>
      </c>
      <c r="C331" s="20" t="s">
        <v>1064</v>
      </c>
      <c r="D331" s="20" t="s">
        <v>1093</v>
      </c>
      <c r="E331" s="20" t="s">
        <v>1099</v>
      </c>
      <c r="F331" s="60" t="s">
        <v>1089</v>
      </c>
    </row>
    <row r="332" spans="1:6" x14ac:dyDescent="0.2">
      <c r="A332" s="60"/>
      <c r="B332" s="61" t="s">
        <v>904</v>
      </c>
      <c r="C332" s="20" t="s">
        <v>1072</v>
      </c>
      <c r="D332" s="20" t="s">
        <v>1093</v>
      </c>
      <c r="E332" s="20" t="s">
        <v>1099</v>
      </c>
      <c r="F332" s="60" t="s">
        <v>1089</v>
      </c>
    </row>
    <row r="333" spans="1:6" x14ac:dyDescent="0.2">
      <c r="A333" s="60"/>
      <c r="B333" s="61" t="s">
        <v>1051</v>
      </c>
      <c r="C333" s="20" t="s">
        <v>1083</v>
      </c>
      <c r="D333" s="20" t="s">
        <v>1098</v>
      </c>
      <c r="E333" s="20" t="s">
        <v>1100</v>
      </c>
      <c r="F333" s="60" t="s">
        <v>1089</v>
      </c>
    </row>
    <row r="334" spans="1:6" x14ac:dyDescent="0.2">
      <c r="A334" s="60"/>
      <c r="B334" s="61" t="s">
        <v>755</v>
      </c>
      <c r="C334" s="20" t="s">
        <v>1060</v>
      </c>
      <c r="D334" s="20" t="s">
        <v>1093</v>
      </c>
      <c r="E334" s="20" t="s">
        <v>1101</v>
      </c>
      <c r="F334" s="60" t="s">
        <v>1089</v>
      </c>
    </row>
    <row r="335" spans="1:6" x14ac:dyDescent="0.2">
      <c r="A335" s="60"/>
      <c r="B335" s="61" t="s">
        <v>980</v>
      </c>
      <c r="C335" s="20" t="s">
        <v>1078</v>
      </c>
      <c r="D335" s="20" t="s">
        <v>1093</v>
      </c>
      <c r="E335" s="20" t="s">
        <v>1101</v>
      </c>
      <c r="F335" s="60" t="s">
        <v>1089</v>
      </c>
    </row>
    <row r="336" spans="1:6" x14ac:dyDescent="0.2">
      <c r="A336" s="22"/>
      <c r="B336" s="61" t="s">
        <v>660</v>
      </c>
      <c r="C336" s="20" t="s">
        <v>1054</v>
      </c>
      <c r="D336" s="20" t="s">
        <v>1098</v>
      </c>
      <c r="E336" s="20" t="s">
        <v>660</v>
      </c>
      <c r="F336" s="60" t="s">
        <v>1089</v>
      </c>
    </row>
    <row r="337" spans="1:6" x14ac:dyDescent="0.2">
      <c r="A337" s="60"/>
      <c r="B337" s="61" t="s">
        <v>853</v>
      </c>
      <c r="C337" s="20" t="s">
        <v>1066</v>
      </c>
      <c r="D337" s="20" t="s">
        <v>1098</v>
      </c>
      <c r="E337" s="20" t="s">
        <v>660</v>
      </c>
      <c r="F337" s="60" t="s">
        <v>1089</v>
      </c>
    </row>
    <row r="338" spans="1:6" x14ac:dyDescent="0.2">
      <c r="A338" s="22"/>
      <c r="B338" s="61" t="s">
        <v>690</v>
      </c>
      <c r="C338" s="20" t="s">
        <v>1056</v>
      </c>
      <c r="D338" s="20" t="s">
        <v>1093</v>
      </c>
      <c r="E338" s="20" t="s">
        <v>1101</v>
      </c>
      <c r="F338" s="60" t="s">
        <v>1089</v>
      </c>
    </row>
    <row r="339" spans="1:6" x14ac:dyDescent="0.2">
      <c r="A339" s="60"/>
      <c r="B339" s="61" t="s">
        <v>1000</v>
      </c>
      <c r="C339" s="20" t="s">
        <v>1079</v>
      </c>
      <c r="D339" s="20" t="s">
        <v>1093</v>
      </c>
      <c r="E339" s="20" t="s">
        <v>1096</v>
      </c>
      <c r="F339" s="60" t="s">
        <v>1089</v>
      </c>
    </row>
    <row r="340" spans="1:6" x14ac:dyDescent="0.2">
      <c r="A340" s="60"/>
      <c r="B340" s="61" t="s">
        <v>1092</v>
      </c>
      <c r="C340" s="20" t="s">
        <v>961</v>
      </c>
      <c r="D340" s="20" t="s">
        <v>1093</v>
      </c>
      <c r="E340" s="20" t="s">
        <v>1099</v>
      </c>
      <c r="F340" s="60" t="s">
        <v>1089</v>
      </c>
    </row>
    <row r="341" spans="1:6" x14ac:dyDescent="0.2">
      <c r="A341" s="60"/>
      <c r="B341" s="61" t="s">
        <v>960</v>
      </c>
      <c r="C341" s="20" t="s">
        <v>1077</v>
      </c>
      <c r="D341" s="20" t="s">
        <v>1098</v>
      </c>
      <c r="E341" s="20" t="s">
        <v>1097</v>
      </c>
      <c r="F341" s="60" t="s">
        <v>1089</v>
      </c>
    </row>
    <row r="342" spans="1:6" x14ac:dyDescent="0.2">
      <c r="A342" s="60"/>
      <c r="B342" s="61" t="s">
        <v>932</v>
      </c>
      <c r="C342" s="20" t="s">
        <v>1075</v>
      </c>
      <c r="D342" s="20" t="s">
        <v>1093</v>
      </c>
      <c r="E342" s="20" t="s">
        <v>1101</v>
      </c>
      <c r="F342" s="60" t="s">
        <v>1089</v>
      </c>
    </row>
    <row r="343" spans="1:6" x14ac:dyDescent="0.2">
      <c r="A343" s="60"/>
      <c r="B343" s="61" t="s">
        <v>1026</v>
      </c>
      <c r="C343" s="20" t="s">
        <v>1081</v>
      </c>
      <c r="D343" s="20" t="s">
        <v>1093</v>
      </c>
      <c r="E343" s="20" t="s">
        <v>1096</v>
      </c>
      <c r="F343" s="60" t="s">
        <v>1089</v>
      </c>
    </row>
    <row r="344" spans="1:6" x14ac:dyDescent="0.2">
      <c r="A344" s="60"/>
      <c r="B344" s="61" t="s">
        <v>1007</v>
      </c>
      <c r="C344" s="20" t="s">
        <v>1080</v>
      </c>
      <c r="D344" s="20" t="s">
        <v>1098</v>
      </c>
      <c r="E344" s="20" t="s">
        <v>1100</v>
      </c>
      <c r="F344" s="60" t="s">
        <v>1089</v>
      </c>
    </row>
    <row r="345" spans="1:6" x14ac:dyDescent="0.2">
      <c r="A345" s="60"/>
      <c r="B345" s="61" t="s">
        <v>945</v>
      </c>
      <c r="C345" s="20" t="s">
        <v>1076</v>
      </c>
      <c r="D345" s="20" t="s">
        <v>1093</v>
      </c>
      <c r="E345" s="20" t="s">
        <v>1101</v>
      </c>
      <c r="F345" s="60" t="s">
        <v>1089</v>
      </c>
    </row>
    <row r="346" spans="1:6" x14ac:dyDescent="0.2">
      <c r="A346" s="22"/>
      <c r="B346" s="61" t="s">
        <v>711</v>
      </c>
      <c r="C346" s="20" t="s">
        <v>697</v>
      </c>
      <c r="D346" s="20" t="s">
        <v>1093</v>
      </c>
      <c r="E346" s="20" t="s">
        <v>1101</v>
      </c>
      <c r="F346" s="60" t="s">
        <v>1089</v>
      </c>
    </row>
    <row r="347" spans="1:6" x14ac:dyDescent="0.2">
      <c r="A347" s="22"/>
      <c r="B347" s="61" t="s">
        <v>726</v>
      </c>
      <c r="C347" s="20" t="s">
        <v>1058</v>
      </c>
      <c r="D347" s="20" t="s">
        <v>1093</v>
      </c>
      <c r="E347" s="20" t="s">
        <v>1099</v>
      </c>
      <c r="F347" s="60" t="s">
        <v>1089</v>
      </c>
    </row>
    <row r="348" spans="1:6" x14ac:dyDescent="0.2">
      <c r="A348" s="22"/>
      <c r="B348" s="61" t="s">
        <v>693</v>
      </c>
      <c r="C348" s="20" t="s">
        <v>1057</v>
      </c>
      <c r="D348" s="20" t="s">
        <v>1093</v>
      </c>
      <c r="E348" s="20" t="s">
        <v>1099</v>
      </c>
      <c r="F348" s="60" t="s">
        <v>1089</v>
      </c>
    </row>
    <row r="349" spans="1:6" x14ac:dyDescent="0.2">
      <c r="A349" s="60"/>
      <c r="B349" s="61" t="s">
        <v>882</v>
      </c>
      <c r="C349" s="20" t="s">
        <v>1069</v>
      </c>
      <c r="D349" s="20" t="s">
        <v>1098</v>
      </c>
      <c r="E349" s="20" t="s">
        <v>1100</v>
      </c>
      <c r="F349" s="60" t="s">
        <v>1089</v>
      </c>
    </row>
    <row r="350" spans="1:6" x14ac:dyDescent="0.2">
      <c r="A350" s="60"/>
      <c r="B350" s="61" t="s">
        <v>1031</v>
      </c>
      <c r="C350" s="20" t="s">
        <v>1081</v>
      </c>
      <c r="D350" s="20" t="s">
        <v>1098</v>
      </c>
      <c r="E350" s="20" t="s">
        <v>1100</v>
      </c>
      <c r="F350" s="60" t="s">
        <v>1089</v>
      </c>
    </row>
    <row r="351" spans="1:6" x14ac:dyDescent="0.2">
      <c r="A351" s="60"/>
      <c r="B351" s="61" t="s">
        <v>892</v>
      </c>
      <c r="C351" s="20" t="s">
        <v>1070</v>
      </c>
      <c r="D351" s="20" t="s">
        <v>1098</v>
      </c>
      <c r="E351" s="20" t="s">
        <v>1094</v>
      </c>
      <c r="F351" s="60" t="s">
        <v>1089</v>
      </c>
    </row>
    <row r="352" spans="1:6" x14ac:dyDescent="0.2">
      <c r="A352" s="22"/>
      <c r="B352" s="61" t="s">
        <v>710</v>
      </c>
      <c r="C352" s="20" t="s">
        <v>697</v>
      </c>
      <c r="D352" s="20" t="s">
        <v>1098</v>
      </c>
      <c r="E352" s="20" t="s">
        <v>1097</v>
      </c>
      <c r="F352" s="60" t="s">
        <v>1089</v>
      </c>
    </row>
    <row r="353" spans="1:6" x14ac:dyDescent="0.2">
      <c r="A353" s="60"/>
      <c r="B353" s="61" t="s">
        <v>822</v>
      </c>
      <c r="C353" s="20" t="s">
        <v>186</v>
      </c>
      <c r="D353" s="20" t="s">
        <v>1093</v>
      </c>
      <c r="E353" s="20" t="s">
        <v>1101</v>
      </c>
      <c r="F353" s="60" t="s">
        <v>1089</v>
      </c>
    </row>
    <row r="354" spans="1:6" x14ac:dyDescent="0.2">
      <c r="A354" s="60"/>
      <c r="B354" s="61" t="s">
        <v>905</v>
      </c>
      <c r="C354" s="20" t="s">
        <v>1072</v>
      </c>
      <c r="D354" s="20" t="s">
        <v>1098</v>
      </c>
      <c r="E354" s="20" t="s">
        <v>1097</v>
      </c>
      <c r="F354" s="60" t="s">
        <v>1089</v>
      </c>
    </row>
    <row r="355" spans="1:6" x14ac:dyDescent="0.2">
      <c r="A355" s="22"/>
      <c r="B355" s="61" t="s">
        <v>734</v>
      </c>
      <c r="C355" s="20" t="s">
        <v>1058</v>
      </c>
      <c r="D355" s="20" t="s">
        <v>1098</v>
      </c>
      <c r="E355" s="20" t="s">
        <v>1094</v>
      </c>
      <c r="F355" s="60" t="s">
        <v>1089</v>
      </c>
    </row>
    <row r="356" spans="1:6" x14ac:dyDescent="0.2">
      <c r="A356" s="22"/>
      <c r="B356" s="61" t="s">
        <v>703</v>
      </c>
      <c r="C356" s="20" t="s">
        <v>697</v>
      </c>
      <c r="D356" s="20" t="s">
        <v>1098</v>
      </c>
      <c r="E356" s="20" t="s">
        <v>1097</v>
      </c>
      <c r="F356" s="60" t="s">
        <v>1089</v>
      </c>
    </row>
    <row r="357" spans="1:6" x14ac:dyDescent="0.2">
      <c r="A357" s="60"/>
      <c r="B357" s="61" t="s">
        <v>998</v>
      </c>
      <c r="C357" s="20" t="s">
        <v>1079</v>
      </c>
      <c r="D357" s="20" t="s">
        <v>1093</v>
      </c>
      <c r="E357" s="20" t="s">
        <v>1101</v>
      </c>
      <c r="F357" s="60" t="s">
        <v>1089</v>
      </c>
    </row>
    <row r="358" spans="1:6" x14ac:dyDescent="0.2">
      <c r="A358" s="60"/>
      <c r="B358" s="61" t="s">
        <v>1030</v>
      </c>
      <c r="C358" s="20" t="s">
        <v>1081</v>
      </c>
      <c r="D358" s="20" t="s">
        <v>1098</v>
      </c>
      <c r="E358" s="20" t="s">
        <v>660</v>
      </c>
      <c r="F358" s="60" t="s">
        <v>1089</v>
      </c>
    </row>
    <row r="359" spans="1:6" x14ac:dyDescent="0.2">
      <c r="A359" s="22"/>
      <c r="B359" s="61" t="s">
        <v>694</v>
      </c>
      <c r="C359" s="20" t="s">
        <v>1057</v>
      </c>
      <c r="D359" s="20" t="s">
        <v>1093</v>
      </c>
      <c r="E359" s="20" t="s">
        <v>1096</v>
      </c>
      <c r="F359" s="60" t="s">
        <v>1089</v>
      </c>
    </row>
    <row r="360" spans="1:6" x14ac:dyDescent="0.2">
      <c r="A360" s="22"/>
      <c r="B360" s="61" t="s">
        <v>663</v>
      </c>
      <c r="C360" s="20" t="s">
        <v>1055</v>
      </c>
      <c r="D360" s="20" t="s">
        <v>1093</v>
      </c>
      <c r="E360" s="20" t="s">
        <v>1101</v>
      </c>
      <c r="F360" s="60" t="s">
        <v>1089</v>
      </c>
    </row>
    <row r="361" spans="1:6" x14ac:dyDescent="0.2">
      <c r="A361" s="60"/>
      <c r="B361" s="61" t="s">
        <v>958</v>
      </c>
      <c r="C361" s="20" t="s">
        <v>1077</v>
      </c>
      <c r="D361" s="20" t="s">
        <v>1093</v>
      </c>
      <c r="E361" s="20" t="s">
        <v>1095</v>
      </c>
      <c r="F361" s="60" t="s">
        <v>1089</v>
      </c>
    </row>
    <row r="362" spans="1:6" x14ac:dyDescent="0.2">
      <c r="A362" s="60"/>
      <c r="B362" s="61" t="s">
        <v>811</v>
      </c>
      <c r="C362" s="20" t="s">
        <v>1063</v>
      </c>
      <c r="D362" s="20" t="s">
        <v>1098</v>
      </c>
      <c r="E362" s="20" t="s">
        <v>1100</v>
      </c>
      <c r="F362" s="60" t="s">
        <v>1089</v>
      </c>
    </row>
    <row r="363" spans="1:6" x14ac:dyDescent="0.2">
      <c r="A363" s="60"/>
      <c r="B363" s="61" t="s">
        <v>984</v>
      </c>
      <c r="C363" s="20" t="s">
        <v>1078</v>
      </c>
      <c r="D363" s="20" t="s">
        <v>1098</v>
      </c>
      <c r="E363" s="20" t="s">
        <v>660</v>
      </c>
      <c r="F363" s="60" t="s">
        <v>1089</v>
      </c>
    </row>
    <row r="364" spans="1:6" x14ac:dyDescent="0.2">
      <c r="A364" s="60"/>
      <c r="B364" s="61" t="s">
        <v>1012</v>
      </c>
      <c r="C364" s="20" t="s">
        <v>1080</v>
      </c>
      <c r="D364" s="20" t="s">
        <v>1098</v>
      </c>
      <c r="E364" s="20" t="s">
        <v>660</v>
      </c>
      <c r="F364" s="60" t="s">
        <v>1089</v>
      </c>
    </row>
    <row r="365" spans="1:6" x14ac:dyDescent="0.2">
      <c r="A365" s="22"/>
      <c r="B365" s="61" t="s">
        <v>748</v>
      </c>
      <c r="C365" s="20" t="s">
        <v>746</v>
      </c>
      <c r="D365" s="20" t="s">
        <v>1098</v>
      </c>
      <c r="E365" s="20" t="s">
        <v>660</v>
      </c>
      <c r="F365" s="60" t="s">
        <v>1089</v>
      </c>
    </row>
    <row r="366" spans="1:6" x14ac:dyDescent="0.2">
      <c r="A366" s="22"/>
      <c r="B366" s="61" t="s">
        <v>713</v>
      </c>
      <c r="C366" s="20" t="s">
        <v>697</v>
      </c>
      <c r="D366" s="20" t="s">
        <v>1093</v>
      </c>
      <c r="E366" s="20" t="s">
        <v>1096</v>
      </c>
      <c r="F366" s="60" t="s">
        <v>1089</v>
      </c>
    </row>
    <row r="367" spans="1:6" x14ac:dyDescent="0.2">
      <c r="A367" s="60"/>
      <c r="B367" s="61" t="s">
        <v>963</v>
      </c>
      <c r="C367" s="20" t="s">
        <v>961</v>
      </c>
      <c r="D367" s="20" t="s">
        <v>1098</v>
      </c>
      <c r="E367" s="20" t="s">
        <v>1097</v>
      </c>
      <c r="F367" s="60" t="s">
        <v>1089</v>
      </c>
    </row>
    <row r="368" spans="1:6" x14ac:dyDescent="0.2">
      <c r="A368" s="60"/>
      <c r="B368" s="61" t="s">
        <v>810</v>
      </c>
      <c r="C368" s="20" t="s">
        <v>1063</v>
      </c>
      <c r="D368" s="20" t="s">
        <v>1093</v>
      </c>
      <c r="E368" s="20" t="s">
        <v>1099</v>
      </c>
      <c r="F368" s="60" t="s">
        <v>1089</v>
      </c>
    </row>
    <row r="369" spans="1:6" x14ac:dyDescent="0.2">
      <c r="A369" s="22"/>
      <c r="B369" s="61" t="s">
        <v>669</v>
      </c>
      <c r="C369" s="20" t="s">
        <v>1055</v>
      </c>
      <c r="D369" s="20" t="s">
        <v>1098</v>
      </c>
      <c r="E369" s="20" t="s">
        <v>1097</v>
      </c>
      <c r="F369" s="60" t="s">
        <v>1089</v>
      </c>
    </row>
    <row r="370" spans="1:6" x14ac:dyDescent="0.2">
      <c r="A370" s="22"/>
      <c r="B370" s="61" t="s">
        <v>681</v>
      </c>
      <c r="C370" s="20" t="s">
        <v>1056</v>
      </c>
      <c r="D370" s="20" t="s">
        <v>1098</v>
      </c>
      <c r="E370" s="20" t="s">
        <v>1097</v>
      </c>
      <c r="F370" s="60" t="s">
        <v>1089</v>
      </c>
    </row>
    <row r="371" spans="1:6" x14ac:dyDescent="0.2">
      <c r="A371" s="60"/>
      <c r="B371" s="61" t="s">
        <v>1038</v>
      </c>
      <c r="C371" s="20" t="s">
        <v>1082</v>
      </c>
      <c r="D371" s="20" t="s">
        <v>1093</v>
      </c>
      <c r="E371" s="20" t="s">
        <v>1101</v>
      </c>
      <c r="F371" s="60" t="s">
        <v>1089</v>
      </c>
    </row>
    <row r="372" spans="1:6" x14ac:dyDescent="0.2">
      <c r="A372" s="22"/>
      <c r="B372" s="61" t="s">
        <v>670</v>
      </c>
      <c r="C372" s="20" t="s">
        <v>1055</v>
      </c>
      <c r="D372" s="20" t="s">
        <v>1098</v>
      </c>
      <c r="E372" s="20" t="s">
        <v>1094</v>
      </c>
      <c r="F372" s="60" t="s">
        <v>1089</v>
      </c>
    </row>
    <row r="373" spans="1:6" x14ac:dyDescent="0.2">
      <c r="A373" s="60"/>
      <c r="B373" s="61" t="s">
        <v>836</v>
      </c>
      <c r="C373" s="20" t="s">
        <v>1064</v>
      </c>
      <c r="D373" s="20" t="s">
        <v>1098</v>
      </c>
      <c r="E373" s="20" t="s">
        <v>660</v>
      </c>
      <c r="F373" s="60" t="s">
        <v>1089</v>
      </c>
    </row>
    <row r="374" spans="1:6" x14ac:dyDescent="0.2">
      <c r="A374" s="60"/>
      <c r="B374" s="61" t="s">
        <v>1004</v>
      </c>
      <c r="C374" s="20" t="s">
        <v>1080</v>
      </c>
      <c r="D374" s="20" t="s">
        <v>1098</v>
      </c>
      <c r="E374" s="20" t="s">
        <v>1100</v>
      </c>
      <c r="F374" s="60" t="s">
        <v>1089</v>
      </c>
    </row>
    <row r="375" spans="1:6" x14ac:dyDescent="0.2">
      <c r="A375" s="22"/>
      <c r="B375" s="61" t="s">
        <v>696</v>
      </c>
      <c r="C375" s="20" t="s">
        <v>1057</v>
      </c>
      <c r="D375" s="20" t="s">
        <v>1093</v>
      </c>
      <c r="E375" s="20" t="s">
        <v>1096</v>
      </c>
      <c r="F375" s="60" t="s">
        <v>1089</v>
      </c>
    </row>
    <row r="376" spans="1:6" x14ac:dyDescent="0.2">
      <c r="A376" s="60"/>
      <c r="B376" s="61" t="s">
        <v>865</v>
      </c>
      <c r="C376" s="20" t="s">
        <v>1068</v>
      </c>
      <c r="D376" s="20" t="s">
        <v>1098</v>
      </c>
      <c r="E376" s="20" t="s">
        <v>1097</v>
      </c>
      <c r="F376" s="60" t="s">
        <v>1089</v>
      </c>
    </row>
    <row r="377" spans="1:6" x14ac:dyDescent="0.2">
      <c r="A377" s="60"/>
      <c r="B377" s="61" t="s">
        <v>845</v>
      </c>
      <c r="C377" s="20" t="s">
        <v>1065</v>
      </c>
      <c r="D377" s="20" t="s">
        <v>1098</v>
      </c>
      <c r="E377" s="20" t="s">
        <v>660</v>
      </c>
      <c r="F377" s="60" t="s">
        <v>1089</v>
      </c>
    </row>
    <row r="378" spans="1:6" x14ac:dyDescent="0.2">
      <c r="A378" s="60"/>
      <c r="B378" s="61" t="s">
        <v>1050</v>
      </c>
      <c r="C378" s="20" t="s">
        <v>1083</v>
      </c>
      <c r="D378" s="20" t="s">
        <v>1098</v>
      </c>
      <c r="E378" s="20" t="s">
        <v>660</v>
      </c>
      <c r="F378" s="60" t="s">
        <v>1089</v>
      </c>
    </row>
    <row r="379" spans="1:6" x14ac:dyDescent="0.2">
      <c r="A379" s="22"/>
      <c r="B379" s="61" t="s">
        <v>727</v>
      </c>
      <c r="C379" s="20" t="s">
        <v>1058</v>
      </c>
      <c r="D379" s="20" t="s">
        <v>1093</v>
      </c>
      <c r="E379" s="20" t="s">
        <v>1096</v>
      </c>
      <c r="F379" s="60" t="s">
        <v>1089</v>
      </c>
    </row>
    <row r="380" spans="1:6" x14ac:dyDescent="0.2">
      <c r="A380" s="60"/>
      <c r="B380" s="61" t="s">
        <v>955</v>
      </c>
      <c r="C380" s="20" t="s">
        <v>1077</v>
      </c>
      <c r="D380" s="20" t="s">
        <v>1093</v>
      </c>
      <c r="E380" s="20" t="s">
        <v>1099</v>
      </c>
      <c r="F380" s="60" t="s">
        <v>1089</v>
      </c>
    </row>
    <row r="381" spans="1:6" x14ac:dyDescent="0.2">
      <c r="A381" s="60"/>
      <c r="B381" s="61" t="s">
        <v>776</v>
      </c>
      <c r="C381" s="20" t="s">
        <v>769</v>
      </c>
      <c r="D381" s="20" t="s">
        <v>1093</v>
      </c>
      <c r="E381" s="20" t="s">
        <v>1099</v>
      </c>
      <c r="F381" s="60" t="s">
        <v>1089</v>
      </c>
    </row>
    <row r="382" spans="1:6" x14ac:dyDescent="0.2">
      <c r="A382" s="60"/>
      <c r="B382" s="61" t="s">
        <v>893</v>
      </c>
      <c r="C382" s="20" t="s">
        <v>1070</v>
      </c>
      <c r="D382" s="20" t="s">
        <v>1093</v>
      </c>
      <c r="E382" s="20" t="s">
        <v>1096</v>
      </c>
      <c r="F382" s="60" t="s">
        <v>1089</v>
      </c>
    </row>
    <row r="383" spans="1:6" x14ac:dyDescent="0.2">
      <c r="A383" s="60"/>
      <c r="B383" s="61" t="s">
        <v>1090</v>
      </c>
      <c r="C383" s="20" t="s">
        <v>186</v>
      </c>
      <c r="D383" s="20" t="s">
        <v>1093</v>
      </c>
      <c r="E383" s="20" t="s">
        <v>1096</v>
      </c>
      <c r="F383" s="60" t="s">
        <v>1089</v>
      </c>
    </row>
    <row r="384" spans="1:6" x14ac:dyDescent="0.2">
      <c r="A384" s="60"/>
      <c r="B384" s="61" t="s">
        <v>796</v>
      </c>
      <c r="C384" s="20" t="s">
        <v>1062</v>
      </c>
      <c r="D384" s="20" t="s">
        <v>1093</v>
      </c>
      <c r="E384" s="20" t="s">
        <v>1099</v>
      </c>
      <c r="F384" s="60" t="s">
        <v>1089</v>
      </c>
    </row>
    <row r="385" spans="1:6" x14ac:dyDescent="0.2">
      <c r="A385" s="60"/>
      <c r="B385" s="61" t="s">
        <v>1011</v>
      </c>
      <c r="C385" s="20" t="s">
        <v>1080</v>
      </c>
      <c r="D385" s="20" t="s">
        <v>1098</v>
      </c>
      <c r="E385" s="20" t="s">
        <v>1097</v>
      </c>
      <c r="F385" s="60" t="s">
        <v>1089</v>
      </c>
    </row>
    <row r="386" spans="1:6" x14ac:dyDescent="0.2">
      <c r="A386" s="60"/>
      <c r="B386" s="61" t="s">
        <v>1046</v>
      </c>
      <c r="C386" s="20" t="s">
        <v>1083</v>
      </c>
      <c r="D386" s="20" t="s">
        <v>1098</v>
      </c>
      <c r="E386" s="20" t="s">
        <v>660</v>
      </c>
      <c r="F386" s="60" t="s">
        <v>1089</v>
      </c>
    </row>
    <row r="387" spans="1:6" x14ac:dyDescent="0.2">
      <c r="A387" s="60"/>
      <c r="B387" s="61" t="s">
        <v>1009</v>
      </c>
      <c r="C387" s="20" t="s">
        <v>1080</v>
      </c>
      <c r="D387" s="20" t="s">
        <v>1098</v>
      </c>
      <c r="E387" s="20" t="s">
        <v>660</v>
      </c>
      <c r="F387" s="60" t="s">
        <v>1089</v>
      </c>
    </row>
    <row r="388" spans="1:6" x14ac:dyDescent="0.2">
      <c r="A388" s="60"/>
      <c r="B388" s="61" t="s">
        <v>869</v>
      </c>
      <c r="C388" s="20" t="s">
        <v>1068</v>
      </c>
      <c r="D388" s="20" t="s">
        <v>1098</v>
      </c>
      <c r="E388" s="20" t="s">
        <v>1097</v>
      </c>
      <c r="F388" s="60" t="s">
        <v>1089</v>
      </c>
    </row>
    <row r="389" spans="1:6" x14ac:dyDescent="0.2">
      <c r="A389" s="60"/>
      <c r="B389" s="61" t="s">
        <v>1045</v>
      </c>
      <c r="C389" s="20" t="s">
        <v>1083</v>
      </c>
      <c r="D389" s="20" t="s">
        <v>1093</v>
      </c>
      <c r="E389" s="20" t="s">
        <v>1096</v>
      </c>
      <c r="F389" s="60" t="s">
        <v>1089</v>
      </c>
    </row>
    <row r="390" spans="1:6" x14ac:dyDescent="0.2">
      <c r="A390" s="60"/>
      <c r="B390" s="61" t="s">
        <v>879</v>
      </c>
      <c r="C390" s="20" t="s">
        <v>1069</v>
      </c>
      <c r="D390" s="20" t="s">
        <v>1098</v>
      </c>
      <c r="E390" s="20" t="s">
        <v>660</v>
      </c>
      <c r="F390" s="60" t="s">
        <v>1089</v>
      </c>
    </row>
    <row r="391" spans="1:6" x14ac:dyDescent="0.2">
      <c r="A391" s="60"/>
      <c r="B391" s="61" t="s">
        <v>760</v>
      </c>
      <c r="C391" s="20" t="s">
        <v>1061</v>
      </c>
      <c r="D391" s="20" t="s">
        <v>1093</v>
      </c>
      <c r="E391" s="20" t="s">
        <v>1095</v>
      </c>
      <c r="F391" s="60" t="s">
        <v>1089</v>
      </c>
    </row>
    <row r="392" spans="1:6" x14ac:dyDescent="0.2">
      <c r="A392" s="60"/>
      <c r="B392" s="61" t="s">
        <v>928</v>
      </c>
      <c r="C392" s="20" t="s">
        <v>1074</v>
      </c>
      <c r="D392" s="20" t="s">
        <v>1093</v>
      </c>
      <c r="E392" s="20" t="s">
        <v>1099</v>
      </c>
      <c r="F392" s="60" t="s">
        <v>1089</v>
      </c>
    </row>
    <row r="393" spans="1:6" x14ac:dyDescent="0.2">
      <c r="A393" s="70"/>
      <c r="B393" s="71" t="s">
        <v>812</v>
      </c>
      <c r="C393" s="71" t="s">
        <v>1063</v>
      </c>
      <c r="D393" s="71" t="s">
        <v>1098</v>
      </c>
      <c r="E393" s="71" t="s">
        <v>1097</v>
      </c>
      <c r="F393" s="70" t="s">
        <v>1103</v>
      </c>
    </row>
    <row r="394" spans="1:6" x14ac:dyDescent="0.2">
      <c r="A394" s="70"/>
      <c r="B394" s="71" t="s">
        <v>768</v>
      </c>
      <c r="C394" s="71" t="s">
        <v>1061</v>
      </c>
      <c r="D394" s="71" t="s">
        <v>1098</v>
      </c>
      <c r="E394" s="71" t="s">
        <v>1100</v>
      </c>
      <c r="F394" s="70" t="s">
        <v>1103</v>
      </c>
    </row>
    <row r="395" spans="1:6" x14ac:dyDescent="0.2">
      <c r="A395" s="70"/>
      <c r="B395" s="71" t="s">
        <v>1016</v>
      </c>
      <c r="C395" s="71" t="s">
        <v>1080</v>
      </c>
      <c r="D395" s="71" t="s">
        <v>1098</v>
      </c>
      <c r="E395" s="71" t="s">
        <v>1100</v>
      </c>
      <c r="F395" s="70" t="s">
        <v>1103</v>
      </c>
    </row>
    <row r="396" spans="1:6" x14ac:dyDescent="0.2">
      <c r="A396" s="72"/>
      <c r="B396" s="71" t="s">
        <v>735</v>
      </c>
      <c r="C396" s="71" t="s">
        <v>1058</v>
      </c>
      <c r="D396" s="71" t="s">
        <v>1093</v>
      </c>
      <c r="E396" s="71" t="s">
        <v>1099</v>
      </c>
      <c r="F396" s="70" t="s">
        <v>1103</v>
      </c>
    </row>
    <row r="397" spans="1:6" x14ac:dyDescent="0.2">
      <c r="A397" s="70"/>
      <c r="B397" s="71" t="s">
        <v>849</v>
      </c>
      <c r="C397" s="71" t="s">
        <v>1065</v>
      </c>
      <c r="D397" s="71" t="s">
        <v>1098</v>
      </c>
      <c r="E397" s="71" t="s">
        <v>1097</v>
      </c>
      <c r="F397" s="70" t="s">
        <v>1103</v>
      </c>
    </row>
    <row r="398" spans="1:6" x14ac:dyDescent="0.2">
      <c r="A398" s="70"/>
      <c r="B398" s="71" t="s">
        <v>997</v>
      </c>
      <c r="C398" s="71" t="s">
        <v>1078</v>
      </c>
      <c r="D398" s="71" t="s">
        <v>1093</v>
      </c>
      <c r="E398" s="71" t="s">
        <v>1095</v>
      </c>
      <c r="F398" s="70" t="s">
        <v>1103</v>
      </c>
    </row>
  </sheetData>
  <sortState xmlns:xlrd2="http://schemas.microsoft.com/office/spreadsheetml/2017/richdata2" ref="A2:F398">
    <sortCondition descending="1" ref="F2:F398"/>
    <sortCondition ref="B2:B398"/>
  </sortState>
  <conditionalFormatting sqref="A2:E398">
    <cfRule type="expression" dxfId="0" priority="1">
      <formula>LEN($A2)&gt;0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AECB-4D0E-4F64-BFED-14581C61668F}">
  <sheetPr>
    <tabColor theme="9" tint="0.39997558519241921"/>
  </sheetPr>
  <dimension ref="A2:B2"/>
  <sheetViews>
    <sheetView workbookViewId="0">
      <selection activeCell="B2" sqref="B2"/>
    </sheetView>
  </sheetViews>
  <sheetFormatPr defaultRowHeight="12.75" x14ac:dyDescent="0.2"/>
  <cols>
    <col min="1" max="1" width="17" style="16" customWidth="1"/>
    <col min="2" max="2" width="15" style="1" customWidth="1"/>
    <col min="3" max="16384" width="9" style="1"/>
  </cols>
  <sheetData>
    <row r="2" spans="1:2" x14ac:dyDescent="0.2">
      <c r="A2" s="16" t="s">
        <v>319</v>
      </c>
      <c r="B2" s="19" t="s">
        <v>321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&quot;Northern&quot; or &quot;Southern&quot;" xr:uid="{A0952A14-19A7-4245-9E1D-0AFACA666D1B}">
          <x14:formula1>
            <xm:f>Data!$B$3:$B$4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CDA1-2AF4-4550-9AD4-BA7877E21667}">
  <sheetPr>
    <tabColor theme="5" tint="0.79998168889431442"/>
  </sheetPr>
  <dimension ref="A1:E398"/>
  <sheetViews>
    <sheetView topLeftCell="B1" workbookViewId="0">
      <selection activeCell="E2" sqref="E2"/>
    </sheetView>
  </sheetViews>
  <sheetFormatPr defaultRowHeight="12.75" x14ac:dyDescent="0.2"/>
  <cols>
    <col min="1" max="1" width="43.625" style="59" customWidth="1"/>
    <col min="2" max="2" width="52.25" style="58" customWidth="1"/>
    <col min="3" max="3" width="38" style="58" customWidth="1"/>
    <col min="4" max="4" width="22.25" style="58" customWidth="1"/>
    <col min="5" max="5" width="34.5" style="58" customWidth="1"/>
    <col min="6" max="16384" width="9" style="58"/>
  </cols>
  <sheetData>
    <row r="1" spans="1:5" x14ac:dyDescent="0.2">
      <c r="A1" s="56" t="s">
        <v>486</v>
      </c>
      <c r="B1" s="57" t="s">
        <v>42</v>
      </c>
      <c r="C1" s="57" t="s">
        <v>487</v>
      </c>
      <c r="D1" s="57" t="s">
        <v>485</v>
      </c>
      <c r="E1" s="57" t="s">
        <v>1088</v>
      </c>
    </row>
    <row r="2" spans="1:5" ht="38.25" x14ac:dyDescent="0.2">
      <c r="A2" s="59" t="str">
        <f t="array" ref="A2">"{""name"":"""&amp;Bugs!$B2&amp;""",""months"":["&amp;_xlfn.TEXTJOIN(",",TRUE,IF(Bugs!F2:Q2="•",COLUMN(Bugs!F2:Q2)-5,""))&amp;"],""hours"":["&amp;_xlfn.TEXTJOIN(",",TRUE,IF(Bugs!S2:AP2="•",COLUMN(Bugs!S2:AP2)-19,""))&amp;"]},"</f>
        <v>{"name":"agrias butterfly","months":[4,5,6,7,8,9],"hours":[8,9,10,11,12,13,14,15,16]},</v>
      </c>
      <c r="B2" s="59" t="str">
        <f t="array" ref="B2">"{""name"":"""&amp;Fish!$B2&amp;""",""months"":["&amp;_xlfn.TEXTJOIN(",",TRUE,IF(Fish!F2:Q2="•",COLUMN(Fish!F2:Q2)-5,""))&amp;"],""hours"":["&amp;_xlfn.TEXTJOIN(",",TRUE,IF(Fish!S2:AP2="•",COLUMN(Fish!S2:AP2)-19,""))&amp;"],""location"":"""&amp;Fish!$E2&amp;"""},"</f>
        <v>{"name":"anchovy","months":[1,2,3,4,5,6,7,8,9,10,11,12],"hours":[4,5,6,7,8,9,10,11,12,13,14,15,16,17,18,19,20],"location":"Ocean"},</v>
      </c>
      <c r="C2" s="58" t="str">
        <f>"{""name"":"""&amp;Fossils!$B$2&amp;"""},"</f>
        <v>{"name":"acanthostega"},</v>
      </c>
      <c r="D2" s="58" t="str">
        <f>"{""name"":"""&amp;Data!F3&amp;"""},"</f>
        <v>{"name":"K.K. Chorale"},</v>
      </c>
      <c r="E2" s="58" t="str">
        <f>"{""name"":"""&amp;Villagers!B2&amp;""",""species"":"""&amp;LOWER(Villagers!C2)&amp;""",""gender"":"""&amp;LEFT(LOWER(Villagers!D2),1)&amp;""",""personality"":"""&amp;LOWER(Villagers!E2)&amp;"""},"</f>
        <v>{"name":"Admiral","species":"bird","gender":"m","personality":"cranky"},</v>
      </c>
    </row>
    <row r="3" spans="1:5" ht="38.25" x14ac:dyDescent="0.2">
      <c r="A3" s="59" t="str">
        <f t="array" ref="A3">"{""name"":"""&amp;Bugs!$B3&amp;""",""months"":["&amp;_xlfn.TEXTJOIN(",",TRUE,IF(Bugs!F3:Q3="•",COLUMN(Bugs!F3:Q3)-5,""))&amp;"],""hours"":["&amp;_xlfn.TEXTJOIN(",",TRUE,IF(Bugs!S3:AP3="•",COLUMN(Bugs!S3:AP3)-19,""))&amp;"]},"</f>
        <v>{"name":"ant","months":[1,2,3,4,5,6,7,8,9,10,11,12],"hours":[0,1,2,3,4,5,6,7,8,9,10,11,12,13,14,15,16,17,18,19,20,21,22,23]},</v>
      </c>
      <c r="B3" s="59" t="str">
        <f t="array" ref="B3">"{""name"":"""&amp;Fish!$B3&amp;""",""months"":["&amp;_xlfn.TEXTJOIN(",",TRUE,IF(Fish!F3:Q3="•",COLUMN(Fish!F3:Q3)-5,""))&amp;"],""hours"":["&amp;_xlfn.TEXTJOIN(",",TRUE,IF(Fish!S3:AP3="•",COLUMN(Fish!S3:AP3)-19,""))&amp;"],""location"":"""&amp;Fish!$E3&amp;"""},"</f>
        <v>{"name":"angelfish","months":[5,6,7,8,9,10],"hours":[0,1,2,3,4,5,6,7,8,16,17,18,19,20,21,22,23],"location":"River"},</v>
      </c>
      <c r="C3" s="58" t="str">
        <f>"{""name"":"""&amp;Fossils!$B$3&amp;"""},"</f>
        <v>{"name":"amber"},</v>
      </c>
      <c r="D3" s="58" t="str">
        <f>"{""name"":"""&amp;Data!F4&amp;"""},"</f>
        <v>{"name":"K.K. March"},</v>
      </c>
      <c r="E3" s="58" t="str">
        <f>"{""name"":"""&amp;Villagers!B3&amp;""",""species"":"""&amp;LOWER(Villagers!C3)&amp;""",""gender"":"""&amp;LEFT(LOWER(Villagers!D3),1)&amp;""",""personality"":"""&amp;LOWER(Villagers!E3)&amp;"""},"</f>
        <v>{"name":"Agent S","species":"squirrel","gender":"f","personality":"peppy"},</v>
      </c>
    </row>
    <row r="4" spans="1:5" ht="38.25" x14ac:dyDescent="0.2">
      <c r="A4" s="59" t="str">
        <f t="array" ref="A4">"{""name"":"""&amp;Bugs!$B4&amp;""",""months"":["&amp;_xlfn.TEXTJOIN(",",TRUE,IF(Bugs!F4:Q4="•",COLUMN(Bugs!F4:Q4)-5,""))&amp;"],""hours"":["&amp;_xlfn.TEXTJOIN(",",TRUE,IF(Bugs!S4:AP4="•",COLUMN(Bugs!S4:AP4)-19,""))&amp;"]},"</f>
        <v>{"name":"Atlas moth","months":[4,5,6,7,8,9],"hours":[0,1,2,3,19,20,21,22,23]},</v>
      </c>
      <c r="B4" s="59" t="str">
        <f t="array" ref="B4">"{""name"":"""&amp;Fish!$B4&amp;""",""months"":["&amp;_xlfn.TEXTJOIN(",",TRUE,IF(Fish!F4:Q4="•",COLUMN(Fish!F4:Q4)-5,""))&amp;"],""hours"":["&amp;_xlfn.TEXTJOIN(",",TRUE,IF(Fish!S4:AP4="•",COLUMN(Fish!S4:AP4)-19,""))&amp;"],""location"":"""&amp;Fish!$E4&amp;"""},"</f>
        <v>{"name":"arapaima","months":[6,7,8,9],"hours":[0,1,2,3,4,5,6,7,8,16,17,18,19,20,21,22,23],"location":"River"},</v>
      </c>
      <c r="C4" s="58" t="str">
        <f>"{""name"":"""&amp;Fossils!$B$4&amp;"""},"</f>
        <v>{"name":"ammonite"},</v>
      </c>
      <c r="D4" s="58" t="str">
        <f>"{""name"":"""&amp;Data!F5&amp;"""},"</f>
        <v>{"name":"K.K. Waltz"},</v>
      </c>
      <c r="E4" s="58" t="str">
        <f>"{""name"":"""&amp;Villagers!B4&amp;""",""species"":"""&amp;LOWER(Villagers!C4)&amp;""",""gender"":"""&amp;LEFT(LOWER(Villagers!D4),1)&amp;""",""personality"":"""&amp;LOWER(Villagers!E4)&amp;"""},"</f>
        <v>{"name":"Agnes","species":"pig","gender":"f","personality":"uchi"},</v>
      </c>
    </row>
    <row r="5" spans="1:5" ht="38.25" x14ac:dyDescent="0.2">
      <c r="A5" s="59" t="str">
        <f t="array" ref="A5">"{""name"":"""&amp;Bugs!$B5&amp;""",""months"":["&amp;_xlfn.TEXTJOIN(",",TRUE,IF(Bugs!F5:Q5="•",COLUMN(Bugs!F5:Q5)-5,""))&amp;"],""hours"":["&amp;_xlfn.TEXTJOIN(",",TRUE,IF(Bugs!S5:AP5="•",COLUMN(Bugs!S5:AP5)-19,""))&amp;"]},"</f>
        <v>{"name":"bagworm","months":[1,2,3,4,5,6,7,8,9,10,11,12],"hours":[0,1,2,3,4,5,6,7,8,9,10,11,12,13,14,15,16,17,18,19,20,21,22,23]},</v>
      </c>
      <c r="B5" s="59" t="str">
        <f t="array" ref="B5">"{""name"":"""&amp;Fish!$B5&amp;""",""months"":["&amp;_xlfn.TEXTJOIN(",",TRUE,IF(Fish!F5:Q5="•",COLUMN(Fish!F5:Q5)-5,""))&amp;"],""hours"":["&amp;_xlfn.TEXTJOIN(",",TRUE,IF(Fish!S5:AP5="•",COLUMN(Fish!S5:AP5)-19,""))&amp;"],""location"":"""&amp;Fish!$E5&amp;"""},"</f>
        <v>{"name":"arowana","months":[6,7,8,9],"hours":[0,1,2,3,4,5,6,7,8,16,17,18,19,20,21,22,23],"location":"River"},</v>
      </c>
      <c r="C5" s="58" t="str">
        <f>"{""name"":"""&amp;LOWER(Fossils!$C$5)&amp;""",""parts"":["""&amp;_xlfn.TEXTJOIN(""",""",TRUE,Fossils!$B$5:$B$7)&amp;"""]},"</f>
        <v>{"name":"ankylosaurus","parts":["ankylo skull","ankylo tail","ankylo torso"]},</v>
      </c>
      <c r="D5" s="58" t="str">
        <f>"{""name"":"""&amp;Data!F6&amp;"""},"</f>
        <v>{"name":"K.K. Swing"},</v>
      </c>
      <c r="E5" s="58" t="str">
        <f>"{""name"":"""&amp;Villagers!B5&amp;""",""species"":"""&amp;LOWER(Villagers!C5)&amp;""",""gender"":"""&amp;LEFT(LOWER(Villagers!D5),1)&amp;""",""personality"":"""&amp;LOWER(Villagers!E5)&amp;"""},"</f>
        <v>{"name":"Al","species":"gorilla","gender":"m","personality":"lazy"},</v>
      </c>
    </row>
    <row r="6" spans="1:5" ht="38.25" x14ac:dyDescent="0.2">
      <c r="A6" s="59" t="str">
        <f t="array" ref="A6">"{""name"":"""&amp;Bugs!$B6&amp;""",""months"":["&amp;_xlfn.TEXTJOIN(",",TRUE,IF(Bugs!F6:Q6="•",COLUMN(Bugs!F6:Q6)-5,""))&amp;"],""hours"":["&amp;_xlfn.TEXTJOIN(",",TRUE,IF(Bugs!S6:AP6="•",COLUMN(Bugs!S6:AP6)-19,""))&amp;"]},"</f>
        <v>{"name":"banded dragonfly","months":[5,6,7,8,9,10],"hours":[8,9,10,11,12,13,14,15,16]},</v>
      </c>
      <c r="B6" s="59" t="str">
        <f t="array" ref="B6">"{""name"":"""&amp;Fish!$B6&amp;""",""months"":["&amp;_xlfn.TEXTJOIN(",",TRUE,IF(Fish!F6:Q6="•",COLUMN(Fish!F6:Q6)-5,""))&amp;"],""hours"":["&amp;_xlfn.TEXTJOIN(",",TRUE,IF(Fish!S6:AP6="•",COLUMN(Fish!S6:AP6)-19,""))&amp;"],""location"":"""&amp;Fish!$E6&amp;"""},"</f>
        <v>{"name":"barred knifejaw","months":[3,4,5,6,7,8,9,10,11],"hours":[0,1,2,3,4,5,6,7,8,9,10,11,12,13,14,15,16,17,18,19,20,21,22,23],"location":"Ocean"},</v>
      </c>
      <c r="C6" s="58" t="str">
        <f>"{""name"":"""&amp;Fossils!$B$8&amp;"""},"</f>
        <v>{"name":"anomalocaris"},</v>
      </c>
      <c r="D6" s="58" t="str">
        <f>"{""name"":"""&amp;Data!F7&amp;"""},"</f>
        <v>{"name":"K.K. Jazz"},</v>
      </c>
      <c r="E6" s="58" t="str">
        <f>"{""name"":"""&amp;Villagers!B6&amp;""",""species"":"""&amp;LOWER(Villagers!C6)&amp;""",""gender"":"""&amp;LEFT(LOWER(Villagers!D6),1)&amp;""",""personality"":"""&amp;LOWER(Villagers!E6)&amp;"""},"</f>
        <v>{"name":"Alfonso","species":"alligator","gender":"m","personality":"lazy"},</v>
      </c>
    </row>
    <row r="7" spans="1:5" ht="38.25" x14ac:dyDescent="0.2">
      <c r="A7" s="59" t="str">
        <f t="array" ref="A7">"{""name"":"""&amp;Bugs!$B7&amp;""",""months"":["&amp;_xlfn.TEXTJOIN(",",TRUE,IF(Bugs!F7:Q7="•",COLUMN(Bugs!F7:Q7)-5,""))&amp;"],""hours"":["&amp;_xlfn.TEXTJOIN(",",TRUE,IF(Bugs!S7:AP7="•",COLUMN(Bugs!S7:AP7)-19,""))&amp;"]},"</f>
        <v>{"name":"bell cricket","months":[9,10],"hours":[0,1,2,3,4,5,6,7,17,18,19,20,21,22,23]},</v>
      </c>
      <c r="B7" s="59" t="str">
        <f t="array" ref="B7">"{""name"":"""&amp;Fish!$B7&amp;""",""months"":["&amp;_xlfn.TEXTJOIN(",",TRUE,IF(Fish!F7:Q7="•",COLUMN(Fish!F7:Q7)-5,""))&amp;"],""hours"":["&amp;_xlfn.TEXTJOIN(",",TRUE,IF(Fish!S7:AP7="•",COLUMN(Fish!S7:AP7)-19,""))&amp;"],""location"":"""&amp;Fish!$E7&amp;"""},"</f>
        <v>{"name":"barreleye","months":[1,2,3,4,5,6,7,8,9,10,11,12],"hours":[0,1,2,3,21,22,23],"location":"Ocean"},</v>
      </c>
      <c r="C7" s="58" t="str">
        <f>"{""name"":"""&amp;Fossils!$B$9&amp;"""},"</f>
        <v>{"name":"archaeopteryx"},</v>
      </c>
      <c r="D7" s="58" t="str">
        <f>"{""name"":"""&amp;Data!F8&amp;"""},"</f>
        <v>{"name":"K.K. Fusion"},</v>
      </c>
      <c r="E7" s="58" t="str">
        <f>"{""name"":"""&amp;Villagers!B7&amp;""",""species"":"""&amp;LOWER(Villagers!C7)&amp;""",""gender"":"""&amp;LEFT(LOWER(Villagers!D7),1)&amp;""",""personality"":"""&amp;LOWER(Villagers!E7)&amp;"""},"</f>
        <v>{"name":"Alice","species":"koala","gender":"f","personality":"normal"},</v>
      </c>
    </row>
    <row r="8" spans="1:5" ht="38.25" x14ac:dyDescent="0.2">
      <c r="A8" s="59" t="str">
        <f t="array" ref="A8">"{""name"":"""&amp;Bugs!$B8&amp;""",""months"":["&amp;_xlfn.TEXTJOIN(",",TRUE,IF(Bugs!F8:Q8="•",COLUMN(Bugs!F8:Q8)-5,""))&amp;"],""hours"":["&amp;_xlfn.TEXTJOIN(",",TRUE,IF(Bugs!S8:AP8="•",COLUMN(Bugs!S8:AP8)-19,""))&amp;"]},"</f>
        <v>{"name":"blue weevil beetle","months":[7,8],"hours":[0,1,2,3,4,5,6,7,8,9,10,11,12,13,14,15,16,17,18,19,20,21,22,23]},</v>
      </c>
      <c r="B8" s="59" t="str">
        <f t="array" ref="B8">"{""name"":"""&amp;Fish!$B8&amp;""",""months"":["&amp;_xlfn.TEXTJOIN(",",TRUE,IF(Fish!F8:Q8="•",COLUMN(Fish!F8:Q8)-5,""))&amp;"],""hours"":["&amp;_xlfn.TEXTJOIN(",",TRUE,IF(Fish!S8:AP8="•",COLUMN(Fish!S8:AP8)-19,""))&amp;"],""location"":"""&amp;Fish!$E8&amp;"""},"</f>
        <v>{"name":"betta","months":[5,6,7,8,9,10],"hours":[9,10,11,12,13,14,15],"location":"River"},</v>
      </c>
      <c r="C8" s="58" t="str">
        <f>"{""name"":"""&amp;LOWER(Fossils!$C$10)&amp;""",""parts"":["""&amp;_xlfn.TEXTJOIN(""",""",TRUE,Fossils!$B$10:$B$11)&amp;"""]},"</f>
        <v>{"name":"archelon","parts":["archelon skull","archelon tail"]},</v>
      </c>
      <c r="D8" s="58" t="str">
        <f>"{""name"":"""&amp;Data!F9&amp;"""},"</f>
        <v>{"name":"K.K. Étude"},</v>
      </c>
      <c r="E8" s="58" t="str">
        <f>"{""name"":"""&amp;Villagers!B8&amp;""",""species"":"""&amp;LOWER(Villagers!C8)&amp;""",""gender"":"""&amp;LEFT(LOWER(Villagers!D8),1)&amp;""",""personality"":"""&amp;LOWER(Villagers!E8)&amp;"""},"</f>
        <v>{"name":"Alli","species":"alligator","gender":"f","personality":"snooty"},</v>
      </c>
    </row>
    <row r="9" spans="1:5" ht="38.25" x14ac:dyDescent="0.2">
      <c r="A9" s="59" t="str">
        <f t="array" ref="A9">"{""name"":"""&amp;Bugs!$B9&amp;""",""months"":["&amp;_xlfn.TEXTJOIN(",",TRUE,IF(Bugs!F9:Q9="•",COLUMN(Bugs!F9:Q9)-5,""))&amp;"],""hours"":["&amp;_xlfn.TEXTJOIN(",",TRUE,IF(Bugs!S9:AP9="•",COLUMN(Bugs!S9:AP9)-19,""))&amp;"]},"</f>
        <v>{"name":"brown cicada","months":[7,8],"hours":[8,9,10,11,12,13,14,15,16]},</v>
      </c>
      <c r="B9" s="59" t="str">
        <f t="array" ref="B9">"{""name"":"""&amp;Fish!$B9&amp;""",""months"":["&amp;_xlfn.TEXTJOIN(",",TRUE,IF(Fish!F9:Q9="•",COLUMN(Fish!F9:Q9)-5,""))&amp;"],""hours"":["&amp;_xlfn.TEXTJOIN(",",TRUE,IF(Fish!S9:AP9="•",COLUMN(Fish!S9:AP9)-19,""))&amp;"],""location"":"""&amp;Fish!$E9&amp;"""},"</f>
        <v>{"name":"bitterling","months":[1,2,3,11,12],"hours":[0,1,2,3,4,5,6,7,8,9,10,11,12,13,14,15,16,17,18,19,20,21,22,23],"location":"River"},</v>
      </c>
      <c r="C9" s="58" t="str">
        <f>"{""name"":"""&amp;Fossils!$B$12&amp;"""},"</f>
        <v>{"name":"australopith"},</v>
      </c>
      <c r="D9" s="58" t="str">
        <f>"{""name"":"""&amp;Data!F10&amp;"""},"</f>
        <v>{"name":"K.K. Lullaby"},</v>
      </c>
      <c r="E9" s="58" t="str">
        <f>"{""name"":"""&amp;Villagers!B9&amp;""",""species"":"""&amp;LOWER(Villagers!C9)&amp;""",""gender"":"""&amp;LEFT(LOWER(Villagers!D9),1)&amp;""",""personality"":"""&amp;LOWER(Villagers!E9)&amp;"""},"</f>
        <v>{"name":"Amelia","species":"eagle","gender":"f","personality":"snooty"},</v>
      </c>
    </row>
    <row r="10" spans="1:5" ht="38.25" x14ac:dyDescent="0.2">
      <c r="A10" s="59" t="str">
        <f t="array" ref="A10">"{""name"":"""&amp;Bugs!$B10&amp;""",""months"":["&amp;_xlfn.TEXTJOIN(",",TRUE,IF(Bugs!F10:Q10="•",COLUMN(Bugs!F10:Q10)-5,""))&amp;"],""hours"":["&amp;_xlfn.TEXTJOIN(",",TRUE,IF(Bugs!S10:AP10="•",COLUMN(Bugs!S10:AP10)-19,""))&amp;"]},"</f>
        <v>{"name":"centipede","months":[1,2,3,4,5,6,9,10,11,12],"hours":[16,17,18,19,20,21,22]},</v>
      </c>
      <c r="B10" s="59" t="str">
        <f t="array" ref="B10">"{""name"":"""&amp;Fish!$B10&amp;""",""months"":["&amp;_xlfn.TEXTJOIN(",",TRUE,IF(Fish!F10:Q10="•",COLUMN(Fish!F10:Q10)-5,""))&amp;"],""hours"":["&amp;_xlfn.TEXTJOIN(",",TRUE,IF(Fish!S10:AP10="•",COLUMN(Fish!S10:AP10)-19,""))&amp;"],""location"":"""&amp;Fish!$E10&amp;"""},"</f>
        <v>{"name":"black bass","months":[1,2,3,4,5,6,7,8,9,10,11,12],"hours":[0,1,2,3,4,5,6,7,8,9,10,11,12,13,14,15,16,17,18,19,20,21,22,23],"location":"River"},</v>
      </c>
      <c r="C10" s="58" t="str">
        <f>"{""name"":"""&amp;LOWER(Fossils!$C$13)&amp;""",""parts"":["""&amp;_xlfn.TEXTJOIN(""",""",TRUE,Fossils!$B$13:$B$16)&amp;"""]},"</f>
        <v>{"name":"brachiosaurus","parts":["brachio chest","brachio pelvis","brachio skull","brachio tail"]},</v>
      </c>
      <c r="D10" s="58" t="str">
        <f>"{""name"":"""&amp;Data!F11&amp;"""},"</f>
        <v>{"name":"K.K. Aria"},</v>
      </c>
      <c r="E10" s="58" t="str">
        <f>"{""name"":"""&amp;Villagers!B10&amp;""",""species"":"""&amp;LOWER(Villagers!C10)&amp;""",""gender"":"""&amp;LEFT(LOWER(Villagers!D10),1)&amp;""",""personality"":"""&amp;LOWER(Villagers!E10)&amp;"""},"</f>
        <v>{"name":"Anabelle","species":"anteater","gender":"f","personality":"peppy"},</v>
      </c>
    </row>
    <row r="11" spans="1:5" ht="38.25" x14ac:dyDescent="0.2">
      <c r="A11" s="59" t="str">
        <f t="array" ref="A11">"{""name"":"""&amp;Bugs!$B11&amp;""",""months"":["&amp;_xlfn.TEXTJOIN(",",TRUE,IF(Bugs!F11:Q11="•",COLUMN(Bugs!F11:Q11)-5,""))&amp;"],""hours"":["&amp;_xlfn.TEXTJOIN(",",TRUE,IF(Bugs!S11:AP11="•",COLUMN(Bugs!S11:AP11)-19,""))&amp;"]},"</f>
        <v>{"name":"cicada shell","months":[7,8],"hours":[0,1,2,3,4,5,6,7,8,9,10,11,12,13,14,15,16,17,18,19,20,21,22,23]},</v>
      </c>
      <c r="B11" s="59" t="str">
        <f t="array" ref="B11">"{""name"":"""&amp;Fish!$B11&amp;""",""months"":["&amp;_xlfn.TEXTJOIN(",",TRUE,IF(Fish!F11:Q11="•",COLUMN(Fish!F11:Q11)-5,""))&amp;"],""hours"":["&amp;_xlfn.TEXTJOIN(",",TRUE,IF(Fish!S11:AP11="•",COLUMN(Fish!S11:AP11)-19,""))&amp;"],""location"":"""&amp;Fish!$E11&amp;"""},"</f>
        <v>{"name":"blowfish","months":[1,2,11,12],"hours":[0,1,2,3,21,22,23],"location":"Ocean"},</v>
      </c>
      <c r="C11" s="58" t="str">
        <f>"{""name"":"""&amp;Fossils!$B$17&amp;"""},"</f>
        <v>{"name":"coprolite"},</v>
      </c>
      <c r="D11" s="58" t="str">
        <f>"{""name"":"""&amp;Data!F12&amp;"""},"</f>
        <v>{"name":"K.K. Samba"},</v>
      </c>
      <c r="E11" s="58" t="str">
        <f>"{""name"":"""&amp;Villagers!B11&amp;""",""species"":"""&amp;LOWER(Villagers!C11)&amp;""",""gender"":"""&amp;LEFT(LOWER(Villagers!D11),1)&amp;""",""personality"":"""&amp;LOWER(Villagers!E11)&amp;"""},"</f>
        <v>{"name":"Anchovy","species":"bird","gender":"m","personality":"lazy"},</v>
      </c>
    </row>
    <row r="12" spans="1:5" ht="51" x14ac:dyDescent="0.2">
      <c r="A12" s="59" t="str">
        <f t="array" ref="A12">"{""name"":"""&amp;Bugs!$B12&amp;""",""months"":["&amp;_xlfn.TEXTJOIN(",",TRUE,IF(Bugs!F12:Q12="•",COLUMN(Bugs!F12:Q12)-5,""))&amp;"],""hours"":["&amp;_xlfn.TEXTJOIN(",",TRUE,IF(Bugs!S12:AP12="•",COLUMN(Bugs!S12:AP12)-19,""))&amp;"]},"</f>
        <v>{"name":"citrus long-horned beetle","months":[1,2,3,4,5,6,7,8,9,10,11,12],"hours":[0,1,2,3,4,5,6,7,8,9,10,11,12,13,14,15,16,17,18,19,20,21,22,23]},</v>
      </c>
      <c r="B12" s="59" t="str">
        <f t="array" ref="B12">"{""name"":"""&amp;Fish!$B12&amp;""",""months"":["&amp;_xlfn.TEXTJOIN(",",TRUE,IF(Fish!F12:Q12="•",COLUMN(Fish!F12:Q12)-5,""))&amp;"],""hours"":["&amp;_xlfn.TEXTJOIN(",",TRUE,IF(Fish!S12:AP12="•",COLUMN(Fish!S12:AP12)-19,""))&amp;"],""location"":"""&amp;Fish!$E12&amp;"""},"</f>
        <v>{"name":"blue marlin","months":[1,2,7,8,9,11,12],"hours":[0,1,2,3,4,5,6,7,8,9,10,11,12,13,14,15,16,17,18,19,20,21,22,23],"location":"Pier"},</v>
      </c>
      <c r="C12" s="58" t="str">
        <f>"{""name"":"""&amp;LOWER(Fossils!$C$18)&amp;""",""parts"":["""&amp;_xlfn.TEXTJOIN(""",""",TRUE,Fossils!$B$18:$B$19)&amp;"""]},"</f>
        <v>{"name":"deinonychus","parts":["deinony tail","deinony torso"]},</v>
      </c>
      <c r="D12" s="58" t="str">
        <f>"{""name"":"""&amp;Data!F13&amp;"""},"</f>
        <v>{"name":"K.K. Bossa"},</v>
      </c>
      <c r="E12" s="58" t="str">
        <f>"{""name"":"""&amp;Villagers!B12&amp;""",""species"":"""&amp;LOWER(Villagers!C12)&amp;""",""gender"":"""&amp;LEFT(LOWER(Villagers!D12),1)&amp;""",""personality"":"""&amp;LOWER(Villagers!E12)&amp;"""},"</f>
        <v>{"name":"Angus","species":"bull","gender":"m","personality":"cranky"},</v>
      </c>
    </row>
    <row r="13" spans="1:5" ht="38.25" x14ac:dyDescent="0.2">
      <c r="A13" s="59" t="str">
        <f t="array" ref="A13">"{""name"":"""&amp;Bugs!$B13&amp;""",""months"":["&amp;_xlfn.TEXTJOIN(",",TRUE,IF(Bugs!F13:Q13="•",COLUMN(Bugs!F13:Q13)-5,""))&amp;"],""hours"":["&amp;_xlfn.TEXTJOIN(",",TRUE,IF(Bugs!S13:AP13="•",COLUMN(Bugs!S13:AP13)-19,""))&amp;"]},"</f>
        <v>{"name":"common bluebottle","months":[4,5,6,7,8],"hours":[4,5,6,7,8,9,10,11,12,13,14,15,16,17,18]},</v>
      </c>
      <c r="B13" s="59" t="str">
        <f t="array" ref="B13">"{""name"":"""&amp;Fish!$B13&amp;""",""months"":["&amp;_xlfn.TEXTJOIN(",",TRUE,IF(Fish!F13:Q13="•",COLUMN(Fish!F13:Q13)-5,""))&amp;"],""hours"":["&amp;_xlfn.TEXTJOIN(",",TRUE,IF(Fish!S13:AP13="•",COLUMN(Fish!S13:AP13)-19,""))&amp;"],""location"":"""&amp;Fish!$E13&amp;"""},"</f>
        <v>{"name":"bluegill","months":[1,2,3,4,5,6,7,8,9,10,11,12],"hours":[9,10,11,12,13,14,15],"location":"River"},</v>
      </c>
      <c r="C13" s="58" t="str">
        <f>"{""name"":"""&amp;LOWER(Fossils!$C$20)&amp;""",""parts"":["""&amp;_xlfn.TEXTJOIN(""",""",TRUE,Fossils!$B$20:$B$21)&amp;"""]},"</f>
        <v>{"name":"dimetrodon","parts":["dimetrodon skull","dimetrodon torso"]},</v>
      </c>
      <c r="D13" s="58" t="str">
        <f>"{""name"":"""&amp;Data!F14&amp;"""},"</f>
        <v>{"name":"K.K. Calypso"},</v>
      </c>
      <c r="E13" s="58" t="str">
        <f>"{""name"":"""&amp;Villagers!B13&amp;""",""species"":"""&amp;LOWER(Villagers!C13)&amp;""",""gender"":"""&amp;LEFT(LOWER(Villagers!D13),1)&amp;""",""personality"":"""&amp;LOWER(Villagers!E13)&amp;"""},"</f>
        <v>{"name":"Anicotti","species":"mouse","gender":"f","personality":"peppy"},</v>
      </c>
    </row>
    <row r="14" spans="1:5" ht="38.25" x14ac:dyDescent="0.2">
      <c r="A14" s="59" t="str">
        <f t="array" ref="A14">"{""name"":"""&amp;Bugs!$B14&amp;""",""months"":["&amp;_xlfn.TEXTJOIN(",",TRUE,IF(Bugs!F14:Q14="•",COLUMN(Bugs!F14:Q14)-5,""))&amp;"],""hours"":["&amp;_xlfn.TEXTJOIN(",",TRUE,IF(Bugs!S14:AP14="•",COLUMN(Bugs!S14:AP14)-19,""))&amp;"]},"</f>
        <v>{"name":"common butterfly","months":[1,2,3,4,5,6,9,10,11,12],"hours":[4,5,6,7,8,9,10,11,12,13,14,15,16,17,18]},</v>
      </c>
      <c r="B14" s="59" t="str">
        <f t="array" ref="B14">"{""name"":"""&amp;Fish!$B14&amp;""",""months"":["&amp;_xlfn.TEXTJOIN(",",TRUE,IF(Fish!F14:Q14="•",COLUMN(Fish!F14:Q14)-5,""))&amp;"],""hours"":["&amp;_xlfn.TEXTJOIN(",",TRUE,IF(Fish!S14:AP14="•",COLUMN(Fish!S14:AP14)-19,""))&amp;"],""location"":"""&amp;Fish!$E14&amp;"""},"</f>
        <v>{"name":"butterfly fish","months":[4,5,6,7,8,9],"hours":[0,1,2,3,4,5,6,7,8,9,10,11,12,13,14,15,16,17,18,19,20,21,22,23],"location":"Ocean"},</v>
      </c>
      <c r="C14" s="58" t="str">
        <f>"{""name"":"""&amp;Fossils!$B$22&amp;"""},"</f>
        <v>{"name":"dinosaur track"},</v>
      </c>
      <c r="D14" s="58" t="str">
        <f>"{""name"":"""&amp;Data!F15&amp;"""},"</f>
        <v>{"name":"K.K. Salsa"},</v>
      </c>
      <c r="E14" s="58" t="str">
        <f>"{""name"":"""&amp;Villagers!B14&amp;""",""species"":"""&amp;LOWER(Villagers!C14)&amp;""",""gender"":"""&amp;LEFT(LOWER(Villagers!D14),1)&amp;""",""personality"":"""&amp;LOWER(Villagers!E14)&amp;"""},"</f>
        <v>{"name":"Ankha","species":"cat","gender":"f","personality":"snooty"},</v>
      </c>
    </row>
    <row r="15" spans="1:5" ht="38.25" x14ac:dyDescent="0.2">
      <c r="A15" s="59" t="str">
        <f t="array" ref="A15">"{""name"":"""&amp;Bugs!$B15&amp;""",""months"":["&amp;_xlfn.TEXTJOIN(",",TRUE,IF(Bugs!F15:Q15="•",COLUMN(Bugs!F15:Q15)-5,""))&amp;"],""hours"":["&amp;_xlfn.TEXTJOIN(",",TRUE,IF(Bugs!S15:AP15="•",COLUMN(Bugs!S15:AP15)-19,""))&amp;"]},"</f>
        <v>{"name":"cricket","months":[9,10,11],"hours":[0,1,2,3,4,5,6,7,17,18,19,20,21,22,23]},</v>
      </c>
      <c r="B15" s="59" t="str">
        <f t="array" ref="B15">"{""name"":"""&amp;Fish!$B15&amp;""",""months"":["&amp;_xlfn.TEXTJOIN(",",TRUE,IF(Fish!F15:Q15="•",COLUMN(Fish!F15:Q15)-5,""))&amp;"],""hours"":["&amp;_xlfn.TEXTJOIN(",",TRUE,IF(Fish!S15:AP15="•",COLUMN(Fish!S15:AP15)-19,""))&amp;"],""location"":"""&amp;Fish!$E15&amp;"""},"</f>
        <v>{"name":"carp","months":[1,2,3,4,5,6,7,8,9,10,11,12],"hours":[0,1,2,3,4,5,6,7,8,9,10,11,12,13,14,15,16,17,18,19,20,21,22,23],"location":"Pond"},</v>
      </c>
      <c r="C15" s="58" t="str">
        <f>"{""name"":"""&amp;LOWER(Fossils!$C$23)&amp;""",""parts"":["""&amp;_xlfn.TEXTJOIN(""",""",TRUE,Fossils!$B$23:$B$28)&amp;"""]},"</f>
        <v>{"name":"diplodocus","parts":["diplo chest","diplo neck","diplo pelvis","diplo skull","diplo tail","diplo tail tip"]},</v>
      </c>
      <c r="D15" s="58" t="str">
        <f>"{""name"":"""&amp;Data!F16&amp;"""},"</f>
        <v>{"name":"K.K. Mambo"},</v>
      </c>
      <c r="E15" s="58" t="str">
        <f>"{""name"":"""&amp;Villagers!B15&amp;""",""species"":"""&amp;LOWER(Villagers!C15)&amp;""",""gender"":"""&amp;LEFT(LOWER(Villagers!D15),1)&amp;""",""personality"":"""&amp;LOWER(Villagers!E15)&amp;"""},"</f>
        <v>{"name":"Annalisa","species":"anteater","gender":"f","personality":"normal"},</v>
      </c>
    </row>
    <row r="16" spans="1:5" ht="38.25" x14ac:dyDescent="0.2">
      <c r="A16" s="59" t="str">
        <f t="array" ref="A16">"{""name"":"""&amp;Bugs!$B16&amp;""",""months"":["&amp;_xlfn.TEXTJOIN(",",TRUE,IF(Bugs!F16:Q16="•",COLUMN(Bugs!F16:Q16)-5,""))&amp;"],""hours"":["&amp;_xlfn.TEXTJOIN(",",TRUE,IF(Bugs!S16:AP16="•",COLUMN(Bugs!S16:AP16)-19,""))&amp;"]},"</f>
        <v>{"name":"cyclommatus stag","months":[7,8],"hours":[0,1,2,3,4,5,6,7,17,18,19,20,21,22,23]},</v>
      </c>
      <c r="B16" s="59" t="str">
        <f t="array" ref="B16">"{""name"":"""&amp;Fish!$B16&amp;""",""months"":["&amp;_xlfn.TEXTJOIN(",",TRUE,IF(Fish!F16:Q16="•",COLUMN(Fish!F16:Q16)-5,""))&amp;"],""hours"":["&amp;_xlfn.TEXTJOIN(",",TRUE,IF(Fish!S16:AP16="•",COLUMN(Fish!S16:AP16)-19,""))&amp;"],""location"":"""&amp;Fish!$E16&amp;"""},"</f>
        <v>{"name":"catfish","months":[5,6,7,8,9,10],"hours":[0,1,2,3,4,5,6,7,8,16,17,18,19,20,21,22,23],"location":"Pond"},</v>
      </c>
      <c r="C16" s="58" t="str">
        <f>"{""name"":"""&amp;Fossils!$B$29&amp;"""},"</f>
        <v>{"name":"dunkleosteus"},</v>
      </c>
      <c r="D16" s="58" t="str">
        <f>"{""name"":"""&amp;Data!F17&amp;"""},"</f>
        <v>{"name":"K.K. Reggae"},</v>
      </c>
      <c r="E16" s="58" t="str">
        <f>"{""name"":"""&amp;Villagers!B16&amp;""",""species"":"""&amp;LOWER(Villagers!C16)&amp;""",""gender"":"""&amp;LEFT(LOWER(Villagers!D16),1)&amp;""",""personality"":"""&amp;LOWER(Villagers!E16)&amp;"""},"</f>
        <v>{"name":"Annalise","species":"horse","gender":"f","personality":"snooty"},</v>
      </c>
    </row>
    <row r="17" spans="1:5" ht="25.5" x14ac:dyDescent="0.2">
      <c r="A17" s="59" t="str">
        <f t="array" ref="A17">"{""name"":"""&amp;Bugs!$B17&amp;""",""months"":["&amp;_xlfn.TEXTJOIN(",",TRUE,IF(Bugs!F17:Q17="•",COLUMN(Bugs!F17:Q17)-5,""))&amp;"],""hours"":["&amp;_xlfn.TEXTJOIN(",",TRUE,IF(Bugs!S17:AP17="•",COLUMN(Bugs!S17:AP17)-19,""))&amp;"]},"</f>
        <v>{"name":"damselfly","months":[1,2,11,12],"hours":[0,1,2,3,4,5,6,7,8,9,10,11,12,13,14,15,16,17,18,19,20,21,22,23]},</v>
      </c>
      <c r="B17" s="59" t="str">
        <f t="array" ref="B17">"{""name"":"""&amp;Fish!$B17&amp;""",""months"":["&amp;_xlfn.TEXTJOIN(",",TRUE,IF(Fish!F17:Q17="•",COLUMN(Fish!F17:Q17)-5,""))&amp;"],""hours"":["&amp;_xlfn.TEXTJOIN(",",TRUE,IF(Fish!S17:AP17="•",COLUMN(Fish!S17:AP17)-19,""))&amp;"],""location"":"""&amp;Fish!$E17&amp;"""},"</f>
        <v>{"name":"char","months":[3,4,5,6,9,10,11],"hours":[0,1,2,3,4,5,6,7,8,16,17,18,19,20,21,22,23],"location":"River (Clifftop)"},</v>
      </c>
      <c r="C17" s="58" t="str">
        <f>"{""name"":"""&amp;Fossils!$B$30&amp;"""},"</f>
        <v>{"name":"eusthenopteron"},</v>
      </c>
      <c r="D17" s="58" t="str">
        <f>"{""name"":"""&amp;Data!F18&amp;"""},"</f>
        <v>{"name":"K.K. Ska"},</v>
      </c>
      <c r="E17" s="58" t="str">
        <f>"{""name"":"""&amp;Villagers!B17&amp;""",""species"":"""&amp;LOWER(Villagers!C17)&amp;""",""gender"":"""&amp;LEFT(LOWER(Villagers!D17),1)&amp;""",""personality"":"""&amp;LOWER(Villagers!E17)&amp;"""},"</f>
        <v>{"name":"Antonio","species":"anteater","gender":"m","personality":"jock"},</v>
      </c>
    </row>
    <row r="18" spans="1:5" ht="38.25" x14ac:dyDescent="0.2">
      <c r="A18" s="59" t="str">
        <f t="array" ref="A18">"{""name"":"""&amp;Bugs!$B18&amp;""",""months"":["&amp;_xlfn.TEXTJOIN(",",TRUE,IF(Bugs!F18:Q18="•",COLUMN(Bugs!F18:Q18)-5,""))&amp;"],""hours"":["&amp;_xlfn.TEXTJOIN(",",TRUE,IF(Bugs!S18:AP18="•",COLUMN(Bugs!S18:AP18)-19,""))&amp;"]},"</f>
        <v>{"name":"darner dragonfly","months":[4,5,6,7,8,9,10],"hours":[8,9,10,11,12,13,14,15,16]},</v>
      </c>
      <c r="B18" s="59" t="str">
        <f t="array" ref="B18">"{""name"":"""&amp;Fish!$B18&amp;""",""months"":["&amp;_xlfn.TEXTJOIN(",",TRUE,IF(Fish!F18:Q18="•",COLUMN(Fish!F18:Q18)-5,""))&amp;"],""hours"":["&amp;_xlfn.TEXTJOIN(",",TRUE,IF(Fish!S18:AP18="•",COLUMN(Fish!S18:AP18)-19,""))&amp;"],""location"":"""&amp;Fish!$E18&amp;"""},"</f>
        <v>{"name":"cherry salmon","months":[3,4,5,6,9,10,11],"hours":[0,1,2,3,4,5,6,7,8,16,17,18,19,20,21,22,23],"location":"River (Clifftop)"},</v>
      </c>
      <c r="C18" s="58" t="str">
        <f>"{""name"":"""&amp;LOWER(Fossils!$C$31)&amp;""",""parts"":["""&amp;_xlfn.TEXTJOIN(""",""",TRUE,Fossils!$B$31:$B$33)&amp;"""]},"</f>
        <v>{"name":"iguanodon","parts":["iguanodon skull","iguanodon tail","iguanodon torso"]},</v>
      </c>
      <c r="D18" s="58" t="str">
        <f>"{""name"":"""&amp;Data!F19&amp;"""},"</f>
        <v>{"name":"K.K. Tango"},</v>
      </c>
      <c r="E18" s="58" t="str">
        <f>"{""name"":"""&amp;Villagers!B18&amp;""",""species"":"""&amp;LOWER(Villagers!C18)&amp;""",""gender"":"""&amp;LEFT(LOWER(Villagers!D18),1)&amp;""",""personality"":"""&amp;LOWER(Villagers!E18)&amp;"""},"</f>
        <v>{"name":"Apollo","species":"eagle","gender":"m","personality":"cranky"},</v>
      </c>
    </row>
    <row r="19" spans="1:5" ht="38.25" x14ac:dyDescent="0.2">
      <c r="A19" s="59" t="str">
        <f t="array" ref="A19">"{""name"":"""&amp;Bugs!$B19&amp;""",""months"":["&amp;_xlfn.TEXTJOIN(",",TRUE,IF(Bugs!F19:Q19="•",COLUMN(Bugs!F19:Q19)-5,""))&amp;"],""hours"":["&amp;_xlfn.TEXTJOIN(",",TRUE,IF(Bugs!S19:AP19="•",COLUMN(Bugs!S19:AP19)-19,""))&amp;"]},"</f>
        <v>{"name":"diving beetle","months":[5,6,7,8,9],"hours":[8,9,10,11,12,13,14,15,16,17,18]},</v>
      </c>
      <c r="B19" s="59" t="str">
        <f t="array" ref="B19">"{""name"":"""&amp;Fish!$B19&amp;""",""months"":["&amp;_xlfn.TEXTJOIN(",",TRUE,IF(Fish!F19:Q19="•",COLUMN(Fish!F19:Q19)-5,""))&amp;"],""hours"":["&amp;_xlfn.TEXTJOIN(",",TRUE,IF(Fish!S19:AP19="•",COLUMN(Fish!S19:AP19)-19,""))&amp;"],""location"":"""&amp;Fish!$E19&amp;"""},"</f>
        <v>{"name":"clown fish","months":[4,5,6,7,8,9],"hours":[0,1,2,3,4,5,6,7,8,9,10,11,12,13,14,15,16,17,18,19,20,21,22,23],"location":"Ocean"},</v>
      </c>
      <c r="C19" s="58" t="str">
        <f>"{""name"":"""&amp;Fossils!$B$34&amp;"""},"</f>
        <v>{"name":"juramaia"},</v>
      </c>
      <c r="D19" s="58" t="str">
        <f>"{""name"":"""&amp;Data!F20&amp;"""},"</f>
        <v>{"name":"K.K. Faire"},</v>
      </c>
      <c r="E19" s="58" t="str">
        <f>"{""name"":"""&amp;Villagers!B19&amp;""",""species"":"""&amp;LOWER(Villagers!C19)&amp;""",""gender"":"""&amp;LEFT(LOWER(Villagers!D19),1)&amp;""",""personality"":"""&amp;LOWER(Villagers!E19)&amp;"""},"</f>
        <v>{"name":"Apple","species":"hamster","gender":"f","personality":"peppy"},</v>
      </c>
    </row>
    <row r="20" spans="1:5" ht="38.25" x14ac:dyDescent="0.2">
      <c r="A20" s="59" t="str">
        <f t="array" ref="A20">"{""name"":"""&amp;Bugs!$B20&amp;""",""months"":["&amp;_xlfn.TEXTJOIN(",",TRUE,IF(Bugs!F20:Q20="•",COLUMN(Bugs!F20:Q20)-5,""))&amp;"],""hours"":["&amp;_xlfn.TEXTJOIN(",",TRUE,IF(Bugs!S20:AP20="•",COLUMN(Bugs!S20:AP20)-19,""))&amp;"]},"</f>
        <v>{"name":"drone beetle","months":[6,7,8],"hours":[0,1,2,3,4,5,6,7,8,9,10,11,12,13,14,15,16,17,18,19,20,21,22,23]},</v>
      </c>
      <c r="B20" s="59" t="str">
        <f t="array" ref="B20">"{""name"":"""&amp;Fish!$B20&amp;""",""months"":["&amp;_xlfn.TEXTJOIN(",",TRUE,IF(Fish!F20:Q20="•",COLUMN(Fish!F20:Q20)-5,""))&amp;"],""hours"":["&amp;_xlfn.TEXTJOIN(",",TRUE,IF(Fish!S20:AP20="•",COLUMN(Fish!S20:AP20)-19,""))&amp;"],""location"":"""&amp;Fish!$E20&amp;"""},"</f>
        <v>{"name":"coelacanth","months":[1,2,3,4,5,6,7,8,9,10,11,12],"hours":[0,1,2,3,4,5,6,7,8,9,10,11,12,13,14,15,16,17,18,19,20,21,22,23],"location":"Ocean (Rain)"},</v>
      </c>
      <c r="C20" s="58" t="str">
        <f>"{""name"":"""&amp;LOWER(Fossils!$C$35)&amp;""",""parts"":["""&amp;_xlfn.TEXTJOIN(""",""",TRUE,Fossils!$B$35:$B$36)&amp;"""]},"</f>
        <v>{"name":"mammoth","parts":["mammoth skull","mammoth torso"]},</v>
      </c>
      <c r="D20" s="58" t="str">
        <f>"{""name"":"""&amp;Data!F21&amp;"""},"</f>
        <v>{"name":"Aloha K.K."},</v>
      </c>
      <c r="E20" s="58" t="str">
        <f>"{""name"":"""&amp;Villagers!B20&amp;""",""species"":"""&amp;LOWER(Villagers!C20)&amp;""",""gender"":"""&amp;LEFT(LOWER(Villagers!D20),1)&amp;""",""personality"":"""&amp;LOWER(Villagers!E20)&amp;"""},"</f>
        <v>{"name":"Astrid","species":"kangaroo","gender":"f","personality":"snooty"},</v>
      </c>
    </row>
    <row r="21" spans="1:5" ht="38.25" x14ac:dyDescent="0.2">
      <c r="A21" s="59" t="str">
        <f t="array" ref="A21">"{""name"":"""&amp;Bugs!$B21&amp;""",""months"":["&amp;_xlfn.TEXTJOIN(",",TRUE,IF(Bugs!F21:Q21="•",COLUMN(Bugs!F21:Q21)-5,""))&amp;"],""hours"":["&amp;_xlfn.TEXTJOIN(",",TRUE,IF(Bugs!S21:AP21="•",COLUMN(Bugs!S21:AP21)-19,""))&amp;"]},"</f>
        <v>{"name":"dung beetle","months":[1,2,12],"hours":[0,1,2,3,4,5,6,7,8,9,10,11,12,13,14,15,16,17,18,19,20,21,22,23]},</v>
      </c>
      <c r="B21" s="59" t="str">
        <f t="array" ref="B21">"{""name"":"""&amp;Fish!$B21&amp;""",""months"":["&amp;_xlfn.TEXTJOIN(",",TRUE,IF(Fish!F21:Q21="•",COLUMN(Fish!F21:Q21)-5,""))&amp;"],""hours"":["&amp;_xlfn.TEXTJOIN(",",TRUE,IF(Fish!S21:AP21="•",COLUMN(Fish!S21:AP21)-19,""))&amp;"],""location"":"""&amp;Fish!$E21&amp;"""},"</f>
        <v>{"name":"crawfish","months":[4,5,6,7,8,9],"hours":[0,1,2,3,4,5,6,7,8,9,10,11,12,13,14,15,16,17,18,19,20,21,22,23],"location":"Pond"},</v>
      </c>
      <c r="C21" s="58" t="str">
        <f>"{""name"":"""&amp;LOWER(Fossils!$C$37)&amp;""",""parts"":["""&amp;_xlfn.TEXTJOIN(""",""",TRUE,Fossils!$B$37:$B$39)&amp;"""]},"</f>
        <v>{"name":"megacerops","parts":["megacero skull","megacero tail","megacero torso"]},</v>
      </c>
      <c r="D21" s="58" t="str">
        <f>"{""name"":"""&amp;Data!F22&amp;"""},"</f>
        <v>{"name":"Lucky K.K."},</v>
      </c>
      <c r="E21" s="58" t="str">
        <f>"{""name"":"""&amp;Villagers!B21&amp;""",""species"":"""&amp;LOWER(Villagers!C21)&amp;""",""gender"":"""&amp;LEFT(LOWER(Villagers!D21),1)&amp;""",""personality"":"""&amp;LOWER(Villagers!E21)&amp;"""},"</f>
        <v>{"name":"Audie","species":"wolf","gender":"f","personality":"peppy"},</v>
      </c>
    </row>
    <row r="22" spans="1:5" ht="38.25" x14ac:dyDescent="0.2">
      <c r="A22" s="59" t="str">
        <f t="array" ref="A22">"{""name"":"""&amp;Bugs!$B22&amp;""",""months"":["&amp;_xlfn.TEXTJOIN(",",TRUE,IF(Bugs!F22:Q22="•",COLUMN(Bugs!F22:Q22)-5,""))&amp;"],""hours"":["&amp;_xlfn.TEXTJOIN(",",TRUE,IF(Bugs!S22:AP22="•",COLUMN(Bugs!S22:AP22)-19,""))&amp;"]},"</f>
        <v>{"name":"earth-boring dung beetle","months":[7,8,9],"hours":[0,1,2,3,4,5,6,7,8,9,10,11,12,13,14,15,16,17,18,19,20,21,22,23]},</v>
      </c>
      <c r="B22" s="59" t="str">
        <f t="array" ref="B22">"{""name"":"""&amp;Fish!$B22&amp;""",""months"":["&amp;_xlfn.TEXTJOIN(",",TRUE,IF(Fish!F22:Q22="•",COLUMN(Fish!F22:Q22)-5,""))&amp;"],""hours"":["&amp;_xlfn.TEXTJOIN(",",TRUE,IF(Fish!S22:AP22="•",COLUMN(Fish!S22:AP22)-19,""))&amp;"],""location"":"""&amp;Fish!$E22&amp;"""},"</f>
        <v>{"name":"crucian carp","months":[1,2,3,4,5,6,7,8,9,10,11,12],"hours":[0,1,2,3,4,5,6,7,8,9,10,11,12,13,14,15,16,17,18,19,20,21,22,23],"location":"River"},</v>
      </c>
      <c r="C22" s="58" t="str">
        <f>"{""name"":"""&amp;LOWER(Fossils!$C$40)&amp;""",""parts"":["""&amp;_xlfn.TEXTJOIN(""",""",TRUE,Fossils!$B$40:$B$41)&amp;"""]},"</f>
        <v>{"name":"megaloceros","parts":["left megalo side","right megalo side"]},</v>
      </c>
      <c r="D22" s="58" t="str">
        <f>"{""name"":"""&amp;Data!F23&amp;"""},"</f>
        <v>{"name":"K.K. Condor"},</v>
      </c>
      <c r="E22" s="58" t="str">
        <f>"{""name"":"""&amp;Villagers!B22&amp;""",""species"":"""&amp;LOWER(Villagers!C22)&amp;""",""gender"":"""&amp;LEFT(LOWER(Villagers!D22),1)&amp;""",""personality"":"""&amp;LOWER(Villagers!E22)&amp;"""},"</f>
        <v>{"name":"Aurora","species":"penguin","gender":"f","personality":"normal"},</v>
      </c>
    </row>
    <row r="23" spans="1:5" ht="38.25" x14ac:dyDescent="0.2">
      <c r="A23" s="59" t="str">
        <f t="array" ref="A23">"{""name"":"""&amp;Bugs!$B23&amp;""",""months"":["&amp;_xlfn.TEXTJOIN(",",TRUE,IF(Bugs!F23:Q23="•",COLUMN(Bugs!F23:Q23)-5,""))&amp;"],""hours"":["&amp;_xlfn.TEXTJOIN(",",TRUE,IF(Bugs!S23:AP23="•",COLUMN(Bugs!S23:AP23)-19,""))&amp;"]},"</f>
        <v>{"name":"emperor butterfly","months":[1,2,3,6,7,8,9,12],"hours":[0,1,2,3,4,5,6,7,17,18,19,20,21,22,23]},</v>
      </c>
      <c r="B23" s="59" t="str">
        <f t="array" ref="B23">"{""name"":"""&amp;Fish!$B23&amp;""",""months"":["&amp;_xlfn.TEXTJOIN(",",TRUE,IF(Fish!F23:Q23="•",COLUMN(Fish!F23:Q23)-5,""))&amp;"],""hours"":["&amp;_xlfn.TEXTJOIN(",",TRUE,IF(Fish!S23:AP23="•",COLUMN(Fish!S23:AP23)-19,""))&amp;"],""location"":"""&amp;Fish!$E23&amp;"""},"</f>
        <v>{"name":"dab","months":[1,2,3,4,10,11,12],"hours":[0,1,2,3,4,5,6,7,8,9,10,11,12,13,14,15,16,17,18,19,20,21,22,23],"location":"Ocean"},</v>
      </c>
      <c r="C23" s="58" t="str">
        <f>"{""name"":"""&amp;Fossils!$B$42&amp;"""},"</f>
        <v>{"name":"myllokunmingia"},</v>
      </c>
      <c r="D23" s="58" t="str">
        <f>"{""name"":"""&amp;Data!F24&amp;"""},"</f>
        <v>{"name":"K.K. Steppe"},</v>
      </c>
      <c r="E23" s="58" t="str">
        <f>"{""name"":"""&amp;Villagers!B23&amp;""",""species"":"""&amp;LOWER(Villagers!C23)&amp;""",""gender"":"""&amp;LEFT(LOWER(Villagers!D23),1)&amp;""",""personality"":"""&amp;LOWER(Villagers!E23)&amp;"""},"</f>
        <v>{"name":"Ava","species":"chicken","gender":"f","personality":"normal"},</v>
      </c>
    </row>
    <row r="24" spans="1:5" ht="25.5" x14ac:dyDescent="0.2">
      <c r="A24" s="59" t="str">
        <f t="array" ref="A24">"{""name"":"""&amp;Bugs!$B24&amp;""",""months"":["&amp;_xlfn.TEXTJOIN(",",TRUE,IF(Bugs!F24:Q24="•",COLUMN(Bugs!F24:Q24)-5,""))&amp;"],""hours"":["&amp;_xlfn.TEXTJOIN(",",TRUE,IF(Bugs!S24:AP24="•",COLUMN(Bugs!S24:AP24)-19,""))&amp;"]},"</f>
        <v>{"name":"evening cicada","months":[7,8],"hours":[4,5,6,7,16,17,18]},</v>
      </c>
      <c r="B24" s="59" t="str">
        <f t="array" ref="B24">"{""name"":"""&amp;Fish!$B24&amp;""",""months"":["&amp;_xlfn.TEXTJOIN(",",TRUE,IF(Fish!F24:Q24="•",COLUMN(Fish!F24:Q24)-5,""))&amp;"],""hours"":["&amp;_xlfn.TEXTJOIN(",",TRUE,IF(Fish!S24:AP24="•",COLUMN(Fish!S24:AP24)-19,""))&amp;"],""location"":"""&amp;Fish!$E24&amp;"""},"</f>
        <v>{"name":"dace","months":[1,2,3,4,5,6,7,8,9,10,11,12],"hours":[0,1,2,3,4,5,6,7,8,16,17,18,19,20,21,22,23],"location":"River"},</v>
      </c>
      <c r="C24" s="58" t="str">
        <f>"{""name"":"""&amp;LOWER(Fossils!$C$43)&amp;""",""parts"":["""&amp;_xlfn.TEXTJOIN(""",""",TRUE,Fossils!$B$43:$B$44)&amp;"""]},"</f>
        <v>{"name":"ophthalmosaurus","parts":["ophthalmo skull","ophthalmo torso"]},</v>
      </c>
      <c r="D24" s="58" t="str">
        <f>"{""name"":"""&amp;Data!F25&amp;"""},"</f>
        <v>{"name":"Imperial K.K."},</v>
      </c>
      <c r="E24" s="58" t="str">
        <f>"{""name"":"""&amp;Villagers!B24&amp;""",""species"":"""&amp;LOWER(Villagers!C24)&amp;""",""gender"":"""&amp;LEFT(LOWER(Villagers!D24),1)&amp;""",""personality"":"""&amp;LOWER(Villagers!E24)&amp;"""},"</f>
        <v>{"name":"Avery","species":"eagle","gender":"m","personality":"cranky"},</v>
      </c>
    </row>
    <row r="25" spans="1:5" ht="25.5" x14ac:dyDescent="0.2">
      <c r="A25" s="59" t="str">
        <f t="array" ref="A25">"{""name"":"""&amp;Bugs!$B25&amp;""",""months"":["&amp;_xlfn.TEXTJOIN(",",TRUE,IF(Bugs!F25:Q25="•",COLUMN(Bugs!F25:Q25)-5,""))&amp;"],""hours"":["&amp;_xlfn.TEXTJOIN(",",TRUE,IF(Bugs!S25:AP25="•",COLUMN(Bugs!S25:AP25)-19,""))&amp;"]},"</f>
        <v>{"name":"firefly","months":[6],"hours":[0,1,2,3,19,20,21,22,23]},</v>
      </c>
      <c r="B25" s="59" t="str">
        <f t="array" ref="B25">"{""name"":"""&amp;Fish!$B25&amp;""",""months"":["&amp;_xlfn.TEXTJOIN(",",TRUE,IF(Fish!F25:Q25="•",COLUMN(Fish!F25:Q25)-5,""))&amp;"],""hours"":["&amp;_xlfn.TEXTJOIN(",",TRUE,IF(Fish!S25:AP25="•",COLUMN(Fish!S25:AP25)-19,""))&amp;"],""location"":"""&amp;Fish!$E25&amp;"""},"</f>
        <v>{"name":"dorado","months":[6,7,8,9],"hours":[4,5,6,7,8,9,10,11,12,13,14,15,16,17,18,19,20],"location":"River"},</v>
      </c>
      <c r="C25" s="58" t="str">
        <f>"{""name"":"""&amp;LOWER(Fossils!$C$45)&amp;""",""parts"":["""&amp;_xlfn.TEXTJOIN(""",""",TRUE,Fossils!$B$45:$B$46)&amp;"""]},"</f>
        <v>{"name":"pachycephalosaurus","parts":["pachysaurus skull","pachysaurus tail"]},</v>
      </c>
      <c r="D25" s="58" t="str">
        <f>"{""name"":"""&amp;Data!F26&amp;"""},"</f>
        <v>{"name":"K.K. Casbah"},</v>
      </c>
      <c r="E25" s="58" t="str">
        <f>"{""name"":"""&amp;Villagers!B25&amp;""",""species"":"""&amp;LOWER(Villagers!C25)&amp;""",""gender"":"""&amp;LEFT(LOWER(Villagers!D25),1)&amp;""",""personality"":"""&amp;LOWER(Villagers!E25)&amp;"""},"</f>
        <v>{"name":"Axel","species":"elephant","gender":"m","personality":"jock"},</v>
      </c>
    </row>
    <row r="26" spans="1:5" ht="38.25" x14ac:dyDescent="0.2">
      <c r="A26" s="59" t="str">
        <f t="array" ref="A26">"{""name"":"""&amp;Bugs!$B26&amp;""",""months"":["&amp;_xlfn.TEXTJOIN(",",TRUE,IF(Bugs!F26:Q26="•",COLUMN(Bugs!F26:Q26)-5,""))&amp;"],""hours"":["&amp;_xlfn.TEXTJOIN(",",TRUE,IF(Bugs!S26:AP26="•",COLUMN(Bugs!S26:AP26)-19,""))&amp;"]},"</f>
        <v>{"name":"flea","months":[4,5,6,7,8,9,10,11],"hours":[0,1,2,3,4,5,6,7,8,9,10,11,12,13,14,15,16,17,18,19,20,21,22,23]},</v>
      </c>
      <c r="B26" s="59" t="str">
        <f t="array" ref="B26">"{""name"":"""&amp;Fish!$B26&amp;""",""months"":["&amp;_xlfn.TEXTJOIN(",",TRUE,IF(Fish!F26:Q26="•",COLUMN(Fish!F26:Q26)-5,""))&amp;"],""hours"":["&amp;_xlfn.TEXTJOIN(",",TRUE,IF(Fish!S26:AP26="•",COLUMN(Fish!S26:AP26)-19,""))&amp;"],""location"":"""&amp;Fish!$E26&amp;"""},"</f>
        <v>{"name":"football fish","months":[1,2,3,11,12],"hours":[0,1,2,3,4,5,6,7,8,16,17,18,19,20,21,22,23],"location":"Ocean"},</v>
      </c>
      <c r="C26" s="58" t="str">
        <f>"{""name"":"""&amp;LOWER(Fossils!$C$47)&amp;""",""parts"":["""&amp;_xlfn.TEXTJOIN(""",""",TRUE,Fossils!$B$47:$B$49)&amp;"""]},"</f>
        <v>{"name":"parasaurolophus","parts":["parasaur skull","parasaur tail","parasaur torso"]},</v>
      </c>
      <c r="D26" s="58" t="str">
        <f>"{""name"":"""&amp;Data!F27&amp;"""},"</f>
        <v>{"name":"K.K. Safari"},</v>
      </c>
      <c r="E26" s="58" t="str">
        <f>"{""name"":"""&amp;Villagers!B26&amp;""",""species"":"""&amp;LOWER(Villagers!C26)&amp;""",""gender"":"""&amp;LEFT(LOWER(Villagers!D26),1)&amp;""",""personality"":"""&amp;LOWER(Villagers!E26)&amp;"""},"</f>
        <v>{"name":"Baabara","species":"sheep","gender":"f","personality":"snooty"},</v>
      </c>
    </row>
    <row r="27" spans="1:5" ht="38.25" x14ac:dyDescent="0.2">
      <c r="A27" s="59" t="str">
        <f t="array" ref="A27">"{""name"":"""&amp;Bugs!$B27&amp;""",""months"":["&amp;_xlfn.TEXTJOIN(",",TRUE,IF(Bugs!F27:Q27="•",COLUMN(Bugs!F27:Q27)-5,""))&amp;"],""hours"":["&amp;_xlfn.TEXTJOIN(",",TRUE,IF(Bugs!S27:AP27="•",COLUMN(Bugs!S27:AP27)-19,""))&amp;"]},"</f>
        <v>{"name":"fly","months":[1,2,3,4,5,6,7,8,9,10,11,12],"hours":[0,1,2,3,4,5,6,7,8,9,10,11,12,13,14,15,16,17,18,19,20,21,22,23]},</v>
      </c>
      <c r="B27" s="59" t="str">
        <f t="array" ref="B27">"{""name"":"""&amp;Fish!$B27&amp;""",""months"":["&amp;_xlfn.TEXTJOIN(",",TRUE,IF(Fish!F27:Q27="•",COLUMN(Fish!F27:Q27)-5,""))&amp;"],""hours"":["&amp;_xlfn.TEXTJOIN(",",TRUE,IF(Fish!S27:AP27="•",COLUMN(Fish!S27:AP27)-19,""))&amp;"],""location"":"""&amp;Fish!$E27&amp;"""},"</f>
        <v>{"name":"freshwater goby","months":[1,2,3,4,5,6,7,8,9,10,11,12],"hours":[0,1,2,3,4,5,6,7,8,16,17,18,19,20,21,22,23],"location":"River"},</v>
      </c>
      <c r="C27" s="58" t="str">
        <f>"{""name"":"""&amp;LOWER(Fossils!$C$50)&amp;""",""parts"":["""&amp;_xlfn.TEXTJOIN(""",""",TRUE,Fossils!$B$50:$B$52)&amp;"""]},"</f>
        <v>{"name":"plesiosaurus","parts":["plesio body","plesio skull","plesio tail"]},</v>
      </c>
      <c r="D27" s="58" t="str">
        <f>"{""name"":"""&amp;Data!F28&amp;"""},"</f>
        <v>{"name":"K.K. Folk"},</v>
      </c>
      <c r="E27" s="58" t="str">
        <f>"{""name"":"""&amp;Villagers!B27&amp;""",""species"":"""&amp;LOWER(Villagers!C27)&amp;""",""gender"":"""&amp;LEFT(LOWER(Villagers!D27),1)&amp;""",""personality"":"""&amp;LOWER(Villagers!E27)&amp;"""},"</f>
        <v>{"name":"Bam","species":"deer","gender":"m","personality":"jock"},</v>
      </c>
    </row>
    <row r="28" spans="1:5" ht="38.25" x14ac:dyDescent="0.2">
      <c r="A28" s="59" t="str">
        <f t="array" ref="A28">"{""name"":"""&amp;Bugs!$B28&amp;""",""months"":["&amp;_xlfn.TEXTJOIN(",",TRUE,IF(Bugs!F28:Q28="•",COLUMN(Bugs!F28:Q28)-5,""))&amp;"],""hours"":["&amp;_xlfn.TEXTJOIN(",",TRUE,IF(Bugs!S28:AP28="•",COLUMN(Bugs!S28:AP28)-19,""))&amp;"]},"</f>
        <v>{"name":"giant cicada","months":[7,8],"hours":[8,9,10,11,12,13,14,15,16]},</v>
      </c>
      <c r="B28" s="59" t="str">
        <f t="array" ref="B28">"{""name"":"""&amp;Fish!$B28&amp;""",""months"":["&amp;_xlfn.TEXTJOIN(",",TRUE,IF(Fish!F28:Q28="•",COLUMN(Fish!F28:Q28)-5,""))&amp;"],""hours"":["&amp;_xlfn.TEXTJOIN(",",TRUE,IF(Fish!S28:AP28="•",COLUMN(Fish!S28:AP28)-19,""))&amp;"],""location"":"""&amp;Fish!$E28&amp;"""},"</f>
        <v>{"name":"frog","months":[5,6,7,8],"hours":[0,1,2,3,4,5,6,7,8,9,10,11,12,13,14,15,16,17,18,19,20,21,22,23],"location":"Pond"},</v>
      </c>
      <c r="C28" s="58" t="str">
        <f>"{""name"":"""&amp;LOWER(Fossils!$C$53)&amp;""",""parts"":["""&amp;_xlfn.TEXTJOIN(""",""",TRUE,Fossils!$B$53:$B$55)&amp;"""]},"</f>
        <v>{"name":"pteranodon","parts":["ptera body","left ptera wing","right ptera wing"]},</v>
      </c>
      <c r="D28" s="58" t="str">
        <f>"{""name"":"""&amp;Data!F29&amp;"""},"</f>
        <v>{"name":"K.K. Rock"},</v>
      </c>
      <c r="E28" s="58" t="str">
        <f>"{""name"":"""&amp;Villagers!B28&amp;""",""species"":"""&amp;LOWER(Villagers!C28)&amp;""",""gender"":"""&amp;LEFT(LOWER(Villagers!D28),1)&amp;""",""personality"":"""&amp;LOWER(Villagers!E28)&amp;"""},"</f>
        <v>{"name":"Bangle","species":"tiger","gender":"f","personality":"peppy"},</v>
      </c>
    </row>
    <row r="29" spans="1:5" ht="25.5" x14ac:dyDescent="0.2">
      <c r="A29" s="59" t="str">
        <f t="array" ref="A29">"{""name"":"""&amp;Bugs!$B29&amp;""",""months"":["&amp;_xlfn.TEXTJOIN(",",TRUE,IF(Bugs!F29:Q29="•",COLUMN(Bugs!F29:Q29)-5,""))&amp;"],""hours"":["&amp;_xlfn.TEXTJOIN(",",TRUE,IF(Bugs!S29:AP29="•",COLUMN(Bugs!S29:AP29)-19,""))&amp;"]},"</f>
        <v>{"name":"giant stag","months":[7,8],"hours":[0,1,2,3,4,5,6,7,23]},</v>
      </c>
      <c r="B29" s="59" t="str">
        <f t="array" ref="B29">"{""name"":"""&amp;Fish!$B29&amp;""",""months"":["&amp;_xlfn.TEXTJOIN(",",TRUE,IF(Fish!F29:Q29="•",COLUMN(Fish!F29:Q29)-5,""))&amp;"],""hours"":["&amp;_xlfn.TEXTJOIN(",",TRUE,IF(Fish!S29:AP29="•",COLUMN(Fish!S29:AP29)-19,""))&amp;"],""location"":"""&amp;Fish!$E29&amp;"""},"</f>
        <v>{"name":"gar","months":[6,7,8,9],"hours":[0,1,2,3,4,5,6,7,8,16,17,18,19,20,21,22,23],"location":"Pond"},</v>
      </c>
      <c r="C29" s="58" t="str">
        <f>"{""name"":"""&amp;LOWER(Fossils!$C$56)&amp;""",""parts"":["""&amp;_xlfn.TEXTJOIN(""",""",TRUE,Fossils!$B$56:$B$58)&amp;"""]},"</f>
        <v>{"name":"quetzalcoatlus","parts":["quetzal torso","left quetzal wing","right quetzal wing"]},</v>
      </c>
      <c r="D29" s="58" t="str">
        <f>"{""name"":"""&amp;Data!F30&amp;"""},"</f>
        <v>{"name":"Rockin' K.K."},</v>
      </c>
      <c r="E29" s="58" t="str">
        <f>"{""name"":"""&amp;Villagers!B29&amp;""",""species"":"""&amp;LOWER(Villagers!C29)&amp;""",""gender"":"""&amp;LEFT(LOWER(Villagers!D29),1)&amp;""",""personality"":"""&amp;LOWER(Villagers!E29)&amp;"""},"</f>
        <v>{"name":"Barold","species":"bear cub","gender":"m","personality":"lazy"},</v>
      </c>
    </row>
    <row r="30" spans="1:5" ht="38.25" x14ac:dyDescent="0.2">
      <c r="A30" s="59" t="str">
        <f t="array" ref="A30">"{""name"":"""&amp;Bugs!$B30&amp;""",""months"":["&amp;_xlfn.TEXTJOIN(",",TRUE,IF(Bugs!F30:Q30="•",COLUMN(Bugs!F30:Q30)-5,""))&amp;"],""hours"":["&amp;_xlfn.TEXTJOIN(",",TRUE,IF(Bugs!S30:AP30="•",COLUMN(Bugs!S30:AP30)-19,""))&amp;"]},"</f>
        <v>{"name":"giant water bug","months":[4,5,6,7,8,9],"hours":[0,1,2,3,4,5,6,7,19,20,21,22,23]},</v>
      </c>
      <c r="B30" s="59" t="str">
        <f t="array" ref="B30">"{""name"":"""&amp;Fish!$B30&amp;""",""months"":["&amp;_xlfn.TEXTJOIN(",",TRUE,IF(Fish!F30:Q30="•",COLUMN(Fish!F30:Q30)-5,""))&amp;"],""hours"":["&amp;_xlfn.TEXTJOIN(",",TRUE,IF(Fish!S30:AP30="•",COLUMN(Fish!S30:AP30)-19,""))&amp;"],""location"":"""&amp;Fish!$E30&amp;"""},"</f>
        <v>{"name":"giant snakehead","months":[6,7,8],"hours":[9,10,11,12,13,14,15],"location":"Pond"},</v>
      </c>
      <c r="C30" s="58" t="str">
        <f>"{""name"":"""&amp;LOWER(Fossils!$C$59)&amp;""",""parts"":["""&amp;_xlfn.TEXTJOIN(""",""",TRUE,Fossils!$B$59:$B$60)&amp;"""]},"</f>
        <v>{"name":"sabertooth tiger","parts":["sabertooth skull","sabertooth tail"]},</v>
      </c>
      <c r="D30" s="58" t="str">
        <f>"{""name"":"""&amp;Data!F31&amp;"""},"</f>
        <v>{"name":"K.K. Ragtime"},</v>
      </c>
      <c r="E30" s="58" t="str">
        <f>"{""name"":"""&amp;Villagers!B30&amp;""",""species"":"""&amp;LOWER(Villagers!C30)&amp;""",""gender"":"""&amp;LEFT(LOWER(Villagers!D30),1)&amp;""",""personality"":"""&amp;LOWER(Villagers!E30)&amp;"""},"</f>
        <v>{"name":"Bea","species":"dog","gender":"f","personality":"normal"},</v>
      </c>
    </row>
    <row r="31" spans="1:5" ht="38.25" x14ac:dyDescent="0.2">
      <c r="A31" s="59" t="str">
        <f t="array" ref="A31">"{""name"":"""&amp;Bugs!$B31&amp;""",""months"":["&amp;_xlfn.TEXTJOIN(",",TRUE,IF(Bugs!F31:Q31="•",COLUMN(Bugs!F31:Q31)-5,""))&amp;"],""hours"":["&amp;_xlfn.TEXTJOIN(",",TRUE,IF(Bugs!S31:AP31="•",COLUMN(Bugs!S31:AP31)-19,""))&amp;"]},"</f>
        <v>{"name":"giraffe stag","months":[7,8],"hours":[0,1,2,3,4,5,6,7,17,18,19,20,21,22,23]},</v>
      </c>
      <c r="B31" s="59" t="str">
        <f t="array" ref="B31">"{""name"":"""&amp;Fish!$B31&amp;""",""months"":["&amp;_xlfn.TEXTJOIN(",",TRUE,IF(Fish!F31:Q31="•",COLUMN(Fish!F31:Q31)-5,""))&amp;"],""hours"":["&amp;_xlfn.TEXTJOIN(",",TRUE,IF(Fish!S31:AP31="•",COLUMN(Fish!S31:AP31)-19,""))&amp;"],""location"":"""&amp;Fish!$E31&amp;"""},"</f>
        <v>{"name":"giant trevally","months":[5,6,7,8,9,10],"hours":[0,1,2,3,4,5,6,7,8,9,10,11,12,13,14,15,16,17,18,19,20,21,22,23],"location":"Pier"},</v>
      </c>
      <c r="C31" s="58" t="str">
        <f>"{""name"":"""&amp;Fossils!$B$61&amp;"""},"</f>
        <v>{"name":"shark-tooth pattern"},</v>
      </c>
      <c r="D31" s="58" t="str">
        <f>"{""name"":"""&amp;Data!F32&amp;"""},"</f>
        <v>{"name":"K.K. Gumbo"},</v>
      </c>
      <c r="E31" s="58" t="str">
        <f>"{""name"":"""&amp;Villagers!B31&amp;""",""species"":"""&amp;LOWER(Villagers!C31)&amp;""",""gender"":"""&amp;LEFT(LOWER(Villagers!D31),1)&amp;""",""personality"":"""&amp;LOWER(Villagers!E31)&amp;"""},"</f>
        <v>{"name":"Beardo","species":"bear","gender":"m","personality":"smug"},</v>
      </c>
    </row>
    <row r="32" spans="1:5" ht="38.25" x14ac:dyDescent="0.2">
      <c r="A32" s="59" t="str">
        <f t="array" ref="A32">"{""name"":"""&amp;Bugs!$B32&amp;""",""months"":["&amp;_xlfn.TEXTJOIN(",",TRUE,IF(Bugs!F32:Q32="•",COLUMN(Bugs!F32:Q32)-5,""))&amp;"],""hours"":["&amp;_xlfn.TEXTJOIN(",",TRUE,IF(Bugs!S32:AP32="•",COLUMN(Bugs!S32:AP32)-19,""))&amp;"]},"</f>
        <v>{"name":"golden stag","months":[7,8],"hours":[0,1,2,3,4,5,6,7,17,18,19,20,21,22,23]},</v>
      </c>
      <c r="B32" s="59" t="str">
        <f t="array" ref="B32">"{""name"":"""&amp;Fish!$B32&amp;""",""months"":["&amp;_xlfn.TEXTJOIN(",",TRUE,IF(Fish!F32:Q32="•",COLUMN(Fish!F32:Q32)-5,""))&amp;"],""hours"":["&amp;_xlfn.TEXTJOIN(",",TRUE,IF(Fish!S32:AP32="•",COLUMN(Fish!S32:AP32)-19,""))&amp;"],""location"":"""&amp;Fish!$E32&amp;"""},"</f>
        <v>{"name":"golden trout","months":[3,4,5,9,10,11],"hours":[0,1,2,3,4,5,6,7,8,16,17,18,19,20,21,22,23],"location":"River (Clifftop)"},</v>
      </c>
      <c r="C32" s="58" t="str">
        <f>"{""name"":"""&amp;LOWER(Fossils!$C$62)&amp;""",""parts"":["""&amp;_xlfn.TEXTJOIN(""",""",TRUE,Fossils!$B$62:$B$64)&amp;"""]},"</f>
        <v>{"name":"spinosaurus","parts":["spino skull","spino tail","spino torso"]},</v>
      </c>
      <c r="D32" s="58" t="str">
        <f>"{""name"":"""&amp;Data!F33&amp;"""},"</f>
        <v>{"name":"The K. Funk"},</v>
      </c>
      <c r="E32" s="58" t="str">
        <f>"{""name"":"""&amp;Villagers!B32&amp;""",""species"":"""&amp;LOWER(Villagers!C32)&amp;""",""gender"":"""&amp;LEFT(LOWER(Villagers!D32),1)&amp;""",""personality"":"""&amp;LOWER(Villagers!E32)&amp;"""},"</f>
        <v>{"name":"Beau","species":"deer","gender":"m","personality":"lazy"},</v>
      </c>
    </row>
    <row r="33" spans="1:5" ht="38.25" x14ac:dyDescent="0.2">
      <c r="A33" s="59" t="str">
        <f t="array" ref="A33">"{""name"":"""&amp;Bugs!$B33&amp;""",""months"":["&amp;_xlfn.TEXTJOIN(",",TRUE,IF(Bugs!F33:Q33="•",COLUMN(Bugs!F33:Q33)-5,""))&amp;"],""hours"":["&amp;_xlfn.TEXTJOIN(",",TRUE,IF(Bugs!S33:AP33="•",COLUMN(Bugs!S33:AP33)-19,""))&amp;"]},"</f>
        <v>{"name":"goliath beetle","months":[6,7,8,9],"hours":[0,1,2,3,4,5,6,7,17,18,19,20,21,22,23]},</v>
      </c>
      <c r="B33" s="59" t="str">
        <f t="array" ref="B33">"{""name"":"""&amp;Fish!$B33&amp;""",""months"":["&amp;_xlfn.TEXTJOIN(",",TRUE,IF(Fish!F33:Q33="•",COLUMN(Fish!F33:Q33)-5,""))&amp;"],""hours"":["&amp;_xlfn.TEXTJOIN(",",TRUE,IF(Fish!S33:AP33="•",COLUMN(Fish!S33:AP33)-19,""))&amp;"],""location"":"""&amp;Fish!$E33&amp;"""},"</f>
        <v>{"name":"goldfish","months":[1,2,3,4,5,6,7,8,9,10,11,12],"hours":[0,1,2,3,4,5,6,7,8,9,10,11,12,13,14,15,16,17,18,19,20,21,22,23],"location":"Pond"},</v>
      </c>
      <c r="C33" s="58" t="str">
        <f>"{""name"":"""&amp;LOWER(Fossils!$C$65)&amp;""",""parts"":["""&amp;_xlfn.TEXTJOIN(""",""",TRUE,Fossils!$B$65:$B$67)&amp;"""]},"</f>
        <v>{"name":"stegosaurus","parts":["stego skull","stego tail","stego torso"]},</v>
      </c>
      <c r="D33" s="58" t="str">
        <f>"{""name"":"""&amp;Data!F34&amp;"""},"</f>
        <v>{"name":"K.K. Blues"},</v>
      </c>
      <c r="E33" s="58" t="str">
        <f>"{""name"":"""&amp;Villagers!B33&amp;""",""species"":"""&amp;LOWER(Villagers!C33)&amp;""",""gender"":"""&amp;LEFT(LOWER(Villagers!D33),1)&amp;""",""personality"":"""&amp;LOWER(Villagers!E33)&amp;"""},"</f>
        <v>{"name":"Becky","species":"chicken","gender":"f","personality":"snooty"},</v>
      </c>
    </row>
    <row r="34" spans="1:5" ht="38.25" x14ac:dyDescent="0.2">
      <c r="A34" s="59" t="str">
        <f t="array" ref="A34">"{""name"":"""&amp;Bugs!$B34&amp;""",""months"":["&amp;_xlfn.TEXTJOIN(",",TRUE,IF(Bugs!F34:Q34="•",COLUMN(Bugs!F34:Q34)-5,""))&amp;"],""hours"":["&amp;_xlfn.TEXTJOIN(",",TRUE,IF(Bugs!S34:AP34="•",COLUMN(Bugs!S34:AP34)-19,""))&amp;"]},"</f>
        <v>{"name":"grasshopper","months":[7,8,9],"hours":[8,9,10,11,12,13,14,15,16]},</v>
      </c>
      <c r="B34" s="59" t="str">
        <f t="array" ref="B34">"{""name"":"""&amp;Fish!$B34&amp;""",""months"":["&amp;_xlfn.TEXTJOIN(",",TRUE,IF(Fish!F34:Q34="•",COLUMN(Fish!F34:Q34)-5,""))&amp;"],""hours"":["&amp;_xlfn.TEXTJOIN(",",TRUE,IF(Fish!S34:AP34="•",COLUMN(Fish!S34:AP34)-19,""))&amp;"],""location"":"""&amp;Fish!$E34&amp;"""},"</f>
        <v>{"name":"great white shark","months":[6,7,8,9],"hours":[0,1,2,3,4,5,6,7,8,16,17,18,19,20,21,22,23],"location":"Ocean"},</v>
      </c>
      <c r="C34" s="58" t="str">
        <f>"{""name"":"""&amp;LOWER(Fossils!$C$71)&amp;""",""parts"":["""&amp;_xlfn.TEXTJOIN(""",""",TRUE,Fossils!$B$71:$B$73)&amp;"""]},"</f>
        <v>{"name":"triceratops","parts":["tricera skull","tricera tail","tricera torso"]},</v>
      </c>
      <c r="D34" s="58" t="str">
        <f>"{""name"":"""&amp;Data!F35&amp;"""},"</f>
        <v>{"name":"Soulful K.K."},</v>
      </c>
      <c r="E34" s="58" t="str">
        <f>"{""name"":"""&amp;Villagers!B34&amp;""",""species"":"""&amp;LOWER(Villagers!C34)&amp;""",""gender"":"""&amp;LEFT(LOWER(Villagers!D34),1)&amp;""",""personality"":"""&amp;LOWER(Villagers!E34)&amp;"""},"</f>
        <v>{"name":"Bella","species":"mouse","gender":"f","personality":"peppy"},</v>
      </c>
    </row>
    <row r="35" spans="1:5" ht="38.25" x14ac:dyDescent="0.2">
      <c r="A35" s="59" t="str">
        <f t="array" ref="A35">"{""name"":"""&amp;Bugs!$B35&amp;""",""months"":["&amp;_xlfn.TEXTJOIN(",",TRUE,IF(Bugs!F35:Q35="•",COLUMN(Bugs!F35:Q35)-5,""))&amp;"],""hours"":["&amp;_xlfn.TEXTJOIN(",",TRUE,IF(Bugs!S35:AP35="•",COLUMN(Bugs!S35:AP35)-19,""))&amp;"]},"</f>
        <v>{"name":"great purple emperor","months":[5,6,7,8],"hours":[4,5,6,7,8,9,10,11,12,13,14,15,16,17,18]},</v>
      </c>
      <c r="B35" s="59" t="str">
        <f t="array" ref="B35">"{""name"":"""&amp;Fish!$B35&amp;""",""months"":["&amp;_xlfn.TEXTJOIN(",",TRUE,IF(Fish!F35:Q35="•",COLUMN(Fish!F35:Q35)-5,""))&amp;"],""hours"":["&amp;_xlfn.TEXTJOIN(",",TRUE,IF(Fish!S35:AP35="•",COLUMN(Fish!S35:AP35)-19,""))&amp;"],""location"":"""&amp;Fish!$E35&amp;"""},"</f>
        <v>{"name":"guppy","months":[4,5,6,7,8,9,10,11],"hours":[9,10,11,12,13,14,15],"location":"River"},</v>
      </c>
      <c r="C35" s="58" t="str">
        <f>"{""name"":"""&amp;Fossils!$B$74&amp;"""},"</f>
        <v>{"name":"trilobite"},</v>
      </c>
      <c r="D35" s="58" t="str">
        <f>"{""name"":"""&amp;Data!F36&amp;"""},"</f>
        <v>{"name":"K.K. Soul"},</v>
      </c>
      <c r="E35" s="58" t="str">
        <f>"{""name"":"""&amp;Villagers!B35&amp;""",""species"":"""&amp;LOWER(Villagers!C35)&amp;""",""gender"":"""&amp;LEFT(LOWER(Villagers!D35),1)&amp;""",""personality"":"""&amp;LOWER(Villagers!E35)&amp;"""},"</f>
        <v>{"name":"Benedict","species":"chicken","gender":"m","personality":"lazy"},</v>
      </c>
    </row>
    <row r="36" spans="1:5" ht="38.25" x14ac:dyDescent="0.2">
      <c r="A36" s="59" t="str">
        <f t="array" ref="A36">"{""name"":"""&amp;Bugs!$B36&amp;""",""months"":["&amp;_xlfn.TEXTJOIN(",",TRUE,IF(Bugs!F36:Q36="•",COLUMN(Bugs!F36:Q36)-5,""))&amp;"],""hours"":["&amp;_xlfn.TEXTJOIN(",",TRUE,IF(Bugs!S36:AP36="•",COLUMN(Bugs!S36:AP36)-19,""))&amp;"]},"</f>
        <v>{"name":"hermit crab","months":[1,2,3,4,5,6,7,8,9,10,11,12],"hours":[0,1,2,3,4,5,6,7,19,20,21,22,23]},</v>
      </c>
      <c r="B36" s="59" t="str">
        <f t="array" ref="B36">"{""name"":"""&amp;Fish!$B36&amp;""",""months"":["&amp;_xlfn.TEXTJOIN(",",TRUE,IF(Fish!F36:Q36="•",COLUMN(Fish!F36:Q36)-5,""))&amp;"],""hours"":["&amp;_xlfn.TEXTJOIN(",",TRUE,IF(Fish!S36:AP36="•",COLUMN(Fish!S36:AP36)-19,""))&amp;"],""location"":"""&amp;Fish!$E36&amp;"""},"</f>
        <v>{"name":"hammerhead shark","months":[6,7,8,9],"hours":[0,1,2,3,4,5,6,7,8,16,17,18,19,20,21,22,23],"location":"Ocean"},</v>
      </c>
      <c r="C36" s="58" t="str">
        <f>"{""name"":"""&amp;LOWER(Fossils!$C$68)&amp;""",""parts"":["""&amp;_xlfn.TEXTJOIN(""",""",TRUE,Fossils!$B$68:$B$70)&amp;"""]},"</f>
        <v>{"name":"tyrannosaurus rex","parts":["T. rex skull","T. rex tail","T. rex torso"]},</v>
      </c>
      <c r="D36" s="58" t="str">
        <f>"{""name"":"""&amp;Data!F37&amp;"""},"</f>
        <v>{"name":"K.K. Cruisin'"},</v>
      </c>
      <c r="E36" s="58" t="str">
        <f>"{""name"":"""&amp;Villagers!B36&amp;""",""species"":"""&amp;LOWER(Villagers!C36)&amp;""",""gender"":"""&amp;LEFT(LOWER(Villagers!D36),1)&amp;""",""personality"":"""&amp;LOWER(Villagers!E36)&amp;"""},"</f>
        <v>{"name":"Benjamin","species":"dog","gender":"m","personality":"lazy"},</v>
      </c>
    </row>
    <row r="37" spans="1:5" ht="51" x14ac:dyDescent="0.2">
      <c r="A37" s="59" t="str">
        <f t="array" ref="A37">"{""name"":"""&amp;Bugs!$B37&amp;""",""months"":["&amp;_xlfn.TEXTJOIN(",",TRUE,IF(Bugs!F37:Q37="•",COLUMN(Bugs!F37:Q37)-5,""))&amp;"],""hours"":["&amp;_xlfn.TEXTJOIN(",",TRUE,IF(Bugs!S37:AP37="•",COLUMN(Bugs!S37:AP37)-19,""))&amp;"]},"</f>
        <v>{"name":"honeybee","months":[3,4,5,6,7],"hours":[8,9,10,11,12,13,14,15,16]},</v>
      </c>
      <c r="B37" s="59" t="str">
        <f t="array" ref="B37">"{""name"":"""&amp;Fish!$B37&amp;""",""months"":["&amp;_xlfn.TEXTJOIN(",",TRUE,IF(Fish!F37:Q37="•",COLUMN(Fish!F37:Q37)-5,""))&amp;"],""hours"":["&amp;_xlfn.TEXTJOIN(",",TRUE,IF(Fish!S37:AP37="•",COLUMN(Fish!S37:AP37)-19,""))&amp;"],""location"":"""&amp;Fish!$E37&amp;"""},"</f>
        <v>{"name":"horse mackerel","months":[1,2,3,4,5,6,7,8,9,10,11,12],"hours":[0,1,2,3,4,5,6,7,8,9,10,11,12,13,14,15,16,17,18,19,20,21,22,23],"location":"Ocean"},</v>
      </c>
      <c r="D37" s="58" t="str">
        <f>"{""name"":"""&amp;Data!F38&amp;"""},"</f>
        <v>{"name":"K.K. Love Song"},</v>
      </c>
      <c r="E37" s="58" t="str">
        <f>"{""name"":"""&amp;Villagers!B37&amp;""",""species"":"""&amp;LOWER(Villagers!C37)&amp;""",""gender"":"""&amp;LEFT(LOWER(Villagers!D37),1)&amp;""",""personality"":"""&amp;LOWER(Villagers!E37)&amp;"""},"</f>
        <v>{"name":"Bertha","species":"hippo","gender":"f","personality":"normal"},</v>
      </c>
    </row>
    <row r="38" spans="1:5" ht="38.25" x14ac:dyDescent="0.2">
      <c r="A38" s="59" t="str">
        <f t="array" ref="A38">"{""name"":"""&amp;Bugs!$B38&amp;""",""months"":["&amp;_xlfn.TEXTJOIN(",",TRUE,IF(Bugs!F38:Q38="•",COLUMN(Bugs!F38:Q38)-5,""))&amp;"],""hours"":["&amp;_xlfn.TEXTJOIN(",",TRUE,IF(Bugs!S38:AP38="•",COLUMN(Bugs!S38:AP38)-19,""))&amp;"]},"</f>
        <v>{"name":"horned atlas","months":[7,8],"hours":[0,1,2,3,4,5,6,7,17,18,19,20,21,22,23]},</v>
      </c>
      <c r="B38" s="59" t="str">
        <f t="array" ref="B38">"{""name"":"""&amp;Fish!$B38&amp;""",""months"":["&amp;_xlfn.TEXTJOIN(",",TRUE,IF(Fish!F38:Q38="•",COLUMN(Fish!F38:Q38)-5,""))&amp;"],""hours"":["&amp;_xlfn.TEXTJOIN(",",TRUE,IF(Fish!S38:AP38="•",COLUMN(Fish!S38:AP38)-19,""))&amp;"],""location"":"""&amp;Fish!$E38&amp;"""},"</f>
        <v>{"name":"killifish","months":[4,5,6,7,8],"hours":[0,1,2,3,4,5,6,7,8,9,10,11,12,13,14,15,16,17,18,19,20,21,22,23],"location":"Pond"},</v>
      </c>
      <c r="D38" s="58" t="str">
        <f>"{""name"":"""&amp;Data!F39&amp;"""},"</f>
        <v>{"name":"K.K. D&amp;B"},</v>
      </c>
      <c r="E38" s="58" t="str">
        <f>"{""name"":"""&amp;Villagers!B38&amp;""",""species"":"""&amp;LOWER(Villagers!C38)&amp;""",""gender"":"""&amp;LEFT(LOWER(Villagers!D38),1)&amp;""",""personality"":"""&amp;LOWER(Villagers!E38)&amp;"""},"</f>
        <v>{"name":"Bettina","species":"mouse","gender":"f","personality":"normal"},</v>
      </c>
    </row>
    <row r="39" spans="1:5" ht="38.25" x14ac:dyDescent="0.2">
      <c r="A39" s="59" t="str">
        <f t="array" ref="A39">"{""name"":"""&amp;Bugs!$B39&amp;""",""months"":["&amp;_xlfn.TEXTJOIN(",",TRUE,IF(Bugs!F39:Q39="•",COLUMN(Bugs!F39:Q39)-5,""))&amp;"],""hours"":["&amp;_xlfn.TEXTJOIN(",",TRUE,IF(Bugs!S39:AP39="•",COLUMN(Bugs!S39:AP39)-19,""))&amp;"]},"</f>
        <v>{"name":"horned dynastid","months":[7,8],"hours":[0,1,2,3,4,5,6,7,17,18,19,20,21,22,23]},</v>
      </c>
      <c r="B39" s="59" t="str">
        <f t="array" ref="B39">"{""name"":"""&amp;Fish!$B39&amp;""",""months"":["&amp;_xlfn.TEXTJOIN(",",TRUE,IF(Fish!F39:Q39="•",COLUMN(Fish!F39:Q39)-5,""))&amp;"],""hours"":["&amp;_xlfn.TEXTJOIN(",",TRUE,IF(Fish!S39:AP39="•",COLUMN(Fish!S39:AP39)-19,""))&amp;"],""location"":"""&amp;Fish!$E39&amp;"""},"</f>
        <v>{"name":"king salmon","months":[9],"hours":[0,1,2,3,4,5,6,7,8,9,10,11,12,13,14,15,16,17,18,19,20,21,22,23],"location":"River (Mouth)"},</v>
      </c>
      <c r="D39" s="58" t="str">
        <f>"{""name"":"""&amp;Data!F40&amp;"""},"</f>
        <v>{"name":"K.K. Technopop"},</v>
      </c>
      <c r="E39" s="58" t="str">
        <f>"{""name"":"""&amp;Villagers!B39&amp;""",""species"":"""&amp;LOWER(Villagers!C39)&amp;""",""gender"":"""&amp;LEFT(LOWER(Villagers!D39),1)&amp;""",""personality"":"""&amp;LOWER(Villagers!E39)&amp;"""},"</f>
        <v>{"name":"Bianca","species":"tiger","gender":"f","personality":"peppy"},</v>
      </c>
    </row>
    <row r="40" spans="1:5" ht="38.25" x14ac:dyDescent="0.2">
      <c r="A40" s="59" t="str">
        <f t="array" ref="A40">"{""name"":"""&amp;Bugs!$B40&amp;""",""months"":["&amp;_xlfn.TEXTJOIN(",",TRUE,IF(Bugs!F40:Q40="•",COLUMN(Bugs!F40:Q40)-5,""))&amp;"],""hours"":["&amp;_xlfn.TEXTJOIN(",",TRUE,IF(Bugs!S40:AP40="•",COLUMN(Bugs!S40:AP40)-19,""))&amp;"]},"</f>
        <v>{"name":"horned elephant","months":[7,8],"hours":[0,1,2,3,4,5,6,7,17,18,19,20,21,22,23]},</v>
      </c>
      <c r="B40" s="59" t="str">
        <f t="array" ref="B40">"{""name"":"""&amp;Fish!$B40&amp;""",""months"":["&amp;_xlfn.TEXTJOIN(",",TRUE,IF(Fish!F40:Q40="•",COLUMN(Fish!F40:Q40)-5,""))&amp;"],""hours"":["&amp;_xlfn.TEXTJOIN(",",TRUE,IF(Fish!S40:AP40="•",COLUMN(Fish!S40:AP40)-19,""))&amp;"],""location"":"""&amp;Fish!$E40&amp;"""},"</f>
        <v>{"name":"koi","months":[1,2,3,4,5,6,7,8,9,10,11,12],"hours":[0,1,2,3,4,5,6,7,8,16,17,18,19,20,21,22,23],"location":"Pond"},</v>
      </c>
      <c r="D40" s="58" t="str">
        <f>"{""name"":"""&amp;Data!F41&amp;"""},"</f>
        <v>{"name":"DJ K.K."},</v>
      </c>
      <c r="E40" s="58" t="str">
        <f>"{""name"":"""&amp;Villagers!B40&amp;""",""species"":"""&amp;LOWER(Villagers!C40)&amp;""",""gender"":"""&amp;LEFT(LOWER(Villagers!D40),1)&amp;""",""personality"":"""&amp;LOWER(Villagers!E40)&amp;"""},"</f>
        <v>{"name":"Biff","species":"hippo","gender":"m","personality":"jock"},</v>
      </c>
    </row>
    <row r="41" spans="1:5" ht="38.25" x14ac:dyDescent="0.2">
      <c r="A41" s="59" t="str">
        <f t="array" ref="A41">"{""name"":"""&amp;Bugs!$B41&amp;""",""months"":["&amp;_xlfn.TEXTJOIN(",",TRUE,IF(Bugs!F41:Q41="•",COLUMN(Bugs!F41:Q41)-5,""))&amp;"],""hours"":["&amp;_xlfn.TEXTJOIN(",",TRUE,IF(Bugs!S41:AP41="•",COLUMN(Bugs!S41:AP41)-19,""))&amp;"]},"</f>
        <v>{"name":"horned hercules","months":[7,8],"hours":[0,1,2,3,4,5,6,7,17,18,19,20,21,22,23]},</v>
      </c>
      <c r="B41" s="59" t="str">
        <f t="array" ref="B41">"{""name"":"""&amp;Fish!$B41&amp;""",""months"":["&amp;_xlfn.TEXTJOIN(",",TRUE,IF(Fish!F41:Q41="•",COLUMN(Fish!F41:Q41)-5,""))&amp;"],""hours"":["&amp;_xlfn.TEXTJOIN(",",TRUE,IF(Fish!S41:AP41="•",COLUMN(Fish!S41:AP41)-19,""))&amp;"],""location"":"""&amp;Fish!$E41&amp;"""},"</f>
        <v>{"name":"loach","months":[3,4,5],"hours":[0,1,2,3,4,5,6,7,8,9,10,11,12,13,14,15,16,17,18,19,20,21,22,23],"location":"River"},</v>
      </c>
      <c r="D41" s="58" t="str">
        <f>"{""name"":"""&amp;Data!F42&amp;"""},"</f>
        <v>{"name":"Only Me"},</v>
      </c>
      <c r="E41" s="58" t="str">
        <f>"{""name"":"""&amp;Villagers!B41&amp;""",""species"":"""&amp;LOWER(Villagers!C41)&amp;""",""gender"":"""&amp;LEFT(LOWER(Villagers!D41),1)&amp;""",""personality"":"""&amp;LOWER(Villagers!E41)&amp;"""},"</f>
        <v>{"name":"Big Top","species":"elephant","gender":"m","personality":"lazy"},</v>
      </c>
    </row>
    <row r="42" spans="1:5" ht="38.25" x14ac:dyDescent="0.2">
      <c r="A42" s="59" t="str">
        <f t="array" ref="A42">"{""name"":"""&amp;Bugs!$B42&amp;""",""months"":["&amp;_xlfn.TEXTJOIN(",",TRUE,IF(Bugs!F42:Q42="•",COLUMN(Bugs!F42:Q42)-5,""))&amp;"],""hours"":["&amp;_xlfn.TEXTJOIN(",",TRUE,IF(Bugs!S42:AP42="•",COLUMN(Bugs!S42:AP42)-19,""))&amp;"]},"</f>
        <v>{"name":"jewel beetle","months":[4,5,6,7,8],"hours":[0,1,2,3,4,5,6,7,8,9,10,11,12,13,14,15,16,17,18,19,20,21,22,23]},</v>
      </c>
      <c r="B42" s="59" t="str">
        <f t="array" ref="B42">"{""name"":"""&amp;Fish!$B42&amp;""",""months"":["&amp;_xlfn.TEXTJOIN(",",TRUE,IF(Fish!F42:Q42="•",COLUMN(Fish!F42:Q42)-5,""))&amp;"],""hours"":["&amp;_xlfn.TEXTJOIN(",",TRUE,IF(Fish!S42:AP42="•",COLUMN(Fish!S42:AP42)-19,""))&amp;"],""location"":"""&amp;Fish!$E42&amp;"""},"</f>
        <v>{"name":"mahi-mahi","months":[5,6,7,8,9,10],"hours":[0,1,2,3,4,5,6,7,8,9,10,11,12,13,14,15,16,17,18,19,20,21,22,23],"location":"Pier"},</v>
      </c>
      <c r="D42" s="58" t="str">
        <f>"{""name"":"""&amp;Data!F43&amp;"""},"</f>
        <v>{"name":"K.K. Country"},</v>
      </c>
      <c r="E42" s="58" t="str">
        <f>"{""name"":"""&amp;Villagers!B42&amp;""",""species"":"""&amp;LOWER(Villagers!C42)&amp;""",""gender"":"""&amp;LEFT(LOWER(Villagers!D42),1)&amp;""",""personality"":"""&amp;LOWER(Villagers!E42)&amp;"""},"</f>
        <v>{"name":"Bill","species":"duck","gender":"m","personality":"jock"},</v>
      </c>
    </row>
    <row r="43" spans="1:5" ht="38.25" x14ac:dyDescent="0.2">
      <c r="A43" s="59" t="str">
        <f t="array" ref="A43">"{""name"":"""&amp;Bugs!$B43&amp;""",""months"":["&amp;_xlfn.TEXTJOIN(",",TRUE,IF(Bugs!F43:Q43="•",COLUMN(Bugs!F43:Q43)-5,""))&amp;"],""hours"":["&amp;_xlfn.TEXTJOIN(",",TRUE,IF(Bugs!S43:AP43="•",COLUMN(Bugs!S43:AP43)-19,""))&amp;"]},"</f>
        <v>{"name":"ladybug","months":[3,4,5,6,10],"hours":[8,9,10,11,12,13,14,15,16]},</v>
      </c>
      <c r="B43" s="59" t="str">
        <f t="array" ref="B43">"{""name"":"""&amp;Fish!$B43&amp;""",""months"":["&amp;_xlfn.TEXTJOIN(",",TRUE,IF(Fish!F43:Q43="•",COLUMN(Fish!F43:Q43)-5,""))&amp;"],""hours"":["&amp;_xlfn.TEXTJOIN(",",TRUE,IF(Fish!S43:AP43="•",COLUMN(Fish!S43:AP43)-19,""))&amp;"],""location"":"""&amp;Fish!$E43&amp;"""},"</f>
        <v>{"name":"mitten crab","months":[9,10,11],"hours":[0,1,2,3,4,5,6,7,8,16,17,18,19,20,21,22,23],"location":"River"},</v>
      </c>
      <c r="D43" s="58" t="str">
        <f>"{""name"":"""&amp;Data!F44&amp;"""},"</f>
        <v>{"name":"Surfin' K.K."},</v>
      </c>
      <c r="E43" s="58" t="str">
        <f>"{""name"":"""&amp;Villagers!B43&amp;""",""species"":"""&amp;LOWER(Villagers!C43)&amp;""",""gender"":"""&amp;LEFT(LOWER(Villagers!D43),1)&amp;""",""personality"":"""&amp;LOWER(Villagers!E43)&amp;"""},"</f>
        <v>{"name":"Billy","species":"goat","gender":"m","personality":"jock"},</v>
      </c>
    </row>
    <row r="44" spans="1:5" ht="38.25" x14ac:dyDescent="0.2">
      <c r="A44" s="59" t="str">
        <f t="array" ref="A44">"{""name"":"""&amp;Bugs!$B44&amp;""",""months"":["&amp;_xlfn.TEXTJOIN(",",TRUE,IF(Bugs!F44:Q44="•",COLUMN(Bugs!F44:Q44)-5,""))&amp;"],""hours"":["&amp;_xlfn.TEXTJOIN(",",TRUE,IF(Bugs!S44:AP44="•",COLUMN(Bugs!S44:AP44)-19,""))&amp;"]},"</f>
        <v>{"name":"long locust","months":[4,5,6,7,8,9,10,11],"hours":[8,9,10,11,12,13,14,15,16,17,18]},</v>
      </c>
      <c r="B44" s="59" t="str">
        <f t="array" ref="B44">"{""name"":"""&amp;Fish!$B44&amp;""",""months"":["&amp;_xlfn.TEXTJOIN(",",TRUE,IF(Fish!F44:Q44="•",COLUMN(Fish!F44:Q44)-5,""))&amp;"],""hours"":["&amp;_xlfn.TEXTJOIN(",",TRUE,IF(Fish!S44:AP44="•",COLUMN(Fish!S44:AP44)-19,""))&amp;"],""location"":"""&amp;Fish!$E44&amp;"""},"</f>
        <v>{"name":"moray eel","months":[8,9,10],"hours":[0,1,2,3,4,5,6,7,8,9,10,11,12,13,14,15,16,17,18,19,20,21,22,23],"location":"Ocean"},</v>
      </c>
      <c r="D44" s="58" t="str">
        <f>"{""name"":"""&amp;Data!F45&amp;"""},"</f>
        <v>{"name":"K.K. Ballad"},</v>
      </c>
      <c r="E44" s="58" t="str">
        <f>"{""name"":"""&amp;Villagers!B44&amp;""",""species"":"""&amp;LOWER(Villagers!C44)&amp;""",""gender"":"""&amp;LEFT(LOWER(Villagers!D44),1)&amp;""",""personality"":"""&amp;LOWER(Villagers!E44)&amp;"""},"</f>
        <v>{"name":"Biskit","species":"dog","gender":"m","personality":"lazy"},</v>
      </c>
    </row>
    <row r="45" spans="1:5" ht="38.25" x14ac:dyDescent="0.2">
      <c r="A45" s="59" t="str">
        <f t="array" ref="A45">"{""name"":"""&amp;Bugs!$B45&amp;""",""months"":["&amp;_xlfn.TEXTJOIN(",",TRUE,IF(Bugs!F45:Q45="•",COLUMN(Bugs!F45:Q45)-5,""))&amp;"],""hours"":["&amp;_xlfn.TEXTJOIN(",",TRUE,IF(Bugs!S45:AP45="•",COLUMN(Bugs!S45:AP45)-19,""))&amp;"]},"</f>
        <v>{"name":"Madagascan sunset moth","months":[4,5,6,7,8,9],"hours":[8,9,10,11,12,13,14,15]},</v>
      </c>
      <c r="B45" s="59" t="str">
        <f t="array" ref="B45">"{""name"":"""&amp;Fish!$B45&amp;""",""months"":["&amp;_xlfn.TEXTJOIN(",",TRUE,IF(Fish!F45:Q45="•",COLUMN(Fish!F45:Q45)-5,""))&amp;"],""hours"":["&amp;_xlfn.TEXTJOIN(",",TRUE,IF(Fish!S45:AP45="•",COLUMN(Fish!S45:AP45)-19,""))&amp;"],""location"":"""&amp;Fish!$E45&amp;"""},"</f>
        <v>{"name":"Napoleonfish","months":[7,8],"hours":[4,5,6,7,8,9,10,11,12,13,14,15,16,17,18,19,20],"location":"Ocean"},</v>
      </c>
      <c r="D45" s="58" t="str">
        <f>"{""name"":"""&amp;Data!F46&amp;"""},"</f>
        <v>{"name":"Comrade K.K."},</v>
      </c>
      <c r="E45" s="58" t="str">
        <f>"{""name"":"""&amp;Villagers!B45&amp;""",""species"":"""&amp;LOWER(Villagers!C45)&amp;""",""gender"":"""&amp;LEFT(LOWER(Villagers!D45),1)&amp;""",""personality"":"""&amp;LOWER(Villagers!E45)&amp;"""},"</f>
        <v>{"name":"Bitty","species":"hippo","gender":"f","personality":"snooty"},</v>
      </c>
    </row>
    <row r="46" spans="1:5" ht="38.25" x14ac:dyDescent="0.2">
      <c r="A46" s="59" t="str">
        <f t="array" ref="A46">"{""name"":"""&amp;Bugs!$B46&amp;""",""months"":["&amp;_xlfn.TEXTJOIN(",",TRUE,IF(Bugs!F46:Q46="•",COLUMN(Bugs!F46:Q46)-5,""))&amp;"],""hours"":["&amp;_xlfn.TEXTJOIN(",",TRUE,IF(Bugs!S46:AP46="•",COLUMN(Bugs!S46:AP46)-19,""))&amp;"]},"</f>
        <v>{"name":"man-faced stink bug","months":[3,4,5,6,7,8,9,10],"hours":[0,1,2,3,4,5,6,7,19,20,21,22,23]},</v>
      </c>
      <c r="B46" s="59" t="str">
        <f t="array" ref="B46">"{""name"":"""&amp;Fish!$B46&amp;""",""months"":["&amp;_xlfn.TEXTJOIN(",",TRUE,IF(Fish!F46:Q46="•",COLUMN(Fish!F46:Q46)-5,""))&amp;"],""hours"":["&amp;_xlfn.TEXTJOIN(",",TRUE,IF(Fish!S46:AP46="•",COLUMN(Fish!S46:AP46)-19,""))&amp;"],""location"":"""&amp;Fish!$E46&amp;"""},"</f>
        <v>{"name":"neon tetra","months":[4,5,6,7,8,9,10,11],"hours":[9,10,11,12,13,14,15],"location":"River"},</v>
      </c>
      <c r="D46" s="58" t="str">
        <f>"{""name"":"""&amp;Data!F47&amp;"""},"</f>
        <v>{"name":"K.K. Lament"},</v>
      </c>
      <c r="E46" s="58" t="str">
        <f>"{""name"":"""&amp;Villagers!B46&amp;""",""species"":"""&amp;LOWER(Villagers!C46)&amp;""",""gender"":"""&amp;LEFT(LOWER(Villagers!D46),1)&amp;""",""personality"":"""&amp;LOWER(Villagers!E46)&amp;"""},"</f>
        <v>{"name":"Blaire","species":"squirrel","gender":"f","personality":"snooty"},</v>
      </c>
    </row>
    <row r="47" spans="1:5" ht="38.25" x14ac:dyDescent="0.2">
      <c r="A47" s="59" t="str">
        <f t="array" ref="A47">"{""name"":"""&amp;Bugs!$B47&amp;""",""months"":["&amp;_xlfn.TEXTJOIN(",",TRUE,IF(Bugs!F47:Q47="•",COLUMN(Bugs!F47:Q47)-5,""))&amp;"],""hours"":["&amp;_xlfn.TEXTJOIN(",",TRUE,IF(Bugs!S47:AP47="•",COLUMN(Bugs!S47:AP47)-19,""))&amp;"]},"</f>
        <v>{"name":"mantis","months":[3,4,5,6,7,8,9,10,11],"hours":[8,9,10,11,12,13,14,15,16]},</v>
      </c>
      <c r="B47" s="59" t="str">
        <f t="array" ref="B47">"{""name"":"""&amp;Fish!$B47&amp;""",""months"":["&amp;_xlfn.TEXTJOIN(",",TRUE,IF(Fish!F47:Q47="•",COLUMN(Fish!F47:Q47)-5,""))&amp;"],""hours"":["&amp;_xlfn.TEXTJOIN(",",TRUE,IF(Fish!S47:AP47="•",COLUMN(Fish!S47:AP47)-19,""))&amp;"],""location"":"""&amp;Fish!$E47&amp;"""},"</f>
        <v>{"name":"nibble fish","months":[5,6,7,8,9],"hours":[9,10,11,12,13,14,15],"location":"River"},</v>
      </c>
      <c r="D47" s="58" t="str">
        <f>"{""name"":"""&amp;Data!F48&amp;"""},"</f>
        <v>{"name":"Go K.K. Rider"},</v>
      </c>
      <c r="E47" s="58" t="str">
        <f>"{""name"":"""&amp;Villagers!B47&amp;""",""species"":"""&amp;LOWER(Villagers!C47)&amp;""",""gender"":"""&amp;LEFT(LOWER(Villagers!D47),1)&amp;""",""personality"":"""&amp;LOWER(Villagers!E47)&amp;"""},"</f>
        <v>{"name":"Blanche","species":"ostrich","gender":"f","personality":"snooty"},</v>
      </c>
    </row>
    <row r="48" spans="1:5" ht="38.25" x14ac:dyDescent="0.2">
      <c r="A48" s="59" t="str">
        <f t="array" ref="A48">"{""name"":"""&amp;Bugs!$B48&amp;""",""months"":["&amp;_xlfn.TEXTJOIN(",",TRUE,IF(Bugs!F48:Q48="•",COLUMN(Bugs!F48:Q48)-5,""))&amp;"],""hours"":["&amp;_xlfn.TEXTJOIN(",",TRUE,IF(Bugs!S48:AP48="•",COLUMN(Bugs!S48:AP48)-19,""))&amp;"]},"</f>
        <v>{"name":"migratory locust","months":[8,9,10,11],"hours":[8,9,10,11,12,13,14,15,16,17,18]},</v>
      </c>
      <c r="B48" s="59" t="str">
        <f t="array" ref="B48">"{""name"":"""&amp;Fish!$B48&amp;""",""months"":["&amp;_xlfn.TEXTJOIN(",",TRUE,IF(Fish!F48:Q48="•",COLUMN(Fish!F48:Q48)-5,""))&amp;"],""hours"":["&amp;_xlfn.TEXTJOIN(",",TRUE,IF(Fish!S48:AP48="•",COLUMN(Fish!S48:AP48)-19,""))&amp;"],""location"":"""&amp;Fish!$E48&amp;"""},"</f>
        <v>{"name":"oarfish","months":[1,2,3,4,5,12],"hours":[0,1,2,3,4,5,6,7,8,9,10,11,12,13,14,15,16,17,18,19,20,21,22,23],"location":"Ocean"},</v>
      </c>
      <c r="D48" s="58" t="str">
        <f>"{""name"":"""&amp;Data!F49&amp;"""},"</f>
        <v>{"name":"K.K. Dirge"},</v>
      </c>
      <c r="E48" s="58" t="str">
        <f>"{""name"":"""&amp;Villagers!B48&amp;""",""species"":"""&amp;LOWER(Villagers!C48)&amp;""",""gender"":"""&amp;LEFT(LOWER(Villagers!D48),1)&amp;""",""personality"":"""&amp;LOWER(Villagers!E48)&amp;"""},"</f>
        <v>{"name":"Bluebear","species":"bear cub","gender":"f","personality":"peppy"},</v>
      </c>
    </row>
    <row r="49" spans="1:5" ht="38.25" x14ac:dyDescent="0.2">
      <c r="A49" s="59" t="str">
        <f t="array" ref="A49">"{""name"":"""&amp;Bugs!$B49&amp;""",""months"":["&amp;_xlfn.TEXTJOIN(",",TRUE,IF(Bugs!F49:Q49="•",COLUMN(Bugs!F49:Q49)-5,""))&amp;"],""hours"":["&amp;_xlfn.TEXTJOIN(",",TRUE,IF(Bugs!S49:AP49="•",COLUMN(Bugs!S49:AP49)-19,""))&amp;"]},"</f>
        <v>{"name":"miyama stag","months":[7,8],"hours":[0,1,2,3,4,5,6,7,8,9,10,11,12,13,14,15,16,17,18,19,20,21,22,23]},</v>
      </c>
      <c r="B49" s="59" t="str">
        <f t="array" ref="B49">"{""name"":"""&amp;Fish!$B49&amp;""",""months"":["&amp;_xlfn.TEXTJOIN(",",TRUE,IF(Fish!F49:Q49="•",COLUMN(Fish!F49:Q49)-5,""))&amp;"],""hours"":["&amp;_xlfn.TEXTJOIN(",",TRUE,IF(Fish!S49:AP49="•",COLUMN(Fish!S49:AP49)-19,""))&amp;"],""location"":"""&amp;Fish!$E49&amp;"""},"</f>
        <v>{"name":"ocean sunfish","months":[7,8,9],"hours":[4,5,6,7,8,9,10,11,12,13,14,15,16,17,18,19,20],"location":"Ocean"},</v>
      </c>
      <c r="D49" s="58" t="str">
        <f>"{""name"":"""&amp;Data!F50&amp;"""},"</f>
        <v>{"name":"K.K. Western"},</v>
      </c>
      <c r="E49" s="58" t="str">
        <f>"{""name"":"""&amp;Villagers!B49&amp;""",""species"":"""&amp;LOWER(Villagers!C49)&amp;""",""gender"":"""&amp;LEFT(LOWER(Villagers!D49),1)&amp;""",""personality"":"""&amp;LOWER(Villagers!E49)&amp;"""},"</f>
        <v>{"name":"Bob","species":"cat","gender":"m","personality":"lazy"},</v>
      </c>
    </row>
    <row r="50" spans="1:5" ht="51" x14ac:dyDescent="0.2">
      <c r="A50" s="59" t="str">
        <f t="array" ref="A50">"{""name"":"""&amp;Bugs!$B50&amp;""",""months"":["&amp;_xlfn.TEXTJOIN(",",TRUE,IF(Bugs!F50:Q50="•",COLUMN(Bugs!F50:Q50)-5,""))&amp;"],""hours"":["&amp;_xlfn.TEXTJOIN(",",TRUE,IF(Bugs!S50:AP50="•",COLUMN(Bugs!S50:AP50)-19,""))&amp;"]},"</f>
        <v>{"name":"mole cricket","months":[1,2,3,4,5,11,12],"hours":[0,1,2,3,4,5,6,7,8,9,10,11,12,13,14,15,16,17,18,19,20,21,22,23]},</v>
      </c>
      <c r="B50" s="59" t="str">
        <f t="array" ref="B50">"{""name"":"""&amp;Fish!$B50&amp;""",""months"":["&amp;_xlfn.TEXTJOIN(",",TRUE,IF(Fish!F50:Q50="•",COLUMN(Fish!F50:Q50)-5,""))&amp;"],""hours"":["&amp;_xlfn.TEXTJOIN(",",TRUE,IF(Fish!S50:AP50="•",COLUMN(Fish!S50:AP50)-19,""))&amp;"],""location"":"""&amp;Fish!$E50&amp;"""},"</f>
        <v>{"name":"olive flounder","months":[1,2,3,4,5,6,7,8,9,10,11,12],"hours":[0,1,2,3,4,5,6,7,8,9,10,11,12,13,14,15,16,17,18,19,20,21,22,23],"location":"Ocean"},</v>
      </c>
      <c r="D50" s="58" t="str">
        <f>"{""name"":"""&amp;Data!F51&amp;"""},"</f>
        <v>{"name":"Mr. K.K."},</v>
      </c>
      <c r="E50" s="58" t="str">
        <f>"{""name"":"""&amp;Villagers!B50&amp;""",""species"":"""&amp;LOWER(Villagers!C50)&amp;""",""gender"":"""&amp;LEFT(LOWER(Villagers!D50),1)&amp;""",""personality"":"""&amp;LOWER(Villagers!E50)&amp;"""},"</f>
        <v>{"name":"Bonbon","species":"rabbit","gender":"f","personality":"peppy"},</v>
      </c>
    </row>
    <row r="51" spans="1:5" ht="38.25" x14ac:dyDescent="0.2">
      <c r="A51" s="59" t="str">
        <f t="array" ref="A51">"{""name"":"""&amp;Bugs!$B51&amp;""",""months"":["&amp;_xlfn.TEXTJOIN(",",TRUE,IF(Bugs!F51:Q51="•",COLUMN(Bugs!F51:Q51)-5,""))&amp;"],""hours"":["&amp;_xlfn.TEXTJOIN(",",TRUE,IF(Bugs!S51:AP51="•",COLUMN(Bugs!S51:AP51)-19,""))&amp;"]},"</f>
        <v>{"name":"monarch butterfly","months":[9,10,11],"hours":[4,5,6,7,8,9,10,11,12,13,14,15,16]},</v>
      </c>
      <c r="B51" s="59" t="str">
        <f t="array" ref="B51">"{""name"":"""&amp;Fish!$B51&amp;""",""months"":["&amp;_xlfn.TEXTJOIN(",",TRUE,IF(Fish!F51:Q51="•",COLUMN(Fish!F51:Q51)-5,""))&amp;"],""hours"":["&amp;_xlfn.TEXTJOIN(",",TRUE,IF(Fish!S51:AP51="•",COLUMN(Fish!S51:AP51)-19,""))&amp;"],""location"":"""&amp;Fish!$E51&amp;"""},"</f>
        <v>{"name":"pale chub","months":[1,2,3,4,5,6,7,8,9,10,11,12],"hours":[9,10,11,12,13,14,15],"location":"River"},</v>
      </c>
      <c r="D51" s="58" t="str">
        <f>"{""name"":"""&amp;Data!F52&amp;"""},"</f>
        <v>{"name":"Café K.K."},</v>
      </c>
      <c r="E51" s="58" t="str">
        <f>"{""name"":"""&amp;Villagers!B51&amp;""",""species"":"""&amp;LOWER(Villagers!C51)&amp;""",""gender"":"""&amp;LEFT(LOWER(Villagers!D51),1)&amp;""",""personality"":"""&amp;LOWER(Villagers!E51)&amp;"""},"</f>
        <v>{"name":"Bones","species":"dog","gender":"m","personality":"lazy"},</v>
      </c>
    </row>
    <row r="52" spans="1:5" ht="25.5" x14ac:dyDescent="0.2">
      <c r="A52" s="59" t="str">
        <f t="array" ref="A52">"{""name"":"""&amp;Bugs!$B52&amp;""",""months"":["&amp;_xlfn.TEXTJOIN(",",TRUE,IF(Bugs!F52:Q52="•",COLUMN(Bugs!F52:Q52)-5,""))&amp;"],""hours"":["&amp;_xlfn.TEXTJOIN(",",TRUE,IF(Bugs!S52:AP52="•",COLUMN(Bugs!S52:AP52)-19,""))&amp;"]},"</f>
        <v>{"name":"mosquito","months":[6,7,8,9],"hours":[0,1,2,3,17,18,19,20,21,22,23]},</v>
      </c>
      <c r="B52" s="59" t="str">
        <f t="array" ref="B52">"{""name"":"""&amp;Fish!$B52&amp;""",""months"":["&amp;_xlfn.TEXTJOIN(",",TRUE,IF(Fish!F52:Q52="•",COLUMN(Fish!F52:Q52)-5,""))&amp;"],""hours"":["&amp;_xlfn.TEXTJOIN(",",TRUE,IF(Fish!S52:AP52="•",COLUMN(Fish!S52:AP52)-19,""))&amp;"],""location"":"""&amp;Fish!$E52&amp;"""},"</f>
        <v>{"name":"pike","months":[9,10,11,12],"hours":[0,1,2,3,4,5,6,7,8,9,10,11,12,13,14,15,16,17,18,19,20,21,22,23],"location":"River"},</v>
      </c>
      <c r="D52" s="58" t="str">
        <f>"{""name"":"""&amp;Data!F53&amp;"""},"</f>
        <v>{"name":"K.K. Parade"},</v>
      </c>
      <c r="E52" s="58" t="str">
        <f>"{""name"":"""&amp;Villagers!B52&amp;""",""species"":"""&amp;LOWER(Villagers!C52)&amp;""",""gender"":"""&amp;LEFT(LOWER(Villagers!D52),1)&amp;""",""personality"":"""&amp;LOWER(Villagers!E52)&amp;"""},"</f>
        <v>{"name":"Boomer","species":"penguin","gender":"m","personality":"lazy"},</v>
      </c>
    </row>
    <row r="53" spans="1:5" ht="25.5" x14ac:dyDescent="0.2">
      <c r="A53" s="59" t="str">
        <f t="array" ref="A53">"{""name"":"""&amp;Bugs!$B53&amp;""",""months"":["&amp;_xlfn.TEXTJOIN(",",TRUE,IF(Bugs!F53:Q53="•",COLUMN(Bugs!F53:Q53)-5,""))&amp;"],""hours"":["&amp;_xlfn.TEXTJOIN(",",TRUE,IF(Bugs!S53:AP53="•",COLUMN(Bugs!S53:AP53)-19,""))&amp;"]},"</f>
        <v>{"name":"moth","months":[1,2,3,4,5,6,7,8,9,10,11,12],"hours":[0,1,2,3,19,20,21,22,23]},</v>
      </c>
      <c r="B53" s="59" t="str">
        <f t="array" ref="B53">"{""name"":"""&amp;Fish!$B53&amp;""",""months"":["&amp;_xlfn.TEXTJOIN(",",TRUE,IF(Fish!F53:Q53="•",COLUMN(Fish!F53:Q53)-5,""))&amp;"],""hours"":["&amp;_xlfn.TEXTJOIN(",",TRUE,IF(Fish!S53:AP53="•",COLUMN(Fish!S53:AP53)-19,""))&amp;"],""location"":"""&amp;Fish!$E53&amp;"""},"</f>
        <v>{"name":"piranha","months":[6,7,8,9],"hours":[0,1,2,3,9,10,11,12,13,14,15,21,22,23],"location":"River"},</v>
      </c>
      <c r="D53" s="58" t="str">
        <f>"{""name"":"""&amp;Data!F54&amp;"""},"</f>
        <v>{"name":"K.K. Mariachi"},</v>
      </c>
      <c r="E53" s="58" t="str">
        <f>"{""name"":"""&amp;Villagers!B53&amp;""",""species"":"""&amp;LOWER(Villagers!C53)&amp;""",""gender"":"""&amp;LEFT(LOWER(Villagers!D53),1)&amp;""",""personality"":"""&amp;LOWER(Villagers!E53)&amp;"""},"</f>
        <v>{"name":"Boone","species":"gorilla","gender":"m","personality":"jock"},</v>
      </c>
    </row>
    <row r="54" spans="1:5" ht="38.25" x14ac:dyDescent="0.2">
      <c r="A54" s="59" t="str">
        <f t="array" ref="A54">"{""name"":"""&amp;Bugs!$B54&amp;""",""months"":["&amp;_xlfn.TEXTJOIN(",",TRUE,IF(Bugs!F54:Q54="•",COLUMN(Bugs!F54:Q54)-5,""))&amp;"],""hours"":["&amp;_xlfn.TEXTJOIN(",",TRUE,IF(Bugs!S54:AP54="•",COLUMN(Bugs!S54:AP54)-19,""))&amp;"]},"</f>
        <v>{"name":"orchid mantis","months":[3,4,5,6,7,8,9,10,11],"hours":[8,9,10,11,12,13,14,15,16]},</v>
      </c>
      <c r="B54" s="59" t="str">
        <f t="array" ref="B54">"{""name"":"""&amp;Fish!$B54&amp;""",""months"":["&amp;_xlfn.TEXTJOIN(",",TRUE,IF(Fish!F54:Q54="•",COLUMN(Fish!F54:Q54)-5,""))&amp;"],""hours"":["&amp;_xlfn.TEXTJOIN(",",TRUE,IF(Fish!S54:AP54="•",COLUMN(Fish!S54:AP54)-19,""))&amp;"],""location"":"""&amp;Fish!$E54&amp;"""},"</f>
        <v>{"name":"pond smelt","months":[1,2,12],"hours":[0,1,2,3,4,5,6,7,8,9,10,11,12,13,14,15,16,17,18,19,20,21,22,23],"location":"River"},</v>
      </c>
      <c r="D54" s="58" t="str">
        <f>"{""name"":"""&amp;Data!F55&amp;"""},"</f>
        <v>{"name":"K.K. Song"},</v>
      </c>
      <c r="E54" s="58" t="str">
        <f>"{""name"":"""&amp;Villagers!B54&amp;""",""species"":"""&amp;LOWER(Villagers!C54)&amp;""",""gender"":"""&amp;LEFT(LOWER(Villagers!D54),1)&amp;""",""personality"":"""&amp;LOWER(Villagers!E54)&amp;"""},"</f>
        <v>{"name":"Boots","species":"alligator","gender":"m","personality":"jock"},</v>
      </c>
    </row>
    <row r="55" spans="1:5" ht="38.25" x14ac:dyDescent="0.2">
      <c r="A55" s="59" t="str">
        <f t="array" ref="A55">"{""name"":"""&amp;Bugs!$B55&amp;""",""months"":["&amp;_xlfn.TEXTJOIN(",",TRUE,IF(Bugs!F55:Q55="•",COLUMN(Bugs!F55:Q55)-5,""))&amp;"],""hours"":["&amp;_xlfn.TEXTJOIN(",",TRUE,IF(Bugs!S55:AP55="•",COLUMN(Bugs!S55:AP55)-19,""))&amp;"]},"</f>
        <v>{"name":"paper kite butterfly","months":[1,2,3,4,5,6,7,8,9,10,11,12],"hours":[8,9,10,11,12,13,14,15,16,17,18]},</v>
      </c>
      <c r="B55" s="59" t="str">
        <f t="array" ref="B55">"{""name"":"""&amp;Fish!$B55&amp;""",""months"":["&amp;_xlfn.TEXTJOIN(",",TRUE,IF(Fish!F55:Q55="•",COLUMN(Fish!F55:Q55)-5,""))&amp;"],""hours"":["&amp;_xlfn.TEXTJOIN(",",TRUE,IF(Fish!S55:AP55="•",COLUMN(Fish!S55:AP55)-19,""))&amp;"],""location"":"""&amp;Fish!$E55&amp;"""},"</f>
        <v>{"name":"pop-eyed goldfish","months":[1,2,3,4,5,6,7,8,9,10,11,12],"hours":[9,10,11,12,13,14,15],"location":"Pond"},</v>
      </c>
      <c r="D55" s="58" t="str">
        <f>"{""name"":"""&amp;Data!F56&amp;"""},"</f>
        <v>{"name":"I Love You"},</v>
      </c>
      <c r="E55" s="58" t="str">
        <f>"{""name"":"""&amp;Villagers!B55&amp;""",""species"":"""&amp;LOWER(Villagers!C55)&amp;""",""gender"":"""&amp;LEFT(LOWER(Villagers!D55),1)&amp;""",""personality"":"""&amp;LOWER(Villagers!E55)&amp;"""},"</f>
        <v>{"name":"Boris","species":"pig","gender":"m","personality":"cranky"},</v>
      </c>
    </row>
    <row r="56" spans="1:5" ht="38.25" x14ac:dyDescent="0.2">
      <c r="A56" s="59" t="str">
        <f t="array" ref="A56">"{""name"":"""&amp;Bugs!$B56&amp;""",""months"":["&amp;_xlfn.TEXTJOIN(",",TRUE,IF(Bugs!F56:Q56="•",COLUMN(Bugs!F56:Q56)-5,""))&amp;"],""hours"":["&amp;_xlfn.TEXTJOIN(",",TRUE,IF(Bugs!S56:AP56="•",COLUMN(Bugs!S56:AP56)-19,""))&amp;"]},"</f>
        <v>{"name":"peacock butterfly","months":[3,4,5,6],"hours":[4,5,6,7,8,9,10,11,12,13,14,15,16,17,18]},</v>
      </c>
      <c r="B56" s="59" t="str">
        <f t="array" ref="B56">"{""name"":"""&amp;Fish!$B56&amp;""",""months"":["&amp;_xlfn.TEXTJOIN(",",TRUE,IF(Fish!F56:Q56="•",COLUMN(Fish!F56:Q56)-5,""))&amp;"],""hours"":["&amp;_xlfn.TEXTJOIN(",",TRUE,IF(Fish!S56:AP56="•",COLUMN(Fish!S56:AP56)-19,""))&amp;"],""location"":"""&amp;Fish!$E56&amp;"""},"</f>
        <v>{"name":"puffer fish","months":[7,8,9],"hours":[0,1,2,3,4,5,6,7,8,9,10,11,12,13,14,15,16,17,18,19,20,21,22,23],"location":"Ocean"},</v>
      </c>
      <c r="D56" s="58" t="str">
        <f>"{""name"":"""&amp;Data!F57&amp;"""},"</f>
        <v>{"name":"Two Days Ago"},</v>
      </c>
      <c r="E56" s="58" t="str">
        <f>"{""name"":"""&amp;Villagers!B56&amp;""",""species"":"""&amp;LOWER(Villagers!C56)&amp;""",""gender"":"""&amp;LEFT(LOWER(Villagers!D56),1)&amp;""",""personality"":"""&amp;LOWER(Villagers!E56)&amp;"""},"</f>
        <v>{"name":"Boyd","species":"gorilla","gender":"m","personality":"cranky"},</v>
      </c>
    </row>
    <row r="57" spans="1:5" ht="38.25" x14ac:dyDescent="0.2">
      <c r="A57" s="59" t="str">
        <f t="array" ref="A57">"{""name"":"""&amp;Bugs!$B57&amp;""",""months"":["&amp;_xlfn.TEXTJOIN(",",TRUE,IF(Bugs!F57:Q57="•",COLUMN(Bugs!F57:Q57)-5,""))&amp;"],""hours"":["&amp;_xlfn.TEXTJOIN(",",TRUE,IF(Bugs!S57:AP57="•",COLUMN(Bugs!S57:AP57)-19,""))&amp;"]},"</f>
        <v>{"name":"pill bug","months":[1,2,3,4,5,6,9,10,11,12],"hours":[0,1,2,3,4,5,6,7,8,9,10,11,12,13,14,15,23]},</v>
      </c>
      <c r="B57" s="59" t="str">
        <f t="array" ref="B57">"{""name"":"""&amp;Fish!$B57&amp;""",""months"":["&amp;_xlfn.TEXTJOIN(",",TRUE,IF(Fish!F57:Q57="•",COLUMN(Fish!F57:Q57)-5,""))&amp;"],""hours"":["&amp;_xlfn.TEXTJOIN(",",TRUE,IF(Fish!S57:AP57="•",COLUMN(Fish!S57:AP57)-19,""))&amp;"],""location"":"""&amp;Fish!$E57&amp;"""},"</f>
        <v>{"name":"rainbowfish","months":[5,6,7,8,9,10],"hours":[9,10,11,12,13,14,15],"location":"River"},</v>
      </c>
      <c r="D57" s="58" t="str">
        <f>"{""name"":"""&amp;Data!F58&amp;"""},"</f>
        <v>{"name":"My Place"},</v>
      </c>
      <c r="E57" s="58" t="str">
        <f>"{""name"":"""&amp;Villagers!B57&amp;""",""species"":"""&amp;LOWER(Villagers!C57)&amp;""",""gender"":"""&amp;LEFT(LOWER(Villagers!D57),1)&amp;""",""personality"":"""&amp;LOWER(Villagers!E57)&amp;"""},"</f>
        <v>{"name":"Bree","species":"mouse","gender":"f","personality":"snooty"},</v>
      </c>
    </row>
    <row r="58" spans="1:5" ht="38.25" x14ac:dyDescent="0.2">
      <c r="A58" s="59" t="str">
        <f t="array" ref="A58">"{""name"":"""&amp;Bugs!$B58&amp;""",""months"":["&amp;_xlfn.TEXTJOIN(",",TRUE,IF(Bugs!F58:Q58="•",COLUMN(Bugs!F58:Q58)-5,""))&amp;"],""hours"":["&amp;_xlfn.TEXTJOIN(",",TRUE,IF(Bugs!S58:AP58="•",COLUMN(Bugs!S58:AP58)-19,""))&amp;"]},"</f>
        <v>{"name":"pondskater","months":[5,6,7,8,9],"hours":[8,9,10,11,12,13,14,15,16,17,18]},</v>
      </c>
      <c r="B58" s="59" t="str">
        <f t="array" ref="B58">"{""name"":"""&amp;Fish!$B58&amp;""",""months"":["&amp;_xlfn.TEXTJOIN(",",TRUE,IF(Fish!F58:Q58="•",COLUMN(Fish!F58:Q58)-5,""))&amp;"],""hours"":["&amp;_xlfn.TEXTJOIN(",",TRUE,IF(Fish!S58:AP58="•",COLUMN(Fish!S58:AP58)-19,""))&amp;"],""location"":"""&amp;Fish!$E58&amp;"""},"</f>
        <v>{"name":"ranchu goldfish","months":[1,2,3,4,5,6,7,8,9,10,11,12],"hours":[9,10,11,12,13,14,15],"location":"Pond"},</v>
      </c>
      <c r="D58" s="58" t="str">
        <f>"{""name"":"""&amp;Data!F59&amp;"""},"</f>
        <v>{"name":"Forest Life"},</v>
      </c>
      <c r="E58" s="58" t="str">
        <f>"{""name"":"""&amp;Villagers!B58&amp;""",""species"":"""&amp;LOWER(Villagers!C58)&amp;""",""gender"":"""&amp;LEFT(LOWER(Villagers!D58),1)&amp;""",""personality"":"""&amp;LOWER(Villagers!E58)&amp;"""},"</f>
        <v>{"name":"Broccolo","species":"mouse","gender":"m","personality":"lazy"},</v>
      </c>
    </row>
    <row r="59" spans="1:5" ht="38.25" x14ac:dyDescent="0.2">
      <c r="A59" s="59" t="str">
        <f t="array" ref="A59">"{""name"":"""&amp;Bugs!$B59&amp;""",""months"":["&amp;_xlfn.TEXTJOIN(",",TRUE,IF(Bugs!F59:Q59="•",COLUMN(Bugs!F59:Q59)-5,""))&amp;"],""hours"":["&amp;_xlfn.TEXTJOIN(",",TRUE,IF(Bugs!S59:AP59="•",COLUMN(Bugs!S59:AP59)-19,""))&amp;"]},"</f>
        <v>{"name":"Queen Alexandra's birdwing","months":[5,6,7,8,9],"hours":[8,9,10,11,12,13,14,15]},</v>
      </c>
      <c r="B59" s="59" t="str">
        <f t="array" ref="B59">"{""name"":"""&amp;Fish!$B59&amp;""",""months"":["&amp;_xlfn.TEXTJOIN(",",TRUE,IF(Fish!F59:Q59="•",COLUMN(Fish!F59:Q59)-5,""))&amp;"],""hours"":["&amp;_xlfn.TEXTJOIN(",",TRUE,IF(Fish!S59:AP59="•",COLUMN(Fish!S59:AP59)-19,""))&amp;"],""location"":"""&amp;Fish!$E59&amp;"""},"</f>
        <v>{"name":"ray","months":[8,9,10,11],"hours":[4,5,6,7,8,9,10,11,12,13,14,15,16,17,18,19,20],"location":"Ocean"},</v>
      </c>
      <c r="D59" s="58" t="str">
        <f>"{""name"":"""&amp;Data!F60&amp;"""},"</f>
        <v>{"name":"To the Edge"},</v>
      </c>
      <c r="E59" s="58" t="str">
        <f>"{""name"":"""&amp;Villagers!B59&amp;""",""species"":"""&amp;LOWER(Villagers!C59)&amp;""",""gender"":"""&amp;LEFT(LOWER(Villagers!D59),1)&amp;""",""personality"":"""&amp;LOWER(Villagers!E59)&amp;"""},"</f>
        <v>{"name":"Broffina","species":"chicken","gender":"f","personality":"snooty"},</v>
      </c>
    </row>
    <row r="60" spans="1:5" ht="51" x14ac:dyDescent="0.2">
      <c r="A60" s="59" t="str">
        <f t="array" ref="A60">"{""name"":"""&amp;Bugs!$B60&amp;""",""months"":["&amp;_xlfn.TEXTJOIN(",",TRUE,IF(Bugs!F60:Q60="•",COLUMN(Bugs!F60:Q60)-5,""))&amp;"],""hours"":["&amp;_xlfn.TEXTJOIN(",",TRUE,IF(Bugs!S60:AP60="•",COLUMN(Bugs!S60:AP60)-19,""))&amp;"]},"</f>
        <v>{"name":"rainbow stag","months":[6,7,8,9],"hours":[0,1,2,3,4,5,6,7,19,20,21,22,23]},</v>
      </c>
      <c r="B60" s="59" t="str">
        <f t="array" ref="B60">"{""name"":"""&amp;Fish!$B60&amp;""",""months"":["&amp;_xlfn.TEXTJOIN(",",TRUE,IF(Fish!F60:Q60="•",COLUMN(Fish!F60:Q60)-5,""))&amp;"],""hours"":["&amp;_xlfn.TEXTJOIN(",",TRUE,IF(Fish!S60:AP60="•",COLUMN(Fish!S60:AP60)-19,""))&amp;"],""location"":"""&amp;Fish!$E60&amp;"""},"</f>
        <v>{"name":"red snapper","months":[1,2,3,4,5,6,7,8,9,10,11,12],"hours":[0,1,2,3,4,5,6,7,8,9,10,11,12,13,14,15,16,17,18,19,20,21,22,23],"location":"Ocean"},</v>
      </c>
      <c r="D60" s="58" t="str">
        <f>"{""name"":"""&amp;Data!F61&amp;"""},"</f>
        <v>{"name":"Pondering"},</v>
      </c>
      <c r="E60" s="58" t="str">
        <f>"{""name"":"""&amp;Villagers!B60&amp;""",""species"":"""&amp;LOWER(Villagers!C60)&amp;""",""gender"":"""&amp;LEFT(LOWER(Villagers!D60),1)&amp;""",""personality"":"""&amp;LOWER(Villagers!E60)&amp;"""},"</f>
        <v>{"name":"Bruce","species":"deer","gender":"m","personality":"cranky"},</v>
      </c>
    </row>
    <row r="61" spans="1:5" ht="38.25" x14ac:dyDescent="0.2">
      <c r="A61" s="59" t="str">
        <f t="array" ref="A61">"{""name"":"""&amp;Bugs!$B61&amp;""",""months"":["&amp;_xlfn.TEXTJOIN(",",TRUE,IF(Bugs!F61:Q61="•",COLUMN(Bugs!F61:Q61)-5,""))&amp;"],""hours"":["&amp;_xlfn.TEXTJOIN(",",TRUE,IF(Bugs!S61:AP61="•",COLUMN(Bugs!S61:AP61)-19,""))&amp;"]},"</f>
        <v>{"name":"Rajah Brooke's birdwing","months":[1,2,4,5,6,7,8,9,12],"hours":[8,9,10,11,12,13,14,15,16]},</v>
      </c>
      <c r="B61" s="59" t="str">
        <f t="array" ref="B61">"{""name"":"""&amp;Fish!$B61&amp;""",""months"":["&amp;_xlfn.TEXTJOIN(",",TRUE,IF(Fish!F61:Q61="•",COLUMN(Fish!F61:Q61)-5,""))&amp;"],""hours"":["&amp;_xlfn.TEXTJOIN(",",TRUE,IF(Fish!S61:AP61="•",COLUMN(Fish!S61:AP61)-19,""))&amp;"],""location"":"""&amp;Fish!$E61&amp;"""},"</f>
        <v>{"name":"ribbon eel","months":[6,7,8,9,10],"hours":[0,1,2,3,4,5,6,7,8,9,10,11,12,13,14,15,16,17,18,19,20,21,22,23],"location":"Ocean"},</v>
      </c>
      <c r="D61" s="58" t="str">
        <f>"{""name"":"""&amp;Data!F62&amp;"""},"</f>
        <v>{"name":"K.K. Dixie"},</v>
      </c>
      <c r="E61" s="58" t="str">
        <f>"{""name"":"""&amp;Villagers!B61&amp;""",""species"":"""&amp;LOWER(Villagers!C61)&amp;""",""gender"":"""&amp;LEFT(LOWER(Villagers!D61),1)&amp;""",""personality"":"""&amp;LOWER(Villagers!E61)&amp;"""},"</f>
        <v>{"name":"Bubbles","species":"hippo","gender":"f","personality":"peppy"},</v>
      </c>
    </row>
    <row r="62" spans="1:5" ht="38.25" x14ac:dyDescent="0.2">
      <c r="A62" s="59" t="str">
        <f t="array" ref="A62">"{""name"":"""&amp;Bugs!$B62&amp;""",""months"":["&amp;_xlfn.TEXTJOIN(",",TRUE,IF(Bugs!F62:Q62="•",COLUMN(Bugs!F62:Q62)-5,""))&amp;"],""hours"":["&amp;_xlfn.TEXTJOIN(",",TRUE,IF(Bugs!S62:AP62="•",COLUMN(Bugs!S62:AP62)-19,""))&amp;"]},"</f>
        <v>{"name":"red dragonfly","months":[9,10],"hours":[8,9,10,11,12,13,14,15,16,17,18]},</v>
      </c>
      <c r="B62" s="59" t="str">
        <f t="array" ref="B62">"{""name"":"""&amp;Fish!$B62&amp;""",""months"":["&amp;_xlfn.TEXTJOIN(",",TRUE,IF(Fish!F62:Q62="•",COLUMN(Fish!F62:Q62)-5,""))&amp;"],""hours"":["&amp;_xlfn.TEXTJOIN(",",TRUE,IF(Fish!S62:AP62="•",COLUMN(Fish!S62:AP62)-19,""))&amp;"],""location"":"""&amp;Fish!$E62&amp;"""},"</f>
        <v>{"name":"saddled bichir","months":[6,7,8,9],"hours":[0,1,2,3,21,22,23],"location":"River"},</v>
      </c>
      <c r="D62" s="58" t="str">
        <f>"{""name"":"""&amp;Data!F63&amp;"""},"</f>
        <v>{"name":"K.K. Marathon"},</v>
      </c>
      <c r="E62" s="58" t="str">
        <f>"{""name"":"""&amp;Villagers!B62&amp;""",""species"":"""&amp;LOWER(Villagers!C62)&amp;""",""gender"":"""&amp;LEFT(LOWER(Villagers!D62),1)&amp;""",""personality"":"""&amp;LOWER(Villagers!E62)&amp;"""},"</f>
        <v>{"name":"Buck","species":"horse","gender":"m","personality":"jock"},</v>
      </c>
    </row>
    <row r="63" spans="1:5" ht="38.25" x14ac:dyDescent="0.2">
      <c r="A63" s="59" t="str">
        <f t="array" ref="A63">"{""name"":"""&amp;Bugs!$B63&amp;""",""months"":["&amp;_xlfn.TEXTJOIN(",",TRUE,IF(Bugs!F63:Q63="•",COLUMN(Bugs!F63:Q63)-5,""))&amp;"],""hours"":["&amp;_xlfn.TEXTJOIN(",",TRUE,IF(Bugs!S63:AP63="•",COLUMN(Bugs!S63:AP63)-19,""))&amp;"]},"</f>
        <v>{"name":"rice grasshopper","months":[8,9,10,11],"hours":[8,9,10,11,12,13,14,15,16,17,18]},</v>
      </c>
      <c r="B63" s="59" t="str">
        <f t="array" ref="B63">"{""name"":"""&amp;Fish!$B63&amp;""",""months"":["&amp;_xlfn.TEXTJOIN(",",TRUE,IF(Fish!F63:Q63="•",COLUMN(Fish!F63:Q63)-5,""))&amp;"],""hours"":["&amp;_xlfn.TEXTJOIN(",",TRUE,IF(Fish!S63:AP63="•",COLUMN(Fish!S63:AP63)-19,""))&amp;"],""location"":"""&amp;Fish!$E63&amp;"""},"</f>
        <v>{"name":"salmon","months":[9],"hours":[0,1,2,3,4,5,6,7,8,9,10,11,12,13,14,15,16,17,18,19,20,21,22,23],"location":"River (Mouth)"},</v>
      </c>
      <c r="D63" s="58" t="str">
        <f>"{""name"":"""&amp;Data!F64&amp;"""},"</f>
        <v>{"name":"King K.K."},</v>
      </c>
      <c r="E63" s="58" t="str">
        <f>"{""name"":"""&amp;Villagers!B63&amp;""",""species"":"""&amp;LOWER(Villagers!C63)&amp;""",""gender"":"""&amp;LEFT(LOWER(Villagers!D63),1)&amp;""",""personality"":"""&amp;LOWER(Villagers!E63)&amp;"""},"</f>
        <v>{"name":"Bud","species":"lion","gender":"m","personality":"jock"},</v>
      </c>
    </row>
    <row r="64" spans="1:5" ht="38.25" x14ac:dyDescent="0.2">
      <c r="A64" s="59" t="str">
        <f t="array" ref="A64">"{""name"":"""&amp;Bugs!$B64&amp;""",""months"":["&amp;_xlfn.TEXTJOIN(",",TRUE,IF(Bugs!F64:Q64="•",COLUMN(Bugs!F64:Q64)-5,""))&amp;"],""hours"":["&amp;_xlfn.TEXTJOIN(",",TRUE,IF(Bugs!S64:AP64="•",COLUMN(Bugs!S64:AP64)-19,""))&amp;"]},"</f>
        <v>{"name":"robust cicada","months":[7,8],"hours":[8,9,10,11,12,13,14,15,16]},</v>
      </c>
      <c r="B64" s="59" t="str">
        <f t="array" ref="B64">"{""name"":"""&amp;Fish!$B64&amp;""",""months"":["&amp;_xlfn.TEXTJOIN(",",TRUE,IF(Fish!F64:Q64="•",COLUMN(Fish!F64:Q64)-5,""))&amp;"],""hours"":["&amp;_xlfn.TEXTJOIN(",",TRUE,IF(Fish!S64:AP64="•",COLUMN(Fish!S64:AP64)-19,""))&amp;"],""location"":"""&amp;Fish!$E64&amp;"""},"</f>
        <v>{"name":"saw shark","months":[6,7,8,9],"hours":[0,1,2,3,4,5,6,7,8,16,17,18,19,20,21,22,23],"location":"Ocean"},</v>
      </c>
      <c r="D64" s="58" t="str">
        <f>"{""name"":"""&amp;Data!F65&amp;"""},"</f>
        <v>{"name":"Mountain Song"},</v>
      </c>
      <c r="E64" s="58" t="str">
        <f>"{""name"":"""&amp;Villagers!B64&amp;""",""species"":"""&amp;LOWER(Villagers!C64)&amp;""",""gender"":"""&amp;LEFT(LOWER(Villagers!D64),1)&amp;""",""personality"":"""&amp;LOWER(Villagers!E64)&amp;"""},"</f>
        <v>{"name":"Bunnie","species":"rabbit","gender":"f","personality":"peppy"},</v>
      </c>
    </row>
    <row r="65" spans="1:5" ht="38.25" x14ac:dyDescent="0.2">
      <c r="A65" s="59" t="str">
        <f t="array" ref="A65">"{""name"":"""&amp;Bugs!$B65&amp;""",""months"":["&amp;_xlfn.TEXTJOIN(",",TRUE,IF(Bugs!F65:Q65="•",COLUMN(Bugs!F65:Q65)-5,""))&amp;"],""hours"":["&amp;_xlfn.TEXTJOIN(",",TRUE,IF(Bugs!S65:AP65="•",COLUMN(Bugs!S65:AP65)-19,""))&amp;"]},"</f>
        <v>{"name":"rosalia batesi beetle","months":[5,6,7,8,9],"hours":[0,1,2,3,4,5,6,7,8,9,10,11,12,13,14,15,16,17,18,19,20,21,22,23]},</v>
      </c>
      <c r="B65" s="59" t="str">
        <f t="array" ref="B65">"{""name"":"""&amp;Fish!$B65&amp;""",""months"":["&amp;_xlfn.TEXTJOIN(",",TRUE,IF(Fish!F65:Q65="•",COLUMN(Fish!F65:Q65)-5,""))&amp;"],""hours"":["&amp;_xlfn.TEXTJOIN(",",TRUE,IF(Fish!S65:AP65="•",COLUMN(Fish!S65:AP65)-19,""))&amp;"],""location"":"""&amp;Fish!$E65&amp;"""},"</f>
        <v>{"name":"sea bass","months":[1,2,3,4,5,6,7,8,9,10,11,12],"hours":[0,1,2,3,4,5,6,7,8,9,10,11,12,13,14,15,16,17,18,19,20,21,22,23],"location":"Ocean"},</v>
      </c>
      <c r="D65" s="58" t="str">
        <f>"{""name"":"""&amp;Data!F66&amp;"""},"</f>
        <v>{"name":"Marine Song 2001"},</v>
      </c>
      <c r="E65" s="58" t="str">
        <f>"{""name"":"""&amp;Villagers!B65&amp;""",""species"":"""&amp;LOWER(Villagers!C65)&amp;""",""gender"":"""&amp;LEFT(LOWER(Villagers!D65),1)&amp;""",""personality"":"""&amp;LOWER(Villagers!E65)&amp;"""},"</f>
        <v>{"name":"Butch","species":"dog","gender":"m","personality":"cranky"},</v>
      </c>
    </row>
    <row r="66" spans="1:5" ht="38.25" x14ac:dyDescent="0.2">
      <c r="A66" s="59" t="str">
        <f t="array" ref="A66">"{""name"":"""&amp;Bugs!$B66&amp;""",""months"":["&amp;_xlfn.TEXTJOIN(",",TRUE,IF(Bugs!F66:Q66="•",COLUMN(Bugs!F66:Q66)-5,""))&amp;"],""hours"":["&amp;_xlfn.TEXTJOIN(",",TRUE,IF(Bugs!S66:AP66="•",COLUMN(Bugs!S66:AP66)-19,""))&amp;"]},"</f>
        <v>{"name":"saw stag","months":[7,8],"hours":[0,1,2,3,4,5,6,7,8,9,10,11,12,13,14,15,16,17,18,19,20,21,22,23]},</v>
      </c>
      <c r="B66" s="59" t="str">
        <f t="array" ref="B66">"{""name"":"""&amp;Fish!$B66&amp;""",""months"":["&amp;_xlfn.TEXTJOIN(",",TRUE,IF(Fish!F66:Q66="•",COLUMN(Fish!F66:Q66)-5,""))&amp;"],""hours"":["&amp;_xlfn.TEXTJOIN(",",TRUE,IF(Fish!S66:AP66="•",COLUMN(Fish!S66:AP66)-19,""))&amp;"],""location"":"""&amp;Fish!$E66&amp;"""},"</f>
        <v>{"name":"sea butterfly","months":[1,2,3,12],"hours":[0,1,2,3,4,5,6,7,8,9,10,11,12,13,14,15,16,17,18,19,20,21,22,23],"location":"Ocean"},</v>
      </c>
      <c r="D66" s="58" t="str">
        <f>"{""name"":"""&amp;Data!F67&amp;"""},"</f>
        <v>{"name":"Neapolitan"},</v>
      </c>
      <c r="E66" s="58" t="str">
        <f>"{""name"":"""&amp;Villagers!B66&amp;""",""species"":"""&amp;LOWER(Villagers!C66)&amp;""",""gender"":"""&amp;LEFT(LOWER(Villagers!D66),1)&amp;""",""personality"":"""&amp;LOWER(Villagers!E66)&amp;"""},"</f>
        <v>{"name":"Buzz","species":"eagle","gender":"m","personality":"cranky"},</v>
      </c>
    </row>
    <row r="67" spans="1:5" ht="38.25" x14ac:dyDescent="0.2">
      <c r="A67" s="59" t="str">
        <f t="array" ref="A67">"{""name"":"""&amp;Bugs!$B67&amp;""",""months"":["&amp;_xlfn.TEXTJOIN(",",TRUE,IF(Bugs!F67:Q67="•",COLUMN(Bugs!F67:Q67)-5,""))&amp;"],""hours"":["&amp;_xlfn.TEXTJOIN(",",TRUE,IF(Bugs!S67:AP67="•",COLUMN(Bugs!S67:AP67)-19,""))&amp;"]},"</f>
        <v>{"name":"scarab beetle","months":[7,8],"hours":[0,1,2,3,4,5,6,7,23]},</v>
      </c>
      <c r="B67" s="59" t="str">
        <f t="array" ref="B67">"{""name"":"""&amp;Fish!$B67&amp;""",""months"":["&amp;_xlfn.TEXTJOIN(",",TRUE,IF(Fish!F67:Q67="•",COLUMN(Fish!F67:Q67)-5,""))&amp;"],""hours"":["&amp;_xlfn.TEXTJOIN(",",TRUE,IF(Fish!S67:AP67="•",COLUMN(Fish!S67:AP67)-19,""))&amp;"],""location"":"""&amp;Fish!$E67&amp;"""},"</f>
        <v>{"name":"sea horse","months":[4,5,6,7,8,9,10,11],"hours":[0,1,2,3,4,5,6,7,8,9,10,11,12,13,14,15,16,17,18,19,20,21,22,23],"location":"Ocean"},</v>
      </c>
      <c r="D67" s="58" t="str">
        <f>"{""name"":"""&amp;Data!F68&amp;"""},"</f>
        <v>{"name":"Steep Hill"},</v>
      </c>
      <c r="E67" s="58" t="str">
        <f>"{""name"":"""&amp;Villagers!B67&amp;""",""species"":"""&amp;LOWER(Villagers!C67)&amp;""",""gender"":"""&amp;LEFT(LOWER(Villagers!D67),1)&amp;""",""personality"":"""&amp;LOWER(Villagers!E67)&amp;"""},"</f>
        <v>{"name":"Cally","species":"squirrel","gender":"f","personality":"normal"},</v>
      </c>
    </row>
    <row r="68" spans="1:5" ht="38.25" x14ac:dyDescent="0.2">
      <c r="A68" s="59" t="str">
        <f t="array" ref="A68">"{""name"":"""&amp;Bugs!$B68&amp;""",""months"":["&amp;_xlfn.TEXTJOIN(",",TRUE,IF(Bugs!F68:Q68="•",COLUMN(Bugs!F68:Q68)-5,""))&amp;"],""hours"":["&amp;_xlfn.TEXTJOIN(",",TRUE,IF(Bugs!S68:AP68="•",COLUMN(Bugs!S68:AP68)-19,""))&amp;"]},"</f>
        <v>{"name":"scorpion","months":[5,6,7,8,9,10],"hours":[0,1,2,3,19,20,21,22,23]},</v>
      </c>
      <c r="B68" s="59" t="str">
        <f t="array" ref="B68">"{""name"":"""&amp;Fish!$B68&amp;""",""months"":["&amp;_xlfn.TEXTJOIN(",",TRUE,IF(Fish!F68:Q68="•",COLUMN(Fish!F68:Q68)-5,""))&amp;"],""hours"":["&amp;_xlfn.TEXTJOIN(",",TRUE,IF(Fish!S68:AP68="•",COLUMN(Fish!S68:AP68)-19,""))&amp;"],""location"":"""&amp;Fish!$E68&amp;"""},"</f>
        <v>{"name":"snapping turtle","months":[4,5,6,7,8,9,10],"hours":[0,1,2,3,21,22,23],"location":"River"},</v>
      </c>
      <c r="D68" s="58" t="str">
        <f>"{""name"":"""&amp;Data!F69&amp;"""},"</f>
        <v>{"name":"K.K. Rockabilly"},</v>
      </c>
      <c r="E68" s="58" t="str">
        <f>"{""name"":"""&amp;Villagers!B68&amp;""",""species"":"""&amp;LOWER(Villagers!C68)&amp;""",""gender"":"""&amp;LEFT(LOWER(Villagers!D68),1)&amp;""",""personality"":"""&amp;LOWER(Villagers!E68)&amp;"""},"</f>
        <v>{"name":"Camofrog","species":"frog","gender":"m","personality":"cranky"},</v>
      </c>
    </row>
    <row r="69" spans="1:5" ht="38.25" x14ac:dyDescent="0.2">
      <c r="A69" s="59" t="str">
        <f t="array" ref="A69">"{""name"":"""&amp;Bugs!$B69&amp;""",""months"":["&amp;_xlfn.TEXTJOIN(",",TRUE,IF(Bugs!F69:Q69="•",COLUMN(Bugs!F69:Q69)-5,""))&amp;"],""hours"":["&amp;_xlfn.TEXTJOIN(",",TRUE,IF(Bugs!S69:AP69="•",COLUMN(Bugs!S69:AP69)-19,""))&amp;"]},"</f>
        <v>{"name":"snail","months":[1,2,3,4,5,6,7,8,9,10,11,12],"hours":[0,1,2,3,4,5,6,7,8,9,10,11,12,13,14,15,16,17,18,19,20,21,22,23]},</v>
      </c>
      <c r="B69" s="59" t="str">
        <f t="array" ref="B69">"{""name"":"""&amp;Fish!$B69&amp;""",""months"":["&amp;_xlfn.TEXTJOIN(",",TRUE,IF(Fish!F69:Q69="•",COLUMN(Fish!F69:Q69)-5,""))&amp;"],""hours"":["&amp;_xlfn.TEXTJOIN(",",TRUE,IF(Fish!S69:AP69="•",COLUMN(Fish!S69:AP69)-19,""))&amp;"],""location"":"""&amp;Fish!$E69&amp;"""},"</f>
        <v>{"name":"soft-shelled turtle","months":[8,9],"hours":[0,1,2,3,4,5,6,7,8,16,17,18,19,20,21,22,23],"location":"River"},</v>
      </c>
      <c r="D69" s="58" t="str">
        <f>"{""name"":"""&amp;Data!F70&amp;"""},"</f>
        <v>{"name":"Agent K.K."},</v>
      </c>
      <c r="E69" s="58" t="str">
        <f>"{""name"":"""&amp;Villagers!B69&amp;""",""species"":"""&amp;LOWER(Villagers!C69)&amp;""",""gender"":"""&amp;LEFT(LOWER(Villagers!D69),1)&amp;""",""personality"":"""&amp;LOWER(Villagers!E69)&amp;"""},"</f>
        <v>{"name":"Canberra","species":"koala","gender":"f","personality":"uchi"},</v>
      </c>
    </row>
    <row r="70" spans="1:5" ht="25.5" x14ac:dyDescent="0.2">
      <c r="A70" s="59" t="str">
        <f t="array" ref="A70">"{""name"":"""&amp;Bugs!$B70&amp;""",""months"":["&amp;_xlfn.TEXTJOIN(",",TRUE,IF(Bugs!F70:Q70="•",COLUMN(Bugs!F70:Q70)-5,""))&amp;"],""hours"":["&amp;_xlfn.TEXTJOIN(",",TRUE,IF(Bugs!S70:AP70="•",COLUMN(Bugs!S70:AP70)-19,""))&amp;"]},"</f>
        <v>{"name":"spider","months":[1,2,3,4,5,6,7,8,9,10,11,12],"hours":[0,1,2,3,4,5,6,7,19,20,21,22,23]},</v>
      </c>
      <c r="B70" s="59" t="str">
        <f t="array" ref="B70">"{""name"":"""&amp;Fish!$B70&amp;""",""months"":["&amp;_xlfn.TEXTJOIN(",",TRUE,IF(Fish!F70:Q70="•",COLUMN(Fish!F70:Q70)-5,""))&amp;"],""hours"":["&amp;_xlfn.TEXTJOIN(",",TRUE,IF(Fish!S70:AP70="•",COLUMN(Fish!S70:AP70)-19,""))&amp;"],""location"":"""&amp;Fish!$E70&amp;"""},"</f>
        <v>{"name":"squid","months":[1,2,3,4,5,6,7,8,12],"hours":[0,1,2,3,4,5,6,7,8,9,10,11,12,13,14,15,16,17,18,19,20,21,22,23],"location":"Ocean"},</v>
      </c>
      <c r="D70" s="58" t="str">
        <f>"{""name"":"""&amp;Data!F71&amp;"""},"</f>
        <v>{"name":"K.K. Rally"},</v>
      </c>
      <c r="E70" s="58" t="str">
        <f>"{""name"":"""&amp;Villagers!B70&amp;""",""species"":"""&amp;LOWER(Villagers!C70)&amp;""",""gender"":"""&amp;LEFT(LOWER(Villagers!D70),1)&amp;""",""personality"":"""&amp;LOWER(Villagers!E70)&amp;"""},"</f>
        <v>{"name":"Candi","species":"mouse","gender":"f","personality":"peppy"},</v>
      </c>
    </row>
    <row r="71" spans="1:5" ht="38.25" x14ac:dyDescent="0.2">
      <c r="A71" s="59" t="str">
        <f t="array" ref="A71">"{""name"":"""&amp;Bugs!$B71&amp;""",""months"":["&amp;_xlfn.TEXTJOIN(",",TRUE,IF(Bugs!F71:Q71="•",COLUMN(Bugs!F71:Q71)-5,""))&amp;"],""hours"":["&amp;_xlfn.TEXTJOIN(",",TRUE,IF(Bugs!S71:AP71="•",COLUMN(Bugs!S71:AP71)-19,""))&amp;"]},"</f>
        <v>{"name":"stinkbug","months":[3,4,5,6,7,8,9,10],"hours":[0,1,2,3,4,5,6,7,8,9,10,11,12,13,14,15,16,17,18,19,20,21,22,23]},</v>
      </c>
      <c r="B71" s="59" t="str">
        <f t="array" ref="B71">"{""name"":"""&amp;Fish!$B71&amp;""",""months"":["&amp;_xlfn.TEXTJOIN(",",TRUE,IF(Fish!F71:Q71="•",COLUMN(Fish!F71:Q71)-5,""))&amp;"],""hours"":["&amp;_xlfn.TEXTJOIN(",",TRUE,IF(Fish!S71:AP71="•",COLUMN(Fish!S71:AP71)-19,""))&amp;"],""location"":"""&amp;Fish!$E71&amp;"""},"</f>
        <v>{"name":"stringfish","months":[1,2,3,12],"hours":[0,1,2,3,4,5,6,7,8,16,17,18,19,20,21,22,23],"location":"River (Clifftop)"},</v>
      </c>
      <c r="D71" s="58" t="str">
        <f>"{""name"":"""&amp;Data!F72&amp;"""},"</f>
        <v>{"name":"K.K. Metal"},</v>
      </c>
      <c r="E71" s="58" t="str">
        <f>"{""name"":"""&amp;Villagers!B71&amp;""",""species"":"""&amp;LOWER(Villagers!C71)&amp;""",""gender"":"""&amp;LEFT(LOWER(Villagers!D71),1)&amp;""",""personality"":"""&amp;LOWER(Villagers!E71)&amp;"""},"</f>
        <v>{"name":"Carmen","species":"rabbit","gender":"f","personality":"peppy"},</v>
      </c>
    </row>
    <row r="72" spans="1:5" ht="38.25" x14ac:dyDescent="0.2">
      <c r="A72" s="59" t="str">
        <f t="array" ref="A72">"{""name"":"""&amp;Bugs!$B72&amp;""",""months"":["&amp;_xlfn.TEXTJOIN(",",TRUE,IF(Bugs!F72:Q72="•",COLUMN(Bugs!F72:Q72)-5,""))&amp;"],""hours"":["&amp;_xlfn.TEXTJOIN(",",TRUE,IF(Bugs!S72:AP72="•",COLUMN(Bugs!S72:AP72)-19,""))&amp;"]},"</f>
        <v>{"name":"tarantula","months":[1,2,3,4,11,12],"hours":[0,1,2,3,19,20,21,22,23]},</v>
      </c>
      <c r="B72" s="59" t="str">
        <f t="array" ref="B72">"{""name"":"""&amp;Fish!$B72&amp;""",""months"":["&amp;_xlfn.TEXTJOIN(",",TRUE,IF(Fish!F72:Q72="•",COLUMN(Fish!F72:Q72)-5,""))&amp;"],""hours"":["&amp;_xlfn.TEXTJOIN(",",TRUE,IF(Fish!S72:AP72="•",COLUMN(Fish!S72:AP72)-19,""))&amp;"],""location"":"""&amp;Fish!$E72&amp;"""},"</f>
        <v>{"name":"sturgeon","months":[1,2,3,9,10,11,12],"hours":[0,1,2,3,4,5,6,7,8,9,10,11,12,13,14,15,16,17,18,19,20,21,22,23],"location":"River (Mouth)"},</v>
      </c>
      <c r="D72" s="58" t="str">
        <f>"{""name"":"""&amp;Data!F73&amp;"""},"</f>
        <v>{"name":"Stale Cupcakes"},</v>
      </c>
      <c r="E72" s="58" t="str">
        <f>"{""name"":"""&amp;Villagers!B72&amp;""",""species"":"""&amp;LOWER(Villagers!C72)&amp;""",""gender"":"""&amp;LEFT(LOWER(Villagers!D72),1)&amp;""",""personality"":"""&amp;LOWER(Villagers!E72)&amp;"""},"</f>
        <v>{"name":"Caroline","species":"squirrel","gender":"f","personality":"normal"},</v>
      </c>
    </row>
    <row r="73" spans="1:5" ht="38.25" x14ac:dyDescent="0.2">
      <c r="A73" s="59" t="str">
        <f t="array" ref="A73">"{""name"":"""&amp;Bugs!$B73&amp;""",""months"":["&amp;_xlfn.TEXTJOIN(",",TRUE,IF(Bugs!F73:Q73="•",COLUMN(Bugs!F73:Q73)-5,""))&amp;"],""hours"":["&amp;_xlfn.TEXTJOIN(",",TRUE,IF(Bugs!S73:AP73="•",COLUMN(Bugs!S73:AP73)-19,""))&amp;"]},"</f>
        <v>{"name":"tiger beetle","months":[2,3,4,5,6,7,8,9,10],"hours":[0,1,2,3,4,5,6,7,8,9,10,11,12,13,14,15,16,17,18,19,20,21,22,23]},</v>
      </c>
      <c r="B73" s="59" t="str">
        <f t="array" ref="B73">"{""name"":"""&amp;Fish!$B73&amp;""",""months"":["&amp;_xlfn.TEXTJOIN(",",TRUE,IF(Fish!F73:Q73="•",COLUMN(Fish!F73:Q73)-5,""))&amp;"],""hours"":["&amp;_xlfn.TEXTJOIN(",",TRUE,IF(Fish!S73:AP73="•",COLUMN(Fish!S73:AP73)-19,""))&amp;"],""location"":"""&amp;Fish!$E73&amp;"""},"</f>
        <v>{"name":"suckerfish","months":[6,7,8,9],"hours":[0,1,2,3,4,5,6,7,8,9,10,11,12,13,14,15,16,17,18,19,20,21,22,23],"location":"Ocean"},</v>
      </c>
      <c r="D73" s="58" t="str">
        <f>"{""name"":"""&amp;Data!F74&amp;"""},"</f>
        <v>{"name":"Spring Blossoms"},</v>
      </c>
      <c r="E73" s="58" t="str">
        <f>"{""name"":"""&amp;Villagers!B73&amp;""",""species"":"""&amp;LOWER(Villagers!C73)&amp;""",""gender"":"""&amp;LEFT(LOWER(Villagers!D73),1)&amp;""",""personality"":"""&amp;LOWER(Villagers!E73)&amp;"""},"</f>
        <v>{"name":"Carrie","species":"kangaroo","gender":"f","personality":"normal"},</v>
      </c>
    </row>
    <row r="74" spans="1:5" ht="38.25" x14ac:dyDescent="0.2">
      <c r="A74" s="59" t="str">
        <f t="array" ref="A74">"{""name"":"""&amp;Bugs!$B74&amp;""",""months"":["&amp;_xlfn.TEXTJOIN(",",TRUE,IF(Bugs!F74:Q74="•",COLUMN(Bugs!F74:Q74)-5,""))&amp;"],""hours"":["&amp;_xlfn.TEXTJOIN(",",TRUE,IF(Bugs!S74:AP74="•",COLUMN(Bugs!S74:AP74)-19,""))&amp;"]},"</f>
        <v>{"name":"tiger butterfly","months":[3,4,5,6,7,8,9],"hours":[4,5,6,7,8,9,10,11,12,13,14,15,16,17,18]},</v>
      </c>
      <c r="B74" s="59" t="str">
        <f t="array" ref="B74">"{""name"":"""&amp;Fish!$B74&amp;""",""months"":["&amp;_xlfn.TEXTJOIN(",",TRUE,IF(Fish!F74:Q74="•",COLUMN(Fish!F74:Q74)-5,""))&amp;"],""hours"":["&amp;_xlfn.TEXTJOIN(",",TRUE,IF(Fish!S74:AP74="•",COLUMN(Fish!S74:AP74)-19,""))&amp;"],""location"":"""&amp;Fish!$E74&amp;"""},"</f>
        <v>{"name":"surgeonfish","months":[4,5,6,7,8,9],"hours":[0,1,2,3,4,5,6,7,8,9,10,11,12,13,14,15,16,17,18,19,20,21,22,23],"location":"Ocean"},</v>
      </c>
      <c r="D74" s="58" t="str">
        <f>"{""name"":"""&amp;Data!F75&amp;"""},"</f>
        <v>{"name":"Wandering"},</v>
      </c>
      <c r="E74" s="58" t="str">
        <f>"{""name"":"""&amp;Villagers!B74&amp;""",""species"":"""&amp;LOWER(Villagers!C74)&amp;""",""gender"":"""&amp;LEFT(LOWER(Villagers!D74),1)&amp;""",""personality"":"""&amp;LOWER(Villagers!E74)&amp;"""},"</f>
        <v>{"name":"Cashmere","species":"sheep","gender":"f","personality":"snooty"},</v>
      </c>
    </row>
    <row r="75" spans="1:5" ht="38.25" x14ac:dyDescent="0.2">
      <c r="A75" s="59" t="str">
        <f t="array" ref="A75">"{""name"":"""&amp;Bugs!$B75&amp;""",""months"":["&amp;_xlfn.TEXTJOIN(",",TRUE,IF(Bugs!F75:Q75="•",COLUMN(Bugs!F75:Q75)-5,""))&amp;"],""hours"":["&amp;_xlfn.TEXTJOIN(",",TRUE,IF(Bugs!S75:AP75="•",COLUMN(Bugs!S75:AP75)-19,""))&amp;"]},"</f>
        <v>{"name":"violin beetle","months":[5,6,9,10,11],"hours":[0,1,2,3,4,5,6,7,8,9,10,11,12,13,14,15,16,17,18,19,20,21,22,23]},</v>
      </c>
      <c r="B75" s="59" t="str">
        <f t="array" ref="B75">"{""name"":"""&amp;Fish!$B75&amp;""",""months"":["&amp;_xlfn.TEXTJOIN(",",TRUE,IF(Fish!F75:Q75="•",COLUMN(Fish!F75:Q75)-5,""))&amp;"],""hours"":["&amp;_xlfn.TEXTJOIN(",",TRUE,IF(Fish!S75:AP75="•",COLUMN(Fish!S75:AP75)-19,""))&amp;"],""location"":"""&amp;Fish!$E75&amp;"""},"</f>
        <v>{"name":"sweetfish","months":[7,8,9],"hours":[0,1,2,3,4,5,6,7,8,9,10,11,12,13,14,15,16,17,18,19,20,21,22,23],"location":"River"},</v>
      </c>
      <c r="D75" s="58" t="str">
        <f>"{""name"":"""&amp;Data!F76&amp;"""},"</f>
        <v>{"name":"K.K. House"},</v>
      </c>
      <c r="E75" s="58" t="str">
        <f>"{""name"":"""&amp;Villagers!B75&amp;""",""species"":"""&amp;LOWER(Villagers!C75)&amp;""",""gender"":"""&amp;LEFT(LOWER(Villagers!D75),1)&amp;""",""personality"":"""&amp;LOWER(Villagers!E75)&amp;"""},"</f>
        <v>{"name":"Celia","species":"eagle","gender":"f","personality":"normal"},</v>
      </c>
    </row>
    <row r="76" spans="1:5" ht="38.25" x14ac:dyDescent="0.2">
      <c r="A76" s="59" t="str">
        <f t="array" ref="A76">"{""name"":"""&amp;Bugs!$B76&amp;""",""months"":["&amp;_xlfn.TEXTJOIN(",",TRUE,IF(Bugs!F76:Q76="•",COLUMN(Bugs!F76:Q76)-5,""))&amp;"],""hours"":["&amp;_xlfn.TEXTJOIN(",",TRUE,IF(Bugs!S76:AP76="•",COLUMN(Bugs!S76:AP76)-19,""))&amp;"]},"</f>
        <v>{"name":"walker cicada","months":[8,9],"hours":[8,9,10,11,12,13,14,15,16]},</v>
      </c>
      <c r="B76" s="59" t="str">
        <f t="array" ref="B76">"{""name"":"""&amp;Fish!$B76&amp;""",""months"":["&amp;_xlfn.TEXTJOIN(",",TRUE,IF(Fish!F76:Q76="•",COLUMN(Fish!F76:Q76)-5,""))&amp;"],""hours"":["&amp;_xlfn.TEXTJOIN(",",TRUE,IF(Fish!S76:AP76="•",COLUMN(Fish!S76:AP76)-19,""))&amp;"],""location"":"""&amp;Fish!$E76&amp;"""},"</f>
        <v>{"name":"tadpole","months":[3,4,5,6,7],"hours":[0,1,2,3,4,5,6,7,8,9,10,11,12,13,14,15,16,17,18,19,20,21,22,23],"location":"Pond"},</v>
      </c>
      <c r="D76" s="58" t="str">
        <f>"{""name"":"""&amp;Data!F77&amp;"""},"</f>
        <v>{"name":"K.K. Sonata"},</v>
      </c>
      <c r="E76" s="58" t="str">
        <f>"{""name"":"""&amp;Villagers!B76&amp;""",""species"":"""&amp;LOWER(Villagers!C76)&amp;""",""gender"":"""&amp;LEFT(LOWER(Villagers!D76),1)&amp;""",""personality"":"""&amp;LOWER(Villagers!E76)&amp;"""},"</f>
        <v>{"name":"Cesar","species":"gorilla","gender":"m","personality":"cranky"},</v>
      </c>
    </row>
    <row r="77" spans="1:5" ht="38.25" x14ac:dyDescent="0.2">
      <c r="A77" s="59" t="str">
        <f t="array" ref="A77">"{""name"":"""&amp;Bugs!$B77&amp;""",""months"":["&amp;_xlfn.TEXTJOIN(",",TRUE,IF(Bugs!F77:Q77="•",COLUMN(Bugs!F77:Q77)-5,""))&amp;"],""hours"":["&amp;_xlfn.TEXTJOIN(",",TRUE,IF(Bugs!S77:AP77="•",COLUMN(Bugs!S77:AP77)-19,""))&amp;"]},"</f>
        <v>{"name":"walking leaf","months":[7,8,9],"hours":[0,1,2,3,4,5,6,7,8,9,10,11,12,13,14,15,16,17,18,19,20,21,22,23]},</v>
      </c>
      <c r="B77" s="59" t="str">
        <f t="array" ref="B77">"{""name"":"""&amp;Fish!$B77&amp;""",""months"":["&amp;_xlfn.TEXTJOIN(",",TRUE,IF(Fish!F77:Q77="•",COLUMN(Fish!F77:Q77)-5,""))&amp;"],""hours"":["&amp;_xlfn.TEXTJOIN(",",TRUE,IF(Fish!S77:AP77="•",COLUMN(Fish!S77:AP77)-19,""))&amp;"],""location"":"""&amp;Fish!$E77&amp;"""},"</f>
        <v>{"name":"tilapia","months":[6,7,8,9,10],"hours":[0,1,2,3,4,5,6,7,8,9,10,11,12,13,14,15,16,17,18,19,20,21,22,23],"location":"River"},</v>
      </c>
      <c r="D77" s="58" t="str">
        <f>"{""name"":"""&amp;Data!F78&amp;"""},"</f>
        <v>{"name":"Hypno K.K."},</v>
      </c>
      <c r="E77" s="58" t="str">
        <f>"{""name"":"""&amp;Villagers!B77&amp;""",""species"":"""&amp;LOWER(Villagers!C77)&amp;""",""gender"":"""&amp;LEFT(LOWER(Villagers!D77),1)&amp;""",""personality"":"""&amp;LOWER(Villagers!E77)&amp;"""},"</f>
        <v>{"name":"Chadder","species":"mouse","gender":"m","personality":"smug"},</v>
      </c>
    </row>
    <row r="78" spans="1:5" ht="25.5" x14ac:dyDescent="0.2">
      <c r="A78" s="59" t="str">
        <f t="array" ref="A78">"{""name"":"""&amp;Bugs!$B78&amp;""",""months"":["&amp;_xlfn.TEXTJOIN(",",TRUE,IF(Bugs!F78:Q78="•",COLUMN(Bugs!F78:Q78)-5,""))&amp;"],""hours"":["&amp;_xlfn.TEXTJOIN(",",TRUE,IF(Bugs!S78:AP78="•",COLUMN(Bugs!S78:AP78)-19,""))&amp;"]},"</f>
        <v>{"name":"walking stick","months":[7,8,9,10,11],"hours":[4,5,6,7,17,18]},</v>
      </c>
      <c r="B78" s="59" t="str">
        <f t="array" ref="B78">"{""name"":"""&amp;Fish!$B78&amp;""",""months"":["&amp;_xlfn.TEXTJOIN(",",TRUE,IF(Fish!F78:Q78="•",COLUMN(Fish!F78:Q78)-5,""))&amp;"],""hours"":["&amp;_xlfn.TEXTJOIN(",",TRUE,IF(Fish!S78:AP78="•",COLUMN(Fish!S78:AP78)-19,""))&amp;"],""location"":"""&amp;Fish!$E78&amp;"""},"</f>
        <v>{"name":"tuna","months":[1,2,3,4,11,12],"hours":[0,1,2,3,4,5,6,7,8,9,10,11,12,13,14,15,16,17,18,19,20,21,22,23],"location":"Pier"},</v>
      </c>
      <c r="D78" s="58" t="str">
        <f>"{""name"":"""&amp;Data!F79&amp;"""},"</f>
        <v>{"name":"K.K. Stroll"},</v>
      </c>
      <c r="E78" s="58" t="str">
        <f>"{""name"":"""&amp;Villagers!B78&amp;""",""species"":"""&amp;LOWER(Villagers!C78)&amp;""",""gender"":"""&amp;LEFT(LOWER(Villagers!D78),1)&amp;""",""personality"":"""&amp;LOWER(Villagers!E78)&amp;"""},"</f>
        <v>{"name":"Charlise","species":"bear","gender":"f","personality":"uchi"},</v>
      </c>
    </row>
    <row r="79" spans="1:5" ht="38.25" x14ac:dyDescent="0.2">
      <c r="A79" s="59" t="str">
        <f t="array" ref="A79">"{""name"":"""&amp;Bugs!$B79&amp;""",""months"":["&amp;_xlfn.TEXTJOIN(",",TRUE,IF(Bugs!F79:Q79="•",COLUMN(Bugs!F79:Q79)-5,""))&amp;"],""hours"":["&amp;_xlfn.TEXTJOIN(",",TRUE,IF(Bugs!S79:AP79="•",COLUMN(Bugs!S79:AP79)-19,""))&amp;"]},"</f>
        <v>{"name":"wasp","months":[1,2,3,4,5,6,7,8,9,10,11,12],"hours":[0,1,2,3,4,5,6,7,8,9,10,11,12,13,14,15,16,17,18,19,20,21,22,23]},</v>
      </c>
      <c r="B79" s="59" t="str">
        <f t="array" ref="B79">"{""name"":"""&amp;Fish!$B79&amp;""",""months"":["&amp;_xlfn.TEXTJOIN(",",TRUE,IF(Fish!F79:Q79="•",COLUMN(Fish!F79:Q79)-5,""))&amp;"],""hours"":["&amp;_xlfn.TEXTJOIN(",",TRUE,IF(Fish!S79:AP79="•",COLUMN(Fish!S79:AP79)-19,""))&amp;"],""location"":"""&amp;Fish!$E79&amp;"""},"</f>
        <v>{"name":"whale shark","months":[6,7,8,9],"hours":[0,1,2,3,4,5,6,7,8,9,10,11,12,13,14,15,16,17,18,19,20,21,22,23],"location":"Ocean"},</v>
      </c>
      <c r="D79" s="58" t="str">
        <f>"{""name"":"""&amp;Data!F80&amp;"""},"</f>
        <v>{"name":"K.K. Island"},</v>
      </c>
      <c r="E79" s="58" t="str">
        <f>"{""name"":"""&amp;Villagers!B79&amp;""",""species"":"""&amp;LOWER(Villagers!C79)&amp;""",""gender"":"""&amp;LEFT(LOWER(Villagers!D79),1)&amp;""",""personality"":"""&amp;LOWER(Villagers!E79)&amp;"""},"</f>
        <v>{"name":"Cheri","species":"bear cub","gender":"f","personality":"peppy"},</v>
      </c>
    </row>
    <row r="80" spans="1:5" ht="51" x14ac:dyDescent="0.2">
      <c r="A80" s="59" t="str">
        <f t="array" ref="A80">"{""name"":"""&amp;Bugs!$B80&amp;""",""months"":["&amp;_xlfn.TEXTJOIN(",",TRUE,IF(Bugs!F80:Q80="•",COLUMN(Bugs!F80:Q80)-5,""))&amp;"],""hours"":["&amp;_xlfn.TEXTJOIN(",",TRUE,IF(Bugs!S80:AP80="•",COLUMN(Bugs!S80:AP80)-19,""))&amp;"]},"</f>
        <v>{"name":"wharf roach","months":[1,2,3,4,5,6,7,8,9,10,11,12],"hours":[0,1,2,3,4,5,6,7,8,9,10,11,12,13,14,15,16,17,18,19,20,21,22,23]},</v>
      </c>
      <c r="B80" s="59" t="str">
        <f t="array" ref="B80">"{""name"":"""&amp;Fish!$B80&amp;""",""months"":["&amp;_xlfn.TEXTJOIN(",",TRUE,IF(Fish!F80:Q80="•",COLUMN(Fish!F80:Q80)-5,""))&amp;"],""hours"":["&amp;_xlfn.TEXTJOIN(",",TRUE,IF(Fish!S80:AP80="•",COLUMN(Fish!S80:AP80)-19,""))&amp;"],""location"":"""&amp;Fish!$E80&amp;"""},"</f>
        <v>{"name":"yellow perch","months":[1,2,3,10,11,12],"hours":[0,1,2,3,4,5,6,7,8,9,10,11,12,13,14,15,16,17,18,19,20,21,22,23],"location":"River"},</v>
      </c>
      <c r="D80" s="58" t="str">
        <f>"{""name"":"""&amp;Data!F81&amp;"""},"</f>
        <v>{"name":"Space K.K."},</v>
      </c>
      <c r="E80" s="58" t="str">
        <f>"{""name"":"""&amp;Villagers!B80&amp;""",""species"":"""&amp;LOWER(Villagers!C80)&amp;""",""gender"":"""&amp;LEFT(LOWER(Villagers!D80),1)&amp;""",""personality"":"""&amp;LOWER(Villagers!E80)&amp;"""},"</f>
        <v>{"name":"Cherry","species":"dog","gender":"f","personality":"uchi"},</v>
      </c>
    </row>
    <row r="81" spans="1:5" ht="38.25" x14ac:dyDescent="0.2">
      <c r="A81" s="59" t="str">
        <f t="array" ref="A81">"{""name"":"""&amp;Bugs!$B81&amp;""",""months"":["&amp;_xlfn.TEXTJOIN(",",TRUE,IF(Bugs!F81:Q81="•",COLUMN(Bugs!F81:Q81)-5,""))&amp;"],""hours"":["&amp;_xlfn.TEXTJOIN(",",TRUE,IF(Bugs!S81:AP81="•",COLUMN(Bugs!S81:AP81)-19,""))&amp;"]},"</f>
        <v>{"name":"yellow butterfly","months":[3,4,5,6,9,10],"hours":[4,5,6,7,8,9,10,11,12,13,14,15,16,17,18]},</v>
      </c>
      <c r="B81" s="59" t="str">
        <f t="array" ref="B81">"{""name"":"""&amp;Fish!$B81&amp;""",""months"":["&amp;_xlfn.TEXTJOIN(",",TRUE,IF(Fish!F81:Q81="•",COLUMN(Fish!F81:Q81)-5,""))&amp;"],""hours"":["&amp;_xlfn.TEXTJOIN(",",TRUE,IF(Fish!S81:AP81="•",COLUMN(Fish!S81:AP81)-19,""))&amp;"],""location"":"""&amp;Fish!$E81&amp;"""},"</f>
        <v>{"name":"zebra turkeyfish","months":[4,5,6,7,8,9,10,11],"hours":[0,1,2,3,4,5,6,7,8,9,10,11,12,13,14,15,16,17,18,19,20,21,22,23],"location":"Ocean"},</v>
      </c>
      <c r="D81" s="58" t="str">
        <f>"{""name"":"""&amp;Data!F82&amp;"""},"</f>
        <v>{"name":"K.K. Adventure"},</v>
      </c>
      <c r="E81" s="58" t="str">
        <f>"{""name"":"""&amp;Villagers!B81&amp;""",""species"":"""&amp;LOWER(Villagers!C81)&amp;""",""gender"":"""&amp;LEFT(LOWER(Villagers!D81),1)&amp;""",""personality"":"""&amp;LOWER(Villagers!E81)&amp;"""},"</f>
        <v>{"name":"Chester","species":"bear cub","gender":"m","personality":"lazy"},</v>
      </c>
    </row>
    <row r="82" spans="1:5" x14ac:dyDescent="0.2">
      <c r="D82" s="58" t="str">
        <f>"{""name"":"""&amp;Data!F83&amp;"""},"</f>
        <v>{"name":"K.K. Oasis"},</v>
      </c>
      <c r="E82" s="58" t="str">
        <f>"{""name"":"""&amp;Villagers!B82&amp;""",""species"":"""&amp;LOWER(Villagers!C82)&amp;""",""gender"":"""&amp;LEFT(LOWER(Villagers!D82),1)&amp;""",""personality"":"""&amp;LOWER(Villagers!E82)&amp;"""},"</f>
        <v>{"name":"Chevre","species":"goat","gender":"f","personality":"normal"},</v>
      </c>
    </row>
    <row r="83" spans="1:5" x14ac:dyDescent="0.2">
      <c r="D83" s="58" t="str">
        <f>"{""name"":"""&amp;Data!F84&amp;"""},"</f>
        <v>{"name":"K.K. Bazaar"},</v>
      </c>
      <c r="E83" s="58" t="str">
        <f>"{""name"":"""&amp;Villagers!B83&amp;""",""species"":"""&amp;LOWER(Villagers!C83)&amp;""",""gender"":"""&amp;LEFT(LOWER(Villagers!D83),1)&amp;""",""personality"":"""&amp;LOWER(Villagers!E83)&amp;"""},"</f>
        <v>{"name":"Chief","species":"wolf","gender":"m","personality":"cranky"},</v>
      </c>
    </row>
    <row r="84" spans="1:5" x14ac:dyDescent="0.2">
      <c r="D84" s="58" t="str">
        <f>"{""name"":"""&amp;Data!F85&amp;"""},"</f>
        <v>{"name":"K.K. Milonga"},</v>
      </c>
      <c r="E84" s="58" t="str">
        <f>"{""name"":"""&amp;Villagers!B84&amp;""",""species"":"""&amp;LOWER(Villagers!C84)&amp;""",""gender"":"""&amp;LEFT(LOWER(Villagers!D84),1)&amp;""",""personality"":"""&amp;LOWER(Villagers!E84)&amp;"""},"</f>
        <v>{"name":"Chops","species":"pig","gender":"m","personality":"smug"},</v>
      </c>
    </row>
    <row r="85" spans="1:5" x14ac:dyDescent="0.2">
      <c r="D85" s="58" t="str">
        <f>"{""name"":"""&amp;Data!F86&amp;"""},"</f>
        <v>{"name":"K.K. Groove"},</v>
      </c>
      <c r="E85" s="58" t="str">
        <f>"{""name"":"""&amp;Villagers!B85&amp;""",""species"":"""&amp;LOWER(Villagers!C85)&amp;""",""gender"":"""&amp;LEFT(LOWER(Villagers!D85),1)&amp;""",""personality"":"""&amp;LOWER(Villagers!E85)&amp;"""},"</f>
        <v>{"name":"Chow","species":"bear","gender":"m","personality":"cranky"},</v>
      </c>
    </row>
    <row r="86" spans="1:5" x14ac:dyDescent="0.2">
      <c r="D86" s="58" t="str">
        <f>"{""name"":"""&amp;Data!F87&amp;"""},"</f>
        <v>{"name":"K.K. Jongara"},</v>
      </c>
      <c r="E86" s="58" t="str">
        <f>"{""name"":"""&amp;Villagers!B86&amp;""",""species"":"""&amp;LOWER(Villagers!C86)&amp;""",""gender"":"""&amp;LEFT(LOWER(Villagers!D86),1)&amp;""",""personality"":"""&amp;LOWER(Villagers!E86)&amp;"""},"</f>
        <v>{"name":"Chrissy","species":"rabbit","gender":"f","personality":"peppy"},</v>
      </c>
    </row>
    <row r="87" spans="1:5" x14ac:dyDescent="0.2">
      <c r="D87" s="58" t="str">
        <f>"{""name"":"""&amp;Data!F88&amp;"""},"</f>
        <v>{"name":"K.K. Flamenco"},</v>
      </c>
      <c r="E87" s="58" t="str">
        <f>"{""name"":"""&amp;Villagers!B87&amp;""",""species"":"""&amp;LOWER(Villagers!C87)&amp;""",""gender"":"""&amp;LEFT(LOWER(Villagers!D87),1)&amp;""",""personality"":"""&amp;LOWER(Villagers!E87)&amp;"""},"</f>
        <v>{"name":"Claude","species":"rabbit","gender":"m","personality":"lazy"},</v>
      </c>
    </row>
    <row r="88" spans="1:5" x14ac:dyDescent="0.2">
      <c r="D88" s="58" t="str">
        <f>"{""name"":"""&amp;Data!F89&amp;"""},"</f>
        <v>{"name":"K.K. Moody"},</v>
      </c>
      <c r="E88" s="58" t="str">
        <f>"{""name"":"""&amp;Villagers!B88&amp;""",""species"":"""&amp;LOWER(Villagers!C88)&amp;""",""gender"":"""&amp;LEFT(LOWER(Villagers!D88),1)&amp;""",""personality"":"""&amp;LOWER(Villagers!E88)&amp;"""},"</f>
        <v>{"name":"Claudia","species":"tiger","gender":"f","personality":"snooty"},</v>
      </c>
    </row>
    <row r="89" spans="1:5" x14ac:dyDescent="0.2">
      <c r="D89" s="58" t="str">
        <f>"{""name"":"""&amp;Data!F90&amp;"""},"</f>
        <v>{"name":"Bubblegum K.K."},</v>
      </c>
      <c r="E89" s="58" t="str">
        <f>"{""name"":"""&amp;Villagers!B89&amp;""",""species"":"""&amp;LOWER(Villagers!C89)&amp;""",""gender"":"""&amp;LEFT(LOWER(Villagers!D89),1)&amp;""",""personality"":"""&amp;LOWER(Villagers!E89)&amp;"""},"</f>
        <v>{"name":"Clay","species":"hamster","gender":"m","personality":"lazy"},</v>
      </c>
    </row>
    <row r="90" spans="1:5" x14ac:dyDescent="0.2">
      <c r="D90" s="58" t="str">
        <f>"{""name"":"""&amp;Data!F91&amp;"""},"</f>
        <v>{"name":"K.K. Synth"},</v>
      </c>
      <c r="E90" s="58" t="str">
        <f>"{""name"":"""&amp;Villagers!B90&amp;""",""species"":"""&amp;LOWER(Villagers!C90)&amp;""",""gender"":"""&amp;LEFT(LOWER(Villagers!D90),1)&amp;""",""personality"":"""&amp;LOWER(Villagers!E90)&amp;"""},"</f>
        <v>{"name":"Cleo","species":"horse","gender":"f","personality":"snooty"},</v>
      </c>
    </row>
    <row r="91" spans="1:5" x14ac:dyDescent="0.2">
      <c r="D91" s="58" t="str">
        <f>"{""name"":"""&amp;Data!F92&amp;"""},"</f>
        <v>{"name":"K.K. Disco"},</v>
      </c>
      <c r="E91" s="58" t="str">
        <f>"{""name"":"""&amp;Villagers!B91&amp;""",""species"":"""&amp;LOWER(Villagers!C91)&amp;""",""gender"":"""&amp;LEFT(LOWER(Villagers!D91),1)&amp;""",""personality"":"""&amp;LOWER(Villagers!E91)&amp;"""},"</f>
        <v>{"name":"Clyde","species":"horse","gender":"m","personality":"lazy"},</v>
      </c>
    </row>
    <row r="92" spans="1:5" x14ac:dyDescent="0.2">
      <c r="D92" s="58" t="str">
        <f>"{""name"":"""&amp;Data!F93&amp;"""},"</f>
        <v>{"name":"K.K. Birthday"},</v>
      </c>
      <c r="E92" s="58" t="str">
        <f>"{""name"":"""&amp;Villagers!B92&amp;""",""species"":"""&amp;LOWER(Villagers!C92)&amp;""",""gender"":"""&amp;LEFT(LOWER(Villagers!D92),1)&amp;""",""personality"":"""&amp;LOWER(Villagers!E92)&amp;"""},"</f>
        <v>{"name":"Coach","species":"bull","gender":"m","personality":"jock"},</v>
      </c>
    </row>
    <row r="93" spans="1:5" x14ac:dyDescent="0.2">
      <c r="D93" s="58" t="str">
        <f>"{""name"":"""&amp;Data!F94&amp;"""},"</f>
        <v>{"name":"Animal City"},</v>
      </c>
      <c r="E93" s="58" t="str">
        <f>"{""name"":"""&amp;Villagers!B93&amp;""",""species"":"""&amp;LOWER(Villagers!C93)&amp;""",""gender"":"""&amp;LEFT(LOWER(Villagers!D93),1)&amp;""",""personality"":"""&amp;LOWER(Villagers!E93)&amp;"""},"</f>
        <v>{"name":"Cobb","species":"pig","gender":"m","personality":"jock"},</v>
      </c>
    </row>
    <row r="94" spans="1:5" x14ac:dyDescent="0.2">
      <c r="D94" s="58" t="str">
        <f>"{""name"":"""&amp;Data!F95&amp;"""},"</f>
        <v>{"name":"Farewell"},</v>
      </c>
      <c r="E94" s="58" t="str">
        <f>"{""name"":"""&amp;Villagers!B94&amp;""",""species"":"""&amp;LOWER(Villagers!C94)&amp;""",""gender"":"""&amp;LEFT(LOWER(Villagers!D94),1)&amp;""",""personality"":"""&amp;LOWER(Villagers!E94)&amp;"""},"</f>
        <v>{"name":"Coco","species":"rabbit","gender":"f","personality":"normal"},</v>
      </c>
    </row>
    <row r="95" spans="1:5" x14ac:dyDescent="0.2">
      <c r="D95" s="58" t="str">
        <f>"{""name"":"""&amp;Data!F96&amp;"""},"</f>
        <v>{"name":"Drivin'"},</v>
      </c>
      <c r="E95" s="58" t="str">
        <f>"{""name"":"""&amp;Villagers!B95&amp;""",""species"":"""&amp;LOWER(Villagers!C95)&amp;""",""gender"":"""&amp;LEFT(LOWER(Villagers!D95),1)&amp;""",""personality"":"""&amp;LOWER(Villagers!E95)&amp;"""},"</f>
        <v>{"name":"Cole","species":"rabbit","gender":"m","personality":"lazy"},</v>
      </c>
    </row>
    <row r="96" spans="1:5" ht="30" customHeight="1" x14ac:dyDescent="0.2">
      <c r="D96" s="58" t="str">
        <f>"{""name"":"""&amp;Data!F97&amp;"""},"</f>
        <v>{"name":"Welcome Horizons"},</v>
      </c>
      <c r="E96" s="58" t="str">
        <f>"{""name"":"""&amp;Villagers!B96&amp;""",""species"":"""&amp;LOWER(Villagers!C96)&amp;""",""gender"":"""&amp;LEFT(LOWER(Villagers!D96),1)&amp;""",""personality"":"""&amp;LOWER(Villagers!E96)&amp;"""},"</f>
        <v>{"name":"Colton","species":"horse","gender":"m","personality":"smug"},</v>
      </c>
    </row>
    <row r="97" spans="5:5" ht="25.5" x14ac:dyDescent="0.2">
      <c r="E97" s="58" t="str">
        <f>"{""name"":"""&amp;Villagers!B97&amp;""",""species"":"""&amp;LOWER(Villagers!C97)&amp;""",""gender"":"""&amp;LEFT(LOWER(Villagers!D97),1)&amp;""",""personality"":"""&amp;LOWER(Villagers!E97)&amp;"""},"</f>
        <v>{"name":"Cookie","species":"dog","gender":"f","personality":"peppy"},</v>
      </c>
    </row>
    <row r="98" spans="5:5" ht="25.5" x14ac:dyDescent="0.2">
      <c r="E98" s="58" t="str">
        <f>"{""name"":"""&amp;Villagers!B98&amp;""",""species"":"""&amp;LOWER(Villagers!C98)&amp;""",""gender"":"""&amp;LEFT(LOWER(Villagers!D98),1)&amp;""",""personality"":"""&amp;LOWER(Villagers!E98)&amp;"""},"</f>
        <v>{"name":"Cousteau","species":"frog","gender":"m","personality":"jock"},</v>
      </c>
    </row>
    <row r="99" spans="5:5" ht="25.5" x14ac:dyDescent="0.2">
      <c r="E99" s="58" t="str">
        <f>"{""name"":"""&amp;Villagers!B99&amp;""",""species"":"""&amp;LOWER(Villagers!C99)&amp;""",""gender"":"""&amp;LEFT(LOWER(Villagers!D99),1)&amp;""",""personality"":"""&amp;LOWER(Villagers!E99)&amp;"""},"</f>
        <v>{"name":"Cranston","species":"ostrich","gender":"m","personality":"lazy"},</v>
      </c>
    </row>
    <row r="100" spans="5:5" ht="25.5" x14ac:dyDescent="0.2">
      <c r="E100" s="58" t="str">
        <f>"{""name"":"""&amp;Villagers!B100&amp;""",""species"":"""&amp;LOWER(Villagers!C100)&amp;""",""gender"":"""&amp;LEFT(LOWER(Villagers!D100),1)&amp;""",""personality"":"""&amp;LOWER(Villagers!E100)&amp;"""},"</f>
        <v>{"name":"Croque","species":"frog","gender":"m","personality":"cranky"},</v>
      </c>
    </row>
    <row r="101" spans="5:5" ht="25.5" x14ac:dyDescent="0.2">
      <c r="E101" s="58" t="str">
        <f>"{""name"":"""&amp;Villagers!B101&amp;""",""species"":"""&amp;LOWER(Villagers!C101)&amp;""",""gender"":"""&amp;LEFT(LOWER(Villagers!D101),1)&amp;""",""personality"":"""&amp;LOWER(Villagers!E101)&amp;"""},"</f>
        <v>{"name":"Cube","species":"penguin","gender":"m","personality":"lazy"},</v>
      </c>
    </row>
    <row r="102" spans="5:5" ht="25.5" x14ac:dyDescent="0.2">
      <c r="E102" s="58" t="str">
        <f>"{""name"":"""&amp;Villagers!B102&amp;""",""species"":"""&amp;LOWER(Villagers!C102)&amp;""",""gender"":"""&amp;LEFT(LOWER(Villagers!D102),1)&amp;""",""personality"":"""&amp;LOWER(Villagers!E102)&amp;"""},"</f>
        <v>{"name":"Curlos","species":"sheep","gender":"m","personality":"smug"},</v>
      </c>
    </row>
    <row r="103" spans="5:5" ht="25.5" x14ac:dyDescent="0.2">
      <c r="E103" s="58" t="str">
        <f>"{""name"":"""&amp;Villagers!B103&amp;""",""species"":"""&amp;LOWER(Villagers!C103)&amp;""",""gender"":"""&amp;LEFT(LOWER(Villagers!D103),1)&amp;""",""personality"":"""&amp;LOWER(Villagers!E103)&amp;"""},"</f>
        <v>{"name":"Curly","species":"pig","gender":"m","personality":"jock"},</v>
      </c>
    </row>
    <row r="104" spans="5:5" ht="25.5" x14ac:dyDescent="0.2">
      <c r="E104" s="58" t="str">
        <f>"{""name"":"""&amp;Villagers!B104&amp;""",""species"":"""&amp;LOWER(Villagers!C104)&amp;""",""gender"":"""&amp;LEFT(LOWER(Villagers!D104),1)&amp;""",""personality"":"""&amp;LOWER(Villagers!E104)&amp;"""},"</f>
        <v>{"name":"Curt","species":"bear","gender":"m","personality":"cranky"},</v>
      </c>
    </row>
    <row r="105" spans="5:5" ht="25.5" x14ac:dyDescent="0.2">
      <c r="E105" s="58" t="str">
        <f>"{""name"":"""&amp;Villagers!B105&amp;""",""species"":"""&amp;LOWER(Villagers!C105)&amp;""",""gender"":"""&amp;LEFT(LOWER(Villagers!D105),1)&amp;""",""personality"":"""&amp;LOWER(Villagers!E105)&amp;"""},"</f>
        <v>{"name":"Cyd","species":"elephant","gender":"m","personality":"cranky"},</v>
      </c>
    </row>
    <row r="106" spans="5:5" ht="25.5" x14ac:dyDescent="0.2">
      <c r="E106" s="58" t="str">
        <f>"{""name"":"""&amp;Villagers!B106&amp;""",""species"":"""&amp;LOWER(Villagers!C106)&amp;""",""gender"":"""&amp;LEFT(LOWER(Villagers!D106),1)&amp;""",""personality"":"""&amp;LOWER(Villagers!E106)&amp;"""},"</f>
        <v>{"name":"Cyrano","species":"anteater","gender":"m","personality":"cranky"},</v>
      </c>
    </row>
    <row r="107" spans="5:5" ht="25.5" x14ac:dyDescent="0.2">
      <c r="E107" s="58" t="str">
        <f>"{""name"":"""&amp;Villagers!B107&amp;""",""species"":"""&amp;LOWER(Villagers!C107)&amp;""",""gender"":"""&amp;LEFT(LOWER(Villagers!D107),1)&amp;""",""personality"":"""&amp;LOWER(Villagers!E107)&amp;"""},"</f>
        <v>{"name":"Daisy","species":"dog","gender":"f","personality":"normal"},</v>
      </c>
    </row>
    <row r="108" spans="5:5" ht="25.5" x14ac:dyDescent="0.2">
      <c r="E108" s="58" t="str">
        <f>"{""name"":"""&amp;Villagers!B108&amp;""",""species"":"""&amp;LOWER(Villagers!C108)&amp;""",""gender"":"""&amp;LEFT(LOWER(Villagers!D108),1)&amp;""",""personality"":"""&amp;LOWER(Villagers!E108)&amp;"""},"</f>
        <v>{"name":"Deena","species":"duck","gender":"f","personality":"normal"},</v>
      </c>
    </row>
    <row r="109" spans="5:5" ht="25.5" x14ac:dyDescent="0.2">
      <c r="E109" s="58" t="str">
        <f>"{""name"":"""&amp;Villagers!B109&amp;""",""species"":"""&amp;LOWER(Villagers!C109)&amp;""",""gender"":"""&amp;LEFT(LOWER(Villagers!D109),1)&amp;""",""personality"":"""&amp;LOWER(Villagers!E109)&amp;"""},"</f>
        <v>{"name":"Deirdre","species":"deer","gender":"f","personality":"uchi"},</v>
      </c>
    </row>
    <row r="110" spans="5:5" ht="25.5" x14ac:dyDescent="0.2">
      <c r="E110" s="58" t="str">
        <f>"{""name"":"""&amp;Villagers!B110&amp;""",""species"":"""&amp;LOWER(Villagers!C110)&amp;""",""gender"":"""&amp;LEFT(LOWER(Villagers!D110),1)&amp;""",""personality"":"""&amp;LOWER(Villagers!E110)&amp;"""},"</f>
        <v>{"name":"Del","species":"alligator","gender":"m","personality":"cranky"},</v>
      </c>
    </row>
    <row r="111" spans="5:5" ht="25.5" x14ac:dyDescent="0.2">
      <c r="E111" s="58" t="str">
        <f>"{""name"":"""&amp;Villagers!B111&amp;""",""species"":"""&amp;LOWER(Villagers!C111)&amp;""",""gender"":"""&amp;LEFT(LOWER(Villagers!D111),1)&amp;""",""personality"":"""&amp;LOWER(Villagers!E111)&amp;"""},"</f>
        <v>{"name":"Deli","species":"monkey","gender":"m","personality":"lazy"},</v>
      </c>
    </row>
    <row r="112" spans="5:5" ht="25.5" x14ac:dyDescent="0.2">
      <c r="E112" s="58" t="str">
        <f>"{""name"":"""&amp;Villagers!B112&amp;""",""species"":"""&amp;LOWER(Villagers!C112)&amp;""",""gender"":"""&amp;LEFT(LOWER(Villagers!D112),1)&amp;""",""personality"":"""&amp;LOWER(Villagers!E112)&amp;"""},"</f>
        <v>{"name":"Derwin","species":"duck","gender":"m","personality":"lazy"},</v>
      </c>
    </row>
    <row r="113" spans="5:5" ht="25.5" x14ac:dyDescent="0.2">
      <c r="E113" s="58" t="str">
        <f>"{""name"":"""&amp;Villagers!B113&amp;""",""species"":"""&amp;LOWER(Villagers!C113)&amp;""",""gender"":"""&amp;LEFT(LOWER(Villagers!D113),1)&amp;""",""personality"":"""&amp;LOWER(Villagers!E113)&amp;"""},"</f>
        <v>{"name":"Diana","species":"deer","gender":"f","personality":"snooty"},</v>
      </c>
    </row>
    <row r="114" spans="5:5" ht="25.5" x14ac:dyDescent="0.2">
      <c r="E114" s="58" t="str">
        <f>"{""name"":"""&amp;Villagers!B114&amp;""",""species"":"""&amp;LOWER(Villagers!C114)&amp;""",""gender"":"""&amp;LEFT(LOWER(Villagers!D114),1)&amp;""",""personality"":"""&amp;LOWER(Villagers!E114)&amp;"""},"</f>
        <v>{"name":"Diva","species":"frog","gender":"f","personality":"uchi"},</v>
      </c>
    </row>
    <row r="115" spans="5:5" ht="25.5" x14ac:dyDescent="0.2">
      <c r="E115" s="58" t="str">
        <f>"{""name"":"""&amp;Villagers!B115&amp;""",""species"":"""&amp;LOWER(Villagers!C115)&amp;""",""gender"":"""&amp;LEFT(LOWER(Villagers!D115),1)&amp;""",""personality"":"""&amp;LOWER(Villagers!E115)&amp;"""},"</f>
        <v>{"name":"Dizzy","species":"elephant","gender":"m","personality":"lazy"},</v>
      </c>
    </row>
    <row r="116" spans="5:5" ht="25.5" x14ac:dyDescent="0.2">
      <c r="E116" s="58" t="str">
        <f>"{""name"":"""&amp;Villagers!B116&amp;""",""species"":"""&amp;LOWER(Villagers!C116)&amp;""",""gender"":"""&amp;LEFT(LOWER(Villagers!D116),1)&amp;""",""personality"":"""&amp;LOWER(Villagers!E116)&amp;"""},"</f>
        <v>{"name":"Dobie","species":"wolf","gender":"m","personality":"cranky"},</v>
      </c>
    </row>
    <row r="117" spans="5:5" ht="25.5" x14ac:dyDescent="0.2">
      <c r="E117" s="58" t="str">
        <f>"{""name"":"""&amp;Villagers!B117&amp;""",""species"":"""&amp;LOWER(Villagers!C117)&amp;""",""gender"":"""&amp;LEFT(LOWER(Villagers!D117),1)&amp;""",""personality"":"""&amp;LOWER(Villagers!E117)&amp;"""},"</f>
        <v>{"name":"Doc","species":"rabbit","gender":"m","personality":"lazy"},</v>
      </c>
    </row>
    <row r="118" spans="5:5" ht="25.5" x14ac:dyDescent="0.2">
      <c r="E118" s="58" t="str">
        <f>"{""name"":"""&amp;Villagers!B118&amp;""",""species"":"""&amp;LOWER(Villagers!C118)&amp;""",""gender"":"""&amp;LEFT(LOWER(Villagers!D118),1)&amp;""",""personality"":"""&amp;LOWER(Villagers!E118)&amp;"""},"</f>
        <v>{"name":"Dom","species":"sheep","gender":"m","personality":"jock"},</v>
      </c>
    </row>
    <row r="119" spans="5:5" ht="25.5" x14ac:dyDescent="0.2">
      <c r="E119" s="58" t="str">
        <f>"{""name"":"""&amp;Villagers!B119&amp;""",""species"":"""&amp;LOWER(Villagers!C119)&amp;""",""gender"":"""&amp;LEFT(LOWER(Villagers!D119),1)&amp;""",""personality"":"""&amp;LOWER(Villagers!E119)&amp;"""},"</f>
        <v>{"name":"Dora","species":"mouse","gender":"f","personality":"normal"},</v>
      </c>
    </row>
    <row r="120" spans="5:5" ht="25.5" x14ac:dyDescent="0.2">
      <c r="E120" s="58" t="str">
        <f>"{""name"":"""&amp;Villagers!B120&amp;""",""species"":"""&amp;LOWER(Villagers!C120)&amp;""",""gender"":"""&amp;LEFT(LOWER(Villagers!D120),1)&amp;""",""personality"":"""&amp;LOWER(Villagers!E120)&amp;"""},"</f>
        <v>{"name":"Dotty","species":"rabbit","gender":"f","personality":"peppy"},</v>
      </c>
    </row>
    <row r="121" spans="5:5" ht="25.5" x14ac:dyDescent="0.2">
      <c r="E121" s="58" t="str">
        <f>"{""name"":"""&amp;Villagers!B121&amp;""",""species"":"""&amp;LOWER(Villagers!C121)&amp;""",""gender"":"""&amp;LEFT(LOWER(Villagers!D121),1)&amp;""",""personality"":"""&amp;LOWER(Villagers!E121)&amp;"""},"</f>
        <v>{"name":"Drago","species":"alligator","gender":"m","personality":"lazy"},</v>
      </c>
    </row>
    <row r="122" spans="5:5" ht="25.5" x14ac:dyDescent="0.2">
      <c r="E122" s="58" t="str">
        <f>"{""name"":"""&amp;Villagers!B122&amp;""",""species"":"""&amp;LOWER(Villagers!C122)&amp;""",""gender"":"""&amp;LEFT(LOWER(Villagers!D122),1)&amp;""",""personality"":"""&amp;LOWER(Villagers!E122)&amp;"""},"</f>
        <v>{"name":"Drake","species":"duck","gender":"m","personality":"lazy"},</v>
      </c>
    </row>
    <row r="123" spans="5:5" ht="25.5" x14ac:dyDescent="0.2">
      <c r="E123" s="58" t="str">
        <f>"{""name"":"""&amp;Villagers!B123&amp;""",""species"":"""&amp;LOWER(Villagers!C123)&amp;""",""gender"":"""&amp;LEFT(LOWER(Villagers!D123),1)&amp;""",""personality"":"""&amp;LOWER(Villagers!E123)&amp;"""},"</f>
        <v>{"name":"Drift","species":"frog","gender":"m","personality":"jock"},</v>
      </c>
    </row>
    <row r="124" spans="5:5" ht="25.5" x14ac:dyDescent="0.2">
      <c r="E124" s="58" t="str">
        <f>"{""name"":"""&amp;Villagers!B124&amp;""",""species"":"""&amp;LOWER(Villagers!C124)&amp;""",""gender"":"""&amp;LEFT(LOWER(Villagers!D124),1)&amp;""",""personality"":"""&amp;LOWER(Villagers!E124)&amp;"""},"</f>
        <v>{"name":"Ed","species":"horse","gender":"m","personality":"smug"},</v>
      </c>
    </row>
    <row r="125" spans="5:5" ht="25.5" x14ac:dyDescent="0.2">
      <c r="E125" s="58" t="str">
        <f>"{""name"":"""&amp;Villagers!B125&amp;""",""species"":"""&amp;LOWER(Villagers!C125)&amp;""",""gender"":"""&amp;LEFT(LOWER(Villagers!D125),1)&amp;""",""personality"":"""&amp;LOWER(Villagers!E125)&amp;"""},"</f>
        <v>{"name":"Egbert","species":"chicken","gender":"m","personality":"lazy"},</v>
      </c>
    </row>
    <row r="126" spans="5:5" ht="25.5" x14ac:dyDescent="0.2">
      <c r="E126" s="58" t="str">
        <f>"{""name"":"""&amp;Villagers!B126&amp;""",""species"":"""&amp;LOWER(Villagers!C126)&amp;""",""gender"":"""&amp;LEFT(LOWER(Villagers!D126),1)&amp;""",""personality"":"""&amp;LOWER(Villagers!E126)&amp;"""},"</f>
        <v>{"name":"Elise","species":"monkey","gender":"f","personality":"snooty"},</v>
      </c>
    </row>
    <row r="127" spans="5:5" ht="25.5" x14ac:dyDescent="0.2">
      <c r="E127" s="58" t="str">
        <f>"{""name"":"""&amp;Villagers!B127&amp;""",""species"":"""&amp;LOWER(Villagers!C127)&amp;""",""gender"":"""&amp;LEFT(LOWER(Villagers!D127),1)&amp;""",""personality"":"""&amp;LOWER(Villagers!E127)&amp;"""},"</f>
        <v>{"name":"Ellie","species":"elephant","gender":"f","personality":"normal"},</v>
      </c>
    </row>
    <row r="128" spans="5:5" ht="25.5" x14ac:dyDescent="0.2">
      <c r="E128" s="58" t="str">
        <f>"{""name"":"""&amp;Villagers!B128&amp;""",""species"":"""&amp;LOWER(Villagers!C128)&amp;""",""gender"":"""&amp;LEFT(LOWER(Villagers!D128),1)&amp;""",""personality"":"""&amp;LOWER(Villagers!E128)&amp;"""},"</f>
        <v>{"name":"Elmer","species":"horse","gender":"m","personality":"lazy"},</v>
      </c>
    </row>
    <row r="129" spans="5:5" ht="25.5" x14ac:dyDescent="0.2">
      <c r="E129" s="58" t="str">
        <f>"{""name"":"""&amp;Villagers!B129&amp;""",""species"":"""&amp;LOWER(Villagers!C129)&amp;""",""gender"":"""&amp;LEFT(LOWER(Villagers!D129),1)&amp;""",""personality"":"""&amp;LOWER(Villagers!E129)&amp;"""},"</f>
        <v>{"name":"Eloise","species":"elephant","gender":"f","personality":"snooty"},</v>
      </c>
    </row>
    <row r="130" spans="5:5" ht="25.5" x14ac:dyDescent="0.2">
      <c r="E130" s="58" t="str">
        <f>"{""name"":"""&amp;Villagers!B130&amp;""",""species"":"""&amp;LOWER(Villagers!C130)&amp;""",""gender"":"""&amp;LEFT(LOWER(Villagers!D130),1)&amp;""",""personality"":"""&amp;LOWER(Villagers!E130)&amp;"""},"</f>
        <v>{"name":"Elvis","species":"lion","gender":"m","personality":"cranky"},</v>
      </c>
    </row>
    <row r="131" spans="5:5" ht="25.5" x14ac:dyDescent="0.2">
      <c r="E131" s="58" t="str">
        <f>"{""name"":"""&amp;Villagers!B131&amp;""",""species"":"""&amp;LOWER(Villagers!C131)&amp;""",""gender"":"""&amp;LEFT(LOWER(Villagers!D131),1)&amp;""",""personality"":"""&amp;LOWER(Villagers!E131)&amp;"""},"</f>
        <v>{"name":"Erik","species":"deer","gender":"m","personality":"lazy"},</v>
      </c>
    </row>
    <row r="132" spans="5:5" ht="25.5" x14ac:dyDescent="0.2">
      <c r="E132" s="58" t="str">
        <f>"{""name"":"""&amp;Villagers!B132&amp;""",""species"":"""&amp;LOWER(Villagers!C132)&amp;""",""gender"":"""&amp;LEFT(LOWER(Villagers!D132),1)&amp;""",""personality"":"""&amp;LOWER(Villagers!E132)&amp;"""},"</f>
        <v>{"name":"Eugene","species":"koala","gender":"m","personality":"smug"},</v>
      </c>
    </row>
    <row r="133" spans="5:5" ht="25.5" x14ac:dyDescent="0.2">
      <c r="E133" s="58" t="str">
        <f>"{""name"":"""&amp;Villagers!B133&amp;""",""species"":"""&amp;LOWER(Villagers!C133)&amp;""",""gender"":"""&amp;LEFT(LOWER(Villagers!D133),1)&amp;""",""personality"":"""&amp;LOWER(Villagers!E133)&amp;"""},"</f>
        <v>{"name":"Eunice","species":"sheep","gender":"f","personality":"normal"},</v>
      </c>
    </row>
    <row r="134" spans="5:5" ht="25.5" x14ac:dyDescent="0.2">
      <c r="E134" s="58" t="str">
        <f>"{""name"":"""&amp;Villagers!B134&amp;""",""species"":"""&amp;LOWER(Villagers!C134)&amp;""",""gender"":"""&amp;LEFT(LOWER(Villagers!D134),1)&amp;""",""personality"":"""&amp;LOWER(Villagers!E134)&amp;"""},"</f>
        <v>{"name":"Fang","species":"wolf","gender":"m","personality":"cranky"},</v>
      </c>
    </row>
    <row r="135" spans="5:5" ht="25.5" x14ac:dyDescent="0.2">
      <c r="E135" s="58" t="str">
        <f>"{""name"":"""&amp;Villagers!B135&amp;""",""species"":"""&amp;LOWER(Villagers!C135)&amp;""",""gender"":"""&amp;LEFT(LOWER(Villagers!D135),1)&amp;""",""personality"":"""&amp;LOWER(Villagers!E135)&amp;"""},"</f>
        <v>{"name":"Fauna","species":"deer","gender":"f","personality":"normal"},</v>
      </c>
    </row>
    <row r="136" spans="5:5" ht="25.5" x14ac:dyDescent="0.2">
      <c r="E136" s="58" t="str">
        <f>"{""name"":"""&amp;Villagers!B136&amp;""",""species"":"""&amp;LOWER(Villagers!C136)&amp;""",""gender"":"""&amp;LEFT(LOWER(Villagers!D136),1)&amp;""",""personality"":"""&amp;LOWER(Villagers!E136)&amp;"""},"</f>
        <v>{"name":"Felicity","species":"cat","gender":"f","personality":"peppy"},</v>
      </c>
    </row>
    <row r="137" spans="5:5" ht="25.5" x14ac:dyDescent="0.2">
      <c r="E137" s="58" t="str">
        <f>"{""name"":"""&amp;Villagers!B137&amp;""",""species"":"""&amp;LOWER(Villagers!C137)&amp;""",""gender"":"""&amp;LEFT(LOWER(Villagers!D137),1)&amp;""",""personality"":"""&amp;LOWER(Villagers!E137)&amp;"""},"</f>
        <v>{"name":"Filbert","species":"squirrel","gender":"m","personality":"lazy"},</v>
      </c>
    </row>
    <row r="138" spans="5:5" ht="25.5" x14ac:dyDescent="0.2">
      <c r="E138" s="58" t="str">
        <f>"{""name"":"""&amp;Villagers!B138&amp;""",""species"":"""&amp;LOWER(Villagers!C138)&amp;""",""gender"":"""&amp;LEFT(LOWER(Villagers!D138),1)&amp;""",""personality"":"""&amp;LOWER(Villagers!E138)&amp;"""},"</f>
        <v>{"name":"Flip","species":"monkey","gender":"m","personality":"jock"},</v>
      </c>
    </row>
    <row r="139" spans="5:5" ht="25.5" x14ac:dyDescent="0.2">
      <c r="E139" s="58" t="str">
        <f>"{""name"":"""&amp;Villagers!B139&amp;""",""species"":"""&amp;LOWER(Villagers!C139)&amp;""",""gender"":"""&amp;LEFT(LOWER(Villagers!D139),1)&amp;""",""personality"":"""&amp;LOWER(Villagers!E139)&amp;"""},"</f>
        <v>{"name":"Flo","species":"penguin","gender":"f","personality":"uchi"},</v>
      </c>
    </row>
    <row r="140" spans="5:5" ht="25.5" x14ac:dyDescent="0.2">
      <c r="E140" s="58" t="str">
        <f>"{""name"":"""&amp;Villagers!B140&amp;""",""species"":"""&amp;LOWER(Villagers!C140)&amp;""",""gender"":"""&amp;LEFT(LOWER(Villagers!D140),1)&amp;""",""personality"":"""&amp;LOWER(Villagers!E140)&amp;"""},"</f>
        <v>{"name":"Flora","species":"ostrich","gender":"f","personality":"peppy"},</v>
      </c>
    </row>
    <row r="141" spans="5:5" ht="25.5" x14ac:dyDescent="0.2">
      <c r="E141" s="58" t="str">
        <f>"{""name"":"""&amp;Villagers!B141&amp;""",""species"":"""&amp;LOWER(Villagers!C141)&amp;""",""gender"":"""&amp;LEFT(LOWER(Villagers!D141),1)&amp;""",""personality"":"""&amp;LOWER(Villagers!E141)&amp;"""},"</f>
        <v>{"name":"Flurry","species":"hamster","gender":"f","personality":"normal"},</v>
      </c>
    </row>
    <row r="142" spans="5:5" ht="25.5" x14ac:dyDescent="0.2">
      <c r="E142" s="58" t="str">
        <f>"{""name"":"""&amp;Villagers!B142&amp;""",""species"":"""&amp;LOWER(Villagers!C142)&amp;""",""gender"":"""&amp;LEFT(LOWER(Villagers!D142),1)&amp;""",""personality"":"""&amp;LOWER(Villagers!E142)&amp;"""},"</f>
        <v>{"name":"Francine","species":"rabbit","gender":"f","personality":"snooty"},</v>
      </c>
    </row>
    <row r="143" spans="5:5" ht="25.5" x14ac:dyDescent="0.2">
      <c r="E143" s="58" t="str">
        <f>"{""name"":"""&amp;Villagers!B143&amp;""",""species"":"""&amp;LOWER(Villagers!C143)&amp;""",""gender"":"""&amp;LEFT(LOWER(Villagers!D143),1)&amp;""",""personality"":"""&amp;LOWER(Villagers!E143)&amp;"""},"</f>
        <v>{"name":"Frank","species":"eagle","gender":"m","personality":"cranky"},</v>
      </c>
    </row>
    <row r="144" spans="5:5" ht="25.5" x14ac:dyDescent="0.2">
      <c r="E144" s="58" t="str">
        <f>"{""name"":"""&amp;Villagers!B144&amp;""",""species"":"""&amp;LOWER(Villagers!C144)&amp;""",""gender"":"""&amp;LEFT(LOWER(Villagers!D144),1)&amp;""",""personality"":"""&amp;LOWER(Villagers!E144)&amp;"""},"</f>
        <v>{"name":"Freckles","species":"duck","gender":"f","personality":"peppy"},</v>
      </c>
    </row>
    <row r="145" spans="5:5" ht="25.5" x14ac:dyDescent="0.2">
      <c r="E145" s="58" t="str">
        <f>"{""name"":"""&amp;Villagers!B145&amp;""",""species"":"""&amp;LOWER(Villagers!C145)&amp;""",""gender"":"""&amp;LEFT(LOWER(Villagers!D145),1)&amp;""",""personality"":"""&amp;LOWER(Villagers!E145)&amp;"""},"</f>
        <v>{"name":"Freya","species":"wolf","gender":"f","personality":"snooty"},</v>
      </c>
    </row>
    <row r="146" spans="5:5" ht="25.5" x14ac:dyDescent="0.2">
      <c r="E146" s="58" t="str">
        <f>"{""name"":"""&amp;Villagers!B146&amp;""",""species"":"""&amp;LOWER(Villagers!C146)&amp;""",""gender"":"""&amp;LEFT(LOWER(Villagers!D146),1)&amp;""",""personality"":"""&amp;LOWER(Villagers!E146)&amp;"""},"</f>
        <v>{"name":"Friga","species":"penguin","gender":"f","personality":"snooty"},</v>
      </c>
    </row>
    <row r="147" spans="5:5" ht="25.5" x14ac:dyDescent="0.2">
      <c r="E147" s="58" t="str">
        <f>"{""name"":"""&amp;Villagers!B147&amp;""",""species"":"""&amp;LOWER(Villagers!C147)&amp;""",""gender"":"""&amp;LEFT(LOWER(Villagers!D147),1)&amp;""",""personality"":"""&amp;LOWER(Villagers!E147)&amp;"""},"</f>
        <v>{"name":"Frita","species":"sheep","gender":"f","personality":"uchi"},</v>
      </c>
    </row>
    <row r="148" spans="5:5" ht="25.5" x14ac:dyDescent="0.2">
      <c r="E148" s="58" t="str">
        <f>"{""name"":"""&amp;Villagers!B148&amp;""",""species"":"""&amp;LOWER(Villagers!C148)&amp;""",""gender"":"""&amp;LEFT(LOWER(Villagers!D148),1)&amp;""",""personality"":"""&amp;LOWER(Villagers!E148)&amp;"""},"</f>
        <v>{"name":"Frobert","species":"frog","gender":"m","personality":"jock"},</v>
      </c>
    </row>
    <row r="149" spans="5:5" ht="25.5" x14ac:dyDescent="0.2">
      <c r="E149" s="58" t="str">
        <f>"{""name"":"""&amp;Villagers!B149&amp;""",""species"":"""&amp;LOWER(Villagers!C149)&amp;""",""gender"":"""&amp;LEFT(LOWER(Villagers!D149),1)&amp;""",""personality"":"""&amp;LOWER(Villagers!E149)&amp;"""},"</f>
        <v>{"name":"Fuchsia","species":"deer","gender":"f","personality":"uchi"},</v>
      </c>
    </row>
    <row r="150" spans="5:5" ht="25.5" x14ac:dyDescent="0.2">
      <c r="E150" s="58" t="str">
        <f>"{""name"":"""&amp;Villagers!B150&amp;""",""species"":"""&amp;LOWER(Villagers!C150)&amp;""",""gender"":"""&amp;LEFT(LOWER(Villagers!D150),1)&amp;""",""personality"":"""&amp;LOWER(Villagers!E150)&amp;"""},"</f>
        <v>{"name":"Gabi","species":"rabbit","gender":"f","personality":"peppy"},</v>
      </c>
    </row>
    <row r="151" spans="5:5" ht="25.5" x14ac:dyDescent="0.2">
      <c r="E151" s="58" t="str">
        <f>"{""name"":"""&amp;Villagers!B151&amp;""",""species"":"""&amp;LOWER(Villagers!C151)&amp;""",""gender"":"""&amp;LEFT(LOWER(Villagers!D151),1)&amp;""",""personality"":"""&amp;LOWER(Villagers!E151)&amp;"""},"</f>
        <v>{"name":"Gala","species":"pig","gender":"f","personality":"normal"},</v>
      </c>
    </row>
    <row r="152" spans="5:5" ht="25.5" x14ac:dyDescent="0.2">
      <c r="E152" s="58" t="str">
        <f>"{""name"":"""&amp;Villagers!B152&amp;""",""species"":"""&amp;LOWER(Villagers!C152)&amp;""",""gender"":"""&amp;LEFT(LOWER(Villagers!D152),1)&amp;""",""personality"":"""&amp;LOWER(Villagers!E152)&amp;"""},"</f>
        <v>{"name":"Gaston","species":"rabbit","gender":"m","personality":"cranky"},</v>
      </c>
    </row>
    <row r="153" spans="5:5" ht="25.5" x14ac:dyDescent="0.2">
      <c r="E153" s="58" t="str">
        <f>"{""name"":"""&amp;Villagers!B153&amp;""",""species"":"""&amp;LOWER(Villagers!C153)&amp;""",""gender"":"""&amp;LEFT(LOWER(Villagers!D153),1)&amp;""",""personality"":"""&amp;LOWER(Villagers!E153)&amp;"""},"</f>
        <v>{"name":"Gayle","species":"alligator","gender":"f","personality":"normal"},</v>
      </c>
    </row>
    <row r="154" spans="5:5" ht="25.5" x14ac:dyDescent="0.2">
      <c r="E154" s="58" t="str">
        <f>"{""name"":"""&amp;Villagers!B154&amp;""",""species"":"""&amp;LOWER(Villagers!C154)&amp;""",""gender"":"""&amp;LEFT(LOWER(Villagers!D154),1)&amp;""",""personality"":"""&amp;LOWER(Villagers!E154)&amp;"""},"</f>
        <v>{"name":"Genji","species":"rabbit","gender":"m","personality":"jock"},</v>
      </c>
    </row>
    <row r="155" spans="5:5" ht="25.5" x14ac:dyDescent="0.2">
      <c r="E155" s="58" t="str">
        <f>"{""name"":"""&amp;Villagers!B155&amp;""",""species"":"""&amp;LOWER(Villagers!C155)&amp;""",""gender"":"""&amp;LEFT(LOWER(Villagers!D155),1)&amp;""",""personality"":"""&amp;LOWER(Villagers!E155)&amp;"""},"</f>
        <v>{"name":"Gigi","species":"frog","gender":"f","personality":"snooty"},</v>
      </c>
    </row>
    <row r="156" spans="5:5" ht="25.5" x14ac:dyDescent="0.2">
      <c r="E156" s="58" t="str">
        <f>"{""name"":"""&amp;Villagers!B156&amp;""",""species"":"""&amp;LOWER(Villagers!C156)&amp;""",""gender"":"""&amp;LEFT(LOWER(Villagers!D156),1)&amp;""",""personality"":"""&amp;LOWER(Villagers!E156)&amp;"""},"</f>
        <v>{"name":"Gladys","species":"ostrich","gender":"f","personality":"normal"},</v>
      </c>
    </row>
    <row r="157" spans="5:5" ht="25.5" x14ac:dyDescent="0.2">
      <c r="E157" s="58" t="str">
        <f>"{""name"":"""&amp;Villagers!B157&amp;""",""species"":"""&amp;LOWER(Villagers!C157)&amp;""",""gender"":"""&amp;LEFT(LOWER(Villagers!D157),1)&amp;""",""personality"":"""&amp;LOWER(Villagers!E157)&amp;"""},"</f>
        <v>{"name":"Gloria","species":"duck","gender":"f","personality":"snooty"},</v>
      </c>
    </row>
    <row r="158" spans="5:5" ht="25.5" x14ac:dyDescent="0.2">
      <c r="E158" s="58" t="str">
        <f>"{""name"":"""&amp;Villagers!B158&amp;""",""species"":"""&amp;LOWER(Villagers!C158)&amp;""",""gender"":"""&amp;LEFT(LOWER(Villagers!D158),1)&amp;""",""personality"":"""&amp;LOWER(Villagers!E158)&amp;"""},"</f>
        <v>{"name":"Goldie","species":"dog","gender":"f","personality":"normal"},</v>
      </c>
    </row>
    <row r="159" spans="5:5" ht="25.5" x14ac:dyDescent="0.2">
      <c r="E159" s="58" t="str">
        <f>"{""name"":"""&amp;Villagers!B159&amp;""",""species"":"""&amp;LOWER(Villagers!C159)&amp;""",""gender"":"""&amp;LEFT(LOWER(Villagers!D159),1)&amp;""",""personality"":"""&amp;LOWER(Villagers!E159)&amp;"""},"</f>
        <v>{"name":"Gonzo","species":"koala","gender":"m","personality":"cranky"},</v>
      </c>
    </row>
    <row r="160" spans="5:5" ht="25.5" x14ac:dyDescent="0.2">
      <c r="E160" s="58" t="str">
        <f>"{""name"":"""&amp;Villagers!B160&amp;""",""species"":"""&amp;LOWER(Villagers!C160)&amp;""",""gender"":"""&amp;LEFT(LOWER(Villagers!D160),1)&amp;""",""personality"":"""&amp;LOWER(Villagers!E160)&amp;"""},"</f>
        <v>{"name":"Goose","species":"chicken","gender":"m","personality":"jock"},</v>
      </c>
    </row>
    <row r="161" spans="5:5" ht="25.5" x14ac:dyDescent="0.2">
      <c r="E161" s="58" t="str">
        <f>"{""name"":"""&amp;Villagers!B161&amp;""",""species"":"""&amp;LOWER(Villagers!C161)&amp;""",""gender"":"""&amp;LEFT(LOWER(Villagers!D161),1)&amp;""",""personality"":"""&amp;LOWER(Villagers!E161)&amp;"""},"</f>
        <v>{"name":"Graham","species":"hamster","gender":"m","personality":"smug"},</v>
      </c>
    </row>
    <row r="162" spans="5:5" ht="25.5" x14ac:dyDescent="0.2">
      <c r="E162" s="58" t="str">
        <f>"{""name"":"""&amp;Villagers!B162&amp;""",""species"":"""&amp;LOWER(Villagers!C162)&amp;""",""gender"":"""&amp;LEFT(LOWER(Villagers!D162),1)&amp;""",""personality"":"""&amp;LOWER(Villagers!E162)&amp;"""},"</f>
        <v>{"name":"Greta","species":"mouse","gender":"f","personality":"snooty"},</v>
      </c>
    </row>
    <row r="163" spans="5:5" ht="25.5" x14ac:dyDescent="0.2">
      <c r="E163" s="58" t="str">
        <f>"{""name"":"""&amp;Villagers!B163&amp;""",""species"":"""&amp;LOWER(Villagers!C163)&amp;""",""gender"":"""&amp;LEFT(LOWER(Villagers!D163),1)&amp;""",""personality"":"""&amp;LOWER(Villagers!E163)&amp;"""},"</f>
        <v>{"name":"Grizzly","species":"bear","gender":"m","personality":"cranky"},</v>
      </c>
    </row>
    <row r="164" spans="5:5" ht="25.5" x14ac:dyDescent="0.2">
      <c r="E164" s="58" t="str">
        <f>"{""name"":"""&amp;Villagers!B164&amp;""",""species"":"""&amp;LOWER(Villagers!C164)&amp;""",""gender"":"""&amp;LEFT(LOWER(Villagers!D164),1)&amp;""",""personality"":"""&amp;LOWER(Villagers!E164)&amp;"""},"</f>
        <v>{"name":"Groucho","species":"bear","gender":"m","personality":"cranky"},</v>
      </c>
    </row>
    <row r="165" spans="5:5" ht="25.5" x14ac:dyDescent="0.2">
      <c r="E165" s="58" t="str">
        <f>"{""name"":"""&amp;Villagers!B165&amp;""",""species"":"""&amp;LOWER(Villagers!C165)&amp;""",""gender"":"""&amp;LEFT(LOWER(Villagers!D165),1)&amp;""",""personality"":"""&amp;LOWER(Villagers!E165)&amp;"""},"</f>
        <v>{"name":"Gruff","species":"goat","gender":"m","personality":"cranky"},</v>
      </c>
    </row>
    <row r="166" spans="5:5" ht="25.5" x14ac:dyDescent="0.2">
      <c r="E166" s="58" t="str">
        <f>"{""name"":"""&amp;Villagers!B166&amp;""",""species"":"""&amp;LOWER(Villagers!C166)&amp;""",""gender"":"""&amp;LEFT(LOWER(Villagers!D166),1)&amp;""",""personality"":"""&amp;LOWER(Villagers!E166)&amp;"""},"</f>
        <v>{"name":"Gwen","species":"penguin","gender":"f","personality":"snooty"},</v>
      </c>
    </row>
    <row r="167" spans="5:5" ht="25.5" x14ac:dyDescent="0.2">
      <c r="E167" s="58" t="str">
        <f>"{""name"":"""&amp;Villagers!B167&amp;""",""species"":"""&amp;LOWER(Villagers!C167)&amp;""",""gender"":"""&amp;LEFT(LOWER(Villagers!D167),1)&amp;""",""personality"":"""&amp;LOWER(Villagers!E167)&amp;"""},"</f>
        <v>{"name":"Hamlet","species":"hamster","gender":"m","personality":"jock"},</v>
      </c>
    </row>
    <row r="168" spans="5:5" ht="25.5" x14ac:dyDescent="0.2">
      <c r="E168" s="58" t="str">
        <f>"{""name"":"""&amp;Villagers!B168&amp;""",""species"":"""&amp;LOWER(Villagers!C168)&amp;""",""gender"":"""&amp;LEFT(LOWER(Villagers!D168),1)&amp;""",""personality"":"""&amp;LOWER(Villagers!E168)&amp;"""},"</f>
        <v>{"name":"Hamphrey","species":"hamster","gender":"m","personality":"cranky"},</v>
      </c>
    </row>
    <row r="169" spans="5:5" ht="25.5" x14ac:dyDescent="0.2">
      <c r="E169" s="58" t="str">
        <f>"{""name"":"""&amp;Villagers!B169&amp;""",""species"":"""&amp;LOWER(Villagers!C169)&amp;""",""gender"":"""&amp;LEFT(LOWER(Villagers!D169),1)&amp;""",""personality"":"""&amp;LOWER(Villagers!E169)&amp;"""},"</f>
        <v>{"name":"Hans","species":"gorilla","gender":"m","personality":"smug"},</v>
      </c>
    </row>
    <row r="170" spans="5:5" ht="25.5" x14ac:dyDescent="0.2">
      <c r="E170" s="58" t="str">
        <f>"{""name"":"""&amp;Villagers!B170&amp;""",""species"":"""&amp;LOWER(Villagers!C170)&amp;""",""gender"":"""&amp;LEFT(LOWER(Villagers!D170),1)&amp;""",""personality"":"""&amp;LOWER(Villagers!E170)&amp;"""},"</f>
        <v>{"name":"Harry","species":"hippo","gender":"m","personality":"cranky"},</v>
      </c>
    </row>
    <row r="171" spans="5:5" ht="25.5" x14ac:dyDescent="0.2">
      <c r="E171" s="58" t="str">
        <f>"{""name"":"""&amp;Villagers!B171&amp;""",""species"":"""&amp;LOWER(Villagers!C171)&amp;""",""gender"":"""&amp;LEFT(LOWER(Villagers!D171),1)&amp;""",""personality"":"""&amp;LOWER(Villagers!E171)&amp;"""},"</f>
        <v>{"name":"Hazel","species":"squirrel","gender":"f","personality":"uchi"},</v>
      </c>
    </row>
    <row r="172" spans="5:5" ht="25.5" x14ac:dyDescent="0.2">
      <c r="E172" s="58" t="str">
        <f>"{""name"":"""&amp;Villagers!B172&amp;""",""species"":"""&amp;LOWER(Villagers!C172)&amp;""",""gender"":"""&amp;LEFT(LOWER(Villagers!D172),1)&amp;""",""personality"":"""&amp;LOWER(Villagers!E172)&amp;"""},"</f>
        <v>{"name":"Henry","species":"frog","gender":"m","personality":"smug"},</v>
      </c>
    </row>
    <row r="173" spans="5:5" ht="25.5" x14ac:dyDescent="0.2">
      <c r="E173" s="58" t="str">
        <f>"{""name"":"""&amp;Villagers!B173&amp;""",""species"":"""&amp;LOWER(Villagers!C173)&amp;""",""gender"":"""&amp;LEFT(LOWER(Villagers!D173),1)&amp;""",""personality"":"""&amp;LOWER(Villagers!E173)&amp;"""},"</f>
        <v>{"name":"Hippeux","species":"hippo","gender":"m","personality":"smug"},</v>
      </c>
    </row>
    <row r="174" spans="5:5" ht="25.5" x14ac:dyDescent="0.2">
      <c r="E174" s="58" t="str">
        <f>"{""name"":"""&amp;Villagers!B174&amp;""",""species"":"""&amp;LOWER(Villagers!C174)&amp;""",""gender"":"""&amp;LEFT(LOWER(Villagers!D174),1)&amp;""",""personality"":"""&amp;LOWER(Villagers!E174)&amp;"""},"</f>
        <v>{"name":"Hopkins","species":"rabbit","gender":"m","personality":"lazy"},</v>
      </c>
    </row>
    <row r="175" spans="5:5" ht="25.5" x14ac:dyDescent="0.2">
      <c r="E175" s="58" t="str">
        <f>"{""name"":"""&amp;Villagers!B175&amp;""",""species"":"""&amp;LOWER(Villagers!C175)&amp;""",""gender"":"""&amp;LEFT(LOWER(Villagers!D175),1)&amp;""",""personality"":"""&amp;LOWER(Villagers!E175)&amp;"""},"</f>
        <v>{"name":"Hopper","species":"penguin","gender":"m","personality":"cranky"},</v>
      </c>
    </row>
    <row r="176" spans="5:5" ht="25.5" x14ac:dyDescent="0.2">
      <c r="E176" s="58" t="str">
        <f>"{""name"":"""&amp;Villagers!B176&amp;""",""species"":"""&amp;LOWER(Villagers!C176)&amp;""",""gender"":"""&amp;LEFT(LOWER(Villagers!D176),1)&amp;""",""personality"":"""&amp;LOWER(Villagers!E176)&amp;"""},"</f>
        <v>{"name":"Hornsby","species":"rhino","gender":"m","personality":"lazy"},</v>
      </c>
    </row>
    <row r="177" spans="5:5" ht="25.5" x14ac:dyDescent="0.2">
      <c r="E177" s="58" t="str">
        <f>"{""name"":"""&amp;Villagers!B177&amp;""",""species"":"""&amp;LOWER(Villagers!C177)&amp;""",""gender"":"""&amp;LEFT(LOWER(Villagers!D177),1)&amp;""",""personality"":"""&amp;LOWER(Villagers!E177)&amp;"""},"</f>
        <v>{"name":"Huck","species":"frog","gender":"m","personality":"smug"},</v>
      </c>
    </row>
    <row r="178" spans="5:5" ht="25.5" x14ac:dyDescent="0.2">
      <c r="E178" s="58" t="str">
        <f>"{""name"":"""&amp;Villagers!B178&amp;""",""species"":"""&amp;LOWER(Villagers!C178)&amp;""",""gender"":"""&amp;LEFT(LOWER(Villagers!D178),1)&amp;""",""personality"":"""&amp;LOWER(Villagers!E178)&amp;"""},"</f>
        <v>{"name":"Hugh","species":"pig","gender":"m","personality":"lazy"},</v>
      </c>
    </row>
    <row r="179" spans="5:5" ht="25.5" x14ac:dyDescent="0.2">
      <c r="E179" s="58" t="str">
        <f>"{""name"":"""&amp;Villagers!B179&amp;""",""species"":"""&amp;LOWER(Villagers!C179)&amp;""",""gender"":"""&amp;LEFT(LOWER(Villagers!D179),1)&amp;""",""personality"":"""&amp;LOWER(Villagers!E179)&amp;"""},"</f>
        <v>{"name":"Iggly","species":"penguin","gender":"m","personality":"jock"},</v>
      </c>
    </row>
    <row r="180" spans="5:5" ht="25.5" x14ac:dyDescent="0.2">
      <c r="E180" s="58" t="str">
        <f>"{""name"":"""&amp;Villagers!B180&amp;""",""species"":"""&amp;LOWER(Villagers!C180)&amp;""",""gender"":"""&amp;LEFT(LOWER(Villagers!D180),1)&amp;""",""personality"":"""&amp;LOWER(Villagers!E180)&amp;"""},"</f>
        <v>{"name":"Ike","species":"bear","gender":"m","personality":"cranky"},</v>
      </c>
    </row>
    <row r="181" spans="5:5" ht="25.5" x14ac:dyDescent="0.2">
      <c r="E181" s="58" t="str">
        <f>"{""name"":"""&amp;Villagers!B181&amp;""",""species"":"""&amp;LOWER(Villagers!C181)&amp;""",""gender"":"""&amp;LEFT(LOWER(Villagers!D181),1)&amp;""",""personality"":"""&amp;LOWER(Villagers!E181)&amp;"""},"</f>
        <v>{"name":"Jacob","species":"bird","gender":"m","personality":"lazy"},</v>
      </c>
    </row>
    <row r="182" spans="5:5" ht="25.5" x14ac:dyDescent="0.2">
      <c r="E182" s="58" t="str">
        <f>"{""name"":"""&amp;Villagers!B182&amp;""",""species"":"""&amp;LOWER(Villagers!C182)&amp;""",""gender"":"""&amp;LEFT(LOWER(Villagers!D182),1)&amp;""",""personality"":"""&amp;LOWER(Villagers!E182)&amp;"""},"</f>
        <v>{"name":"Jacques","species":"bird","gender":"m","personality":"smug"},</v>
      </c>
    </row>
    <row r="183" spans="5:5" ht="25.5" x14ac:dyDescent="0.2">
      <c r="E183" s="58" t="str">
        <f>"{""name"":"""&amp;Villagers!B183&amp;""",""species"":"""&amp;LOWER(Villagers!C183)&amp;""",""gender"":"""&amp;LEFT(LOWER(Villagers!D183),1)&amp;""",""personality"":"""&amp;LOWER(Villagers!E183)&amp;"""},"</f>
        <v>{"name":"Jambette","species":"frog","gender":"f","personality":"normal"},</v>
      </c>
    </row>
    <row r="184" spans="5:5" ht="25.5" x14ac:dyDescent="0.2">
      <c r="E184" s="58" t="str">
        <f>"{""name"":"""&amp;Villagers!B184&amp;""",""species"":"""&amp;LOWER(Villagers!C184)&amp;""",""gender"":"""&amp;LEFT(LOWER(Villagers!D184),1)&amp;""",""personality"":"""&amp;LOWER(Villagers!E184)&amp;"""},"</f>
        <v>{"name":"Jay","species":"bird","gender":"m","personality":"jock"},</v>
      </c>
    </row>
    <row r="185" spans="5:5" ht="25.5" x14ac:dyDescent="0.2">
      <c r="E185" s="58" t="str">
        <f>"{""name"":"""&amp;Villagers!B185&amp;""",""species"":"""&amp;LOWER(Villagers!C185)&amp;""",""gender"":"""&amp;LEFT(LOWER(Villagers!D185),1)&amp;""",""personality"":"""&amp;LOWER(Villagers!E185)&amp;"""},"</f>
        <v>{"name":"Jeremiah","species":"frog","gender":"m","personality":"lazy"},</v>
      </c>
    </row>
    <row r="186" spans="5:5" ht="25.5" x14ac:dyDescent="0.2">
      <c r="E186" s="58" t="str">
        <f>"{""name"":"""&amp;Villagers!B186&amp;""",""species"":"""&amp;LOWER(Villagers!C186)&amp;""",""gender"":"""&amp;LEFT(LOWER(Villagers!D186),1)&amp;""",""personality"":"""&amp;LOWER(Villagers!E186)&amp;"""},"</f>
        <v>{"name":"Jitters","species":"bird","gender":"m","personality":"jock"},</v>
      </c>
    </row>
    <row r="187" spans="5:5" ht="25.5" x14ac:dyDescent="0.2">
      <c r="E187" s="58" t="str">
        <f>"{""name"":"""&amp;Villagers!B187&amp;""",""species"":"""&amp;LOWER(Villagers!C187)&amp;""",""gender"":"""&amp;LEFT(LOWER(Villagers!D187),1)&amp;""",""personality"":"""&amp;LOWER(Villagers!E187)&amp;"""},"</f>
        <v>{"name":"Joey","species":"duck","gender":"m","personality":"lazy"},</v>
      </c>
    </row>
    <row r="188" spans="5:5" ht="25.5" x14ac:dyDescent="0.2">
      <c r="E188" s="58" t="str">
        <f>"{""name"":"""&amp;Villagers!B188&amp;""",""species"":"""&amp;LOWER(Villagers!C188)&amp;""",""gender"":"""&amp;LEFT(LOWER(Villagers!D188),1)&amp;""",""personality"":"""&amp;LOWER(Villagers!E188)&amp;"""},"</f>
        <v>{"name":"Judy","species":"bear cub","gender":"f","personality":"snooty"},</v>
      </c>
    </row>
    <row r="189" spans="5:5" ht="25.5" x14ac:dyDescent="0.2">
      <c r="E189" s="58" t="str">
        <f>"{""name"":"""&amp;Villagers!B189&amp;""",""species"":"""&amp;LOWER(Villagers!C189)&amp;""",""gender"":"""&amp;LEFT(LOWER(Villagers!D189),1)&amp;""",""personality"":"""&amp;LOWER(Villagers!E189)&amp;"""},"</f>
        <v>{"name":"Julia","species":"ostrich","gender":"f","personality":"snooty"},</v>
      </c>
    </row>
    <row r="190" spans="5:5" ht="25.5" x14ac:dyDescent="0.2">
      <c r="E190" s="58" t="str">
        <f>"{""name"":"""&amp;Villagers!B190&amp;""",""species"":"""&amp;LOWER(Villagers!C190)&amp;""",""gender"":"""&amp;LEFT(LOWER(Villagers!D190),1)&amp;""",""personality"":"""&amp;LOWER(Villagers!E190)&amp;"""},"</f>
        <v>{"name":"Julian","species":"horse","gender":"m","personality":"smug"},</v>
      </c>
    </row>
    <row r="191" spans="5:5" ht="25.5" x14ac:dyDescent="0.2">
      <c r="E191" s="58" t="str">
        <f>"{""name"":"""&amp;Villagers!B191&amp;""",""species"":"""&amp;LOWER(Villagers!C191)&amp;""",""gender"":"""&amp;LEFT(LOWER(Villagers!D191),1)&amp;""",""personality"":"""&amp;LOWER(Villagers!E191)&amp;"""},"</f>
        <v>{"name":"June","species":"bear cub","gender":"f","personality":"normal"},</v>
      </c>
    </row>
    <row r="192" spans="5:5" ht="25.5" x14ac:dyDescent="0.2">
      <c r="E192" s="58" t="str">
        <f>"{""name"":"""&amp;Villagers!B192&amp;""",""species"":"""&amp;LOWER(Villagers!C192)&amp;""",""gender"":"""&amp;LEFT(LOWER(Villagers!D192),1)&amp;""",""personality"":"""&amp;LOWER(Villagers!E192)&amp;"""},"</f>
        <v>{"name":"Kabuki","species":"cat","gender":"m","personality":"cranky"},</v>
      </c>
    </row>
    <row r="193" spans="5:5" ht="25.5" x14ac:dyDescent="0.2">
      <c r="E193" s="58" t="str">
        <f>"{""name"":"""&amp;Villagers!B193&amp;""",""species"":"""&amp;LOWER(Villagers!C193)&amp;""",""gender"":"""&amp;LEFT(LOWER(Villagers!D193),1)&amp;""",""personality"":"""&amp;LOWER(Villagers!E193)&amp;"""},"</f>
        <v>{"name":"Katt","species":"cat","gender":"f","personality":"uchi"},</v>
      </c>
    </row>
    <row r="194" spans="5:5" ht="25.5" x14ac:dyDescent="0.2">
      <c r="E194" s="58" t="str">
        <f>"{""name"":"""&amp;Villagers!B194&amp;""",""species"":"""&amp;LOWER(Villagers!C194)&amp;""",""gender"":"""&amp;LEFT(LOWER(Villagers!D194),1)&amp;""",""personality"":"""&amp;LOWER(Villagers!E194)&amp;"""},"</f>
        <v>{"name":"Keaton","species":"eagle","gender":"m","personality":"smug"},</v>
      </c>
    </row>
    <row r="195" spans="5:5" ht="25.5" x14ac:dyDescent="0.2">
      <c r="E195" s="58" t="str">
        <f>"{""name"":"""&amp;Villagers!B195&amp;""",""species"":"""&amp;LOWER(Villagers!C195)&amp;""",""gender"":"""&amp;LEFT(LOWER(Villagers!D195),1)&amp;""",""personality"":"""&amp;LOWER(Villagers!E195)&amp;"""},"</f>
        <v>{"name":"Ken","species":"chicken","gender":"m","personality":"smug"},</v>
      </c>
    </row>
    <row r="196" spans="5:5" ht="25.5" x14ac:dyDescent="0.2">
      <c r="E196" s="58" t="str">
        <f>"{""name"":"""&amp;Villagers!B196&amp;""",""species"":"""&amp;LOWER(Villagers!C196)&amp;""",""gender"":"""&amp;LEFT(LOWER(Villagers!D196),1)&amp;""",""personality"":"""&amp;LOWER(Villagers!E196)&amp;"""},"</f>
        <v>{"name":"Ketchup","species":"duck","gender":"f","personality":"peppy"},</v>
      </c>
    </row>
    <row r="197" spans="5:5" ht="25.5" x14ac:dyDescent="0.2">
      <c r="E197" s="58" t="str">
        <f>"{""name"":"""&amp;Villagers!B197&amp;""",""species"":"""&amp;LOWER(Villagers!C197)&amp;""",""gender"":"""&amp;LEFT(LOWER(Villagers!D197),1)&amp;""",""personality"":"""&amp;LOWER(Villagers!E197)&amp;"""},"</f>
        <v>{"name":"Kevin","species":"pig","gender":"m","personality":"jock"},</v>
      </c>
    </row>
    <row r="198" spans="5:5" ht="38.25" x14ac:dyDescent="0.2">
      <c r="E198" s="58" t="str">
        <f>"{""name"":"""&amp;Villagers!B198&amp;""",""species"":"""&amp;LOWER(Villagers!C198)&amp;""",""gender"":"""&amp;LEFT(LOWER(Villagers!D198),1)&amp;""",""personality"":"""&amp;LOWER(Villagers!E198)&amp;"""},"</f>
        <v>{"name":"Kid Cat","species":"cat","gender":"m","personality":"jock"},</v>
      </c>
    </row>
    <row r="199" spans="5:5" ht="25.5" x14ac:dyDescent="0.2">
      <c r="E199" s="58" t="str">
        <f>"{""name"":"""&amp;Villagers!B199&amp;""",""species"":"""&amp;LOWER(Villagers!C199)&amp;""",""gender"":"""&amp;LEFT(LOWER(Villagers!D199),1)&amp;""",""personality"":"""&amp;LOWER(Villagers!E199)&amp;"""},"</f>
        <v>{"name":"Kidd","species":"goat","gender":"m","personality":"smug"},</v>
      </c>
    </row>
    <row r="200" spans="5:5" ht="25.5" x14ac:dyDescent="0.2">
      <c r="E200" s="58" t="str">
        <f>"{""name"":"""&amp;Villagers!B200&amp;""",""species"":"""&amp;LOWER(Villagers!C200)&amp;""",""gender"":"""&amp;LEFT(LOWER(Villagers!D200),1)&amp;""",""personality"":"""&amp;LOWER(Villagers!E200)&amp;"""},"</f>
        <v>{"name":"Kiki","species":"cat","gender":"f","personality":"normal"},</v>
      </c>
    </row>
    <row r="201" spans="5:5" ht="25.5" x14ac:dyDescent="0.2">
      <c r="E201" s="58" t="str">
        <f>"{""name"":"""&amp;Villagers!B201&amp;""",""species"":"""&amp;LOWER(Villagers!C201)&amp;""",""gender"":"""&amp;LEFT(LOWER(Villagers!D201),1)&amp;""",""personality"":"""&amp;LOWER(Villagers!E201)&amp;"""},"</f>
        <v>{"name":"Kitt","species":"kangaroo","gender":"f","personality":"normal"},</v>
      </c>
    </row>
    <row r="202" spans="5:5" ht="25.5" x14ac:dyDescent="0.2">
      <c r="E202" s="58" t="str">
        <f>"{""name"":"""&amp;Villagers!B202&amp;""",""species"":"""&amp;LOWER(Villagers!C202)&amp;""",""gender"":"""&amp;LEFT(LOWER(Villagers!D202),1)&amp;""",""personality"":"""&amp;LOWER(Villagers!E202)&amp;"""},"</f>
        <v>{"name":"Kitty","species":"cat","gender":"f","personality":"snooty"},</v>
      </c>
    </row>
    <row r="203" spans="5:5" ht="25.5" x14ac:dyDescent="0.2">
      <c r="E203" s="58" t="str">
        <f>"{""name"":"""&amp;Villagers!B203&amp;""",""species"":"""&amp;LOWER(Villagers!C203)&amp;""",""gender"":"""&amp;LEFT(LOWER(Villagers!D203),1)&amp;""",""personality"":"""&amp;LOWER(Villagers!E203)&amp;"""},"</f>
        <v>{"name":"Klaus","species":"bear","gender":"m","personality":"smug"},</v>
      </c>
    </row>
    <row r="204" spans="5:5" ht="25.5" x14ac:dyDescent="0.2">
      <c r="E204" s="58" t="str">
        <f>"{""name"":"""&amp;Villagers!B204&amp;""",""species"":"""&amp;LOWER(Villagers!C204)&amp;""",""gender"":"""&amp;LEFT(LOWER(Villagers!D204),1)&amp;""",""personality"":"""&amp;LOWER(Villagers!E204)&amp;"""},"</f>
        <v>{"name":"Knox","species":"chicken","gender":"m","personality":"cranky"},</v>
      </c>
    </row>
    <row r="205" spans="5:5" ht="25.5" x14ac:dyDescent="0.2">
      <c r="E205" s="58" t="str">
        <f>"{""name"":"""&amp;Villagers!B205&amp;""",""species"":"""&amp;LOWER(Villagers!C205)&amp;""",""gender"":"""&amp;LEFT(LOWER(Villagers!D205),1)&amp;""",""personality"":"""&amp;LOWER(Villagers!E205)&amp;"""},"</f>
        <v>{"name":"Kody","species":"bear cub","gender":"m","personality":"jock"},</v>
      </c>
    </row>
    <row r="206" spans="5:5" ht="25.5" x14ac:dyDescent="0.2">
      <c r="E206" s="58" t="str">
        <f>"{""name"":"""&amp;Villagers!B206&amp;""",""species"":"""&amp;LOWER(Villagers!C206)&amp;""",""gender"":"""&amp;LEFT(LOWER(Villagers!D206),1)&amp;""",""personality"":"""&amp;LOWER(Villagers!E206)&amp;"""},"</f>
        <v>{"name":"Kyle","species":"wolf","gender":"m","personality":"smug"},</v>
      </c>
    </row>
    <row r="207" spans="5:5" ht="25.5" x14ac:dyDescent="0.2">
      <c r="E207" s="58" t="str">
        <f>"{""name"":"""&amp;Villagers!B207&amp;""",""species"":"""&amp;LOWER(Villagers!C207)&amp;""",""gender"":"""&amp;LEFT(LOWER(Villagers!D207),1)&amp;""",""personality"":"""&amp;LOWER(Villagers!E207)&amp;"""},"</f>
        <v>{"name":"Leonardo","species":"tiger","gender":"m","personality":"jock"},</v>
      </c>
    </row>
    <row r="208" spans="5:5" ht="25.5" x14ac:dyDescent="0.2">
      <c r="E208" s="58" t="str">
        <f>"{""name"":"""&amp;Villagers!B208&amp;""",""species"":"""&amp;LOWER(Villagers!C208)&amp;""",""gender"":"""&amp;LEFT(LOWER(Villagers!D208),1)&amp;""",""personality"":"""&amp;LOWER(Villagers!E208)&amp;"""},"</f>
        <v>{"name":"Leopold","species":"lion","gender":"m","personality":"smug"},</v>
      </c>
    </row>
    <row r="209" spans="5:5" ht="25.5" x14ac:dyDescent="0.2">
      <c r="E209" s="58" t="str">
        <f>"{""name"":"""&amp;Villagers!B209&amp;""",""species"":"""&amp;LOWER(Villagers!C209)&amp;""",""gender"":"""&amp;LEFT(LOWER(Villagers!D209),1)&amp;""",""personality"":"""&amp;LOWER(Villagers!E209)&amp;"""},"</f>
        <v>{"name":"Lily","species":"frog","gender":"f","personality":"normal"},</v>
      </c>
    </row>
    <row r="210" spans="5:5" ht="25.5" x14ac:dyDescent="0.2">
      <c r="E210" s="58" t="str">
        <f>"{""name"":"""&amp;Villagers!B210&amp;""",""species"":"""&amp;LOWER(Villagers!C210)&amp;""",""gender"":"""&amp;LEFT(LOWER(Villagers!D210),1)&amp;""",""personality"":"""&amp;LOWER(Villagers!E210)&amp;"""},"</f>
        <v>{"name":"Limberg","species":"mouse","gender":"m","personality":"cranky"},</v>
      </c>
    </row>
    <row r="211" spans="5:5" ht="25.5" x14ac:dyDescent="0.2">
      <c r="E211" s="58" t="str">
        <f>"{""name"":"""&amp;Villagers!B211&amp;""",""species"":"""&amp;LOWER(Villagers!C211)&amp;""",""gender"":"""&amp;LEFT(LOWER(Villagers!D211),1)&amp;""",""personality"":"""&amp;LOWER(Villagers!E211)&amp;"""},"</f>
        <v>{"name":"Lionel","species":"lion","gender":"m","personality":"smug"},</v>
      </c>
    </row>
    <row r="212" spans="5:5" ht="25.5" x14ac:dyDescent="0.2">
      <c r="E212" s="58" t="str">
        <f>"{""name"":"""&amp;Villagers!B212&amp;""",""species"":"""&amp;LOWER(Villagers!C212)&amp;""",""gender"":"""&amp;LEFT(LOWER(Villagers!D212),1)&amp;""",""personality"":"""&amp;LOWER(Villagers!E212)&amp;"""},"</f>
        <v>{"name":"Lobo","species":"wolf","gender":"m","personality":"cranky"},</v>
      </c>
    </row>
    <row r="213" spans="5:5" ht="25.5" x14ac:dyDescent="0.2">
      <c r="E213" s="58" t="str">
        <f>"{""name"":"""&amp;Villagers!B213&amp;""",""species"":"""&amp;LOWER(Villagers!C213)&amp;""",""gender"":"""&amp;LEFT(LOWER(Villagers!D213),1)&amp;""",""personality"":"""&amp;LOWER(Villagers!E213)&amp;"""},"</f>
        <v>{"name":"Lolly","species":"cat","gender":"f","personality":"normal"},</v>
      </c>
    </row>
    <row r="214" spans="5:5" ht="25.5" x14ac:dyDescent="0.2">
      <c r="E214" s="58" t="str">
        <f>"{""name"":"""&amp;Villagers!B214&amp;""",""species"":"""&amp;LOWER(Villagers!C214)&amp;""",""gender"":"""&amp;LEFT(LOWER(Villagers!D214),1)&amp;""",""personality"":"""&amp;LOWER(Villagers!E214)&amp;"""},"</f>
        <v>{"name":"Lopez","species":"deer","gender":"m","personality":"smug"},</v>
      </c>
    </row>
    <row r="215" spans="5:5" ht="25.5" x14ac:dyDescent="0.2">
      <c r="E215" s="58" t="str">
        <f>"{""name"":"""&amp;Villagers!B215&amp;""",""species"":"""&amp;LOWER(Villagers!C215)&amp;""",""gender"":"""&amp;LEFT(LOWER(Villagers!D215),1)&amp;""",""personality"":"""&amp;LOWER(Villagers!E215)&amp;"""},"</f>
        <v>{"name":"Louie","species":"gorilla","gender":"m","personality":"jock"},</v>
      </c>
    </row>
    <row r="216" spans="5:5" ht="25.5" x14ac:dyDescent="0.2">
      <c r="E216" s="58" t="str">
        <f>"{""name"":"""&amp;Villagers!B216&amp;""",""species"":"""&amp;LOWER(Villagers!C216)&amp;""",""gender"":"""&amp;LEFT(LOWER(Villagers!D216),1)&amp;""",""personality"":"""&amp;LOWER(Villagers!E216)&amp;"""},"</f>
        <v>{"name":"Lucha","species":"bird","gender":"m","personality":"smug"},</v>
      </c>
    </row>
    <row r="217" spans="5:5" ht="25.5" x14ac:dyDescent="0.2">
      <c r="E217" s="58" t="str">
        <f>"{""name"":"""&amp;Villagers!B217&amp;""",""species"":"""&amp;LOWER(Villagers!C217)&amp;""",""gender"":"""&amp;LEFT(LOWER(Villagers!D217),1)&amp;""",""personality"":"""&amp;LOWER(Villagers!E217)&amp;"""},"</f>
        <v>{"name":"Lucky","species":"dog","gender":"m","personality":"lazy"},</v>
      </c>
    </row>
    <row r="218" spans="5:5" ht="25.5" x14ac:dyDescent="0.2">
      <c r="E218" s="58" t="str">
        <f>"{""name"":"""&amp;Villagers!B218&amp;""",""species"":"""&amp;LOWER(Villagers!C218)&amp;""",""gender"":"""&amp;LEFT(LOWER(Villagers!D218),1)&amp;""",""personality"":"""&amp;LOWER(Villagers!E218)&amp;"""},"</f>
        <v>{"name":"Lucy","species":"pig","gender":"f","personality":"normal"},</v>
      </c>
    </row>
    <row r="219" spans="5:5" ht="25.5" x14ac:dyDescent="0.2">
      <c r="E219" s="58" t="str">
        <f>"{""name"":"""&amp;Villagers!B219&amp;""",""species"":"""&amp;LOWER(Villagers!C219)&amp;""",""gender"":"""&amp;LEFT(LOWER(Villagers!D219),1)&amp;""",""personality"":"""&amp;LOWER(Villagers!E219)&amp;"""},"</f>
        <v>{"name":"Lyman","species":"koala","gender":"m","personality":"jock"},</v>
      </c>
    </row>
    <row r="220" spans="5:5" ht="25.5" x14ac:dyDescent="0.2">
      <c r="E220" s="58" t="str">
        <f>"{""name"":"""&amp;Villagers!B220&amp;""",""species"":"""&amp;LOWER(Villagers!C220)&amp;""",""gender"":"""&amp;LEFT(LOWER(Villagers!D220),1)&amp;""",""personality"":"""&amp;LOWER(Villagers!E220)&amp;"""},"</f>
        <v>{"name":"Mac","species":"dog","gender":"m","personality":"jock"},</v>
      </c>
    </row>
    <row r="221" spans="5:5" ht="25.5" x14ac:dyDescent="0.2">
      <c r="E221" s="58" t="str">
        <f>"{""name"":"""&amp;Villagers!B221&amp;""",""species"":"""&amp;LOWER(Villagers!C221)&amp;""",""gender"":"""&amp;LEFT(LOWER(Villagers!D221),1)&amp;""",""personality"":"""&amp;LOWER(Villagers!E221)&amp;"""},"</f>
        <v>{"name":"Maddie","species":"dog","gender":"f","personality":"peppy"},</v>
      </c>
    </row>
    <row r="222" spans="5:5" ht="25.5" x14ac:dyDescent="0.2">
      <c r="E222" s="58" t="str">
        <f>"{""name"":"""&amp;Villagers!B222&amp;""",""species"":"""&amp;LOWER(Villagers!C222)&amp;""",""gender"":"""&amp;LEFT(LOWER(Villagers!D222),1)&amp;""",""personality"":"""&amp;LOWER(Villagers!E222)&amp;"""},"</f>
        <v>{"name":"Maelle","species":"duck","gender":"f","personality":"snooty"},</v>
      </c>
    </row>
    <row r="223" spans="5:5" ht="25.5" x14ac:dyDescent="0.2">
      <c r="E223" s="58" t="str">
        <f>"{""name"":"""&amp;Villagers!B223&amp;""",""species"":"""&amp;LOWER(Villagers!C223)&amp;""",""gender"":"""&amp;LEFT(LOWER(Villagers!D223),1)&amp;""",""personality"":"""&amp;LOWER(Villagers!E223)&amp;"""},"</f>
        <v>{"name":"Maggie","species":"pig","gender":"f","personality":"normal"},</v>
      </c>
    </row>
    <row r="224" spans="5:5" ht="25.5" x14ac:dyDescent="0.2">
      <c r="E224" s="58" t="str">
        <f>"{""name"":"""&amp;Villagers!B224&amp;""",""species"":"""&amp;LOWER(Villagers!C224)&amp;""",""gender"":"""&amp;LEFT(LOWER(Villagers!D224),1)&amp;""",""personality"":"""&amp;LOWER(Villagers!E224)&amp;"""},"</f>
        <v>{"name":"Mallary","species":"duck","gender":"f","personality":"snooty"},</v>
      </c>
    </row>
    <row r="225" spans="5:5" ht="25.5" x14ac:dyDescent="0.2">
      <c r="E225" s="58" t="str">
        <f>"{""name"":"""&amp;Villagers!B225&amp;""",""species"":"""&amp;LOWER(Villagers!C225)&amp;""",""gender"":"""&amp;LEFT(LOWER(Villagers!D225),1)&amp;""",""personality"":"""&amp;LOWER(Villagers!E225)&amp;"""},"</f>
        <v>{"name":"Maple","species":"bear cub","gender":"f","personality":"normal"},</v>
      </c>
    </row>
    <row r="226" spans="5:5" ht="25.5" x14ac:dyDescent="0.2">
      <c r="E226" s="58" t="str">
        <f>"{""name"":"""&amp;Villagers!B226&amp;""",""species"":"""&amp;LOWER(Villagers!C226)&amp;""",""gender"":"""&amp;LEFT(LOWER(Villagers!D226),1)&amp;""",""personality"":"""&amp;LOWER(Villagers!E226)&amp;"""},"</f>
        <v>{"name":"Marcel","species":"dog","gender":"m","personality":"lazy"},</v>
      </c>
    </row>
    <row r="227" spans="5:5" ht="25.5" x14ac:dyDescent="0.2">
      <c r="E227" s="58" t="str">
        <f>"{""name"":"""&amp;Villagers!B227&amp;""",""species"":"""&amp;LOWER(Villagers!C227)&amp;""",""gender"":"""&amp;LEFT(LOWER(Villagers!D227),1)&amp;""",""personality"":"""&amp;LOWER(Villagers!E227)&amp;"""},"</f>
        <v>{"name":"Marcie","species":"kangaroo","gender":"f","personality":"normal"},</v>
      </c>
    </row>
    <row r="228" spans="5:5" ht="25.5" x14ac:dyDescent="0.2">
      <c r="E228" s="58" t="str">
        <f>"{""name"":"""&amp;Villagers!B228&amp;""",""species"":"""&amp;LOWER(Villagers!C228)&amp;""",""gender"":"""&amp;LEFT(LOWER(Villagers!D228),1)&amp;""",""personality"":"""&amp;LOWER(Villagers!E228)&amp;"""},"</f>
        <v>{"name":"Margie","species":"elephant","gender":"f","personality":"normal"},</v>
      </c>
    </row>
    <row r="229" spans="5:5" ht="25.5" x14ac:dyDescent="0.2">
      <c r="E229" s="58" t="str">
        <f>"{""name"":"""&amp;Villagers!B229&amp;""",""species"":"""&amp;LOWER(Villagers!C229)&amp;""",""gender"":"""&amp;LEFT(LOWER(Villagers!D229),1)&amp;""",""personality"":"""&amp;LOWER(Villagers!E229)&amp;"""},"</f>
        <v>{"name":"Marina","species":"octopus","gender":"f","personality":"normal"},</v>
      </c>
    </row>
    <row r="230" spans="5:5" ht="25.5" x14ac:dyDescent="0.2">
      <c r="E230" s="58" t="str">
        <f>"{""name"":"""&amp;Villagers!B230&amp;""",""species"":"""&amp;LOWER(Villagers!C230)&amp;""",""gender"":"""&amp;LEFT(LOWER(Villagers!D230),1)&amp;""",""personality"":"""&amp;LOWER(Villagers!E230)&amp;"""},"</f>
        <v>{"name":"Marshal","species":"squirrel","gender":"m","personality":"smug"},</v>
      </c>
    </row>
    <row r="231" spans="5:5" ht="25.5" x14ac:dyDescent="0.2">
      <c r="E231" s="58" t="str">
        <f>"{""name"":"""&amp;Villagers!B231&amp;""",""species"":"""&amp;LOWER(Villagers!C231)&amp;""",""gender"":"""&amp;LEFT(LOWER(Villagers!D231),1)&amp;""",""personality"":"""&amp;LOWER(Villagers!E231)&amp;"""},"</f>
        <v>{"name":"Mathilda","species":"kangaroo","gender":"f","personality":"snooty"},</v>
      </c>
    </row>
    <row r="232" spans="5:5" ht="25.5" x14ac:dyDescent="0.2">
      <c r="E232" s="58" t="str">
        <f>"{""name"":"""&amp;Villagers!B232&amp;""",""species"":"""&amp;LOWER(Villagers!C232)&amp;""",""gender"":"""&amp;LEFT(LOWER(Villagers!D232),1)&amp;""",""personality"":"""&amp;LOWER(Villagers!E232)&amp;"""},"</f>
        <v>{"name":"Megan","species":"bear","gender":"f","personality":"normal"},</v>
      </c>
    </row>
    <row r="233" spans="5:5" ht="25.5" x14ac:dyDescent="0.2">
      <c r="E233" s="58" t="str">
        <f>"{""name"":"""&amp;Villagers!B233&amp;""",""species"":"""&amp;LOWER(Villagers!C233)&amp;""",""gender"":"""&amp;LEFT(LOWER(Villagers!D233),1)&amp;""",""personality"":"""&amp;LOWER(Villagers!E233)&amp;"""},"</f>
        <v>{"name":"Melba","species":"koala","gender":"f","personality":"normal"},</v>
      </c>
    </row>
    <row r="234" spans="5:5" ht="25.5" x14ac:dyDescent="0.2">
      <c r="E234" s="58" t="str">
        <f>"{""name"":"""&amp;Villagers!B234&amp;""",""species"":"""&amp;LOWER(Villagers!C234)&amp;""",""gender"":"""&amp;LEFT(LOWER(Villagers!D234),1)&amp;""",""personality"":"""&amp;LOWER(Villagers!E234)&amp;"""},"</f>
        <v>{"name":"Merengue","species":"rhino","gender":"f","personality":"normal"},</v>
      </c>
    </row>
    <row r="235" spans="5:5" ht="25.5" x14ac:dyDescent="0.2">
      <c r="E235" s="58" t="str">
        <f>"{""name"":"""&amp;Villagers!B235&amp;""",""species"":"""&amp;LOWER(Villagers!C235)&amp;""",""gender"":"""&amp;LEFT(LOWER(Villagers!D235),1)&amp;""",""personality"":"""&amp;LOWER(Villagers!E235)&amp;"""},"</f>
        <v>{"name":"Merry","species":"cat","gender":"f","personality":"peppy"},</v>
      </c>
    </row>
    <row r="236" spans="5:5" ht="25.5" x14ac:dyDescent="0.2">
      <c r="E236" s="58" t="str">
        <f>"{""name"":"""&amp;Villagers!B236&amp;""",""species"":"""&amp;LOWER(Villagers!C236)&amp;""",""gender"":"""&amp;LEFT(LOWER(Villagers!D236),1)&amp;""",""personality"":"""&amp;LOWER(Villagers!E236)&amp;"""},"</f>
        <v>{"name":"Midge","species":"bird","gender":"f","personality":"normal"},</v>
      </c>
    </row>
    <row r="237" spans="5:5" ht="25.5" x14ac:dyDescent="0.2">
      <c r="E237" s="58" t="str">
        <f>"{""name"":"""&amp;Villagers!B237&amp;""",""species"":"""&amp;LOWER(Villagers!C237)&amp;""",""gender"":"""&amp;LEFT(LOWER(Villagers!D237),1)&amp;""",""personality"":"""&amp;LOWER(Villagers!E237)&amp;"""},"</f>
        <v>{"name":"Mint","species":"squirrel","gender":"f","personality":"snooty"},</v>
      </c>
    </row>
    <row r="238" spans="5:5" ht="25.5" x14ac:dyDescent="0.2">
      <c r="E238" s="58" t="str">
        <f>"{""name"":"""&amp;Villagers!B238&amp;""",""species"":"""&amp;LOWER(Villagers!C238)&amp;""",""gender"":"""&amp;LEFT(LOWER(Villagers!D238),1)&amp;""",""personality"":"""&amp;LOWER(Villagers!E238)&amp;"""},"</f>
        <v>{"name":"Mira","species":"rabbit","gender":"f","personality":"uchi"},</v>
      </c>
    </row>
    <row r="239" spans="5:5" ht="25.5" x14ac:dyDescent="0.2">
      <c r="E239" s="58" t="str">
        <f>"{""name"":"""&amp;Villagers!B239&amp;""",""species"":"""&amp;LOWER(Villagers!C239)&amp;""",""gender"":"""&amp;LEFT(LOWER(Villagers!D239),1)&amp;""",""personality"":"""&amp;LOWER(Villagers!E239)&amp;"""},"</f>
        <v>{"name":"Miranda","species":"duck","gender":"f","personality":"snooty"},</v>
      </c>
    </row>
    <row r="240" spans="5:5" ht="25.5" x14ac:dyDescent="0.2">
      <c r="E240" s="58" t="str">
        <f>"{""name"":"""&amp;Villagers!B240&amp;""",""species"":"""&amp;LOWER(Villagers!C240)&amp;""",""gender"":"""&amp;LEFT(LOWER(Villagers!D240),1)&amp;""",""personality"":"""&amp;LOWER(Villagers!E240)&amp;"""},"</f>
        <v>{"name":"Mitzi","species":"cat","gender":"f","personality":"normal"},</v>
      </c>
    </row>
    <row r="241" spans="5:5" ht="25.5" x14ac:dyDescent="0.2">
      <c r="E241" s="58" t="str">
        <f>"{""name"":"""&amp;Villagers!B241&amp;""",""species"":"""&amp;LOWER(Villagers!C241)&amp;""",""gender"":"""&amp;LEFT(LOWER(Villagers!D241),1)&amp;""",""personality"":"""&amp;LOWER(Villagers!E241)&amp;"""},"</f>
        <v>{"name":"Moe","species":"cat","gender":"m","personality":"lazy"},</v>
      </c>
    </row>
    <row r="242" spans="5:5" ht="25.5" x14ac:dyDescent="0.2">
      <c r="E242" s="58" t="str">
        <f>"{""name"":"""&amp;Villagers!B242&amp;""",""species"":"""&amp;LOWER(Villagers!C242)&amp;""",""gender"":"""&amp;LEFT(LOWER(Villagers!D242),1)&amp;""",""personality"":"""&amp;LOWER(Villagers!E242)&amp;"""},"</f>
        <v>{"name":"Molly","species":"duck","gender":"f","personality":"normal"},</v>
      </c>
    </row>
    <row r="243" spans="5:5" ht="25.5" x14ac:dyDescent="0.2">
      <c r="E243" s="58" t="str">
        <f>"{""name"":"""&amp;Villagers!B243&amp;""",""species"":"""&amp;LOWER(Villagers!C243)&amp;""",""gender"":"""&amp;LEFT(LOWER(Villagers!D243),1)&amp;""",""personality"":"""&amp;LOWER(Villagers!E243)&amp;"""},"</f>
        <v>{"name":"Monique","species":"cat","gender":"f","personality":"snooty"},</v>
      </c>
    </row>
    <row r="244" spans="5:5" ht="25.5" x14ac:dyDescent="0.2">
      <c r="E244" s="58" t="str">
        <f>"{""name"":"""&amp;Villagers!B244&amp;""",""species"":"""&amp;LOWER(Villagers!C244)&amp;""",""gender"":"""&amp;LEFT(LOWER(Villagers!D244),1)&amp;""",""personality"":"""&amp;LOWER(Villagers!E244)&amp;"""},"</f>
        <v>{"name":"Monty","species":"monkey","gender":"m","personality":"cranky"},</v>
      </c>
    </row>
    <row r="245" spans="5:5" ht="25.5" x14ac:dyDescent="0.2">
      <c r="E245" s="58" t="str">
        <f>"{""name"":"""&amp;Villagers!B245&amp;""",""species"":"""&amp;LOWER(Villagers!C245)&amp;""",""gender"":"""&amp;LEFT(LOWER(Villagers!D245),1)&amp;""",""personality"":"""&amp;LOWER(Villagers!E245)&amp;"""},"</f>
        <v>{"name":"Moose","species":"mouse","gender":"m","personality":"jock"},</v>
      </c>
    </row>
    <row r="246" spans="5:5" ht="25.5" x14ac:dyDescent="0.2">
      <c r="E246" s="58" t="str">
        <f>"{""name"":"""&amp;Villagers!B246&amp;""",""species"":"""&amp;LOWER(Villagers!C246)&amp;""",""gender"":"""&amp;LEFT(LOWER(Villagers!D246),1)&amp;""",""personality"":"""&amp;LOWER(Villagers!E246)&amp;"""},"</f>
        <v>{"name":"Mott","species":"lion","gender":"m","personality":"jock"},</v>
      </c>
    </row>
    <row r="247" spans="5:5" ht="25.5" x14ac:dyDescent="0.2">
      <c r="E247" s="58" t="str">
        <f>"{""name"":"""&amp;Villagers!B247&amp;""",""species"":"""&amp;LOWER(Villagers!C247)&amp;""",""gender"":"""&amp;LEFT(LOWER(Villagers!D247),1)&amp;""",""personality"":"""&amp;LOWER(Villagers!E247)&amp;"""},"</f>
        <v>{"name":"Muffy","species":"sheep","gender":"f","personality":"uchi"},</v>
      </c>
    </row>
    <row r="248" spans="5:5" ht="25.5" x14ac:dyDescent="0.2">
      <c r="E248" s="58" t="str">
        <f>"{""name"":"""&amp;Villagers!B248&amp;""",""species"":"""&amp;LOWER(Villagers!C248)&amp;""",""gender"":"""&amp;LEFT(LOWER(Villagers!D248),1)&amp;""",""personality"":"""&amp;LOWER(Villagers!E248)&amp;"""},"</f>
        <v>{"name":"Murphy","species":"bear cub","gender":"m","personality":"cranky"},</v>
      </c>
    </row>
    <row r="249" spans="5:5" ht="25.5" x14ac:dyDescent="0.2">
      <c r="E249" s="58" t="str">
        <f>"{""name"":"""&amp;Villagers!B249&amp;""",""species"":"""&amp;LOWER(Villagers!C249)&amp;""",""gender"":"""&amp;LEFT(LOWER(Villagers!D249),1)&amp;""",""personality"":"""&amp;LOWER(Villagers!E249)&amp;"""},"</f>
        <v>{"name":"Nan","species":"goat","gender":"f","personality":"normal"},</v>
      </c>
    </row>
    <row r="250" spans="5:5" ht="25.5" x14ac:dyDescent="0.2">
      <c r="E250" s="58" t="str">
        <f>"{""name"":"""&amp;Villagers!B250&amp;""",""species"":"""&amp;LOWER(Villagers!C250)&amp;""",""gender"":"""&amp;LEFT(LOWER(Villagers!D250),1)&amp;""",""personality"":"""&amp;LOWER(Villagers!E250)&amp;"""},"</f>
        <v>{"name":"Nana","species":"monkey","gender":"f","personality":"normal"},</v>
      </c>
    </row>
    <row r="251" spans="5:5" ht="25.5" x14ac:dyDescent="0.2">
      <c r="E251" s="58" t="str">
        <f>"{""name"":"""&amp;Villagers!B251&amp;""",""species"":"""&amp;LOWER(Villagers!C251)&amp;""",""gender"":"""&amp;LEFT(LOWER(Villagers!D251),1)&amp;""",""personality"":"""&amp;LOWER(Villagers!E251)&amp;"""},"</f>
        <v>{"name":"Naomi","species":"cow","gender":"f","personality":"snooty"},</v>
      </c>
    </row>
    <row r="252" spans="5:5" ht="25.5" x14ac:dyDescent="0.2">
      <c r="E252" s="58" t="str">
        <f>"{""name"":"""&amp;Villagers!B252&amp;""",""species"":"""&amp;LOWER(Villagers!C252)&amp;""",""gender"":"""&amp;LEFT(LOWER(Villagers!D252),1)&amp;""",""personality"":"""&amp;LOWER(Villagers!E252)&amp;"""},"</f>
        <v>{"name":"Nate","species":"bear","gender":"m","personality":"lazy"},</v>
      </c>
    </row>
    <row r="253" spans="5:5" ht="25.5" x14ac:dyDescent="0.2">
      <c r="E253" s="58" t="str">
        <f>"{""name"":"""&amp;Villagers!B253&amp;""",""species"":"""&amp;LOWER(Villagers!C253)&amp;""",""gender"":"""&amp;LEFT(LOWER(Villagers!D253),1)&amp;""",""personality"":"""&amp;LOWER(Villagers!E253)&amp;"""},"</f>
        <v>{"name":"Nibbles","species":"squirrel","gender":"f","personality":"peppy"},</v>
      </c>
    </row>
    <row r="254" spans="5:5" ht="25.5" x14ac:dyDescent="0.2">
      <c r="E254" s="58" t="str">
        <f>"{""name"":"""&amp;Villagers!B254&amp;""",""species"":"""&amp;LOWER(Villagers!C254)&amp;""",""gender"":"""&amp;LEFT(LOWER(Villagers!D254),1)&amp;""",""personality"":"""&amp;LOWER(Villagers!E254)&amp;"""},"</f>
        <v>{"name":"Norma","species":"cow","gender":"f","personality":"normal"},</v>
      </c>
    </row>
    <row r="255" spans="5:5" ht="25.5" x14ac:dyDescent="0.2">
      <c r="E255" s="58" t="str">
        <f>"{""name"":"""&amp;Villagers!B255&amp;""",""species"":"""&amp;LOWER(Villagers!C255)&amp;""",""gender"":"""&amp;LEFT(LOWER(Villagers!D255),1)&amp;""",""personality"":"""&amp;LOWER(Villagers!E255)&amp;"""},"</f>
        <v>{"name":"Octavian","species":"octopus","gender":"m","personality":"cranky"},</v>
      </c>
    </row>
    <row r="256" spans="5:5" ht="25.5" x14ac:dyDescent="0.2">
      <c r="E256" s="58" t="str">
        <f>"{""name"":"""&amp;Villagers!B256&amp;""",""species"":"""&amp;LOWER(Villagers!C256)&amp;""",""gender"":"""&amp;LEFT(LOWER(Villagers!D256),1)&amp;""",""personality"":"""&amp;LOWER(Villagers!E256)&amp;"""},"</f>
        <v>{"name":"O'Hare","species":"rabbit","gender":"m","personality":"smug"},</v>
      </c>
    </row>
    <row r="257" spans="5:5" ht="25.5" x14ac:dyDescent="0.2">
      <c r="E257" s="58" t="str">
        <f>"{""name"":"""&amp;Villagers!B257&amp;""",""species"":"""&amp;LOWER(Villagers!C257)&amp;""",""gender"":"""&amp;LEFT(LOWER(Villagers!D257),1)&amp;""",""personality"":"""&amp;LOWER(Villagers!E257)&amp;"""},"</f>
        <v>{"name":"Olaf","species":"anteater","gender":"m","personality":"smug"},</v>
      </c>
    </row>
    <row r="258" spans="5:5" ht="25.5" x14ac:dyDescent="0.2">
      <c r="E258" s="58" t="str">
        <f>"{""name"":"""&amp;Villagers!B258&amp;""",""species"":"""&amp;LOWER(Villagers!C258)&amp;""",""gender"":"""&amp;LEFT(LOWER(Villagers!D258),1)&amp;""",""personality"":"""&amp;LOWER(Villagers!E258)&amp;"""},"</f>
        <v>{"name":"Olive","species":"bear cub","gender":"f","personality":"normal"},</v>
      </c>
    </row>
    <row r="259" spans="5:5" ht="25.5" x14ac:dyDescent="0.2">
      <c r="E259" s="58" t="str">
        <f>"{""name"":"""&amp;Villagers!B259&amp;""",""species"":"""&amp;LOWER(Villagers!C259)&amp;""",""gender"":"""&amp;LEFT(LOWER(Villagers!D259),1)&amp;""",""personality"":"""&amp;LOWER(Villagers!E259)&amp;"""},"</f>
        <v>{"name":"Olivia","species":"cat","gender":"f","personality":"snooty"},</v>
      </c>
    </row>
    <row r="260" spans="5:5" ht="25.5" x14ac:dyDescent="0.2">
      <c r="E260" s="58" t="str">
        <f>"{""name"":"""&amp;Villagers!B260&amp;""",""species"":"""&amp;LOWER(Villagers!C260)&amp;""",""gender"":"""&amp;LEFT(LOWER(Villagers!D260),1)&amp;""",""personality"":"""&amp;LOWER(Villagers!E260)&amp;"""},"</f>
        <v>{"name":"Opal","species":"elephant","gender":"f","personality":"snooty"},</v>
      </c>
    </row>
    <row r="261" spans="5:5" ht="25.5" x14ac:dyDescent="0.2">
      <c r="E261" s="58" t="str">
        <f>"{""name"":"""&amp;Villagers!B261&amp;""",""species"":"""&amp;LOWER(Villagers!C261)&amp;""",""gender"":"""&amp;LEFT(LOWER(Villagers!D261),1)&amp;""",""personality"":"""&amp;LOWER(Villagers!E261)&amp;"""},"</f>
        <v>{"name":"Ozzie","species":"koala","gender":"m","personality":"lazy"},</v>
      </c>
    </row>
    <row r="262" spans="5:5" ht="25.5" x14ac:dyDescent="0.2">
      <c r="E262" s="58" t="str">
        <f>"{""name"":"""&amp;Villagers!B262&amp;""",""species"":"""&amp;LOWER(Villagers!C262)&amp;""",""gender"":"""&amp;LEFT(LOWER(Villagers!D262),1)&amp;""",""personality"":"""&amp;LOWER(Villagers!E262)&amp;"""},"</f>
        <v>{"name":"Pancetti","species":"pig","gender":"f","personality":"snooty"},</v>
      </c>
    </row>
    <row r="263" spans="5:5" ht="25.5" x14ac:dyDescent="0.2">
      <c r="E263" s="58" t="str">
        <f>"{""name"":"""&amp;Villagers!B263&amp;""",""species"":"""&amp;LOWER(Villagers!C263)&amp;""",""gender"":"""&amp;LEFT(LOWER(Villagers!D263),1)&amp;""",""personality"":"""&amp;LOWER(Villagers!E263)&amp;"""},"</f>
        <v>{"name":"Pango","species":"anteater","gender":"f","personality":"peppy"},</v>
      </c>
    </row>
    <row r="264" spans="5:5" ht="25.5" x14ac:dyDescent="0.2">
      <c r="E264" s="58" t="str">
        <f>"{""name"":"""&amp;Villagers!B264&amp;""",""species"":"""&amp;LOWER(Villagers!C264)&amp;""",""gender"":"""&amp;LEFT(LOWER(Villagers!D264),1)&amp;""",""personality"":"""&amp;LOWER(Villagers!E264)&amp;"""},"</f>
        <v>{"name":"Paolo","species":"elephant","gender":"m","personality":"lazy"},</v>
      </c>
    </row>
    <row r="265" spans="5:5" ht="25.5" x14ac:dyDescent="0.2">
      <c r="E265" s="58" t="str">
        <f>"{""name"":"""&amp;Villagers!B265&amp;""",""species"":"""&amp;LOWER(Villagers!C265)&amp;""",""gender"":"""&amp;LEFT(LOWER(Villagers!D265),1)&amp;""",""personality"":"""&amp;LOWER(Villagers!E265)&amp;"""},"</f>
        <v>{"name":"Papi","species":"horse","gender":"m","personality":"lazy"},</v>
      </c>
    </row>
    <row r="266" spans="5:5" ht="25.5" x14ac:dyDescent="0.2">
      <c r="E266" s="58" t="str">
        <f>"{""name"":"""&amp;Villagers!B266&amp;""",""species"":"""&amp;LOWER(Villagers!C266)&amp;""",""gender"":"""&amp;LEFT(LOWER(Villagers!D266),1)&amp;""",""personality"":"""&amp;LOWER(Villagers!E266)&amp;"""},"</f>
        <v>{"name":"Pashmina","species":"goat","gender":"f","personality":"uchi"},</v>
      </c>
    </row>
    <row r="267" spans="5:5" ht="25.5" x14ac:dyDescent="0.2">
      <c r="E267" s="58" t="str">
        <f>"{""name"":"""&amp;Villagers!B267&amp;""",""species"":"""&amp;LOWER(Villagers!C267)&amp;""",""gender"":"""&amp;LEFT(LOWER(Villagers!D267),1)&amp;""",""personality"":"""&amp;LOWER(Villagers!E267)&amp;"""},"</f>
        <v>{"name":"Pate","species":"duck","gender":"f","personality":"peppy"},</v>
      </c>
    </row>
    <row r="268" spans="5:5" ht="25.5" x14ac:dyDescent="0.2">
      <c r="E268" s="58" t="str">
        <f>"{""name"":"""&amp;Villagers!B268&amp;""",""species"":"""&amp;LOWER(Villagers!C268)&amp;""",""gender"":"""&amp;LEFT(LOWER(Villagers!D268),1)&amp;""",""personality"":"""&amp;LOWER(Villagers!E268)&amp;"""},"</f>
        <v>{"name":"Patty","species":"cow","gender":"f","personality":"peppy"},</v>
      </c>
    </row>
    <row r="269" spans="5:5" ht="25.5" x14ac:dyDescent="0.2">
      <c r="E269" s="58" t="str">
        <f>"{""name"":"""&amp;Villagers!B269&amp;""",""species"":"""&amp;LOWER(Villagers!C269)&amp;""",""gender"":"""&amp;LEFT(LOWER(Villagers!D269),1)&amp;""",""personality"":"""&amp;LOWER(Villagers!E269)&amp;"""},"</f>
        <v>{"name":"Paula","species":"bear","gender":"f","personality":"uchi"},</v>
      </c>
    </row>
    <row r="270" spans="5:5" ht="25.5" x14ac:dyDescent="0.2">
      <c r="E270" s="58" t="str">
        <f>"{""name"":"""&amp;Villagers!B270&amp;""",""species"":"""&amp;LOWER(Villagers!C270)&amp;""",""gender"":"""&amp;LEFT(LOWER(Villagers!D270),1)&amp;""",""personality"":"""&amp;LOWER(Villagers!E270)&amp;"""},"</f>
        <v>{"name":"Peaches","species":"horse","gender":"f","personality":"normal"},</v>
      </c>
    </row>
    <row r="271" spans="5:5" ht="25.5" x14ac:dyDescent="0.2">
      <c r="E271" s="58" t="str">
        <f>"{""name"":"""&amp;Villagers!B271&amp;""",""species"":"""&amp;LOWER(Villagers!C271)&amp;""",""gender"":"""&amp;LEFT(LOWER(Villagers!D271),1)&amp;""",""personality"":"""&amp;LOWER(Villagers!E271)&amp;"""},"</f>
        <v>{"name":"Peanut","species":"squirrel","gender":"f","personality":"peppy"},</v>
      </c>
    </row>
    <row r="272" spans="5:5" ht="25.5" x14ac:dyDescent="0.2">
      <c r="E272" s="58" t="str">
        <f>"{""name"":"""&amp;Villagers!B272&amp;""",""species"":"""&amp;LOWER(Villagers!C272)&amp;""",""gender"":"""&amp;LEFT(LOWER(Villagers!D272),1)&amp;""",""personality"":"""&amp;LOWER(Villagers!E272)&amp;"""},"</f>
        <v>{"name":"Pecan","species":"squirrel","gender":"f","personality":"snooty"},</v>
      </c>
    </row>
    <row r="273" spans="5:5" ht="25.5" x14ac:dyDescent="0.2">
      <c r="E273" s="58" t="str">
        <f>"{""name"":"""&amp;Villagers!B273&amp;""",""species"":"""&amp;LOWER(Villagers!C273)&amp;""",""gender"":"""&amp;LEFT(LOWER(Villagers!D273),1)&amp;""",""personality"":"""&amp;LOWER(Villagers!E273)&amp;"""},"</f>
        <v>{"name":"Peck","species":"bird","gender":"m","personality":"jock"},</v>
      </c>
    </row>
    <row r="274" spans="5:5" ht="25.5" x14ac:dyDescent="0.2">
      <c r="E274" s="58" t="str">
        <f>"{""name"":"""&amp;Villagers!B274&amp;""",""species"":"""&amp;LOWER(Villagers!C274)&amp;""",""gender"":"""&amp;LEFT(LOWER(Villagers!D274),1)&amp;""",""personality"":"""&amp;LOWER(Villagers!E274)&amp;"""},"</f>
        <v>{"name":"Peewee","species":"gorilla","gender":"m","personality":"cranky"},</v>
      </c>
    </row>
    <row r="275" spans="5:5" ht="25.5" x14ac:dyDescent="0.2">
      <c r="E275" s="58" t="str">
        <f>"{""name"":"""&amp;Villagers!B275&amp;""",""species"":"""&amp;LOWER(Villagers!C275)&amp;""",""gender"":"""&amp;LEFT(LOWER(Villagers!D275),1)&amp;""",""personality"":"""&amp;LOWER(Villagers!E275)&amp;"""},"</f>
        <v>{"name":"Peggy","species":"pig","gender":"f","personality":"peppy"},</v>
      </c>
    </row>
    <row r="276" spans="5:5" ht="25.5" x14ac:dyDescent="0.2">
      <c r="E276" s="58" t="str">
        <f>"{""name"":"""&amp;Villagers!B276&amp;""",""species"":"""&amp;LOWER(Villagers!C276)&amp;""",""gender"":"""&amp;LEFT(LOWER(Villagers!D276),1)&amp;""",""personality"":"""&amp;LOWER(Villagers!E276)&amp;"""},"</f>
        <v>{"name":"Pekoe","species":"bear cub","gender":"f","personality":"normal"},</v>
      </c>
    </row>
    <row r="277" spans="5:5" ht="25.5" x14ac:dyDescent="0.2">
      <c r="E277" s="58" t="str">
        <f>"{""name"":"""&amp;Villagers!B277&amp;""",""species"":"""&amp;LOWER(Villagers!C277)&amp;""",""gender"":"""&amp;LEFT(LOWER(Villagers!D277),1)&amp;""",""personality"":"""&amp;LOWER(Villagers!E277)&amp;"""},"</f>
        <v>{"name":"Penelope","species":"mouse","gender":"f","personality":"peppy"},</v>
      </c>
    </row>
    <row r="278" spans="5:5" ht="25.5" x14ac:dyDescent="0.2">
      <c r="E278" s="58" t="str">
        <f>"{""name"":"""&amp;Villagers!B278&amp;""",""species"":"""&amp;LOWER(Villagers!C278)&amp;""",""gender"":"""&amp;LEFT(LOWER(Villagers!D278),1)&amp;""",""personality"":"""&amp;LOWER(Villagers!E278)&amp;"""},"</f>
        <v>{"name":"Phil","species":"ostrich","gender":"m","personality":"smug"},</v>
      </c>
    </row>
    <row r="279" spans="5:5" ht="25.5" x14ac:dyDescent="0.2">
      <c r="E279" s="58" t="str">
        <f>"{""name"":"""&amp;Villagers!B279&amp;""",""species"":"""&amp;LOWER(Villagers!C279)&amp;""",""gender"":"""&amp;LEFT(LOWER(Villagers!D279),1)&amp;""",""personality"":"""&amp;LOWER(Villagers!E279)&amp;"""},"</f>
        <v>{"name":"Phoebe","species":"ostrich","gender":"f","personality":"uchi"},</v>
      </c>
    </row>
    <row r="280" spans="5:5" ht="25.5" x14ac:dyDescent="0.2">
      <c r="E280" s="58" t="str">
        <f>"{""name"":"""&amp;Villagers!B280&amp;""",""species"":"""&amp;LOWER(Villagers!C280)&amp;""",""gender"":"""&amp;LEFT(LOWER(Villagers!D280),1)&amp;""",""personality"":"""&amp;LOWER(Villagers!E280)&amp;"""},"</f>
        <v>{"name":"Pierce","species":"eagle","gender":"m","personality":"jock"},</v>
      </c>
    </row>
    <row r="281" spans="5:5" ht="25.5" x14ac:dyDescent="0.2">
      <c r="E281" s="58" t="str">
        <f>"{""name"":"""&amp;Villagers!B281&amp;""",""species"":"""&amp;LOWER(Villagers!C281)&amp;""",""gender"":"""&amp;LEFT(LOWER(Villagers!D281),1)&amp;""",""personality"":"""&amp;LOWER(Villagers!E281)&amp;"""},"</f>
        <v>{"name":"Pietro","species":"sheep","gender":"m","personality":"smug"},</v>
      </c>
    </row>
    <row r="282" spans="5:5" ht="25.5" x14ac:dyDescent="0.2">
      <c r="E282" s="58" t="str">
        <f>"{""name"":"""&amp;Villagers!B282&amp;""",""species"":"""&amp;LOWER(Villagers!C282)&amp;""",""gender"":"""&amp;LEFT(LOWER(Villagers!D282),1)&amp;""",""personality"":"""&amp;LOWER(Villagers!E282)&amp;"""},"</f>
        <v>{"name":"Pinky","species":"bear","gender":"f","personality":"peppy"},</v>
      </c>
    </row>
    <row r="283" spans="5:5" ht="25.5" x14ac:dyDescent="0.2">
      <c r="E283" s="58" t="str">
        <f>"{""name"":"""&amp;Villagers!B283&amp;""",""species"":"""&amp;LOWER(Villagers!C283)&amp;""",""gender"":"""&amp;LEFT(LOWER(Villagers!D283),1)&amp;""",""personality"":"""&amp;LOWER(Villagers!E283)&amp;"""},"</f>
        <v>{"name":"Piper","species":"bird","gender":"f","personality":"peppy"},</v>
      </c>
    </row>
    <row r="284" spans="5:5" ht="25.5" x14ac:dyDescent="0.2">
      <c r="E284" s="58" t="str">
        <f>"{""name"":"""&amp;Villagers!B284&amp;""",""species"":"""&amp;LOWER(Villagers!C284)&amp;""",""gender"":"""&amp;LEFT(LOWER(Villagers!D284),1)&amp;""",""personality"":"""&amp;LOWER(Villagers!E284)&amp;"""},"</f>
        <v>{"name":"Pippy","species":"rabbit","gender":"f","personality":"peppy"},</v>
      </c>
    </row>
    <row r="285" spans="5:5" ht="25.5" x14ac:dyDescent="0.2">
      <c r="E285" s="58" t="str">
        <f>"{""name"":"""&amp;Villagers!B285&amp;""",""species"":"""&amp;LOWER(Villagers!C285)&amp;""",""gender"":"""&amp;LEFT(LOWER(Villagers!D285),1)&amp;""",""personality"":"""&amp;LOWER(Villagers!E285)&amp;"""},"</f>
        <v>{"name":"Plucky","species":"chicken","gender":"f","personality":"uchi"},</v>
      </c>
    </row>
    <row r="286" spans="5:5" ht="25.5" x14ac:dyDescent="0.2">
      <c r="E286" s="58" t="str">
        <f>"{""name"":"""&amp;Villagers!B286&amp;""",""species"":"""&amp;LOWER(Villagers!C286)&amp;""",""gender"":"""&amp;LEFT(LOWER(Villagers!D286),1)&amp;""",""personality"":"""&amp;LOWER(Villagers!E286)&amp;"""},"</f>
        <v>{"name":"Pompom","species":"duck","gender":"f","personality":"peppy"},</v>
      </c>
    </row>
    <row r="287" spans="5:5" ht="25.5" x14ac:dyDescent="0.2">
      <c r="E287" s="58" t="str">
        <f>"{""name"":"""&amp;Villagers!B287&amp;""",""species"":"""&amp;LOWER(Villagers!C287)&amp;""",""gender"":"""&amp;LEFT(LOWER(Villagers!D287),1)&amp;""",""personality"":"""&amp;LOWER(Villagers!E287)&amp;"""},"</f>
        <v>{"name":"Poncho","species":"bear cub","gender":"m","personality":"jock"},</v>
      </c>
    </row>
    <row r="288" spans="5:5" ht="25.5" x14ac:dyDescent="0.2">
      <c r="E288" s="58" t="str">
        <f>"{""name"":"""&amp;Villagers!B288&amp;""",""species"":"""&amp;LOWER(Villagers!C288)&amp;""",""gender"":"""&amp;LEFT(LOWER(Villagers!D288),1)&amp;""",""personality"":"""&amp;LOWER(Villagers!E288)&amp;"""},"</f>
        <v>{"name":"Poppy","species":"squirrel","gender":"f","personality":"normal"},</v>
      </c>
    </row>
    <row r="289" spans="5:5" ht="25.5" x14ac:dyDescent="0.2">
      <c r="E289" s="58" t="str">
        <f>"{""name"":"""&amp;Villagers!B289&amp;""",""species"":"""&amp;LOWER(Villagers!C289)&amp;""",""gender"":"""&amp;LEFT(LOWER(Villagers!D289),1)&amp;""",""personality"":"""&amp;LOWER(Villagers!E289)&amp;"""},"</f>
        <v>{"name":"Portia","species":"dog","gender":"f","personality":"snooty"},</v>
      </c>
    </row>
    <row r="290" spans="5:5" ht="25.5" x14ac:dyDescent="0.2">
      <c r="E290" s="58" t="str">
        <f>"{""name"":"""&amp;Villagers!B290&amp;""",""species"":"""&amp;LOWER(Villagers!C290)&amp;""",""gender"":"""&amp;LEFT(LOWER(Villagers!D290),1)&amp;""",""personality"":"""&amp;LOWER(Villagers!E290)&amp;"""},"</f>
        <v>{"name":"Prince","species":"frog","gender":"m","personality":"lazy"},</v>
      </c>
    </row>
    <row r="291" spans="5:5" ht="25.5" x14ac:dyDescent="0.2">
      <c r="E291" s="58" t="str">
        <f>"{""name"":"""&amp;Villagers!B291&amp;""",""species"":"""&amp;LOWER(Villagers!C291)&amp;""",""gender"":"""&amp;LEFT(LOWER(Villagers!D291),1)&amp;""",""personality"":"""&amp;LOWER(Villagers!E291)&amp;"""},"</f>
        <v>{"name":"Puck","species":"penguin","gender":"m","personality":"lazy"},</v>
      </c>
    </row>
    <row r="292" spans="5:5" ht="25.5" x14ac:dyDescent="0.2">
      <c r="E292" s="58" t="str">
        <f>"{""name"":"""&amp;Villagers!B292&amp;""",""species"":"""&amp;LOWER(Villagers!C292)&amp;""",""gender"":"""&amp;LEFT(LOWER(Villagers!D292),1)&amp;""",""personality"":"""&amp;LOWER(Villagers!E292)&amp;"""},"</f>
        <v>{"name":"Puddles","species":"frog","gender":"f","personality":"peppy"},</v>
      </c>
    </row>
    <row r="293" spans="5:5" ht="25.5" x14ac:dyDescent="0.2">
      <c r="E293" s="58" t="str">
        <f>"{""name"":"""&amp;Villagers!B293&amp;""",""species"":"""&amp;LOWER(Villagers!C293)&amp;""",""gender"":"""&amp;LEFT(LOWER(Villagers!D293),1)&amp;""",""personality"":"""&amp;LOWER(Villagers!E293)&amp;"""},"</f>
        <v>{"name":"Pudge","species":"bear cub","gender":"m","personality":"lazy"},</v>
      </c>
    </row>
    <row r="294" spans="5:5" ht="25.5" x14ac:dyDescent="0.2">
      <c r="E294" s="58" t="str">
        <f>"{""name"":"""&amp;Villagers!B294&amp;""",""species"":"""&amp;LOWER(Villagers!C294)&amp;""",""gender"":"""&amp;LEFT(LOWER(Villagers!D294),1)&amp;""",""personality"":"""&amp;LOWER(Villagers!E294)&amp;"""},"</f>
        <v>{"name":"Punchy","species":"cat","gender":"m","personality":"lazy"},</v>
      </c>
    </row>
    <row r="295" spans="5:5" ht="25.5" x14ac:dyDescent="0.2">
      <c r="E295" s="58" t="str">
        <f>"{""name"":"""&amp;Villagers!B295&amp;""",""species"":"""&amp;LOWER(Villagers!C295)&amp;""",""gender"":"""&amp;LEFT(LOWER(Villagers!D295),1)&amp;""",""personality"":"""&amp;LOWER(Villagers!E295)&amp;"""},"</f>
        <v>{"name":"Purrl","species":"cat","gender":"f","personality":"snooty"},</v>
      </c>
    </row>
    <row r="296" spans="5:5" ht="25.5" x14ac:dyDescent="0.2">
      <c r="E296" s="58" t="str">
        <f>"{""name"":"""&amp;Villagers!B296&amp;""",""species"":"""&amp;LOWER(Villagers!C296)&amp;""",""gender"":"""&amp;LEFT(LOWER(Villagers!D296),1)&amp;""",""personality"":"""&amp;LOWER(Villagers!E296)&amp;"""},"</f>
        <v>{"name":"Queenie","species":"ostrich","gender":"f","personality":"snooty"},</v>
      </c>
    </row>
    <row r="297" spans="5:5" ht="25.5" x14ac:dyDescent="0.2">
      <c r="E297" s="58" t="str">
        <f>"{""name"":"""&amp;Villagers!B297&amp;""",""species"":"""&amp;LOWER(Villagers!C297)&amp;""",""gender"":"""&amp;LEFT(LOWER(Villagers!D297),1)&amp;""",""personality"":"""&amp;LOWER(Villagers!E297)&amp;"""},"</f>
        <v>{"name":"Quillson","species":"duck","gender":"m","personality":"smug"},</v>
      </c>
    </row>
    <row r="298" spans="5:5" ht="25.5" x14ac:dyDescent="0.2">
      <c r="E298" s="58" t="str">
        <f>"{""name"":"""&amp;Villagers!B298&amp;""",""species"":"""&amp;LOWER(Villagers!C298)&amp;""",""gender"":"""&amp;LEFT(LOWER(Villagers!D298),1)&amp;""",""personality"":"""&amp;LOWER(Villagers!E298)&amp;"""},"</f>
        <v>{"name":"Raddle","species":"frog","gender":"m","personality":"lazy"},</v>
      </c>
    </row>
    <row r="299" spans="5:5" ht="25.5" x14ac:dyDescent="0.2">
      <c r="E299" s="58" t="str">
        <f>"{""name"":"""&amp;Villagers!B299&amp;""",""species"":"""&amp;LOWER(Villagers!C299)&amp;""",""gender"":"""&amp;LEFT(LOWER(Villagers!D299),1)&amp;""",""personality"":"""&amp;LOWER(Villagers!E299)&amp;"""},"</f>
        <v>{"name":"Rasher","species":"pig","gender":"m","personality":"cranky"},</v>
      </c>
    </row>
    <row r="300" spans="5:5" ht="25.5" x14ac:dyDescent="0.2">
      <c r="E300" s="58" t="str">
        <f>"{""name"":"""&amp;Villagers!B300&amp;""",""species"":"""&amp;LOWER(Villagers!C300)&amp;""",""gender"":"""&amp;LEFT(LOWER(Villagers!D300),1)&amp;""",""personality"":"""&amp;LOWER(Villagers!E300)&amp;"""},"</f>
        <v>{"name":"Raymond","species":"cat","gender":"m","personality":"smug"},</v>
      </c>
    </row>
    <row r="301" spans="5:5" ht="25.5" x14ac:dyDescent="0.2">
      <c r="E301" s="58" t="str">
        <f>"{""name"":"""&amp;Villagers!B301&amp;""",""species"":"""&amp;LOWER(Villagers!C301)&amp;""",""gender"":"""&amp;LEFT(LOWER(Villagers!D301),1)&amp;""",""personality"":"""&amp;LOWER(Villagers!E301)&amp;"""},"</f>
        <v>{"name":"Renée","species":"rhino","gender":"f","personality":"uchi"},</v>
      </c>
    </row>
    <row r="302" spans="5:5" ht="25.5" x14ac:dyDescent="0.2">
      <c r="E302" s="58" t="str">
        <f>"{""name"":"""&amp;Villagers!B302&amp;""",""species"":"""&amp;LOWER(Villagers!C302)&amp;""",""gender"":"""&amp;LEFT(LOWER(Villagers!D302),1)&amp;""",""personality"":"""&amp;LOWER(Villagers!E302)&amp;"""},"</f>
        <v>{"name":"Reneigh","species":"horse","gender":"f","personality":"uchi"},</v>
      </c>
    </row>
    <row r="303" spans="5:5" ht="25.5" x14ac:dyDescent="0.2">
      <c r="E303" s="58" t="str">
        <f>"{""name"":"""&amp;Villagers!B303&amp;""",""species"":"""&amp;LOWER(Villagers!C303)&amp;""",""gender"":"""&amp;LEFT(LOWER(Villagers!D303),1)&amp;""",""personality"":"""&amp;LOWER(Villagers!E303)&amp;"""},"</f>
        <v>{"name":"Rex","species":"lion","gender":"m","personality":"lazy"},</v>
      </c>
    </row>
    <row r="304" spans="5:5" ht="25.5" x14ac:dyDescent="0.2">
      <c r="E304" s="58" t="str">
        <f>"{""name"":"""&amp;Villagers!B304&amp;""",""species"":"""&amp;LOWER(Villagers!C304)&amp;""",""gender"":"""&amp;LEFT(LOWER(Villagers!D304),1)&amp;""",""personality"":"""&amp;LOWER(Villagers!E304)&amp;"""},"</f>
        <v>{"name":"Rhonda","species":"rhino","gender":"f","personality":"normal"},</v>
      </c>
    </row>
    <row r="305" spans="5:5" ht="25.5" x14ac:dyDescent="0.2">
      <c r="E305" s="58" t="str">
        <f>"{""name"":"""&amp;Villagers!B305&amp;""",""species"":"""&amp;LOWER(Villagers!C305)&amp;""",""gender"":"""&amp;LEFT(LOWER(Villagers!D305),1)&amp;""",""personality"":"""&amp;LOWER(Villagers!E305)&amp;"""},"</f>
        <v>{"name":"Ribbot","species":"frog","gender":"m","personality":"jock"},</v>
      </c>
    </row>
    <row r="306" spans="5:5" ht="25.5" x14ac:dyDescent="0.2">
      <c r="E306" s="58" t="str">
        <f>"{""name"":"""&amp;Villagers!B306&amp;""",""species"":"""&amp;LOWER(Villagers!C306)&amp;""",""gender"":"""&amp;LEFT(LOWER(Villagers!D306),1)&amp;""",""personality"":"""&amp;LOWER(Villagers!E306)&amp;"""},"</f>
        <v>{"name":"Ricky","species":"squirrel","gender":"m","personality":"cranky"},</v>
      </c>
    </row>
    <row r="307" spans="5:5" ht="25.5" x14ac:dyDescent="0.2">
      <c r="E307" s="58" t="str">
        <f>"{""name"":"""&amp;Villagers!B307&amp;""",""species"":"""&amp;LOWER(Villagers!C307)&amp;""",""gender"":"""&amp;LEFT(LOWER(Villagers!D307),1)&amp;""",""personality"":"""&amp;LOWER(Villagers!E307)&amp;"""},"</f>
        <v>{"name":"Rizzo","species":"mouse","gender":"m","personality":"cranky"},</v>
      </c>
    </row>
    <row r="308" spans="5:5" ht="25.5" x14ac:dyDescent="0.2">
      <c r="E308" s="58" t="str">
        <f>"{""name"":"""&amp;Villagers!B308&amp;""",""species"":"""&amp;LOWER(Villagers!C308)&amp;""",""gender"":"""&amp;LEFT(LOWER(Villagers!D308),1)&amp;""",""personality"":"""&amp;LOWER(Villagers!E308)&amp;"""},"</f>
        <v>{"name":"Roald","species":"penguin","gender":"m","personality":"jock"},</v>
      </c>
    </row>
    <row r="309" spans="5:5" ht="25.5" x14ac:dyDescent="0.2">
      <c r="E309" s="58" t="str">
        <f>"{""name"":"""&amp;Villagers!B309&amp;""",""species"":"""&amp;LOWER(Villagers!C309)&amp;""",""gender"":"""&amp;LEFT(LOWER(Villagers!D309),1)&amp;""",""personality"":"""&amp;LOWER(Villagers!E309)&amp;"""},"</f>
        <v>{"name":"Robin","species":"bird","gender":"f","personality":"snooty"},</v>
      </c>
    </row>
    <row r="310" spans="5:5" ht="25.5" x14ac:dyDescent="0.2">
      <c r="E310" s="58" t="str">
        <f>"{""name"":"""&amp;Villagers!B310&amp;""",""species"":"""&amp;LOWER(Villagers!C310)&amp;""",""gender"":"""&amp;LEFT(LOWER(Villagers!D310),1)&amp;""",""personality"":"""&amp;LOWER(Villagers!E310)&amp;"""},"</f>
        <v>{"name":"Rocco","species":"hippo","gender":"m","personality":"cranky"},</v>
      </c>
    </row>
    <row r="311" spans="5:5" ht="25.5" x14ac:dyDescent="0.2">
      <c r="E311" s="58" t="str">
        <f>"{""name"":"""&amp;Villagers!B311&amp;""",""species"":"""&amp;LOWER(Villagers!C311)&amp;""",""gender"":"""&amp;LEFT(LOWER(Villagers!D311),1)&amp;""",""personality"":"""&amp;LOWER(Villagers!E311)&amp;"""},"</f>
        <v>{"name":"Rocket","species":"gorilla","gender":"f","personality":"uchi"},</v>
      </c>
    </row>
    <row r="312" spans="5:5" ht="25.5" x14ac:dyDescent="0.2">
      <c r="E312" s="58" t="str">
        <f>"{""name"":"""&amp;Villagers!B312&amp;""",""species"":"""&amp;LOWER(Villagers!C312)&amp;""",""gender"":"""&amp;LEFT(LOWER(Villagers!D312),1)&amp;""",""personality"":"""&amp;LOWER(Villagers!E312)&amp;"""},"</f>
        <v>{"name":"Rod","species":"mouse","gender":"m","personality":"jock"},</v>
      </c>
    </row>
    <row r="313" spans="5:5" ht="25.5" x14ac:dyDescent="0.2">
      <c r="E313" s="58" t="str">
        <f>"{""name"":"""&amp;Villagers!B313&amp;""",""species"":"""&amp;LOWER(Villagers!C313)&amp;""",""gender"":"""&amp;LEFT(LOWER(Villagers!D313),1)&amp;""",""personality"":"""&amp;LOWER(Villagers!E313)&amp;"""},"</f>
        <v>{"name":"Rodeo","species":"bull","gender":"m","personality":"lazy"},</v>
      </c>
    </row>
    <row r="314" spans="5:5" ht="25.5" x14ac:dyDescent="0.2">
      <c r="E314" s="58" t="str">
        <f>"{""name"":"""&amp;Villagers!B314&amp;""",""species"":"""&amp;LOWER(Villagers!C314)&amp;""",""gender"":"""&amp;LEFT(LOWER(Villagers!D314),1)&amp;""",""personality"":"""&amp;LOWER(Villagers!E314)&amp;"""},"</f>
        <v>{"name":"Rodney","species":"hamster","gender":"m","personality":"smug"},</v>
      </c>
    </row>
    <row r="315" spans="5:5" ht="25.5" x14ac:dyDescent="0.2">
      <c r="E315" s="58" t="str">
        <f>"{""name"":"""&amp;Villagers!B315&amp;""",""species"":"""&amp;LOWER(Villagers!C315)&amp;""",""gender"":"""&amp;LEFT(LOWER(Villagers!D315),1)&amp;""",""personality"":"""&amp;LOWER(Villagers!E315)&amp;"""},"</f>
        <v>{"name":"Rolf","species":"tiger","gender":"m","personality":"cranky"},</v>
      </c>
    </row>
    <row r="316" spans="5:5" ht="25.5" x14ac:dyDescent="0.2">
      <c r="E316" s="58" t="str">
        <f>"{""name"":"""&amp;Villagers!B316&amp;""",""species"":"""&amp;LOWER(Villagers!C316)&amp;""",""gender"":"""&amp;LEFT(LOWER(Villagers!D316),1)&amp;""",""personality"":"""&amp;LOWER(Villagers!E316)&amp;"""},"</f>
        <v>{"name":"Rooney","species":"kangaroo","gender":"m","personality":"cranky"},</v>
      </c>
    </row>
    <row r="317" spans="5:5" ht="25.5" x14ac:dyDescent="0.2">
      <c r="E317" s="58" t="str">
        <f>"{""name"":"""&amp;Villagers!B317&amp;""",""species"":"""&amp;LOWER(Villagers!C317)&amp;""",""gender"":"""&amp;LEFT(LOWER(Villagers!D317),1)&amp;""",""personality"":"""&amp;LOWER(Villagers!E317)&amp;"""},"</f>
        <v>{"name":"Rory","species":"lion","gender":"m","personality":"jock"},</v>
      </c>
    </row>
    <row r="318" spans="5:5" ht="25.5" x14ac:dyDescent="0.2">
      <c r="E318" s="58" t="str">
        <f>"{""name"":"""&amp;Villagers!B318&amp;""",""species"":"""&amp;LOWER(Villagers!C318)&amp;""",""gender"":"""&amp;LEFT(LOWER(Villagers!D318),1)&amp;""",""personality"":"""&amp;LOWER(Villagers!E318)&amp;"""},"</f>
        <v>{"name":"Roscoe","species":"horse","gender":"m","personality":"cranky"},</v>
      </c>
    </row>
    <row r="319" spans="5:5" ht="25.5" x14ac:dyDescent="0.2">
      <c r="E319" s="58" t="str">
        <f>"{""name"":"""&amp;Villagers!B319&amp;""",""species"":"""&amp;LOWER(Villagers!C319)&amp;""",""gender"":"""&amp;LEFT(LOWER(Villagers!D319),1)&amp;""",""personality"":"""&amp;LOWER(Villagers!E319)&amp;"""},"</f>
        <v>{"name":"Rosie","species":"cat","gender":"f","personality":"peppy"},</v>
      </c>
    </row>
    <row r="320" spans="5:5" ht="25.5" x14ac:dyDescent="0.2">
      <c r="E320" s="58" t="str">
        <f>"{""name"":"""&amp;Villagers!B320&amp;""",""species"":"""&amp;LOWER(Villagers!C320)&amp;""",""gender"":"""&amp;LEFT(LOWER(Villagers!D320),1)&amp;""",""personality"":"""&amp;LOWER(Villagers!E320)&amp;"""},"</f>
        <v>{"name":"Rowan","species":"tiger","gender":"m","personality":"jock"},</v>
      </c>
    </row>
    <row r="321" spans="5:5" ht="25.5" x14ac:dyDescent="0.2">
      <c r="E321" s="58" t="str">
        <f>"{""name"":"""&amp;Villagers!B321&amp;""",""species"":"""&amp;LOWER(Villagers!C321)&amp;""",""gender"":"""&amp;LEFT(LOWER(Villagers!D321),1)&amp;""",""personality"":"""&amp;LOWER(Villagers!E321)&amp;"""},"</f>
        <v>{"name":"Ruby","species":"rabbit","gender":"f","personality":"peppy"},</v>
      </c>
    </row>
    <row r="322" spans="5:5" ht="25.5" x14ac:dyDescent="0.2">
      <c r="E322" s="58" t="str">
        <f>"{""name"":"""&amp;Villagers!B322&amp;""",""species"":"""&amp;LOWER(Villagers!C322)&amp;""",""gender"":"""&amp;LEFT(LOWER(Villagers!D322),1)&amp;""",""personality"":"""&amp;LOWER(Villagers!E322)&amp;"""},"</f>
        <v>{"name":"Rudy","species":"cat","gender":"m","personality":"jock"},</v>
      </c>
    </row>
    <row r="323" spans="5:5" ht="25.5" x14ac:dyDescent="0.2">
      <c r="E323" s="58" t="str">
        <f>"{""name"":"""&amp;Villagers!B323&amp;""",""species"":"""&amp;LOWER(Villagers!C323)&amp;""",""gender"":"""&amp;LEFT(LOWER(Villagers!D323),1)&amp;""",""personality"":"""&amp;LOWER(Villagers!E323)&amp;"""},"</f>
        <v>{"name":"Sally","species":"squirrel","gender":"f","personality":"normal"},</v>
      </c>
    </row>
    <row r="324" spans="5:5" ht="25.5" x14ac:dyDescent="0.2">
      <c r="E324" s="58" t="str">
        <f>"{""name"":"""&amp;Villagers!B324&amp;""",""species"":"""&amp;LOWER(Villagers!C324)&amp;""",""gender"":"""&amp;LEFT(LOWER(Villagers!D324),1)&amp;""",""personality"":"""&amp;LOWER(Villagers!E324)&amp;"""},"</f>
        <v>{"name":"Samson","species":"mouse","gender":"m","personality":"jock"},</v>
      </c>
    </row>
    <row r="325" spans="5:5" ht="25.5" x14ac:dyDescent="0.2">
      <c r="E325" s="58" t="str">
        <f>"{""name"":"""&amp;Villagers!B325&amp;""",""species"":"""&amp;LOWER(Villagers!C325)&amp;""",""gender"":"""&amp;LEFT(LOWER(Villagers!D325),1)&amp;""",""personality"":"""&amp;LOWER(Villagers!E325)&amp;"""},"</f>
        <v>{"name":"Sandy","species":"ostrich","gender":"f","personality":"normal"},</v>
      </c>
    </row>
    <row r="326" spans="5:5" ht="25.5" x14ac:dyDescent="0.2">
      <c r="E326" s="58" t="str">
        <f>"{""name"":"""&amp;Villagers!B326&amp;""",""species"":"""&amp;LOWER(Villagers!C326)&amp;""",""gender"":"""&amp;LEFT(LOWER(Villagers!D326),1)&amp;""",""personality"":"""&amp;LOWER(Villagers!E326)&amp;"""},"</f>
        <v>{"name":"Savannah","species":"horse","gender":"f","personality":"normal"},</v>
      </c>
    </row>
    <row r="327" spans="5:5" ht="25.5" x14ac:dyDescent="0.2">
      <c r="E327" s="58" t="str">
        <f>"{""name"":"""&amp;Villagers!B327&amp;""",""species"":"""&amp;LOWER(Villagers!C327)&amp;""",""gender"":"""&amp;LEFT(LOWER(Villagers!D327),1)&amp;""",""personality"":"""&amp;LOWER(Villagers!E327)&amp;"""},"</f>
        <v>{"name":"Scoot","species":"duck","gender":"m","personality":"jock"},</v>
      </c>
    </row>
    <row r="328" spans="5:5" ht="25.5" x14ac:dyDescent="0.2">
      <c r="E328" s="58" t="str">
        <f>"{""name"":"""&amp;Villagers!B328&amp;""",""species"":"""&amp;LOWER(Villagers!C328)&amp;""",""gender"":"""&amp;LEFT(LOWER(Villagers!D328),1)&amp;""",""personality"":"""&amp;LOWER(Villagers!E328)&amp;"""},"</f>
        <v>{"name":"Shari","species":"monkey","gender":"f","personality":"uchi"},</v>
      </c>
    </row>
    <row r="329" spans="5:5" ht="25.5" x14ac:dyDescent="0.2">
      <c r="E329" s="58" t="str">
        <f>"{""name"":"""&amp;Villagers!B329&amp;""",""species"":"""&amp;LOWER(Villagers!C329)&amp;""",""gender"":"""&amp;LEFT(LOWER(Villagers!D329),1)&amp;""",""personality"":"""&amp;LOWER(Villagers!E329)&amp;"""},"</f>
        <v>{"name":"Sheldon","species":"squirrel","gender":"m","personality":"jock"},</v>
      </c>
    </row>
    <row r="330" spans="5:5" ht="25.5" x14ac:dyDescent="0.2">
      <c r="E330" s="58" t="str">
        <f>"{""name"":"""&amp;Villagers!B330&amp;""",""species"":"""&amp;LOWER(Villagers!C330)&amp;""",""gender"":"""&amp;LEFT(LOWER(Villagers!D330),1)&amp;""",""personality"":"""&amp;LOWER(Villagers!E330)&amp;"""},"</f>
        <v>{"name":"Shep","species":"dog","gender":"m","personality":"smug"},</v>
      </c>
    </row>
    <row r="331" spans="5:5" ht="25.5" x14ac:dyDescent="0.2">
      <c r="E331" s="58" t="str">
        <f>"{""name"":"""&amp;Villagers!B331&amp;""",""species"":"""&amp;LOWER(Villagers!C331)&amp;""",""gender"":"""&amp;LEFT(LOWER(Villagers!D331),1)&amp;""",""personality"":"""&amp;LOWER(Villagers!E331)&amp;"""},"</f>
        <v>{"name":"Sherb","species":"goat","gender":"m","personality":"lazy"},</v>
      </c>
    </row>
    <row r="332" spans="5:5" ht="25.5" x14ac:dyDescent="0.2">
      <c r="E332" s="58" t="str">
        <f>"{""name"":"""&amp;Villagers!B332&amp;""",""species"":"""&amp;LOWER(Villagers!C332)&amp;""",""gender"":"""&amp;LEFT(LOWER(Villagers!D332),1)&amp;""",""personality"":"""&amp;LOWER(Villagers!E332)&amp;"""},"</f>
        <v>{"name":"Simon","species":"monkey","gender":"m","personality":"lazy"},</v>
      </c>
    </row>
    <row r="333" spans="5:5" ht="25.5" x14ac:dyDescent="0.2">
      <c r="E333" s="58" t="str">
        <f>"{""name"":"""&amp;Villagers!B333&amp;""",""species"":"""&amp;LOWER(Villagers!C333)&amp;""",""gender"":"""&amp;LEFT(LOWER(Villagers!D333),1)&amp;""",""personality"":"""&amp;LOWER(Villagers!E333)&amp;"""},"</f>
        <v>{"name":"Skye","species":"wolf","gender":"f","personality":"normal"},</v>
      </c>
    </row>
    <row r="334" spans="5:5" ht="25.5" x14ac:dyDescent="0.2">
      <c r="E334" s="58" t="str">
        <f>"{""name"":"""&amp;Villagers!B334&amp;""",""species"":"""&amp;LOWER(Villagers!C334)&amp;""",""gender"":"""&amp;LEFT(LOWER(Villagers!D334),1)&amp;""",""personality"":"""&amp;LOWER(Villagers!E334)&amp;"""},"</f>
        <v>{"name":"Sly","species":"alligator","gender":"m","personality":"jock"},</v>
      </c>
    </row>
    <row r="335" spans="5:5" ht="25.5" x14ac:dyDescent="0.2">
      <c r="E335" s="58" t="str">
        <f>"{""name"":"""&amp;Villagers!B335&amp;""",""species"":"""&amp;LOWER(Villagers!C335)&amp;""",""gender"":"""&amp;LEFT(LOWER(Villagers!D335),1)&amp;""",""personality"":"""&amp;LOWER(Villagers!E335)&amp;"""},"</f>
        <v>{"name":"Snake","species":"rabbit","gender":"m","personality":"jock"},</v>
      </c>
    </row>
    <row r="336" spans="5:5" ht="25.5" x14ac:dyDescent="0.2">
      <c r="E336" s="58" t="str">
        <f>"{""name"":"""&amp;Villagers!B336&amp;""",""species"":"""&amp;LOWER(Villagers!C336)&amp;""",""gender"":"""&amp;LEFT(LOWER(Villagers!D336),1)&amp;""",""personality"":"""&amp;LOWER(Villagers!E336)&amp;"""},"</f>
        <v>{"name":"Snooty","species":"anteater","gender":"f","personality":"snooty"},</v>
      </c>
    </row>
    <row r="337" spans="5:5" ht="25.5" x14ac:dyDescent="0.2">
      <c r="E337" s="58" t="str">
        <f>"{""name"":"""&amp;Villagers!B337&amp;""",""species"":"""&amp;LOWER(Villagers!C337)&amp;""",""gender"":"""&amp;LEFT(LOWER(Villagers!D337),1)&amp;""",""personality"":"""&amp;LOWER(Villagers!E337)&amp;"""},"</f>
        <v>{"name":"Soleil","species":"hamster","gender":"f","personality":"snooty"},</v>
      </c>
    </row>
    <row r="338" spans="5:5" ht="25.5" x14ac:dyDescent="0.2">
      <c r="E338" s="58" t="str">
        <f>"{""name"":"""&amp;Villagers!B338&amp;""",""species"":"""&amp;LOWER(Villagers!C338)&amp;""",""gender"":"""&amp;LEFT(LOWER(Villagers!D338),1)&amp;""",""personality"":"""&amp;LOWER(Villagers!E338)&amp;"""},"</f>
        <v>{"name":"Sparro","species":"bird","gender":"m","personality":"jock"},</v>
      </c>
    </row>
    <row r="339" spans="5:5" ht="25.5" x14ac:dyDescent="0.2">
      <c r="E339" s="58" t="str">
        <f>"{""name"":"""&amp;Villagers!B339&amp;""",""species"":"""&amp;LOWER(Villagers!C339)&amp;""",""gender"":"""&amp;LEFT(LOWER(Villagers!D339),1)&amp;""",""personality"":"""&amp;LOWER(Villagers!E339)&amp;"""},"</f>
        <v>{"name":"Spike","species":"rhino","gender":"m","personality":"cranky"},</v>
      </c>
    </row>
    <row r="340" spans="5:5" ht="25.5" x14ac:dyDescent="0.2">
      <c r="E340" s="58" t="str">
        <f>"{""name"":"""&amp;Villagers!B340&amp;""",""species"":"""&amp;LOWER(Villagers!C340)&amp;""",""gender"":"""&amp;LEFT(LOWER(Villagers!D340),1)&amp;""",""personality"":"""&amp;LOWER(Villagers!E340)&amp;"""},"</f>
        <v>{"name":"Spork","species":"pig","gender":"m","personality":"lazy"},</v>
      </c>
    </row>
    <row r="341" spans="5:5" ht="25.5" x14ac:dyDescent="0.2">
      <c r="E341" s="58" t="str">
        <f>"{""name"":"""&amp;Villagers!B341&amp;""",""species"":"""&amp;LOWER(Villagers!C341)&amp;""",""gender"":"""&amp;LEFT(LOWER(Villagers!D341),1)&amp;""",""personality"":"""&amp;LOWER(Villagers!E341)&amp;"""},"</f>
        <v>{"name":"Sprinkle","species":"penguin","gender":"f","personality":"peppy"},</v>
      </c>
    </row>
    <row r="342" spans="5:5" ht="25.5" x14ac:dyDescent="0.2">
      <c r="E342" s="58" t="str">
        <f>"{""name"":"""&amp;Villagers!B342&amp;""",""species"":"""&amp;LOWER(Villagers!C342)&amp;""",""gender"":"""&amp;LEFT(LOWER(Villagers!D342),1)&amp;""",""personality"":"""&amp;LOWER(Villagers!E342)&amp;"""},"</f>
        <v>{"name":"Sprocket","species":"ostrich","gender":"m","personality":"jock"},</v>
      </c>
    </row>
    <row r="343" spans="5:5" ht="25.5" x14ac:dyDescent="0.2">
      <c r="E343" s="58" t="str">
        <f>"{""name"":"""&amp;Villagers!B343&amp;""",""species"":"""&amp;LOWER(Villagers!C343)&amp;""",""gender"":"""&amp;LEFT(LOWER(Villagers!D343),1)&amp;""",""personality"":"""&amp;LOWER(Villagers!E343)&amp;"""},"</f>
        <v>{"name":"Static","species":"squirrel","gender":"m","personality":"cranky"},</v>
      </c>
    </row>
    <row r="344" spans="5:5" ht="25.5" x14ac:dyDescent="0.2">
      <c r="E344" s="58" t="str">
        <f>"{""name"":"""&amp;Villagers!B344&amp;""",""species"":"""&amp;LOWER(Villagers!C344)&amp;""",""gender"":"""&amp;LEFT(LOWER(Villagers!D344),1)&amp;""",""personality"":"""&amp;LOWER(Villagers!E344)&amp;"""},"</f>
        <v>{"name":"Stella","species":"sheep","gender":"f","personality":"normal"},</v>
      </c>
    </row>
    <row r="345" spans="5:5" ht="25.5" x14ac:dyDescent="0.2">
      <c r="E345" s="58" t="str">
        <f>"{""name"":"""&amp;Villagers!B345&amp;""",""species"":"""&amp;LOWER(Villagers!C345)&amp;""",""gender"":"""&amp;LEFT(LOWER(Villagers!D345),1)&amp;""",""personality"":"""&amp;LOWER(Villagers!E345)&amp;"""},"</f>
        <v>{"name":"Sterling","species":"eagle","gender":"m","personality":"jock"},</v>
      </c>
    </row>
    <row r="346" spans="5:5" ht="25.5" x14ac:dyDescent="0.2">
      <c r="E346" s="58" t="str">
        <f>"{""name"":"""&amp;Villagers!B346&amp;""",""species"":"""&amp;LOWER(Villagers!C346)&amp;""",""gender"":"""&amp;LEFT(LOWER(Villagers!D346),1)&amp;""",""personality"":"""&amp;LOWER(Villagers!E346)&amp;"""},"</f>
        <v>{"name":"Stinky","species":"cat","gender":"m","personality":"jock"},</v>
      </c>
    </row>
    <row r="347" spans="5:5" ht="25.5" x14ac:dyDescent="0.2">
      <c r="E347" s="58" t="str">
        <f>"{""name"":"""&amp;Villagers!B347&amp;""",""species"":"""&amp;LOWER(Villagers!C347)&amp;""",""gender"":"""&amp;LEFT(LOWER(Villagers!D347),1)&amp;""",""personality"":"""&amp;LOWER(Villagers!E347)&amp;"""},"</f>
        <v>{"name":"Stitches","species":"bear cub","gender":"m","personality":"lazy"},</v>
      </c>
    </row>
    <row r="348" spans="5:5" ht="25.5" x14ac:dyDescent="0.2">
      <c r="E348" s="58" t="str">
        <f>"{""name"":"""&amp;Villagers!B348&amp;""",""species"":"""&amp;LOWER(Villagers!C348)&amp;""",""gender"":"""&amp;LEFT(LOWER(Villagers!D348),1)&amp;""",""personality"":"""&amp;LOWER(Villagers!E348)&amp;"""},"</f>
        <v>{"name":"Stu","species":"bull","gender":"m","personality":"lazy"},</v>
      </c>
    </row>
    <row r="349" spans="5:5" ht="25.5" x14ac:dyDescent="0.2">
      <c r="E349" s="58" t="str">
        <f>"{""name"":"""&amp;Villagers!B349&amp;""",""species"":"""&amp;LOWER(Villagers!C349)&amp;""",""gender"":"""&amp;LEFT(LOWER(Villagers!D349),1)&amp;""",""personality"":"""&amp;LOWER(Villagers!E349)&amp;"""},"</f>
        <v>{"name":"Sydney","species":"koala","gender":"f","personality":"normal"},</v>
      </c>
    </row>
    <row r="350" spans="5:5" ht="25.5" x14ac:dyDescent="0.2">
      <c r="E350" s="58" t="str">
        <f>"{""name"":"""&amp;Villagers!B350&amp;""",""species"":"""&amp;LOWER(Villagers!C350)&amp;""",""gender"":"""&amp;LEFT(LOWER(Villagers!D350),1)&amp;""",""personality"":"""&amp;LOWER(Villagers!E350)&amp;"""},"</f>
        <v>{"name":"Sylvana","species":"squirrel","gender":"f","personality":"normal"},</v>
      </c>
    </row>
    <row r="351" spans="5:5" ht="25.5" x14ac:dyDescent="0.2">
      <c r="E351" s="58" t="str">
        <f>"{""name"":"""&amp;Villagers!B351&amp;""",""species"":"""&amp;LOWER(Villagers!C351)&amp;""",""gender"":"""&amp;LEFT(LOWER(Villagers!D351),1)&amp;""",""personality"":"""&amp;LOWER(Villagers!E351)&amp;"""},"</f>
        <v>{"name":"Sylvia","species":"kangaroo","gender":"f","personality":"uchi"},</v>
      </c>
    </row>
    <row r="352" spans="5:5" ht="25.5" x14ac:dyDescent="0.2">
      <c r="E352" s="58" t="str">
        <f>"{""name"":"""&amp;Villagers!B352&amp;""",""species"":"""&amp;LOWER(Villagers!C352)&amp;""",""gender"":"""&amp;LEFT(LOWER(Villagers!D352),1)&amp;""",""personality"":"""&amp;LOWER(Villagers!E352)&amp;"""},"</f>
        <v>{"name":"Tabby","species":"cat","gender":"f","personality":"peppy"},</v>
      </c>
    </row>
    <row r="353" spans="5:5" ht="25.5" x14ac:dyDescent="0.2">
      <c r="E353" s="58" t="str">
        <f>"{""name"":"""&amp;Villagers!B353&amp;""",""species"":"""&amp;LOWER(Villagers!C353)&amp;""",""gender"":"""&amp;LEFT(LOWER(Villagers!D353),1)&amp;""",""personality"":"""&amp;LOWER(Villagers!E353)&amp;"""},"</f>
        <v>{"name":"Tad","species":"frog","gender":"m","personality":"jock"},</v>
      </c>
    </row>
    <row r="354" spans="5:5" ht="25.5" x14ac:dyDescent="0.2">
      <c r="E354" s="58" t="str">
        <f>"{""name"":"""&amp;Villagers!B354&amp;""",""species"":"""&amp;LOWER(Villagers!C354)&amp;""",""gender"":"""&amp;LEFT(LOWER(Villagers!D354),1)&amp;""",""personality"":"""&amp;LOWER(Villagers!E354)&amp;"""},"</f>
        <v>{"name":"Tammi","species":"monkey","gender":"f","personality":"peppy"},</v>
      </c>
    </row>
    <row r="355" spans="5:5" ht="25.5" x14ac:dyDescent="0.2">
      <c r="E355" s="58" t="str">
        <f>"{""name"":"""&amp;Villagers!B355&amp;""",""species"":"""&amp;LOWER(Villagers!C355)&amp;""",""gender"":"""&amp;LEFT(LOWER(Villagers!D355),1)&amp;""",""personality"":"""&amp;LOWER(Villagers!E355)&amp;"""},"</f>
        <v>{"name":"Tammy","species":"bear cub","gender":"f","personality":"uchi"},</v>
      </c>
    </row>
    <row r="356" spans="5:5" ht="25.5" x14ac:dyDescent="0.2">
      <c r="E356" s="58" t="str">
        <f>"{""name"":"""&amp;Villagers!B356&amp;""",""species"":"""&amp;LOWER(Villagers!C356)&amp;""",""gender"":"""&amp;LEFT(LOWER(Villagers!D356),1)&amp;""",""personality"":"""&amp;LOWER(Villagers!E356)&amp;"""},"</f>
        <v>{"name":"Tangy","species":"cat","gender":"f","personality":"peppy"},</v>
      </c>
    </row>
    <row r="357" spans="5:5" ht="25.5" x14ac:dyDescent="0.2">
      <c r="E357" s="58" t="str">
        <f>"{""name"":"""&amp;Villagers!B357&amp;""",""species"":"""&amp;LOWER(Villagers!C357)&amp;""",""gender"":"""&amp;LEFT(LOWER(Villagers!D357),1)&amp;""",""personality"":"""&amp;LOWER(Villagers!E357)&amp;"""},"</f>
        <v>{"name":"Tank","species":"rhino","gender":"m","personality":"jock"},</v>
      </c>
    </row>
    <row r="358" spans="5:5" ht="25.5" x14ac:dyDescent="0.2">
      <c r="E358" s="58" t="str">
        <f>"{""name"":"""&amp;Villagers!B358&amp;""",""species"":"""&amp;LOWER(Villagers!C358)&amp;""",""gender"":"""&amp;LEFT(LOWER(Villagers!D358),1)&amp;""",""personality"":"""&amp;LOWER(Villagers!E358)&amp;"""},"</f>
        <v>{"name":"Tasha","species":"squirrel","gender":"f","personality":"snooty"},</v>
      </c>
    </row>
    <row r="359" spans="5:5" ht="38.25" x14ac:dyDescent="0.2">
      <c r="E359" s="58" t="str">
        <f>"{""name"":"""&amp;Villagers!B359&amp;""",""species"":"""&amp;LOWER(Villagers!C359)&amp;""",""gender"":"""&amp;LEFT(LOWER(Villagers!D359),1)&amp;""",""personality"":"""&amp;LOWER(Villagers!E359)&amp;"""},"</f>
        <v>{"name":"T-Bone","species":"bull","gender":"m","personality":"cranky"},</v>
      </c>
    </row>
    <row r="360" spans="5:5" ht="25.5" x14ac:dyDescent="0.2">
      <c r="E360" s="58" t="str">
        <f>"{""name"":"""&amp;Villagers!B360&amp;""",""species"":"""&amp;LOWER(Villagers!C360)&amp;""",""gender"":"""&amp;LEFT(LOWER(Villagers!D360),1)&amp;""",""personality"":"""&amp;LOWER(Villagers!E360)&amp;"""},"</f>
        <v>{"name":"Teddy","species":"bear","gender":"m","personality":"jock"},</v>
      </c>
    </row>
    <row r="361" spans="5:5" ht="25.5" x14ac:dyDescent="0.2">
      <c r="E361" s="58" t="str">
        <f>"{""name"":"""&amp;Villagers!B361&amp;""",""species"":"""&amp;LOWER(Villagers!C361)&amp;""",""gender"":"""&amp;LEFT(LOWER(Villagers!D361),1)&amp;""",""personality"":"""&amp;LOWER(Villagers!E361)&amp;"""},"</f>
        <v>{"name":"Tex","species":"penguin","gender":"m","personality":"smug"},</v>
      </c>
    </row>
    <row r="362" spans="5:5" ht="25.5" x14ac:dyDescent="0.2">
      <c r="E362" s="58" t="str">
        <f>"{""name"":"""&amp;Villagers!B362&amp;""",""species"":"""&amp;LOWER(Villagers!C362)&amp;""",""gender"":"""&amp;LEFT(LOWER(Villagers!D362),1)&amp;""",""personality"":"""&amp;LOWER(Villagers!E362)&amp;"""},"</f>
        <v>{"name":"Tia","species":"elephant","gender":"f","personality":"normal"},</v>
      </c>
    </row>
    <row r="363" spans="5:5" ht="25.5" x14ac:dyDescent="0.2">
      <c r="E363" s="58" t="str">
        <f>"{""name"":"""&amp;Villagers!B363&amp;""",""species"":"""&amp;LOWER(Villagers!C363)&amp;""",""gender"":"""&amp;LEFT(LOWER(Villagers!D363),1)&amp;""",""personality"":"""&amp;LOWER(Villagers!E363)&amp;"""},"</f>
        <v>{"name":"Tiffany","species":"rabbit","gender":"f","personality":"snooty"},</v>
      </c>
    </row>
    <row r="364" spans="5:5" ht="25.5" x14ac:dyDescent="0.2">
      <c r="E364" s="58" t="str">
        <f>"{""name"":"""&amp;Villagers!B364&amp;""",""species"":"""&amp;LOWER(Villagers!C364)&amp;""",""gender"":"""&amp;LEFT(LOWER(Villagers!D364),1)&amp;""",""personality"":"""&amp;LOWER(Villagers!E364)&amp;"""},"</f>
        <v>{"name":"Timbra","species":"sheep","gender":"f","personality":"snooty"},</v>
      </c>
    </row>
    <row r="365" spans="5:5" ht="25.5" x14ac:dyDescent="0.2">
      <c r="E365" s="58" t="str">
        <f>"{""name"":"""&amp;Villagers!B365&amp;""",""species"":"""&amp;LOWER(Villagers!C365)&amp;""",""gender"":"""&amp;LEFT(LOWER(Villagers!D365),1)&amp;""",""personality"":"""&amp;LOWER(Villagers!E365)&amp;"""},"</f>
        <v>{"name":"Tipper","species":"cow","gender":"f","personality":"snooty"},</v>
      </c>
    </row>
    <row r="366" spans="5:5" ht="25.5" x14ac:dyDescent="0.2">
      <c r="E366" s="58" t="str">
        <f>"{""name"":"""&amp;Villagers!B366&amp;""",""species"":"""&amp;LOWER(Villagers!C366)&amp;""",""gender"":"""&amp;LEFT(LOWER(Villagers!D366),1)&amp;""",""personality"":"""&amp;LOWER(Villagers!E366)&amp;"""},"</f>
        <v>{"name":"Tom","species":"cat","gender":"m","personality":"cranky"},</v>
      </c>
    </row>
    <row r="367" spans="5:5" ht="25.5" x14ac:dyDescent="0.2">
      <c r="E367" s="58" t="str">
        <f>"{""name"":"""&amp;Villagers!B367&amp;""",""species"":"""&amp;LOWER(Villagers!C367)&amp;""",""gender"":"""&amp;LEFT(LOWER(Villagers!D367),1)&amp;""",""personality"":"""&amp;LOWER(Villagers!E367)&amp;"""},"</f>
        <v>{"name":"Truffles","species":"pig","gender":"f","personality":"peppy"},</v>
      </c>
    </row>
    <row r="368" spans="5:5" ht="25.5" x14ac:dyDescent="0.2">
      <c r="E368" s="58" t="str">
        <f>"{""name"":"""&amp;Villagers!B368&amp;""",""species"":"""&amp;LOWER(Villagers!C368)&amp;""",""gender"":"""&amp;LEFT(LOWER(Villagers!D368),1)&amp;""",""personality"":"""&amp;LOWER(Villagers!E368)&amp;"""},"</f>
        <v>{"name":"Tucker","species":"elephant","gender":"m","personality":"lazy"},</v>
      </c>
    </row>
    <row r="369" spans="5:5" ht="25.5" x14ac:dyDescent="0.2">
      <c r="E369" s="58" t="str">
        <f>"{""name"":"""&amp;Villagers!B369&amp;""",""species"":"""&amp;LOWER(Villagers!C369)&amp;""",""gender"":"""&amp;LEFT(LOWER(Villagers!D369),1)&amp;""",""personality"":"""&amp;LOWER(Villagers!E369)&amp;"""},"</f>
        <v>{"name":"Tutu","species":"bear","gender":"f","personality":"peppy"},</v>
      </c>
    </row>
    <row r="370" spans="5:5" ht="25.5" x14ac:dyDescent="0.2">
      <c r="E370" s="58" t="str">
        <f>"{""name"":"""&amp;Villagers!B370&amp;""",""species"":"""&amp;LOWER(Villagers!C370)&amp;""",""gender"":"""&amp;LEFT(LOWER(Villagers!D370),1)&amp;""",""personality"":"""&amp;LOWER(Villagers!E370)&amp;"""},"</f>
        <v>{"name":"Twiggy","species":"bird","gender":"f","personality":"peppy"},</v>
      </c>
    </row>
    <row r="371" spans="5:5" ht="25.5" x14ac:dyDescent="0.2">
      <c r="E371" s="58" t="str">
        <f>"{""name"":"""&amp;Villagers!B371&amp;""",""species"":"""&amp;LOWER(Villagers!C371)&amp;""",""gender"":"""&amp;LEFT(LOWER(Villagers!D371),1)&amp;""",""personality"":"""&amp;LOWER(Villagers!E371)&amp;"""},"</f>
        <v>{"name":"Tybalt","species":"tiger","gender":"m","personality":"jock"},</v>
      </c>
    </row>
    <row r="372" spans="5:5" ht="25.5" x14ac:dyDescent="0.2">
      <c r="E372" s="58" t="str">
        <f>"{""name"":"""&amp;Villagers!B372&amp;""",""species"":"""&amp;LOWER(Villagers!C372)&amp;""",""gender"":"""&amp;LEFT(LOWER(Villagers!D372),1)&amp;""",""personality"":"""&amp;LOWER(Villagers!E372)&amp;"""},"</f>
        <v>{"name":"Ursala","species":"bear","gender":"f","personality":"uchi"},</v>
      </c>
    </row>
    <row r="373" spans="5:5" ht="25.5" x14ac:dyDescent="0.2">
      <c r="E373" s="58" t="str">
        <f>"{""name"":"""&amp;Villagers!B373&amp;""",""species"":"""&amp;LOWER(Villagers!C373)&amp;""",""gender"":"""&amp;LEFT(LOWER(Villagers!D373),1)&amp;""",""personality"":"""&amp;LOWER(Villagers!E373)&amp;"""},"</f>
        <v>{"name":"Velma","species":"goat","gender":"f","personality":"snooty"},</v>
      </c>
    </row>
    <row r="374" spans="5:5" ht="25.5" x14ac:dyDescent="0.2">
      <c r="E374" s="58" t="str">
        <f>"{""name"":"""&amp;Villagers!B374&amp;""",""species"":"""&amp;LOWER(Villagers!C374)&amp;""",""gender"":"""&amp;LEFT(LOWER(Villagers!D374),1)&amp;""",""personality"":"""&amp;LOWER(Villagers!E374)&amp;"""},"</f>
        <v>{"name":"Vesta","species":"sheep","gender":"f","personality":"normal"},</v>
      </c>
    </row>
    <row r="375" spans="5:5" ht="25.5" x14ac:dyDescent="0.2">
      <c r="E375" s="58" t="str">
        <f>"{""name"":"""&amp;Villagers!B375&amp;""",""species"":"""&amp;LOWER(Villagers!C375)&amp;""",""gender"":"""&amp;LEFT(LOWER(Villagers!D375),1)&amp;""",""personality"":"""&amp;LOWER(Villagers!E375)&amp;"""},"</f>
        <v>{"name":"Vic","species":"bull","gender":"m","personality":"cranky"},</v>
      </c>
    </row>
    <row r="376" spans="5:5" ht="25.5" x14ac:dyDescent="0.2">
      <c r="E376" s="58" t="str">
        <f>"{""name"":"""&amp;Villagers!B376&amp;""",""species"":"""&amp;LOWER(Villagers!C376)&amp;""",""gender"":"""&amp;LEFT(LOWER(Villagers!D376),1)&amp;""",""personality"":"""&amp;LOWER(Villagers!E376)&amp;"""},"</f>
        <v>{"name":"Victoria","species":"horse","gender":"f","personality":"peppy"},</v>
      </c>
    </row>
    <row r="377" spans="5:5" ht="25.5" x14ac:dyDescent="0.2">
      <c r="E377" s="58" t="str">
        <f>"{""name"":"""&amp;Villagers!B377&amp;""",""species"":"""&amp;LOWER(Villagers!C377)&amp;""",""gender"":"""&amp;LEFT(LOWER(Villagers!D377),1)&amp;""",""personality"":"""&amp;LOWER(Villagers!E377)&amp;"""},"</f>
        <v>{"name":"Violet","species":"gorilla","gender":"f","personality":"snooty"},</v>
      </c>
    </row>
    <row r="378" spans="5:5" ht="25.5" x14ac:dyDescent="0.2">
      <c r="E378" s="58" t="str">
        <f>"{""name"":"""&amp;Villagers!B378&amp;""",""species"":"""&amp;LOWER(Villagers!C378)&amp;""",""gender"":"""&amp;LEFT(LOWER(Villagers!D378),1)&amp;""",""personality"":"""&amp;LOWER(Villagers!E378)&amp;"""},"</f>
        <v>{"name":"Vivian","species":"wolf","gender":"f","personality":"snooty"},</v>
      </c>
    </row>
    <row r="379" spans="5:5" ht="25.5" x14ac:dyDescent="0.2">
      <c r="E379" s="58" t="str">
        <f>"{""name"":"""&amp;Villagers!B379&amp;""",""species"":"""&amp;LOWER(Villagers!C379)&amp;""",""gender"":"""&amp;LEFT(LOWER(Villagers!D379),1)&amp;""",""personality"":"""&amp;LOWER(Villagers!E379)&amp;"""},"</f>
        <v>{"name":"Vladimir","species":"bear cub","gender":"m","personality":"cranky"},</v>
      </c>
    </row>
    <row r="380" spans="5:5" ht="25.5" x14ac:dyDescent="0.2">
      <c r="E380" s="58" t="str">
        <f>"{""name"":"""&amp;Villagers!B380&amp;""",""species"":"""&amp;LOWER(Villagers!C380)&amp;""",""gender"":"""&amp;LEFT(LOWER(Villagers!D380),1)&amp;""",""personality"":"""&amp;LOWER(Villagers!E380)&amp;"""},"</f>
        <v>{"name":"Wade","species":"penguin","gender":"m","personality":"lazy"},</v>
      </c>
    </row>
    <row r="381" spans="5:5" ht="25.5" x14ac:dyDescent="0.2">
      <c r="E381" s="58" t="str">
        <f>"{""name"":"""&amp;Villagers!B381&amp;""",""species"":"""&amp;LOWER(Villagers!C381)&amp;""",""gender"":"""&amp;LEFT(LOWER(Villagers!D381),1)&amp;""",""personality"":"""&amp;LOWER(Villagers!E381)&amp;"""},"</f>
        <v>{"name":"Walker","species":"dog","gender":"m","personality":"lazy"},</v>
      </c>
    </row>
    <row r="382" spans="5:5" ht="25.5" x14ac:dyDescent="0.2">
      <c r="E382" s="58" t="str">
        <f>"{""name"":"""&amp;Villagers!B382&amp;""",""species"":"""&amp;LOWER(Villagers!C382)&amp;""",""gender"":"""&amp;LEFT(LOWER(Villagers!D382),1)&amp;""",""personality"":"""&amp;LOWER(Villagers!E382)&amp;"""},"</f>
        <v>{"name":"Walt","species":"kangaroo","gender":"m","personality":"cranky"},</v>
      </c>
    </row>
    <row r="383" spans="5:5" ht="38.25" x14ac:dyDescent="0.2">
      <c r="E383" s="58" t="str">
        <f>"{""name"":"""&amp;Villagers!B383&amp;""",""species"":"""&amp;LOWER(Villagers!C383)&amp;""",""gender"":"""&amp;LEFT(LOWER(Villagers!D383),1)&amp;""",""personality"":"""&amp;LOWER(Villagers!E383)&amp;"""},"</f>
        <v>{"name":"Wart Jr.","species":"frog","gender":"m","personality":"cranky"},</v>
      </c>
    </row>
    <row r="384" spans="5:5" ht="25.5" x14ac:dyDescent="0.2">
      <c r="E384" s="58" t="str">
        <f>"{""name"":"""&amp;Villagers!B384&amp;""",""species"":"""&amp;LOWER(Villagers!C384)&amp;""",""gender"":"""&amp;LEFT(LOWER(Villagers!D384),1)&amp;""",""personality"":"""&amp;LOWER(Villagers!E384)&amp;"""},"</f>
        <v>{"name":"Weber","species":"duck","gender":"m","personality":"lazy"},</v>
      </c>
    </row>
    <row r="385" spans="5:5" ht="25.5" x14ac:dyDescent="0.2">
      <c r="E385" s="58" t="str">
        <f>"{""name"":"""&amp;Villagers!B385&amp;""",""species"":"""&amp;LOWER(Villagers!C385)&amp;""",""gender"":"""&amp;LEFT(LOWER(Villagers!D385),1)&amp;""",""personality"":"""&amp;LOWER(Villagers!E385)&amp;"""},"</f>
        <v>{"name":"Wendy","species":"sheep","gender":"f","personality":"peppy"},</v>
      </c>
    </row>
    <row r="386" spans="5:5" ht="25.5" x14ac:dyDescent="0.2">
      <c r="E386" s="58" t="str">
        <f>"{""name"":"""&amp;Villagers!B386&amp;""",""species"":"""&amp;LOWER(Villagers!C386)&amp;""",""gender"":"""&amp;LEFT(LOWER(Villagers!D386),1)&amp;""",""personality"":"""&amp;LOWER(Villagers!E386)&amp;"""},"</f>
        <v>{"name":"Whitney","species":"wolf","gender":"f","personality":"snooty"},</v>
      </c>
    </row>
    <row r="387" spans="5:5" ht="25.5" x14ac:dyDescent="0.2">
      <c r="E387" s="58" t="str">
        <f>"{""name"":"""&amp;Villagers!B387&amp;""",""species"":"""&amp;LOWER(Villagers!C387)&amp;""",""gender"":"""&amp;LEFT(LOWER(Villagers!D387),1)&amp;""",""personality"":"""&amp;LOWER(Villagers!E387)&amp;"""},"</f>
        <v>{"name":"Willow","species":"sheep","gender":"f","personality":"snooty"},</v>
      </c>
    </row>
    <row r="388" spans="5:5" ht="25.5" x14ac:dyDescent="0.2">
      <c r="E388" s="58" t="str">
        <f>"{""name"":"""&amp;Villagers!B388&amp;""",""species"":"""&amp;LOWER(Villagers!C388)&amp;""",""gender"":"""&amp;LEFT(LOWER(Villagers!D388),1)&amp;""",""personality"":"""&amp;LOWER(Villagers!E388)&amp;"""},"</f>
        <v>{"name":"Winnie","species":"horse","gender":"f","personality":"peppy"},</v>
      </c>
    </row>
    <row r="389" spans="5:5" ht="25.5" x14ac:dyDescent="0.2">
      <c r="E389" s="58" t="str">
        <f>"{""name"":"""&amp;Villagers!B389&amp;""",""species"":"""&amp;LOWER(Villagers!C389)&amp;""",""gender"":"""&amp;LEFT(LOWER(Villagers!D389),1)&amp;""",""personality"":"""&amp;LOWER(Villagers!E389)&amp;"""},"</f>
        <v>{"name":"Wolfgang","species":"wolf","gender":"m","personality":"cranky"},</v>
      </c>
    </row>
    <row r="390" spans="5:5" ht="25.5" x14ac:dyDescent="0.2">
      <c r="E390" s="58" t="str">
        <f>"{""name"":"""&amp;Villagers!B390&amp;""",""species"":"""&amp;LOWER(Villagers!C390)&amp;""",""gender"":"""&amp;LEFT(LOWER(Villagers!D390),1)&amp;""",""personality"":"""&amp;LOWER(Villagers!E390)&amp;"""},"</f>
        <v>{"name":"Yuka","species":"koala","gender":"f","personality":"snooty"},</v>
      </c>
    </row>
    <row r="391" spans="5:5" ht="25.5" x14ac:dyDescent="0.2">
      <c r="E391" s="58" t="str">
        <f>"{""name"":"""&amp;Villagers!B391&amp;""",""species"":"""&amp;LOWER(Villagers!C391)&amp;""",""gender"":"""&amp;LEFT(LOWER(Villagers!D391),1)&amp;""",""personality"":"""&amp;LOWER(Villagers!E391)&amp;"""},"</f>
        <v>{"name":"Zell","species":"deer","gender":"m","personality":"smug"},</v>
      </c>
    </row>
    <row r="392" spans="5:5" ht="25.5" x14ac:dyDescent="0.2">
      <c r="E392" s="58" t="str">
        <f>"{""name"":"""&amp;Villagers!B392&amp;""",""species"":"""&amp;LOWER(Villagers!C392)&amp;""",""gender"":"""&amp;LEFT(LOWER(Villagers!D392),1)&amp;""",""personality"":"""&amp;LOWER(Villagers!E392)&amp;"""},"</f>
        <v>{"name":"Zucker","species":"octopus","gender":"m","personality":"lazy"},</v>
      </c>
    </row>
    <row r="393" spans="5:5" ht="25.5" x14ac:dyDescent="0.2">
      <c r="E393" s="58" t="str">
        <f>"{""name"":"""&amp;Villagers!B393&amp;""",""species"":"""&amp;LOWER(Villagers!C393)&amp;""",""gender"":"""&amp;LEFT(LOWER(Villagers!D393),1)&amp;""",""personality"":"""&amp;LOWER(Villagers!E393)&amp;"""},"</f>
        <v>{"name":"Chai","species":"elephant","gender":"f","personality":"peppy"},</v>
      </c>
    </row>
    <row r="394" spans="5:5" ht="25.5" x14ac:dyDescent="0.2">
      <c r="E394" s="58" t="str">
        <f>"{""name"":"""&amp;Villagers!B394&amp;""",""species"":"""&amp;LOWER(Villagers!C394)&amp;""",""gender"":"""&amp;LEFT(LOWER(Villagers!D394),1)&amp;""",""personality"":"""&amp;LOWER(Villagers!E394)&amp;"""},"</f>
        <v>{"name":"Chelsea","species":"deer","gender":"f","personality":"normal"},</v>
      </c>
    </row>
    <row r="395" spans="5:5" ht="25.5" x14ac:dyDescent="0.2">
      <c r="E395" s="58" t="str">
        <f>"{""name"":"""&amp;Villagers!B395&amp;""",""species"":"""&amp;LOWER(Villagers!C395)&amp;""",""gender"":"""&amp;LEFT(LOWER(Villagers!D395),1)&amp;""",""personality"":"""&amp;LOWER(Villagers!E395)&amp;"""},"</f>
        <v>{"name":"Étoile","species":"sheep","gender":"f","personality":"normal"},</v>
      </c>
    </row>
    <row r="396" spans="5:5" ht="25.5" x14ac:dyDescent="0.2">
      <c r="E396" s="58" t="str">
        <f>"{""name"":"""&amp;Villagers!B396&amp;""",""species"":"""&amp;LOWER(Villagers!C396)&amp;""",""gender"":"""&amp;LEFT(LOWER(Villagers!D396),1)&amp;""",""personality"":"""&amp;LOWER(Villagers!E396)&amp;"""},"</f>
        <v>{"name":"Marty","species":"bear cub","gender":"m","personality":"lazy"},</v>
      </c>
    </row>
    <row r="397" spans="5:5" ht="25.5" x14ac:dyDescent="0.2">
      <c r="E397" s="58" t="str">
        <f>"{""name"":"""&amp;Villagers!B397&amp;""",""species"":"""&amp;LOWER(Villagers!C397)&amp;""",""gender"":"""&amp;LEFT(LOWER(Villagers!D397),1)&amp;""",""personality"":"""&amp;LOWER(Villagers!E397)&amp;"""},"</f>
        <v>{"name":"Rilla","species":"gorilla","gender":"f","personality":"peppy"},</v>
      </c>
    </row>
    <row r="398" spans="5:5" ht="25.5" x14ac:dyDescent="0.2">
      <c r="E398" s="58" t="str">
        <f>"{""name"":"""&amp;Villagers!B398&amp;""",""species"":"""&amp;LOWER(Villagers!C398)&amp;""",""gender"":"""&amp;LEFT(LOWER(Villagers!D398),1)&amp;""",""personality"":"""&amp;LOWER(Villagers!E398)&amp;"""},"</f>
        <v>{"name":"Toby","species":"rabbit","gender":"m","personality":"smug"},</v>
      </c>
    </row>
  </sheetData>
  <sortState xmlns:xlrd2="http://schemas.microsoft.com/office/spreadsheetml/2017/richdata2" ref="C2:C36">
    <sortCondition ref="C2:C36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C939-3890-4212-8A0F-7E22F38D5E33}">
  <sheetPr>
    <tabColor theme="5" tint="0.79998168889431442"/>
  </sheetPr>
  <dimension ref="B2:G399"/>
  <sheetViews>
    <sheetView workbookViewId="0">
      <selection activeCell="F3" sqref="F3"/>
    </sheetView>
  </sheetViews>
  <sheetFormatPr defaultRowHeight="12.75" x14ac:dyDescent="0.2"/>
  <cols>
    <col min="1" max="1" width="9" style="14"/>
    <col min="2" max="2" width="12.625" style="14" customWidth="1"/>
    <col min="3" max="5" width="9" style="14"/>
    <col min="6" max="6" width="14.75" style="14" bestFit="1" customWidth="1"/>
    <col min="7" max="16384" width="9" style="14"/>
  </cols>
  <sheetData>
    <row r="2" spans="2:7" x14ac:dyDescent="0.2">
      <c r="B2" s="17" t="s">
        <v>322</v>
      </c>
      <c r="C2" s="17" t="s">
        <v>486</v>
      </c>
      <c r="D2" s="17" t="s">
        <v>42</v>
      </c>
      <c r="E2" s="17" t="s">
        <v>487</v>
      </c>
      <c r="F2" s="17" t="s">
        <v>485</v>
      </c>
      <c r="G2" s="17" t="s">
        <v>1088</v>
      </c>
    </row>
    <row r="3" spans="2:7" x14ac:dyDescent="0.2">
      <c r="B3" s="14" t="s">
        <v>321</v>
      </c>
      <c r="F3" s="14" t="s">
        <v>389</v>
      </c>
      <c r="G3" s="14" t="s">
        <v>656</v>
      </c>
    </row>
    <row r="4" spans="2:7" x14ac:dyDescent="0.2">
      <c r="B4" s="14" t="s">
        <v>320</v>
      </c>
      <c r="F4" s="14" t="s">
        <v>390</v>
      </c>
      <c r="G4" s="14" t="s">
        <v>657</v>
      </c>
    </row>
    <row r="5" spans="2:7" x14ac:dyDescent="0.2">
      <c r="F5" s="14" t="s">
        <v>391</v>
      </c>
      <c r="G5" s="14" t="s">
        <v>658</v>
      </c>
    </row>
    <row r="6" spans="2:7" x14ac:dyDescent="0.2">
      <c r="F6" s="14" t="s">
        <v>392</v>
      </c>
      <c r="G6" s="14" t="s">
        <v>659</v>
      </c>
    </row>
    <row r="7" spans="2:7" x14ac:dyDescent="0.2">
      <c r="F7" s="14" t="s">
        <v>393</v>
      </c>
      <c r="G7" s="14" t="s">
        <v>660</v>
      </c>
    </row>
    <row r="8" spans="2:7" x14ac:dyDescent="0.2">
      <c r="F8" s="14" t="s">
        <v>394</v>
      </c>
      <c r="G8" s="14" t="s">
        <v>661</v>
      </c>
    </row>
    <row r="9" spans="2:7" x14ac:dyDescent="0.2">
      <c r="F9" s="14" t="s">
        <v>395</v>
      </c>
      <c r="G9" s="14" t="s">
        <v>662</v>
      </c>
    </row>
    <row r="10" spans="2:7" x14ac:dyDescent="0.2">
      <c r="F10" s="14" t="s">
        <v>396</v>
      </c>
      <c r="G10" s="14" t="s">
        <v>663</v>
      </c>
    </row>
    <row r="11" spans="2:7" x14ac:dyDescent="0.2">
      <c r="F11" s="14" t="s">
        <v>397</v>
      </c>
      <c r="G11" s="14" t="s">
        <v>664</v>
      </c>
    </row>
    <row r="12" spans="2:7" x14ac:dyDescent="0.2">
      <c r="F12" s="14" t="s">
        <v>398</v>
      </c>
      <c r="G12" s="14" t="s">
        <v>665</v>
      </c>
    </row>
    <row r="13" spans="2:7" x14ac:dyDescent="0.2">
      <c r="F13" s="14" t="s">
        <v>399</v>
      </c>
      <c r="G13" s="14" t="s">
        <v>666</v>
      </c>
    </row>
    <row r="14" spans="2:7" x14ac:dyDescent="0.2">
      <c r="F14" s="14" t="s">
        <v>400</v>
      </c>
      <c r="G14" s="14" t="s">
        <v>667</v>
      </c>
    </row>
    <row r="15" spans="2:7" x14ac:dyDescent="0.2">
      <c r="F15" s="14" t="s">
        <v>401</v>
      </c>
      <c r="G15" s="14" t="s">
        <v>668</v>
      </c>
    </row>
    <row r="16" spans="2:7" x14ac:dyDescent="0.2">
      <c r="F16" s="14" t="s">
        <v>402</v>
      </c>
      <c r="G16" s="14" t="s">
        <v>669</v>
      </c>
    </row>
    <row r="17" spans="6:7" x14ac:dyDescent="0.2">
      <c r="F17" s="14" t="s">
        <v>403</v>
      </c>
      <c r="G17" s="14" t="s">
        <v>670</v>
      </c>
    </row>
    <row r="18" spans="6:7" x14ac:dyDescent="0.2">
      <c r="F18" s="14" t="s">
        <v>404</v>
      </c>
      <c r="G18" s="14" t="s">
        <v>671</v>
      </c>
    </row>
    <row r="19" spans="6:7" x14ac:dyDescent="0.2">
      <c r="F19" s="14" t="s">
        <v>405</v>
      </c>
      <c r="G19" s="14" t="s">
        <v>672</v>
      </c>
    </row>
    <row r="20" spans="6:7" x14ac:dyDescent="0.2">
      <c r="F20" s="14" t="s">
        <v>406</v>
      </c>
      <c r="G20" s="14" t="s">
        <v>673</v>
      </c>
    </row>
    <row r="21" spans="6:7" x14ac:dyDescent="0.2">
      <c r="F21" s="14" t="s">
        <v>407</v>
      </c>
      <c r="G21" s="14" t="s">
        <v>674</v>
      </c>
    </row>
    <row r="22" spans="6:7" x14ac:dyDescent="0.2">
      <c r="F22" s="14" t="s">
        <v>408</v>
      </c>
      <c r="G22" s="14" t="s">
        <v>675</v>
      </c>
    </row>
    <row r="23" spans="6:7" x14ac:dyDescent="0.2">
      <c r="F23" s="14" t="s">
        <v>409</v>
      </c>
      <c r="G23" s="14" t="s">
        <v>676</v>
      </c>
    </row>
    <row r="24" spans="6:7" x14ac:dyDescent="0.2">
      <c r="F24" s="14" t="s">
        <v>410</v>
      </c>
      <c r="G24" s="14" t="s">
        <v>677</v>
      </c>
    </row>
    <row r="25" spans="6:7" x14ac:dyDescent="0.2">
      <c r="F25" s="14" t="s">
        <v>411</v>
      </c>
      <c r="G25" s="14" t="s">
        <v>678</v>
      </c>
    </row>
    <row r="26" spans="6:7" x14ac:dyDescent="0.2">
      <c r="F26" s="14" t="s">
        <v>412</v>
      </c>
      <c r="G26" s="14" t="s">
        <v>679</v>
      </c>
    </row>
    <row r="27" spans="6:7" x14ac:dyDescent="0.2">
      <c r="F27" s="14" t="s">
        <v>413</v>
      </c>
      <c r="G27" s="14" t="s">
        <v>680</v>
      </c>
    </row>
    <row r="28" spans="6:7" x14ac:dyDescent="0.2">
      <c r="F28" s="14" t="s">
        <v>414</v>
      </c>
      <c r="G28" s="14" t="s">
        <v>681</v>
      </c>
    </row>
    <row r="29" spans="6:7" x14ac:dyDescent="0.2">
      <c r="F29" s="14" t="s">
        <v>415</v>
      </c>
      <c r="G29" s="14" t="s">
        <v>682</v>
      </c>
    </row>
    <row r="30" spans="6:7" x14ac:dyDescent="0.2">
      <c r="F30" s="14" t="s">
        <v>416</v>
      </c>
      <c r="G30" s="14" t="s">
        <v>683</v>
      </c>
    </row>
    <row r="31" spans="6:7" x14ac:dyDescent="0.2">
      <c r="F31" s="14" t="s">
        <v>417</v>
      </c>
      <c r="G31" s="14" t="s">
        <v>684</v>
      </c>
    </row>
    <row r="32" spans="6:7" x14ac:dyDescent="0.2">
      <c r="F32" s="14" t="s">
        <v>418</v>
      </c>
      <c r="G32" s="14" t="s">
        <v>685</v>
      </c>
    </row>
    <row r="33" spans="6:7" x14ac:dyDescent="0.2">
      <c r="F33" s="14" t="s">
        <v>419</v>
      </c>
      <c r="G33" s="14" t="s">
        <v>686</v>
      </c>
    </row>
    <row r="34" spans="6:7" x14ac:dyDescent="0.2">
      <c r="F34" s="14" t="s">
        <v>420</v>
      </c>
      <c r="G34" s="14" t="s">
        <v>687</v>
      </c>
    </row>
    <row r="35" spans="6:7" x14ac:dyDescent="0.2">
      <c r="F35" s="14" t="s">
        <v>421</v>
      </c>
      <c r="G35" s="14" t="s">
        <v>688</v>
      </c>
    </row>
    <row r="36" spans="6:7" x14ac:dyDescent="0.2">
      <c r="F36" s="14" t="s">
        <v>422</v>
      </c>
      <c r="G36" s="14" t="s">
        <v>689</v>
      </c>
    </row>
    <row r="37" spans="6:7" x14ac:dyDescent="0.2">
      <c r="F37" s="14" t="s">
        <v>423</v>
      </c>
      <c r="G37" s="14" t="s">
        <v>690</v>
      </c>
    </row>
    <row r="38" spans="6:7" x14ac:dyDescent="0.2">
      <c r="F38" s="14" t="s">
        <v>424</v>
      </c>
      <c r="G38" s="14" t="s">
        <v>691</v>
      </c>
    </row>
    <row r="39" spans="6:7" x14ac:dyDescent="0.2">
      <c r="F39" s="14" t="s">
        <v>425</v>
      </c>
      <c r="G39" s="14" t="s">
        <v>692</v>
      </c>
    </row>
    <row r="40" spans="6:7" x14ac:dyDescent="0.2">
      <c r="F40" s="14" t="s">
        <v>426</v>
      </c>
      <c r="G40" s="14" t="s">
        <v>693</v>
      </c>
    </row>
    <row r="41" spans="6:7" x14ac:dyDescent="0.2">
      <c r="F41" s="14" t="s">
        <v>427</v>
      </c>
      <c r="G41" s="14" t="s">
        <v>694</v>
      </c>
    </row>
    <row r="42" spans="6:7" x14ac:dyDescent="0.2">
      <c r="F42" s="14" t="s">
        <v>428</v>
      </c>
      <c r="G42" s="14" t="s">
        <v>695</v>
      </c>
    </row>
    <row r="43" spans="6:7" x14ac:dyDescent="0.2">
      <c r="F43" s="14" t="s">
        <v>429</v>
      </c>
      <c r="G43" s="14" t="s">
        <v>696</v>
      </c>
    </row>
    <row r="44" spans="6:7" x14ac:dyDescent="0.2">
      <c r="F44" s="14" t="s">
        <v>430</v>
      </c>
      <c r="G44" s="14" t="s">
        <v>698</v>
      </c>
    </row>
    <row r="45" spans="6:7" x14ac:dyDescent="0.2">
      <c r="F45" s="14" t="s">
        <v>431</v>
      </c>
      <c r="G45" s="14" t="s">
        <v>699</v>
      </c>
    </row>
    <row r="46" spans="6:7" x14ac:dyDescent="0.2">
      <c r="F46" s="14" t="s">
        <v>432</v>
      </c>
      <c r="G46" s="14" t="s">
        <v>700</v>
      </c>
    </row>
    <row r="47" spans="6:7" x14ac:dyDescent="0.2">
      <c r="F47" s="14" t="s">
        <v>433</v>
      </c>
      <c r="G47" s="14" t="s">
        <v>701</v>
      </c>
    </row>
    <row r="48" spans="6:7" x14ac:dyDescent="0.2">
      <c r="F48" s="14" t="s">
        <v>434</v>
      </c>
      <c r="G48" s="14" t="s">
        <v>702</v>
      </c>
    </row>
    <row r="49" spans="6:7" x14ac:dyDescent="0.2">
      <c r="F49" s="14" t="s">
        <v>435</v>
      </c>
      <c r="G49" s="14" t="s">
        <v>703</v>
      </c>
    </row>
    <row r="50" spans="6:7" x14ac:dyDescent="0.2">
      <c r="F50" s="14" t="s">
        <v>436</v>
      </c>
      <c r="G50" s="14" t="s">
        <v>704</v>
      </c>
    </row>
    <row r="51" spans="6:7" x14ac:dyDescent="0.2">
      <c r="F51" s="14" t="s">
        <v>437</v>
      </c>
      <c r="G51" s="14" t="s">
        <v>705</v>
      </c>
    </row>
    <row r="52" spans="6:7" x14ac:dyDescent="0.2">
      <c r="F52" s="14" t="s">
        <v>438</v>
      </c>
      <c r="G52" s="14" t="s">
        <v>706</v>
      </c>
    </row>
    <row r="53" spans="6:7" x14ac:dyDescent="0.2">
      <c r="F53" s="14" t="s">
        <v>439</v>
      </c>
      <c r="G53" s="14" t="s">
        <v>707</v>
      </c>
    </row>
    <row r="54" spans="6:7" x14ac:dyDescent="0.2">
      <c r="F54" s="14" t="s">
        <v>440</v>
      </c>
      <c r="G54" s="14" t="s">
        <v>708</v>
      </c>
    </row>
    <row r="55" spans="6:7" x14ac:dyDescent="0.2">
      <c r="F55" s="14" t="s">
        <v>441</v>
      </c>
      <c r="G55" s="14" t="s">
        <v>709</v>
      </c>
    </row>
    <row r="56" spans="6:7" x14ac:dyDescent="0.2">
      <c r="F56" s="14" t="s">
        <v>442</v>
      </c>
      <c r="G56" s="14" t="s">
        <v>710</v>
      </c>
    </row>
    <row r="57" spans="6:7" x14ac:dyDescent="0.2">
      <c r="F57" s="14" t="s">
        <v>443</v>
      </c>
      <c r="G57" s="14" t="s">
        <v>711</v>
      </c>
    </row>
    <row r="58" spans="6:7" x14ac:dyDescent="0.2">
      <c r="F58" s="14" t="s">
        <v>444</v>
      </c>
      <c r="G58" s="14" t="s">
        <v>712</v>
      </c>
    </row>
    <row r="59" spans="6:7" x14ac:dyDescent="0.2">
      <c r="F59" s="14" t="s">
        <v>445</v>
      </c>
      <c r="G59" s="14" t="s">
        <v>713</v>
      </c>
    </row>
    <row r="60" spans="6:7" x14ac:dyDescent="0.2">
      <c r="F60" s="14" t="s">
        <v>446</v>
      </c>
      <c r="G60" s="14" t="s">
        <v>714</v>
      </c>
    </row>
    <row r="61" spans="6:7" x14ac:dyDescent="0.2">
      <c r="F61" s="14" t="s">
        <v>447</v>
      </c>
      <c r="G61" s="14" t="s">
        <v>715</v>
      </c>
    </row>
    <row r="62" spans="6:7" x14ac:dyDescent="0.2">
      <c r="F62" s="14" t="s">
        <v>448</v>
      </c>
      <c r="G62" s="14" t="s">
        <v>716</v>
      </c>
    </row>
    <row r="63" spans="6:7" x14ac:dyDescent="0.2">
      <c r="F63" s="14" t="s">
        <v>449</v>
      </c>
      <c r="G63" s="14" t="s">
        <v>717</v>
      </c>
    </row>
    <row r="64" spans="6:7" x14ac:dyDescent="0.2">
      <c r="F64" s="14" t="s">
        <v>450</v>
      </c>
      <c r="G64" s="14" t="s">
        <v>718</v>
      </c>
    </row>
    <row r="65" spans="6:7" x14ac:dyDescent="0.2">
      <c r="F65" s="14" t="s">
        <v>451</v>
      </c>
      <c r="G65" s="14" t="s">
        <v>719</v>
      </c>
    </row>
    <row r="66" spans="6:7" x14ac:dyDescent="0.2">
      <c r="F66" s="14" t="s">
        <v>452</v>
      </c>
      <c r="G66" s="14" t="s">
        <v>720</v>
      </c>
    </row>
    <row r="67" spans="6:7" x14ac:dyDescent="0.2">
      <c r="F67" s="14" t="s">
        <v>453</v>
      </c>
      <c r="G67" s="14" t="s">
        <v>721</v>
      </c>
    </row>
    <row r="68" spans="6:7" x14ac:dyDescent="0.2">
      <c r="F68" s="14" t="s">
        <v>454</v>
      </c>
      <c r="G68" s="14" t="s">
        <v>722</v>
      </c>
    </row>
    <row r="69" spans="6:7" x14ac:dyDescent="0.2">
      <c r="F69" s="14" t="s">
        <v>455</v>
      </c>
      <c r="G69" s="14" t="s">
        <v>723</v>
      </c>
    </row>
    <row r="70" spans="6:7" x14ac:dyDescent="0.2">
      <c r="F70" s="14" t="s">
        <v>456</v>
      </c>
      <c r="G70" s="14" t="s">
        <v>724</v>
      </c>
    </row>
    <row r="71" spans="6:7" x14ac:dyDescent="0.2">
      <c r="F71" s="14" t="s">
        <v>457</v>
      </c>
      <c r="G71" s="14" t="s">
        <v>725</v>
      </c>
    </row>
    <row r="72" spans="6:7" x14ac:dyDescent="0.2">
      <c r="F72" s="14" t="s">
        <v>458</v>
      </c>
      <c r="G72" s="14" t="s">
        <v>726</v>
      </c>
    </row>
    <row r="73" spans="6:7" x14ac:dyDescent="0.2">
      <c r="F73" s="14" t="s">
        <v>459</v>
      </c>
      <c r="G73" s="14" t="s">
        <v>727</v>
      </c>
    </row>
    <row r="74" spans="6:7" x14ac:dyDescent="0.2">
      <c r="F74" s="14" t="s">
        <v>460</v>
      </c>
      <c r="G74" s="14" t="s">
        <v>728</v>
      </c>
    </row>
    <row r="75" spans="6:7" x14ac:dyDescent="0.2">
      <c r="F75" s="14" t="s">
        <v>461</v>
      </c>
      <c r="G75" s="14" t="s">
        <v>729</v>
      </c>
    </row>
    <row r="76" spans="6:7" x14ac:dyDescent="0.2">
      <c r="F76" s="14" t="s">
        <v>462</v>
      </c>
      <c r="G76" s="14" t="s">
        <v>730</v>
      </c>
    </row>
    <row r="77" spans="6:7" x14ac:dyDescent="0.2">
      <c r="F77" s="14" t="s">
        <v>463</v>
      </c>
      <c r="G77" s="14" t="s">
        <v>63</v>
      </c>
    </row>
    <row r="78" spans="6:7" x14ac:dyDescent="0.2">
      <c r="F78" s="14" t="s">
        <v>464</v>
      </c>
      <c r="G78" s="14" t="s">
        <v>731</v>
      </c>
    </row>
    <row r="79" spans="6:7" x14ac:dyDescent="0.2">
      <c r="F79" s="14" t="s">
        <v>465</v>
      </c>
      <c r="G79" s="14" t="s">
        <v>732</v>
      </c>
    </row>
    <row r="80" spans="6:7" x14ac:dyDescent="0.2">
      <c r="F80" s="14" t="s">
        <v>466</v>
      </c>
      <c r="G80" s="14" t="s">
        <v>733</v>
      </c>
    </row>
    <row r="81" spans="6:7" x14ac:dyDescent="0.2">
      <c r="F81" s="14" t="s">
        <v>467</v>
      </c>
      <c r="G81" s="14" t="s">
        <v>734</v>
      </c>
    </row>
    <row r="82" spans="6:7" x14ac:dyDescent="0.2">
      <c r="F82" s="14" t="s">
        <v>468</v>
      </c>
      <c r="G82" s="14" t="s">
        <v>735</v>
      </c>
    </row>
    <row r="83" spans="6:7" x14ac:dyDescent="0.2">
      <c r="F83" s="14" t="s">
        <v>469</v>
      </c>
      <c r="G83" s="14" t="s">
        <v>736</v>
      </c>
    </row>
    <row r="84" spans="6:7" x14ac:dyDescent="0.2">
      <c r="F84" s="14" t="s">
        <v>470</v>
      </c>
      <c r="G84" s="14" t="s">
        <v>737</v>
      </c>
    </row>
    <row r="85" spans="6:7" x14ac:dyDescent="0.2">
      <c r="F85" s="14" t="s">
        <v>471</v>
      </c>
      <c r="G85" s="14" t="s">
        <v>738</v>
      </c>
    </row>
    <row r="86" spans="6:7" x14ac:dyDescent="0.2">
      <c r="F86" s="14" t="s">
        <v>472</v>
      </c>
      <c r="G86" s="14" t="s">
        <v>739</v>
      </c>
    </row>
    <row r="87" spans="6:7" x14ac:dyDescent="0.2">
      <c r="F87" s="14" t="s">
        <v>473</v>
      </c>
      <c r="G87" s="14" t="s">
        <v>740</v>
      </c>
    </row>
    <row r="88" spans="6:7" x14ac:dyDescent="0.2">
      <c r="F88" s="14" t="s">
        <v>474</v>
      </c>
      <c r="G88" s="14" t="s">
        <v>741</v>
      </c>
    </row>
    <row r="89" spans="6:7" x14ac:dyDescent="0.2">
      <c r="F89" s="14" t="s">
        <v>475</v>
      </c>
      <c r="G89" s="14" t="s">
        <v>742</v>
      </c>
    </row>
    <row r="90" spans="6:7" x14ac:dyDescent="0.2">
      <c r="F90" s="14" t="s">
        <v>476</v>
      </c>
      <c r="G90" s="14" t="s">
        <v>743</v>
      </c>
    </row>
    <row r="91" spans="6:7" x14ac:dyDescent="0.2">
      <c r="F91" s="14" t="s">
        <v>477</v>
      </c>
      <c r="G91" s="14" t="s">
        <v>744</v>
      </c>
    </row>
    <row r="92" spans="6:7" x14ac:dyDescent="0.2">
      <c r="F92" s="14" t="s">
        <v>478</v>
      </c>
      <c r="G92" s="14" t="s">
        <v>745</v>
      </c>
    </row>
    <row r="93" spans="6:7" x14ac:dyDescent="0.2">
      <c r="F93" s="14" t="s">
        <v>479</v>
      </c>
      <c r="G93" s="14" t="s">
        <v>747</v>
      </c>
    </row>
    <row r="94" spans="6:7" x14ac:dyDescent="0.2">
      <c r="F94" s="14" t="s">
        <v>480</v>
      </c>
      <c r="G94" s="14" t="s">
        <v>748</v>
      </c>
    </row>
    <row r="95" spans="6:7" x14ac:dyDescent="0.2">
      <c r="F95" s="14" t="s">
        <v>481</v>
      </c>
      <c r="G95" s="14" t="s">
        <v>749</v>
      </c>
    </row>
    <row r="96" spans="6:7" x14ac:dyDescent="0.2">
      <c r="F96" s="14" t="s">
        <v>482</v>
      </c>
      <c r="G96" s="14" t="s">
        <v>750</v>
      </c>
    </row>
    <row r="97" spans="6:7" x14ac:dyDescent="0.2">
      <c r="F97" s="14" t="s">
        <v>483</v>
      </c>
      <c r="G97" s="14" t="s">
        <v>751</v>
      </c>
    </row>
    <row r="98" spans="6:7" x14ac:dyDescent="0.2">
      <c r="G98" s="14" t="s">
        <v>752</v>
      </c>
    </row>
    <row r="99" spans="6:7" x14ac:dyDescent="0.2">
      <c r="G99" s="14" t="s">
        <v>753</v>
      </c>
    </row>
    <row r="100" spans="6:7" x14ac:dyDescent="0.2">
      <c r="G100" s="14" t="s">
        <v>754</v>
      </c>
    </row>
    <row r="101" spans="6:7" x14ac:dyDescent="0.2">
      <c r="G101" s="14" t="s">
        <v>755</v>
      </c>
    </row>
    <row r="102" spans="6:7" x14ac:dyDescent="0.2">
      <c r="G102" s="14" t="s">
        <v>756</v>
      </c>
    </row>
    <row r="103" spans="6:7" x14ac:dyDescent="0.2">
      <c r="G103" s="14" t="s">
        <v>757</v>
      </c>
    </row>
    <row r="104" spans="6:7" x14ac:dyDescent="0.2">
      <c r="G104" s="14" t="s">
        <v>758</v>
      </c>
    </row>
    <row r="105" spans="6:7" x14ac:dyDescent="0.2">
      <c r="G105" s="14" t="s">
        <v>759</v>
      </c>
    </row>
    <row r="106" spans="6:7" x14ac:dyDescent="0.2">
      <c r="G106" s="14" t="s">
        <v>760</v>
      </c>
    </row>
    <row r="107" spans="6:7" x14ac:dyDescent="0.2">
      <c r="G107" s="14" t="s">
        <v>761</v>
      </c>
    </row>
    <row r="108" spans="6:7" x14ac:dyDescent="0.2">
      <c r="G108" s="14" t="s">
        <v>762</v>
      </c>
    </row>
    <row r="109" spans="6:7" x14ac:dyDescent="0.2">
      <c r="G109" s="14" t="s">
        <v>763</v>
      </c>
    </row>
    <row r="110" spans="6:7" x14ac:dyDescent="0.2">
      <c r="G110" s="14" t="s">
        <v>764</v>
      </c>
    </row>
    <row r="111" spans="6:7" x14ac:dyDescent="0.2">
      <c r="G111" s="14" t="s">
        <v>765</v>
      </c>
    </row>
    <row r="112" spans="6:7" x14ac:dyDescent="0.2">
      <c r="G112" s="14" t="s">
        <v>766</v>
      </c>
    </row>
    <row r="113" spans="7:7" x14ac:dyDescent="0.2">
      <c r="G113" s="14" t="s">
        <v>767</v>
      </c>
    </row>
    <row r="114" spans="7:7" x14ac:dyDescent="0.2">
      <c r="G114" s="14" t="s">
        <v>768</v>
      </c>
    </row>
    <row r="115" spans="7:7" x14ac:dyDescent="0.2">
      <c r="G115" s="14" t="s">
        <v>770</v>
      </c>
    </row>
    <row r="116" spans="7:7" x14ac:dyDescent="0.2">
      <c r="G116" s="14" t="s">
        <v>771</v>
      </c>
    </row>
    <row r="117" spans="7:7" x14ac:dyDescent="0.2">
      <c r="G117" s="14" t="s">
        <v>772</v>
      </c>
    </row>
    <row r="118" spans="7:7" x14ac:dyDescent="0.2">
      <c r="G118" s="14" t="s">
        <v>773</v>
      </c>
    </row>
    <row r="119" spans="7:7" x14ac:dyDescent="0.2">
      <c r="G119" s="14" t="s">
        <v>774</v>
      </c>
    </row>
    <row r="120" spans="7:7" x14ac:dyDescent="0.2">
      <c r="G120" s="14" t="s">
        <v>775</v>
      </c>
    </row>
    <row r="121" spans="7:7" x14ac:dyDescent="0.2">
      <c r="G121" s="14" t="s">
        <v>776</v>
      </c>
    </row>
    <row r="122" spans="7:7" x14ac:dyDescent="0.2">
      <c r="G122" s="14" t="s">
        <v>777</v>
      </c>
    </row>
    <row r="123" spans="7:7" x14ac:dyDescent="0.2">
      <c r="G123" s="14" t="s">
        <v>778</v>
      </c>
    </row>
    <row r="124" spans="7:7" x14ac:dyDescent="0.2">
      <c r="G124" s="14" t="s">
        <v>779</v>
      </c>
    </row>
    <row r="125" spans="7:7" x14ac:dyDescent="0.2">
      <c r="G125" s="14" t="s">
        <v>780</v>
      </c>
    </row>
    <row r="126" spans="7:7" x14ac:dyDescent="0.2">
      <c r="G126" s="14" t="s">
        <v>781</v>
      </c>
    </row>
    <row r="127" spans="7:7" x14ac:dyDescent="0.2">
      <c r="G127" s="14" t="s">
        <v>782</v>
      </c>
    </row>
    <row r="128" spans="7:7" x14ac:dyDescent="0.2">
      <c r="G128" s="14" t="s">
        <v>783</v>
      </c>
    </row>
    <row r="129" spans="7:7" x14ac:dyDescent="0.2">
      <c r="G129" s="14" t="s">
        <v>556</v>
      </c>
    </row>
    <row r="130" spans="7:7" x14ac:dyDescent="0.2">
      <c r="G130" s="14" t="s">
        <v>784</v>
      </c>
    </row>
    <row r="131" spans="7:7" x14ac:dyDescent="0.2">
      <c r="G131" s="14" t="s">
        <v>785</v>
      </c>
    </row>
    <row r="132" spans="7:7" x14ac:dyDescent="0.2">
      <c r="G132" s="14" t="s">
        <v>786</v>
      </c>
    </row>
    <row r="133" spans="7:7" x14ac:dyDescent="0.2">
      <c r="G133" s="14" t="s">
        <v>787</v>
      </c>
    </row>
    <row r="134" spans="7:7" x14ac:dyDescent="0.2">
      <c r="G134" s="14" t="s">
        <v>788</v>
      </c>
    </row>
    <row r="135" spans="7:7" x14ac:dyDescent="0.2">
      <c r="G135" s="14" t="s">
        <v>789</v>
      </c>
    </row>
    <row r="136" spans="7:7" x14ac:dyDescent="0.2">
      <c r="G136" s="14" t="s">
        <v>790</v>
      </c>
    </row>
    <row r="137" spans="7:7" x14ac:dyDescent="0.2">
      <c r="G137" s="14" t="s">
        <v>791</v>
      </c>
    </row>
    <row r="138" spans="7:7" x14ac:dyDescent="0.2">
      <c r="G138" s="14" t="s">
        <v>792</v>
      </c>
    </row>
    <row r="139" spans="7:7" x14ac:dyDescent="0.2">
      <c r="G139" s="14" t="s">
        <v>793</v>
      </c>
    </row>
    <row r="140" spans="7:7" x14ac:dyDescent="0.2">
      <c r="G140" s="14" t="s">
        <v>794</v>
      </c>
    </row>
    <row r="141" spans="7:7" x14ac:dyDescent="0.2">
      <c r="G141" s="14" t="s">
        <v>795</v>
      </c>
    </row>
    <row r="142" spans="7:7" x14ac:dyDescent="0.2">
      <c r="G142" s="14" t="s">
        <v>796</v>
      </c>
    </row>
    <row r="143" spans="7:7" x14ac:dyDescent="0.2">
      <c r="G143" s="14" t="s">
        <v>797</v>
      </c>
    </row>
    <row r="144" spans="7:7" x14ac:dyDescent="0.2">
      <c r="G144" s="14" t="s">
        <v>798</v>
      </c>
    </row>
    <row r="145" spans="7:7" x14ac:dyDescent="0.2">
      <c r="G145" s="14" t="s">
        <v>799</v>
      </c>
    </row>
    <row r="146" spans="7:7" x14ac:dyDescent="0.2">
      <c r="G146" s="14" t="s">
        <v>800</v>
      </c>
    </row>
    <row r="147" spans="7:7" x14ac:dyDescent="0.2">
      <c r="G147" s="14" t="s">
        <v>801</v>
      </c>
    </row>
    <row r="148" spans="7:7" x14ac:dyDescent="0.2">
      <c r="G148" s="14" t="s">
        <v>802</v>
      </c>
    </row>
    <row r="149" spans="7:7" x14ac:dyDescent="0.2">
      <c r="G149" s="14" t="s">
        <v>803</v>
      </c>
    </row>
    <row r="150" spans="7:7" x14ac:dyDescent="0.2">
      <c r="G150" s="14" t="s">
        <v>804</v>
      </c>
    </row>
    <row r="151" spans="7:7" x14ac:dyDescent="0.2">
      <c r="G151" s="14" t="s">
        <v>805</v>
      </c>
    </row>
    <row r="152" spans="7:7" x14ac:dyDescent="0.2">
      <c r="G152" s="14" t="s">
        <v>806</v>
      </c>
    </row>
    <row r="153" spans="7:7" x14ac:dyDescent="0.2">
      <c r="G153" s="14" t="s">
        <v>807</v>
      </c>
    </row>
    <row r="154" spans="7:7" x14ac:dyDescent="0.2">
      <c r="G154" s="14" t="s">
        <v>808</v>
      </c>
    </row>
    <row r="155" spans="7:7" x14ac:dyDescent="0.2">
      <c r="G155" s="14" t="s">
        <v>809</v>
      </c>
    </row>
    <row r="156" spans="7:7" x14ac:dyDescent="0.2">
      <c r="G156" s="14" t="s">
        <v>810</v>
      </c>
    </row>
    <row r="157" spans="7:7" x14ac:dyDescent="0.2">
      <c r="G157" s="14" t="s">
        <v>811</v>
      </c>
    </row>
    <row r="158" spans="7:7" x14ac:dyDescent="0.2">
      <c r="G158" s="14" t="s">
        <v>812</v>
      </c>
    </row>
    <row r="159" spans="7:7" x14ac:dyDescent="0.2">
      <c r="G159" s="14" t="s">
        <v>813</v>
      </c>
    </row>
    <row r="160" spans="7:7" x14ac:dyDescent="0.2">
      <c r="G160" s="14" t="s">
        <v>814</v>
      </c>
    </row>
    <row r="161" spans="7:7" x14ac:dyDescent="0.2">
      <c r="G161" s="14" t="s">
        <v>815</v>
      </c>
    </row>
    <row r="162" spans="7:7" x14ac:dyDescent="0.2">
      <c r="G162" s="14" t="s">
        <v>816</v>
      </c>
    </row>
    <row r="163" spans="7:7" x14ac:dyDescent="0.2">
      <c r="G163" s="14" t="s">
        <v>817</v>
      </c>
    </row>
    <row r="164" spans="7:7" x14ac:dyDescent="0.2">
      <c r="G164" s="14" t="s">
        <v>818</v>
      </c>
    </row>
    <row r="165" spans="7:7" x14ac:dyDescent="0.2">
      <c r="G165" s="14" t="s">
        <v>819</v>
      </c>
    </row>
    <row r="166" spans="7:7" x14ac:dyDescent="0.2">
      <c r="G166" s="14" t="s">
        <v>820</v>
      </c>
    </row>
    <row r="167" spans="7:7" x14ac:dyDescent="0.2">
      <c r="G167" s="14" t="s">
        <v>821</v>
      </c>
    </row>
    <row r="168" spans="7:7" x14ac:dyDescent="0.2">
      <c r="G168" s="14" t="s">
        <v>822</v>
      </c>
    </row>
    <row r="169" spans="7:7" x14ac:dyDescent="0.2">
      <c r="G169" s="14" t="s">
        <v>823</v>
      </c>
    </row>
    <row r="170" spans="7:7" x14ac:dyDescent="0.2">
      <c r="G170" s="14" t="s">
        <v>824</v>
      </c>
    </row>
    <row r="171" spans="7:7" x14ac:dyDescent="0.2">
      <c r="G171" s="14" t="s">
        <v>825</v>
      </c>
    </row>
    <row r="172" spans="7:7" x14ac:dyDescent="0.2">
      <c r="G172" s="14" t="s">
        <v>826</v>
      </c>
    </row>
    <row r="173" spans="7:7" x14ac:dyDescent="0.2">
      <c r="G173" s="14" t="s">
        <v>827</v>
      </c>
    </row>
    <row r="174" spans="7:7" x14ac:dyDescent="0.2">
      <c r="G174" s="14" t="s">
        <v>828</v>
      </c>
    </row>
    <row r="175" spans="7:7" x14ac:dyDescent="0.2">
      <c r="G175" s="14" t="s">
        <v>829</v>
      </c>
    </row>
    <row r="176" spans="7:7" x14ac:dyDescent="0.2">
      <c r="G176" s="14" t="s">
        <v>830</v>
      </c>
    </row>
    <row r="177" spans="7:7" x14ac:dyDescent="0.2">
      <c r="G177" s="14" t="s">
        <v>831</v>
      </c>
    </row>
    <row r="178" spans="7:7" x14ac:dyDescent="0.2">
      <c r="G178" s="14" t="s">
        <v>832</v>
      </c>
    </row>
    <row r="179" spans="7:7" x14ac:dyDescent="0.2">
      <c r="G179" s="14" t="s">
        <v>833</v>
      </c>
    </row>
    <row r="180" spans="7:7" x14ac:dyDescent="0.2">
      <c r="G180" s="14" t="s">
        <v>834</v>
      </c>
    </row>
    <row r="181" spans="7:7" x14ac:dyDescent="0.2">
      <c r="G181" s="14" t="s">
        <v>835</v>
      </c>
    </row>
    <row r="182" spans="7:7" x14ac:dyDescent="0.2">
      <c r="G182" s="14" t="s">
        <v>836</v>
      </c>
    </row>
    <row r="183" spans="7:7" x14ac:dyDescent="0.2">
      <c r="G183" s="14" t="s">
        <v>837</v>
      </c>
    </row>
    <row r="184" spans="7:7" x14ac:dyDescent="0.2">
      <c r="G184" s="14" t="s">
        <v>838</v>
      </c>
    </row>
    <row r="185" spans="7:7" x14ac:dyDescent="0.2">
      <c r="G185" s="14" t="s">
        <v>839</v>
      </c>
    </row>
    <row r="186" spans="7:7" x14ac:dyDescent="0.2">
      <c r="G186" s="14" t="s">
        <v>840</v>
      </c>
    </row>
    <row r="187" spans="7:7" x14ac:dyDescent="0.2">
      <c r="G187" s="14" t="s">
        <v>841</v>
      </c>
    </row>
    <row r="188" spans="7:7" x14ac:dyDescent="0.2">
      <c r="G188" s="14" t="s">
        <v>842</v>
      </c>
    </row>
    <row r="189" spans="7:7" x14ac:dyDescent="0.2">
      <c r="G189" s="14" t="s">
        <v>843</v>
      </c>
    </row>
    <row r="190" spans="7:7" x14ac:dyDescent="0.2">
      <c r="G190" s="14" t="s">
        <v>844</v>
      </c>
    </row>
    <row r="191" spans="7:7" x14ac:dyDescent="0.2">
      <c r="G191" s="14" t="s">
        <v>845</v>
      </c>
    </row>
    <row r="192" spans="7:7" x14ac:dyDescent="0.2">
      <c r="G192" s="14" t="s">
        <v>846</v>
      </c>
    </row>
    <row r="193" spans="7:7" x14ac:dyDescent="0.2">
      <c r="G193" s="14" t="s">
        <v>847</v>
      </c>
    </row>
    <row r="194" spans="7:7" x14ac:dyDescent="0.2">
      <c r="G194" s="14" t="s">
        <v>848</v>
      </c>
    </row>
    <row r="195" spans="7:7" x14ac:dyDescent="0.2">
      <c r="G195" s="14" t="s">
        <v>849</v>
      </c>
    </row>
    <row r="196" spans="7:7" x14ac:dyDescent="0.2">
      <c r="G196" s="14" t="s">
        <v>850</v>
      </c>
    </row>
    <row r="197" spans="7:7" x14ac:dyDescent="0.2">
      <c r="G197" s="14" t="s">
        <v>560</v>
      </c>
    </row>
    <row r="198" spans="7:7" x14ac:dyDescent="0.2">
      <c r="G198" s="14" t="s">
        <v>851</v>
      </c>
    </row>
    <row r="199" spans="7:7" x14ac:dyDescent="0.2">
      <c r="G199" s="14" t="s">
        <v>852</v>
      </c>
    </row>
    <row r="200" spans="7:7" x14ac:dyDescent="0.2">
      <c r="G200" s="14" t="s">
        <v>853</v>
      </c>
    </row>
    <row r="201" spans="7:7" x14ac:dyDescent="0.2">
      <c r="G201" s="14" t="s">
        <v>854</v>
      </c>
    </row>
    <row r="202" spans="7:7" x14ac:dyDescent="0.2">
      <c r="G202" s="14" t="s">
        <v>855</v>
      </c>
    </row>
    <row r="203" spans="7:7" x14ac:dyDescent="0.2">
      <c r="G203" s="14" t="s">
        <v>856</v>
      </c>
    </row>
    <row r="204" spans="7:7" x14ac:dyDescent="0.2">
      <c r="G204" s="14" t="s">
        <v>857</v>
      </c>
    </row>
    <row r="205" spans="7:7" x14ac:dyDescent="0.2">
      <c r="G205" s="14" t="s">
        <v>858</v>
      </c>
    </row>
    <row r="206" spans="7:7" x14ac:dyDescent="0.2">
      <c r="G206" s="14" t="s">
        <v>859</v>
      </c>
    </row>
    <row r="207" spans="7:7" x14ac:dyDescent="0.2">
      <c r="G207" s="14" t="s">
        <v>860</v>
      </c>
    </row>
    <row r="208" spans="7:7" x14ac:dyDescent="0.2">
      <c r="G208" s="14" t="s">
        <v>861</v>
      </c>
    </row>
    <row r="209" spans="7:7" x14ac:dyDescent="0.2">
      <c r="G209" s="14" t="s">
        <v>862</v>
      </c>
    </row>
    <row r="210" spans="7:7" x14ac:dyDescent="0.2">
      <c r="G210" s="14" t="s">
        <v>863</v>
      </c>
    </row>
    <row r="211" spans="7:7" x14ac:dyDescent="0.2">
      <c r="G211" s="14" t="s">
        <v>864</v>
      </c>
    </row>
    <row r="212" spans="7:7" x14ac:dyDescent="0.2">
      <c r="G212" s="14" t="s">
        <v>865</v>
      </c>
    </row>
    <row r="213" spans="7:7" x14ac:dyDescent="0.2">
      <c r="G213" s="14" t="s">
        <v>866</v>
      </c>
    </row>
    <row r="214" spans="7:7" x14ac:dyDescent="0.2">
      <c r="G214" s="14" t="s">
        <v>867</v>
      </c>
    </row>
    <row r="215" spans="7:7" x14ac:dyDescent="0.2">
      <c r="G215" s="14" t="s">
        <v>868</v>
      </c>
    </row>
    <row r="216" spans="7:7" x14ac:dyDescent="0.2">
      <c r="G216" s="14" t="s">
        <v>869</v>
      </c>
    </row>
    <row r="217" spans="7:7" x14ac:dyDescent="0.2">
      <c r="G217" s="14" t="s">
        <v>870</v>
      </c>
    </row>
    <row r="218" spans="7:7" x14ac:dyDescent="0.2">
      <c r="G218" s="14" t="s">
        <v>871</v>
      </c>
    </row>
    <row r="219" spans="7:7" x14ac:dyDescent="0.2">
      <c r="G219" s="14" t="s">
        <v>872</v>
      </c>
    </row>
    <row r="220" spans="7:7" x14ac:dyDescent="0.2">
      <c r="G220" s="14" t="s">
        <v>873</v>
      </c>
    </row>
    <row r="221" spans="7:7" x14ac:dyDescent="0.2">
      <c r="G221" s="14" t="s">
        <v>874</v>
      </c>
    </row>
    <row r="222" spans="7:7" x14ac:dyDescent="0.2">
      <c r="G222" s="14" t="s">
        <v>875</v>
      </c>
    </row>
    <row r="223" spans="7:7" x14ac:dyDescent="0.2">
      <c r="G223" s="14" t="s">
        <v>876</v>
      </c>
    </row>
    <row r="224" spans="7:7" x14ac:dyDescent="0.2">
      <c r="G224" s="14" t="s">
        <v>877</v>
      </c>
    </row>
    <row r="225" spans="7:7" x14ac:dyDescent="0.2">
      <c r="G225" s="14" t="s">
        <v>878</v>
      </c>
    </row>
    <row r="226" spans="7:7" x14ac:dyDescent="0.2">
      <c r="G226" s="14" t="s">
        <v>879</v>
      </c>
    </row>
    <row r="227" spans="7:7" x14ac:dyDescent="0.2">
      <c r="G227" s="14" t="s">
        <v>880</v>
      </c>
    </row>
    <row r="228" spans="7:7" x14ac:dyDescent="0.2">
      <c r="G228" s="14" t="s">
        <v>881</v>
      </c>
    </row>
    <row r="229" spans="7:7" x14ac:dyDescent="0.2">
      <c r="G229" s="14" t="s">
        <v>882</v>
      </c>
    </row>
    <row r="230" spans="7:7" x14ac:dyDescent="0.2">
      <c r="G230" s="14" t="s">
        <v>883</v>
      </c>
    </row>
    <row r="231" spans="7:7" x14ac:dyDescent="0.2">
      <c r="G231" s="14" t="s">
        <v>884</v>
      </c>
    </row>
    <row r="232" spans="7:7" x14ac:dyDescent="0.2">
      <c r="G232" s="14" t="s">
        <v>885</v>
      </c>
    </row>
    <row r="233" spans="7:7" x14ac:dyDescent="0.2">
      <c r="G233" s="14" t="s">
        <v>886</v>
      </c>
    </row>
    <row r="234" spans="7:7" x14ac:dyDescent="0.2">
      <c r="G234" s="14" t="s">
        <v>887</v>
      </c>
    </row>
    <row r="235" spans="7:7" x14ac:dyDescent="0.2">
      <c r="G235" s="14" t="s">
        <v>888</v>
      </c>
    </row>
    <row r="236" spans="7:7" x14ac:dyDescent="0.2">
      <c r="G236" s="14" t="s">
        <v>889</v>
      </c>
    </row>
    <row r="237" spans="7:7" x14ac:dyDescent="0.2">
      <c r="G237" s="14" t="s">
        <v>890</v>
      </c>
    </row>
    <row r="238" spans="7:7" x14ac:dyDescent="0.2">
      <c r="G238" s="14" t="s">
        <v>891</v>
      </c>
    </row>
    <row r="239" spans="7:7" x14ac:dyDescent="0.2">
      <c r="G239" s="14" t="s">
        <v>892</v>
      </c>
    </row>
    <row r="240" spans="7:7" x14ac:dyDescent="0.2">
      <c r="G240" s="14" t="s">
        <v>893</v>
      </c>
    </row>
    <row r="241" spans="7:7" x14ac:dyDescent="0.2">
      <c r="G241" s="14" t="s">
        <v>894</v>
      </c>
    </row>
    <row r="242" spans="7:7" x14ac:dyDescent="0.2">
      <c r="G242" s="14" t="s">
        <v>895</v>
      </c>
    </row>
    <row r="243" spans="7:7" x14ac:dyDescent="0.2">
      <c r="G243" s="14" t="s">
        <v>896</v>
      </c>
    </row>
    <row r="244" spans="7:7" x14ac:dyDescent="0.2">
      <c r="G244" s="14" t="s">
        <v>897</v>
      </c>
    </row>
    <row r="245" spans="7:7" x14ac:dyDescent="0.2">
      <c r="G245" s="14" t="s">
        <v>898</v>
      </c>
    </row>
    <row r="246" spans="7:7" x14ac:dyDescent="0.2">
      <c r="G246" s="14" t="s">
        <v>899</v>
      </c>
    </row>
    <row r="247" spans="7:7" x14ac:dyDescent="0.2">
      <c r="G247" s="14" t="s">
        <v>900</v>
      </c>
    </row>
    <row r="248" spans="7:7" x14ac:dyDescent="0.2">
      <c r="G248" s="14" t="s">
        <v>901</v>
      </c>
    </row>
    <row r="249" spans="7:7" x14ac:dyDescent="0.2">
      <c r="G249" s="14" t="s">
        <v>902</v>
      </c>
    </row>
    <row r="250" spans="7:7" x14ac:dyDescent="0.2">
      <c r="G250" s="14" t="s">
        <v>903</v>
      </c>
    </row>
    <row r="251" spans="7:7" x14ac:dyDescent="0.2">
      <c r="G251" s="14" t="s">
        <v>904</v>
      </c>
    </row>
    <row r="252" spans="7:7" x14ac:dyDescent="0.2">
      <c r="G252" s="14" t="s">
        <v>905</v>
      </c>
    </row>
    <row r="253" spans="7:7" x14ac:dyDescent="0.2">
      <c r="G253" s="14" t="s">
        <v>906</v>
      </c>
    </row>
    <row r="254" spans="7:7" x14ac:dyDescent="0.2">
      <c r="G254" s="14" t="s">
        <v>907</v>
      </c>
    </row>
    <row r="255" spans="7:7" x14ac:dyDescent="0.2">
      <c r="G255" s="14" t="s">
        <v>908</v>
      </c>
    </row>
    <row r="256" spans="7:7" x14ac:dyDescent="0.2">
      <c r="G256" s="14" t="s">
        <v>909</v>
      </c>
    </row>
    <row r="257" spans="7:7" x14ac:dyDescent="0.2">
      <c r="G257" s="14" t="s">
        <v>910</v>
      </c>
    </row>
    <row r="258" spans="7:7" x14ac:dyDescent="0.2">
      <c r="G258" s="14" t="s">
        <v>911</v>
      </c>
    </row>
    <row r="259" spans="7:7" x14ac:dyDescent="0.2">
      <c r="G259" s="14" t="s">
        <v>912</v>
      </c>
    </row>
    <row r="260" spans="7:7" x14ac:dyDescent="0.2">
      <c r="G260" s="14" t="s">
        <v>913</v>
      </c>
    </row>
    <row r="261" spans="7:7" x14ac:dyDescent="0.2">
      <c r="G261" s="14" t="s">
        <v>914</v>
      </c>
    </row>
    <row r="262" spans="7:7" x14ac:dyDescent="0.2">
      <c r="G262" s="14" t="s">
        <v>915</v>
      </c>
    </row>
    <row r="263" spans="7:7" x14ac:dyDescent="0.2">
      <c r="G263" s="14" t="s">
        <v>916</v>
      </c>
    </row>
    <row r="264" spans="7:7" x14ac:dyDescent="0.2">
      <c r="G264" s="14" t="s">
        <v>917</v>
      </c>
    </row>
    <row r="265" spans="7:7" x14ac:dyDescent="0.2">
      <c r="G265" s="14" t="s">
        <v>918</v>
      </c>
    </row>
    <row r="266" spans="7:7" x14ac:dyDescent="0.2">
      <c r="G266" s="14" t="s">
        <v>919</v>
      </c>
    </row>
    <row r="267" spans="7:7" x14ac:dyDescent="0.2">
      <c r="G267" s="14" t="s">
        <v>920</v>
      </c>
    </row>
    <row r="268" spans="7:7" x14ac:dyDescent="0.2">
      <c r="G268" s="14" t="s">
        <v>921</v>
      </c>
    </row>
    <row r="269" spans="7:7" x14ac:dyDescent="0.2">
      <c r="G269" s="14" t="s">
        <v>922</v>
      </c>
    </row>
    <row r="270" spans="7:7" x14ac:dyDescent="0.2">
      <c r="G270" s="14" t="s">
        <v>923</v>
      </c>
    </row>
    <row r="271" spans="7:7" x14ac:dyDescent="0.2">
      <c r="G271" s="14" t="s">
        <v>924</v>
      </c>
    </row>
    <row r="272" spans="7:7" x14ac:dyDescent="0.2">
      <c r="G272" s="14" t="s">
        <v>925</v>
      </c>
    </row>
    <row r="273" spans="7:7" x14ac:dyDescent="0.2">
      <c r="G273" s="14" t="s">
        <v>926</v>
      </c>
    </row>
    <row r="274" spans="7:7" x14ac:dyDescent="0.2">
      <c r="G274" s="14" t="s">
        <v>927</v>
      </c>
    </row>
    <row r="275" spans="7:7" x14ac:dyDescent="0.2">
      <c r="G275" s="14" t="s">
        <v>928</v>
      </c>
    </row>
    <row r="276" spans="7:7" x14ac:dyDescent="0.2">
      <c r="G276" s="14" t="s">
        <v>929</v>
      </c>
    </row>
    <row r="277" spans="7:7" x14ac:dyDescent="0.2">
      <c r="G277" s="14" t="s">
        <v>930</v>
      </c>
    </row>
    <row r="278" spans="7:7" x14ac:dyDescent="0.2">
      <c r="G278" s="14" t="s">
        <v>931</v>
      </c>
    </row>
    <row r="279" spans="7:7" x14ac:dyDescent="0.2">
      <c r="G279" s="14" t="s">
        <v>932</v>
      </c>
    </row>
    <row r="280" spans="7:7" x14ac:dyDescent="0.2">
      <c r="G280" s="14" t="s">
        <v>933</v>
      </c>
    </row>
    <row r="281" spans="7:7" x14ac:dyDescent="0.2">
      <c r="G281" s="14" t="s">
        <v>934</v>
      </c>
    </row>
    <row r="282" spans="7:7" x14ac:dyDescent="0.2">
      <c r="G282" s="14" t="s">
        <v>935</v>
      </c>
    </row>
    <row r="283" spans="7:7" x14ac:dyDescent="0.2">
      <c r="G283" s="14" t="s">
        <v>936</v>
      </c>
    </row>
    <row r="284" spans="7:7" x14ac:dyDescent="0.2">
      <c r="G284" s="14" t="s">
        <v>937</v>
      </c>
    </row>
    <row r="285" spans="7:7" x14ac:dyDescent="0.2">
      <c r="G285" s="14" t="s">
        <v>938</v>
      </c>
    </row>
    <row r="286" spans="7:7" x14ac:dyDescent="0.2">
      <c r="G286" s="14" t="s">
        <v>939</v>
      </c>
    </row>
    <row r="287" spans="7:7" x14ac:dyDescent="0.2">
      <c r="G287" s="14" t="s">
        <v>940</v>
      </c>
    </row>
    <row r="288" spans="7:7" x14ac:dyDescent="0.2">
      <c r="G288" s="14" t="s">
        <v>941</v>
      </c>
    </row>
    <row r="289" spans="7:7" x14ac:dyDescent="0.2">
      <c r="G289" s="14" t="s">
        <v>942</v>
      </c>
    </row>
    <row r="290" spans="7:7" x14ac:dyDescent="0.2">
      <c r="G290" s="14" t="s">
        <v>943</v>
      </c>
    </row>
    <row r="291" spans="7:7" x14ac:dyDescent="0.2">
      <c r="G291" s="14" t="s">
        <v>944</v>
      </c>
    </row>
    <row r="292" spans="7:7" x14ac:dyDescent="0.2">
      <c r="G292" s="14" t="s">
        <v>945</v>
      </c>
    </row>
    <row r="293" spans="7:7" x14ac:dyDescent="0.2">
      <c r="G293" s="14" t="s">
        <v>946</v>
      </c>
    </row>
    <row r="294" spans="7:7" x14ac:dyDescent="0.2">
      <c r="G294" s="14" t="s">
        <v>947</v>
      </c>
    </row>
    <row r="295" spans="7:7" x14ac:dyDescent="0.2">
      <c r="G295" s="14" t="s">
        <v>948</v>
      </c>
    </row>
    <row r="296" spans="7:7" x14ac:dyDescent="0.2">
      <c r="G296" s="14" t="s">
        <v>949</v>
      </c>
    </row>
    <row r="297" spans="7:7" x14ac:dyDescent="0.2">
      <c r="G297" s="14" t="s">
        <v>950</v>
      </c>
    </row>
    <row r="298" spans="7:7" x14ac:dyDescent="0.2">
      <c r="G298" s="14" t="s">
        <v>951</v>
      </c>
    </row>
    <row r="299" spans="7:7" x14ac:dyDescent="0.2">
      <c r="G299" s="14" t="s">
        <v>952</v>
      </c>
    </row>
    <row r="300" spans="7:7" x14ac:dyDescent="0.2">
      <c r="G300" s="14" t="s">
        <v>953</v>
      </c>
    </row>
    <row r="301" spans="7:7" x14ac:dyDescent="0.2">
      <c r="G301" s="14" t="s">
        <v>954</v>
      </c>
    </row>
    <row r="302" spans="7:7" x14ac:dyDescent="0.2">
      <c r="G302" s="14" t="s">
        <v>955</v>
      </c>
    </row>
    <row r="303" spans="7:7" x14ac:dyDescent="0.2">
      <c r="G303" s="14" t="s">
        <v>956</v>
      </c>
    </row>
    <row r="304" spans="7:7" x14ac:dyDescent="0.2">
      <c r="G304" s="14" t="s">
        <v>957</v>
      </c>
    </row>
    <row r="305" spans="7:7" x14ac:dyDescent="0.2">
      <c r="G305" s="14" t="s">
        <v>958</v>
      </c>
    </row>
    <row r="306" spans="7:7" x14ac:dyDescent="0.2">
      <c r="G306" s="14" t="s">
        <v>959</v>
      </c>
    </row>
    <row r="307" spans="7:7" x14ac:dyDescent="0.2">
      <c r="G307" s="14" t="s">
        <v>960</v>
      </c>
    </row>
    <row r="308" spans="7:7" x14ac:dyDescent="0.2">
      <c r="G308" s="14" t="s">
        <v>962</v>
      </c>
    </row>
    <row r="309" spans="7:7" x14ac:dyDescent="0.2">
      <c r="G309" s="14" t="s">
        <v>963</v>
      </c>
    </row>
    <row r="310" spans="7:7" x14ac:dyDescent="0.2">
      <c r="G310" s="14" t="s">
        <v>964</v>
      </c>
    </row>
    <row r="311" spans="7:7" x14ac:dyDescent="0.2">
      <c r="G311" s="14" t="s">
        <v>965</v>
      </c>
    </row>
    <row r="312" spans="7:7" x14ac:dyDescent="0.2">
      <c r="G312" s="14" t="s">
        <v>966</v>
      </c>
    </row>
    <row r="313" spans="7:7" x14ac:dyDescent="0.2">
      <c r="G313" s="14" t="s">
        <v>967</v>
      </c>
    </row>
    <row r="314" spans="7:7" x14ac:dyDescent="0.2">
      <c r="G314" s="14" t="s">
        <v>968</v>
      </c>
    </row>
    <row r="315" spans="7:7" x14ac:dyDescent="0.2">
      <c r="G315" s="14" t="s">
        <v>969</v>
      </c>
    </row>
    <row r="316" spans="7:7" x14ac:dyDescent="0.2">
      <c r="G316" s="14" t="s">
        <v>970</v>
      </c>
    </row>
    <row r="317" spans="7:7" x14ac:dyDescent="0.2">
      <c r="G317" s="14" t="s">
        <v>971</v>
      </c>
    </row>
    <row r="318" spans="7:7" x14ac:dyDescent="0.2">
      <c r="G318" s="14" t="s">
        <v>972</v>
      </c>
    </row>
    <row r="319" spans="7:7" x14ac:dyDescent="0.2">
      <c r="G319" s="14" t="s">
        <v>973</v>
      </c>
    </row>
    <row r="320" spans="7:7" x14ac:dyDescent="0.2">
      <c r="G320" s="14" t="s">
        <v>974</v>
      </c>
    </row>
    <row r="321" spans="7:7" x14ac:dyDescent="0.2">
      <c r="G321" s="14" t="s">
        <v>975</v>
      </c>
    </row>
    <row r="322" spans="7:7" x14ac:dyDescent="0.2">
      <c r="G322" s="14" t="s">
        <v>976</v>
      </c>
    </row>
    <row r="323" spans="7:7" x14ac:dyDescent="0.2">
      <c r="G323" s="14" t="s">
        <v>977</v>
      </c>
    </row>
    <row r="324" spans="7:7" x14ac:dyDescent="0.2">
      <c r="G324" s="14" t="s">
        <v>978</v>
      </c>
    </row>
    <row r="325" spans="7:7" x14ac:dyDescent="0.2">
      <c r="G325" s="14" t="s">
        <v>979</v>
      </c>
    </row>
    <row r="326" spans="7:7" x14ac:dyDescent="0.2">
      <c r="G326" s="14" t="s">
        <v>980</v>
      </c>
    </row>
    <row r="327" spans="7:7" x14ac:dyDescent="0.2">
      <c r="G327" s="14" t="s">
        <v>981</v>
      </c>
    </row>
    <row r="328" spans="7:7" x14ac:dyDescent="0.2">
      <c r="G328" s="14" t="s">
        <v>982</v>
      </c>
    </row>
    <row r="329" spans="7:7" x14ac:dyDescent="0.2">
      <c r="G329" s="14" t="s">
        <v>983</v>
      </c>
    </row>
    <row r="330" spans="7:7" x14ac:dyDescent="0.2">
      <c r="G330" s="14" t="s">
        <v>984</v>
      </c>
    </row>
    <row r="331" spans="7:7" x14ac:dyDescent="0.2">
      <c r="G331" s="14" t="s">
        <v>985</v>
      </c>
    </row>
    <row r="332" spans="7:7" x14ac:dyDescent="0.2">
      <c r="G332" s="14" t="s">
        <v>986</v>
      </c>
    </row>
    <row r="333" spans="7:7" x14ac:dyDescent="0.2">
      <c r="G333" s="14" t="s">
        <v>987</v>
      </c>
    </row>
    <row r="334" spans="7:7" x14ac:dyDescent="0.2">
      <c r="G334" s="14" t="s">
        <v>988</v>
      </c>
    </row>
    <row r="335" spans="7:7" x14ac:dyDescent="0.2">
      <c r="G335" s="14" t="s">
        <v>989</v>
      </c>
    </row>
    <row r="336" spans="7:7" x14ac:dyDescent="0.2">
      <c r="G336" s="14" t="s">
        <v>990</v>
      </c>
    </row>
    <row r="337" spans="7:7" x14ac:dyDescent="0.2">
      <c r="G337" s="14" t="s">
        <v>991</v>
      </c>
    </row>
    <row r="338" spans="7:7" x14ac:dyDescent="0.2">
      <c r="G338" s="14" t="s">
        <v>992</v>
      </c>
    </row>
    <row r="339" spans="7:7" x14ac:dyDescent="0.2">
      <c r="G339" s="14" t="s">
        <v>993</v>
      </c>
    </row>
    <row r="340" spans="7:7" x14ac:dyDescent="0.2">
      <c r="G340" s="14" t="s">
        <v>994</v>
      </c>
    </row>
    <row r="341" spans="7:7" x14ac:dyDescent="0.2">
      <c r="G341" s="14" t="s">
        <v>995</v>
      </c>
    </row>
    <row r="342" spans="7:7" x14ac:dyDescent="0.2">
      <c r="G342" s="14" t="s">
        <v>996</v>
      </c>
    </row>
    <row r="343" spans="7:7" x14ac:dyDescent="0.2">
      <c r="G343" s="14" t="s">
        <v>997</v>
      </c>
    </row>
    <row r="344" spans="7:7" x14ac:dyDescent="0.2">
      <c r="G344" s="14" t="s">
        <v>998</v>
      </c>
    </row>
    <row r="345" spans="7:7" x14ac:dyDescent="0.2">
      <c r="G345" s="14" t="s">
        <v>999</v>
      </c>
    </row>
    <row r="346" spans="7:7" x14ac:dyDescent="0.2">
      <c r="G346" s="14" t="s">
        <v>1000</v>
      </c>
    </row>
    <row r="347" spans="7:7" x14ac:dyDescent="0.2">
      <c r="G347" s="14" t="s">
        <v>1001</v>
      </c>
    </row>
    <row r="348" spans="7:7" x14ac:dyDescent="0.2">
      <c r="G348" s="14" t="s">
        <v>1002</v>
      </c>
    </row>
    <row r="349" spans="7:7" x14ac:dyDescent="0.2">
      <c r="G349" s="14" t="s">
        <v>1003</v>
      </c>
    </row>
    <row r="350" spans="7:7" x14ac:dyDescent="0.2">
      <c r="G350" s="14" t="s">
        <v>1004</v>
      </c>
    </row>
    <row r="351" spans="7:7" x14ac:dyDescent="0.2">
      <c r="G351" s="14" t="s">
        <v>1005</v>
      </c>
    </row>
    <row r="352" spans="7:7" x14ac:dyDescent="0.2">
      <c r="G352" s="14" t="s">
        <v>1006</v>
      </c>
    </row>
    <row r="353" spans="7:7" x14ac:dyDescent="0.2">
      <c r="G353" s="14" t="s">
        <v>1007</v>
      </c>
    </row>
    <row r="354" spans="7:7" x14ac:dyDescent="0.2">
      <c r="G354" s="14" t="s">
        <v>1008</v>
      </c>
    </row>
    <row r="355" spans="7:7" x14ac:dyDescent="0.2">
      <c r="G355" s="14" t="s">
        <v>1009</v>
      </c>
    </row>
    <row r="356" spans="7:7" x14ac:dyDescent="0.2">
      <c r="G356" s="14" t="s">
        <v>1010</v>
      </c>
    </row>
    <row r="357" spans="7:7" x14ac:dyDescent="0.2">
      <c r="G357" s="14" t="s">
        <v>1011</v>
      </c>
    </row>
    <row r="358" spans="7:7" x14ac:dyDescent="0.2">
      <c r="G358" s="14" t="s">
        <v>1012</v>
      </c>
    </row>
    <row r="359" spans="7:7" x14ac:dyDescent="0.2">
      <c r="G359" s="14" t="s">
        <v>1013</v>
      </c>
    </row>
    <row r="360" spans="7:7" x14ac:dyDescent="0.2">
      <c r="G360" s="14" t="s">
        <v>1014</v>
      </c>
    </row>
    <row r="361" spans="7:7" x14ac:dyDescent="0.2">
      <c r="G361" s="14" t="s">
        <v>1015</v>
      </c>
    </row>
    <row r="362" spans="7:7" x14ac:dyDescent="0.2">
      <c r="G362" s="14" t="s">
        <v>1016</v>
      </c>
    </row>
    <row r="363" spans="7:7" x14ac:dyDescent="0.2">
      <c r="G363" s="14" t="s">
        <v>1017</v>
      </c>
    </row>
    <row r="364" spans="7:7" x14ac:dyDescent="0.2">
      <c r="G364" s="14" t="s">
        <v>1018</v>
      </c>
    </row>
    <row r="365" spans="7:7" x14ac:dyDescent="0.2">
      <c r="G365" s="14" t="s">
        <v>1019</v>
      </c>
    </row>
    <row r="366" spans="7:7" x14ac:dyDescent="0.2">
      <c r="G366" s="14" t="s">
        <v>1020</v>
      </c>
    </row>
    <row r="367" spans="7:7" x14ac:dyDescent="0.2">
      <c r="G367" s="14" t="s">
        <v>1021</v>
      </c>
    </row>
    <row r="368" spans="7:7" x14ac:dyDescent="0.2">
      <c r="G368" s="14" t="s">
        <v>1022</v>
      </c>
    </row>
    <row r="369" spans="7:7" x14ac:dyDescent="0.2">
      <c r="G369" s="14" t="s">
        <v>1023</v>
      </c>
    </row>
    <row r="370" spans="7:7" x14ac:dyDescent="0.2">
      <c r="G370" s="14" t="s">
        <v>1024</v>
      </c>
    </row>
    <row r="371" spans="7:7" x14ac:dyDescent="0.2">
      <c r="G371" s="14" t="s">
        <v>1025</v>
      </c>
    </row>
    <row r="372" spans="7:7" x14ac:dyDescent="0.2">
      <c r="G372" s="14" t="s">
        <v>1026</v>
      </c>
    </row>
    <row r="373" spans="7:7" x14ac:dyDescent="0.2">
      <c r="G373" s="14" t="s">
        <v>1027</v>
      </c>
    </row>
    <row r="374" spans="7:7" x14ac:dyDescent="0.2">
      <c r="G374" s="14" t="s">
        <v>1028</v>
      </c>
    </row>
    <row r="375" spans="7:7" x14ac:dyDescent="0.2">
      <c r="G375" s="14" t="s">
        <v>1029</v>
      </c>
    </row>
    <row r="376" spans="7:7" x14ac:dyDescent="0.2">
      <c r="G376" s="14" t="s">
        <v>1030</v>
      </c>
    </row>
    <row r="377" spans="7:7" x14ac:dyDescent="0.2">
      <c r="G377" s="14" t="s">
        <v>1031</v>
      </c>
    </row>
    <row r="378" spans="7:7" x14ac:dyDescent="0.2">
      <c r="G378" s="14" t="s">
        <v>1032</v>
      </c>
    </row>
    <row r="379" spans="7:7" x14ac:dyDescent="0.2">
      <c r="G379" s="14" t="s">
        <v>1033</v>
      </c>
    </row>
    <row r="380" spans="7:7" x14ac:dyDescent="0.2">
      <c r="G380" s="14" t="s">
        <v>1034</v>
      </c>
    </row>
    <row r="381" spans="7:7" x14ac:dyDescent="0.2">
      <c r="G381" s="14" t="s">
        <v>1035</v>
      </c>
    </row>
    <row r="382" spans="7:7" x14ac:dyDescent="0.2">
      <c r="G382" s="14" t="s">
        <v>1036</v>
      </c>
    </row>
    <row r="383" spans="7:7" x14ac:dyDescent="0.2">
      <c r="G383" s="14" t="s">
        <v>1037</v>
      </c>
    </row>
    <row r="384" spans="7:7" x14ac:dyDescent="0.2">
      <c r="G384" s="14" t="s">
        <v>1038</v>
      </c>
    </row>
    <row r="385" spans="7:7" x14ac:dyDescent="0.2">
      <c r="G385" s="14" t="s">
        <v>1039</v>
      </c>
    </row>
    <row r="386" spans="7:7" x14ac:dyDescent="0.2">
      <c r="G386" s="14" t="s">
        <v>1040</v>
      </c>
    </row>
    <row r="387" spans="7:7" x14ac:dyDescent="0.2">
      <c r="G387" s="14" t="s">
        <v>1041</v>
      </c>
    </row>
    <row r="388" spans="7:7" x14ac:dyDescent="0.2">
      <c r="G388" s="14" t="s">
        <v>1042</v>
      </c>
    </row>
    <row r="389" spans="7:7" x14ac:dyDescent="0.2">
      <c r="G389" s="14" t="s">
        <v>1043</v>
      </c>
    </row>
    <row r="390" spans="7:7" x14ac:dyDescent="0.2">
      <c r="G390" s="14" t="s">
        <v>1044</v>
      </c>
    </row>
    <row r="391" spans="7:7" x14ac:dyDescent="0.2">
      <c r="G391" s="14" t="s">
        <v>1045</v>
      </c>
    </row>
    <row r="392" spans="7:7" x14ac:dyDescent="0.2">
      <c r="G392" s="14" t="s">
        <v>1046</v>
      </c>
    </row>
    <row r="393" spans="7:7" x14ac:dyDescent="0.2">
      <c r="G393" s="14" t="s">
        <v>1047</v>
      </c>
    </row>
    <row r="394" spans="7:7" x14ac:dyDescent="0.2">
      <c r="G394" s="14" t="s">
        <v>1048</v>
      </c>
    </row>
    <row r="395" spans="7:7" x14ac:dyDescent="0.2">
      <c r="G395" s="14" t="s">
        <v>1049</v>
      </c>
    </row>
    <row r="396" spans="7:7" x14ac:dyDescent="0.2">
      <c r="G396" s="14" t="s">
        <v>1050</v>
      </c>
    </row>
    <row r="397" spans="7:7" x14ac:dyDescent="0.2">
      <c r="G397" s="14" t="s">
        <v>1051</v>
      </c>
    </row>
    <row r="398" spans="7:7" x14ac:dyDescent="0.2">
      <c r="G398" s="14" t="s">
        <v>1052</v>
      </c>
    </row>
    <row r="399" spans="7:7" x14ac:dyDescent="0.2">
      <c r="G399" s="14" t="s">
        <v>1053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Bugs</vt:lpstr>
      <vt:lpstr>Fish</vt:lpstr>
      <vt:lpstr>Fossils</vt:lpstr>
      <vt:lpstr>K.K. Songs</vt:lpstr>
      <vt:lpstr>DIY Recipes</vt:lpstr>
      <vt:lpstr>Nook Miles Challenges</vt:lpstr>
      <vt:lpstr>Villagers</vt:lpstr>
      <vt:lpstr>Options</vt:lpstr>
      <vt:lpstr>JSON export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Cat333Pokémon</dc:creator>
  <cp:lastModifiedBy>Cat</cp:lastModifiedBy>
  <cp:lastPrinted>2020-03-24T06:57:17Z</cp:lastPrinted>
  <dcterms:created xsi:type="dcterms:W3CDTF">2020-03-22T03:05:50Z</dcterms:created>
  <dcterms:modified xsi:type="dcterms:W3CDTF">2020-03-27T00:10:46Z</dcterms:modified>
</cp:coreProperties>
</file>