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nox02\Documents\GitHub\Github repo\slr_v2\"/>
    </mc:Choice>
  </mc:AlternateContent>
  <xr:revisionPtr revIDLastSave="0" documentId="13_ncr:1_{47AE22DE-FB3D-43A6-975F-316CEBCA19B4}" xr6:coauthVersionLast="47" xr6:coauthVersionMax="47" xr10:uidLastSave="{00000000-0000-0000-0000-000000000000}"/>
  <bookViews>
    <workbookView xWindow="-120" yWindow="-120" windowWidth="29040" windowHeight="15720" xr2:uid="{A9FB52FF-DD27-491E-9495-D909E4462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3" i="1" s="1"/>
  <c r="H16" i="1"/>
  <c r="F22" i="1"/>
  <c r="H22" i="1" s="1"/>
  <c r="F11" i="1"/>
  <c r="F10" i="1"/>
  <c r="C10" i="1"/>
  <c r="E10" i="1" s="1"/>
  <c r="H27" i="1"/>
  <c r="H12" i="1"/>
  <c r="H20" i="1"/>
  <c r="H25" i="1"/>
  <c r="H26" i="1"/>
  <c r="H24" i="1"/>
  <c r="G7" i="1"/>
  <c r="H7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" i="1"/>
  <c r="E2" i="1" s="1"/>
  <c r="L9" i="1" l="1"/>
  <c r="G11" i="1"/>
  <c r="H11" i="1" s="1"/>
  <c r="L8" i="1" s="1"/>
  <c r="L5" i="1"/>
</calcChain>
</file>

<file path=xl/sharedStrings.xml><?xml version="1.0" encoding="utf-8"?>
<sst xmlns="http://schemas.openxmlformats.org/spreadsheetml/2006/main" count="48" uniqueCount="40">
  <si>
    <t>Town</t>
  </si>
  <si>
    <t>Median Income</t>
  </si>
  <si>
    <t>Quincy</t>
  </si>
  <si>
    <t>Winthrop</t>
  </si>
  <si>
    <t>Boston</t>
  </si>
  <si>
    <t>Allston</t>
  </si>
  <si>
    <t>Back Bay</t>
  </si>
  <si>
    <t>Beacon Hill</t>
  </si>
  <si>
    <t>Brighton</t>
  </si>
  <si>
    <t>Charlestown</t>
  </si>
  <si>
    <t>Downtown</t>
  </si>
  <si>
    <t>East Boston</t>
  </si>
  <si>
    <t>Fenway</t>
  </si>
  <si>
    <t>Hyde Park</t>
  </si>
  <si>
    <t>Jamaica Plain</t>
  </si>
  <si>
    <t>Longwood</t>
  </si>
  <si>
    <t>Mattapan</t>
  </si>
  <si>
    <t>Mission Hill</t>
  </si>
  <si>
    <t>North End</t>
  </si>
  <si>
    <t>Roslindale</t>
  </si>
  <si>
    <t>South Boston</t>
  </si>
  <si>
    <t>South Boston Waterfront</t>
  </si>
  <si>
    <t>South End</t>
  </si>
  <si>
    <t>West End</t>
  </si>
  <si>
    <t>West Roxbury</t>
  </si>
  <si>
    <t>Income/Boston Median Income</t>
  </si>
  <si>
    <t>epsilon</t>
  </si>
  <si>
    <t>W(YCT)</t>
  </si>
  <si>
    <t>Municipalities in Model</t>
  </si>
  <si>
    <t>Backbay</t>
  </si>
  <si>
    <t>North Dorchester</t>
  </si>
  <si>
    <t>South Dorchester</t>
  </si>
  <si>
    <t>Households</t>
  </si>
  <si>
    <t>Total Housholds Joint</t>
  </si>
  <si>
    <t>HH Ratio</t>
  </si>
  <si>
    <t>S. Dorchester</t>
  </si>
  <si>
    <t>N Dorchester</t>
  </si>
  <si>
    <t>Roxbury (ND)</t>
  </si>
  <si>
    <t>Roxbury (SB)</t>
  </si>
  <si>
    <t>Overall EJ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</si>
</sst>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0" fontId="0" fillId="4" borderId="0" xfId="0" applyFill="1"/>
    <xf numFmtId="0" fontId="0" fillId="2" borderId="0" xfId="0" applyFill="1"/>
    <xf numFmtId="0" fontId="0" fillId="3" borderId="0" xfId="0" applyFill="1"/>
  </cellXfs>
  <cellStyles count="8">
    <cellStyle name="Comma 2" xfId="4" xr:uid="{C8605F7A-CBAD-4236-8CA9-65F9ABC0686A}"/>
    <cellStyle name="Currency 2" xfId="5" xr:uid="{B7E90994-B19B-468A-A88E-B16F6F6DC4A4}"/>
    <cellStyle name="Normal" xfId="0" builtinId="0"/>
    <cellStyle name="Normal 2" xfId="1" xr:uid="{3194C588-935B-447D-94D3-BAF22EB361DF}"/>
    <cellStyle name="Normal 3" xfId="2" xr:uid="{2FF36D10-F170-4743-AF68-08F50F28A1F0}"/>
    <cellStyle name="Normal 3 2" xfId="7" xr:uid="{18A71185-3983-4EDF-98A2-9300909E911F}"/>
    <cellStyle name="Normal 3 3" xfId="3" xr:uid="{0CB95A48-6AB4-4635-9A77-46C8CF9F2977}"/>
    <cellStyle name="Percent 2" xfId="6" xr:uid="{6D6BC814-179D-40F8-A3DC-A4DD11736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1406-7267-488B-A7F1-8AC5B7833DC2}">
  <dimension ref="A1:L28"/>
  <sheetViews>
    <sheetView tabSelected="1" workbookViewId="0">
      <selection activeCell="I1" sqref="I1"/>
    </sheetView>
  </sheetViews>
  <sheetFormatPr defaultRowHeight="15" x14ac:dyDescent="0.25"/>
  <cols>
    <col min="1" max="1" width="14.7109375" customWidth="1"/>
    <col min="2" max="2" width="17.42578125" customWidth="1"/>
    <col min="3" max="3" width="30.140625" customWidth="1"/>
    <col min="4" max="4" width="19.42578125" customWidth="1"/>
    <col min="6" max="6" width="12.7109375" customWidth="1"/>
    <col min="7" max="8" width="22.140625" customWidth="1"/>
    <col min="11" max="11" width="23" customWidth="1"/>
    <col min="12" max="12" width="13.42578125" customWidth="1"/>
  </cols>
  <sheetData>
    <row r="1" spans="1:12" x14ac:dyDescent="0.25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32</v>
      </c>
      <c r="G1" t="s">
        <v>33</v>
      </c>
      <c r="H1" t="s">
        <v>34</v>
      </c>
      <c r="I1" t="s">
        <v>39</v>
      </c>
      <c r="K1" t="s">
        <v>28</v>
      </c>
    </row>
    <row r="2" spans="1:12" x14ac:dyDescent="0.25">
      <c r="A2" t="s">
        <v>4</v>
      </c>
      <c r="B2">
        <v>62021</v>
      </c>
      <c r="C2">
        <f>B2/$B$2</f>
        <v>1</v>
      </c>
      <c r="D2">
        <v>1.35</v>
      </c>
      <c r="E2">
        <f>C2^(-1 *D2)</f>
        <v>1</v>
      </c>
      <c r="K2" t="s">
        <v>5</v>
      </c>
      <c r="L2">
        <v>1.4548235480875145</v>
      </c>
    </row>
    <row r="3" spans="1:12" x14ac:dyDescent="0.25">
      <c r="A3" t="s">
        <v>2</v>
      </c>
      <c r="B3">
        <v>66415</v>
      </c>
      <c r="C3">
        <f t="shared" ref="C3:C28" si="0">B3/$B$2</f>
        <v>1.0708469711871786</v>
      </c>
      <c r="D3">
        <v>1.35</v>
      </c>
      <c r="E3">
        <f t="shared" ref="E3:E28" si="1">C3^(-1 *D3)</f>
        <v>0.91173366893343699</v>
      </c>
      <c r="K3" t="s">
        <v>29</v>
      </c>
      <c r="L3">
        <v>0.51040123631526668</v>
      </c>
    </row>
    <row r="4" spans="1:12" x14ac:dyDescent="0.25">
      <c r="A4" t="s">
        <v>3</v>
      </c>
      <c r="B4">
        <v>61919</v>
      </c>
      <c r="C4">
        <f t="shared" si="0"/>
        <v>0.99835539575305143</v>
      </c>
      <c r="D4">
        <v>1.35</v>
      </c>
      <c r="E4">
        <f t="shared" si="1"/>
        <v>1.0022245139937116</v>
      </c>
      <c r="K4" t="s">
        <v>9</v>
      </c>
      <c r="L4">
        <v>0.50259086669386754</v>
      </c>
    </row>
    <row r="5" spans="1:12" x14ac:dyDescent="0.25">
      <c r="A5" t="s">
        <v>5</v>
      </c>
      <c r="B5">
        <v>46982.76</v>
      </c>
      <c r="C5">
        <f t="shared" si="0"/>
        <v>0.75752986891536744</v>
      </c>
      <c r="D5">
        <v>1.35</v>
      </c>
      <c r="E5">
        <f t="shared" si="1"/>
        <v>1.4548235480875145</v>
      </c>
      <c r="F5">
        <v>6457</v>
      </c>
      <c r="K5" s="3" t="s">
        <v>10</v>
      </c>
      <c r="L5">
        <f>(E7*H7) + (E12*H12) + (E20*H20) + (E27*H27)</f>
        <v>0.66694491851701465</v>
      </c>
    </row>
    <row r="6" spans="1:12" x14ac:dyDescent="0.25">
      <c r="A6" t="s">
        <v>6</v>
      </c>
      <c r="B6">
        <v>102070.55</v>
      </c>
      <c r="C6">
        <f t="shared" si="0"/>
        <v>1.645741764886087</v>
      </c>
      <c r="D6">
        <v>1.35</v>
      </c>
      <c r="E6">
        <f t="shared" si="1"/>
        <v>0.51040123631526668</v>
      </c>
      <c r="F6">
        <v>9824</v>
      </c>
      <c r="K6" t="s">
        <v>11</v>
      </c>
      <c r="L6">
        <v>1.2384269834659432</v>
      </c>
    </row>
    <row r="7" spans="1:12" x14ac:dyDescent="0.25">
      <c r="A7" s="3" t="s">
        <v>7</v>
      </c>
      <c r="B7" s="3">
        <v>98069.24</v>
      </c>
      <c r="C7" s="3">
        <f t="shared" si="0"/>
        <v>1.5812263588139501</v>
      </c>
      <c r="D7" s="3">
        <v>1.35</v>
      </c>
      <c r="E7" s="3">
        <f t="shared" si="1"/>
        <v>0.53871372302367593</v>
      </c>
      <c r="F7" s="3">
        <v>5458</v>
      </c>
      <c r="G7" s="3">
        <f>F7+F12+F20+F27</f>
        <v>21482</v>
      </c>
      <c r="H7" s="3">
        <f>F7/G7</f>
        <v>0.25407317754399034</v>
      </c>
      <c r="K7" t="s">
        <v>12</v>
      </c>
      <c r="L7">
        <v>1.8356164675705537</v>
      </c>
    </row>
    <row r="8" spans="1:12" x14ac:dyDescent="0.25">
      <c r="A8" t="s">
        <v>8</v>
      </c>
      <c r="B8">
        <v>62041.2</v>
      </c>
      <c r="C8">
        <f t="shared" si="0"/>
        <v>1.0003256961351801</v>
      </c>
      <c r="D8">
        <v>1.35</v>
      </c>
      <c r="E8">
        <f t="shared" si="1"/>
        <v>0.99956047842251494</v>
      </c>
      <c r="F8">
        <v>21605</v>
      </c>
      <c r="K8" s="1" t="s">
        <v>30</v>
      </c>
      <c r="L8">
        <f>(E11*H11) + (E16*H16) + (E22*H22)</f>
        <v>1.4452917996717978</v>
      </c>
    </row>
    <row r="9" spans="1:12" x14ac:dyDescent="0.25">
      <c r="A9" t="s">
        <v>9</v>
      </c>
      <c r="B9">
        <v>103243.16</v>
      </c>
      <c r="C9">
        <f t="shared" si="0"/>
        <v>1.6646484255332872</v>
      </c>
      <c r="D9">
        <v>1.35</v>
      </c>
      <c r="E9">
        <f t="shared" si="1"/>
        <v>0.50259086669386754</v>
      </c>
      <c r="F9">
        <v>8931</v>
      </c>
      <c r="K9" s="2" t="s">
        <v>20</v>
      </c>
      <c r="L9">
        <f>(E23*H23)+(E24*H24)+ (E25*H25) + (E26*H26)</f>
        <v>1.1091599055938397</v>
      </c>
    </row>
    <row r="10" spans="1:12" x14ac:dyDescent="0.25">
      <c r="A10" t="s">
        <v>35</v>
      </c>
      <c r="B10">
        <v>49662.36</v>
      </c>
      <c r="C10">
        <f t="shared" si="0"/>
        <v>0.80073458989697044</v>
      </c>
      <c r="D10">
        <v>1.35</v>
      </c>
      <c r="E10">
        <f t="shared" si="1"/>
        <v>1.3498652094420911</v>
      </c>
      <c r="F10">
        <f>44086/2</f>
        <v>22043</v>
      </c>
      <c r="K10" t="s">
        <v>31</v>
      </c>
      <c r="L10">
        <v>1.3498652094420911</v>
      </c>
    </row>
    <row r="11" spans="1:12" x14ac:dyDescent="0.25">
      <c r="A11" s="1" t="s">
        <v>36</v>
      </c>
      <c r="B11" s="1">
        <v>49662.36</v>
      </c>
      <c r="C11" s="1">
        <f t="shared" si="0"/>
        <v>0.80073458989697044</v>
      </c>
      <c r="D11" s="1">
        <v>1.35</v>
      </c>
      <c r="E11" s="1">
        <f t="shared" si="1"/>
        <v>1.3498652094420911</v>
      </c>
      <c r="F11" s="1">
        <f>44086/2</f>
        <v>22043</v>
      </c>
      <c r="G11" s="1">
        <f>F11+F16+F22</f>
        <v>47838</v>
      </c>
      <c r="H11" s="1">
        <f t="shared" ref="H11:H27" si="2">F11/G11</f>
        <v>0.46078431372549017</v>
      </c>
      <c r="K11" t="s">
        <v>2</v>
      </c>
      <c r="L11">
        <v>0.91173366893343699</v>
      </c>
    </row>
    <row r="12" spans="1:12" x14ac:dyDescent="0.25">
      <c r="A12" s="3" t="s">
        <v>10</v>
      </c>
      <c r="B12" s="3">
        <v>67367.09</v>
      </c>
      <c r="C12" s="3">
        <f t="shared" si="0"/>
        <v>1.0861980619467599</v>
      </c>
      <c r="D12" s="3">
        <v>1.35</v>
      </c>
      <c r="E12" s="3">
        <f t="shared" si="1"/>
        <v>0.89438152223294864</v>
      </c>
      <c r="F12" s="3">
        <v>7552</v>
      </c>
      <c r="G12" s="3">
        <v>21482</v>
      </c>
      <c r="H12" s="3">
        <f t="shared" si="2"/>
        <v>0.35155013499674148</v>
      </c>
      <c r="K12" t="s">
        <v>3</v>
      </c>
      <c r="L12">
        <v>1.0022245139937116</v>
      </c>
    </row>
    <row r="13" spans="1:12" x14ac:dyDescent="0.25">
      <c r="A13" t="s">
        <v>11</v>
      </c>
      <c r="B13">
        <v>52935.360000000001</v>
      </c>
      <c r="C13">
        <f t="shared" si="0"/>
        <v>0.8535070379387627</v>
      </c>
      <c r="D13">
        <v>1.35</v>
      </c>
      <c r="E13">
        <f t="shared" si="1"/>
        <v>1.2384269834659432</v>
      </c>
      <c r="F13">
        <v>16286</v>
      </c>
    </row>
    <row r="14" spans="1:12" x14ac:dyDescent="0.25">
      <c r="A14" t="s">
        <v>12</v>
      </c>
      <c r="B14">
        <v>39549.839999999997</v>
      </c>
      <c r="C14">
        <f t="shared" si="0"/>
        <v>0.63768465519743311</v>
      </c>
      <c r="D14">
        <v>1.35</v>
      </c>
      <c r="E14">
        <f t="shared" si="1"/>
        <v>1.8356164675705537</v>
      </c>
      <c r="F14">
        <v>10926</v>
      </c>
    </row>
    <row r="15" spans="1:12" x14ac:dyDescent="0.25">
      <c r="A15" t="s">
        <v>13</v>
      </c>
      <c r="B15">
        <v>70810.13</v>
      </c>
      <c r="C15">
        <f t="shared" si="0"/>
        <v>1.141712162009642</v>
      </c>
      <c r="D15">
        <v>1.35</v>
      </c>
      <c r="E15">
        <f t="shared" si="1"/>
        <v>0.83617764583514775</v>
      </c>
      <c r="F15">
        <v>12891</v>
      </c>
    </row>
    <row r="16" spans="1:12" x14ac:dyDescent="0.25">
      <c r="A16" s="1" t="s">
        <v>14</v>
      </c>
      <c r="B16" s="1">
        <v>84445.9</v>
      </c>
      <c r="C16" s="1">
        <f t="shared" si="0"/>
        <v>1.3615694684058623</v>
      </c>
      <c r="D16" s="1">
        <v>1.35</v>
      </c>
      <c r="E16" s="1">
        <f t="shared" si="1"/>
        <v>0.65924411895048896</v>
      </c>
      <c r="F16" s="1">
        <v>16092</v>
      </c>
      <c r="G16" s="1">
        <v>47838</v>
      </c>
      <c r="H16" s="1">
        <f t="shared" si="2"/>
        <v>0.33638530038881226</v>
      </c>
    </row>
    <row r="17" spans="1:8" x14ac:dyDescent="0.25">
      <c r="A17" t="s">
        <v>15</v>
      </c>
      <c r="B17">
        <v>35000</v>
      </c>
      <c r="C17">
        <f t="shared" si="0"/>
        <v>0.56432498669805387</v>
      </c>
      <c r="D17">
        <v>1.35</v>
      </c>
      <c r="E17">
        <f t="shared" si="1"/>
        <v>2.164888193602938</v>
      </c>
      <c r="F17">
        <v>280</v>
      </c>
    </row>
    <row r="18" spans="1:8" x14ac:dyDescent="0.25">
      <c r="A18" t="s">
        <v>16</v>
      </c>
      <c r="B18">
        <v>48196.9</v>
      </c>
      <c r="C18">
        <f t="shared" si="0"/>
        <v>0.77710614146821244</v>
      </c>
      <c r="D18">
        <v>1.35</v>
      </c>
      <c r="E18">
        <f t="shared" si="1"/>
        <v>1.4055669584646238</v>
      </c>
      <c r="F18">
        <v>8866</v>
      </c>
    </row>
    <row r="19" spans="1:8" x14ac:dyDescent="0.25">
      <c r="A19" t="s">
        <v>17</v>
      </c>
      <c r="B19">
        <v>35707.32</v>
      </c>
      <c r="C19">
        <f t="shared" si="0"/>
        <v>0.57572951097209013</v>
      </c>
      <c r="D19">
        <v>1.35</v>
      </c>
      <c r="E19">
        <f t="shared" si="1"/>
        <v>2.1071965025534944</v>
      </c>
      <c r="F19">
        <v>6270</v>
      </c>
    </row>
    <row r="20" spans="1:8" x14ac:dyDescent="0.25">
      <c r="A20" s="3" t="s">
        <v>18</v>
      </c>
      <c r="B20" s="3">
        <v>97110.39</v>
      </c>
      <c r="C20" s="3">
        <f t="shared" si="0"/>
        <v>1.5657662727140806</v>
      </c>
      <c r="D20" s="3">
        <v>1.35</v>
      </c>
      <c r="E20" s="3">
        <f t="shared" si="1"/>
        <v>0.54590696985228593</v>
      </c>
      <c r="F20" s="3">
        <v>5338</v>
      </c>
      <c r="G20" s="3">
        <v>21482</v>
      </c>
      <c r="H20" s="3">
        <f t="shared" si="2"/>
        <v>0.24848710548366074</v>
      </c>
    </row>
    <row r="21" spans="1:8" x14ac:dyDescent="0.25">
      <c r="A21" t="s">
        <v>19</v>
      </c>
      <c r="B21">
        <v>76666.67</v>
      </c>
      <c r="C21">
        <f t="shared" si="0"/>
        <v>1.2361405007981168</v>
      </c>
      <c r="D21">
        <v>1.35</v>
      </c>
      <c r="E21">
        <f t="shared" si="1"/>
        <v>0.75111843575354376</v>
      </c>
      <c r="F21">
        <v>11406</v>
      </c>
    </row>
    <row r="22" spans="1:8" x14ac:dyDescent="0.25">
      <c r="A22" s="1" t="s">
        <v>37</v>
      </c>
      <c r="B22" s="1">
        <v>27721.35</v>
      </c>
      <c r="C22" s="1">
        <v>0.44696715628577416</v>
      </c>
      <c r="D22" s="1">
        <v>1.35</v>
      </c>
      <c r="E22" s="1">
        <v>2.965704827250971</v>
      </c>
      <c r="F22" s="1">
        <f>19406/2</f>
        <v>9703</v>
      </c>
      <c r="G22" s="1">
        <v>47838</v>
      </c>
      <c r="H22" s="1">
        <f>F22/G22</f>
        <v>0.20283038588569757</v>
      </c>
    </row>
    <row r="23" spans="1:8" x14ac:dyDescent="0.25">
      <c r="A23" s="2" t="s">
        <v>38</v>
      </c>
      <c r="B23" s="2">
        <v>27721.35</v>
      </c>
      <c r="C23" s="2">
        <f t="shared" si="0"/>
        <v>0.44696715628577416</v>
      </c>
      <c r="D23" s="2">
        <v>1.35</v>
      </c>
      <c r="E23" s="2">
        <f t="shared" si="1"/>
        <v>2.965704827250971</v>
      </c>
      <c r="F23" s="2">
        <v>9703</v>
      </c>
      <c r="G23" s="2">
        <f>F23+F24+F25+F26</f>
        <v>44354</v>
      </c>
      <c r="H23" s="2">
        <f>F23/G23</f>
        <v>0.21876268205798802</v>
      </c>
    </row>
    <row r="24" spans="1:8" x14ac:dyDescent="0.25">
      <c r="A24" s="2" t="s">
        <v>20</v>
      </c>
      <c r="B24" s="2">
        <v>93077.6</v>
      </c>
      <c r="C24" s="2">
        <f t="shared" si="0"/>
        <v>1.5007432966253367</v>
      </c>
      <c r="D24" s="2">
        <v>1.35</v>
      </c>
      <c r="E24" s="2">
        <f t="shared" si="1"/>
        <v>0.57807786941274442</v>
      </c>
      <c r="F24" s="2">
        <v>16628</v>
      </c>
      <c r="G24" s="2">
        <v>44354</v>
      </c>
      <c r="H24" s="2">
        <f t="shared" si="2"/>
        <v>0.37489290706587908</v>
      </c>
    </row>
    <row r="25" spans="1:8" x14ac:dyDescent="0.25">
      <c r="A25" s="2" t="s">
        <v>21</v>
      </c>
      <c r="B25" s="2">
        <v>150677.51</v>
      </c>
      <c r="C25" s="2">
        <f t="shared" si="0"/>
        <v>2.4294595378984538</v>
      </c>
      <c r="D25" s="2">
        <v>1.35</v>
      </c>
      <c r="E25" s="2">
        <f t="shared" si="1"/>
        <v>0.30169071547915394</v>
      </c>
      <c r="F25" s="2">
        <v>1830</v>
      </c>
      <c r="G25" s="2">
        <v>44354</v>
      </c>
      <c r="H25" s="2">
        <f t="shared" si="2"/>
        <v>4.1258961987644859E-2</v>
      </c>
    </row>
    <row r="26" spans="1:8" x14ac:dyDescent="0.25">
      <c r="A26" s="2" t="s">
        <v>22</v>
      </c>
      <c r="B26" s="2">
        <v>86994.8</v>
      </c>
      <c r="C26" s="2">
        <f t="shared" si="0"/>
        <v>1.4026668386514245</v>
      </c>
      <c r="D26" s="2">
        <v>1.35</v>
      </c>
      <c r="E26" s="2">
        <f t="shared" si="1"/>
        <v>0.63330276613172498</v>
      </c>
      <c r="F26" s="2">
        <v>16193</v>
      </c>
      <c r="G26" s="2">
        <v>44354</v>
      </c>
      <c r="H26" s="2">
        <f t="shared" si="2"/>
        <v>0.3650854488884881</v>
      </c>
    </row>
    <row r="27" spans="1:8" x14ac:dyDescent="0.25">
      <c r="A27" s="3" t="s">
        <v>23</v>
      </c>
      <c r="B27" s="3">
        <v>96787.15</v>
      </c>
      <c r="C27" s="3">
        <f t="shared" si="0"/>
        <v>1.5605544896083583</v>
      </c>
      <c r="D27" s="3">
        <v>1.35</v>
      </c>
      <c r="E27" s="3">
        <f t="shared" si="1"/>
        <v>0.54836968039073208</v>
      </c>
      <c r="F27" s="3">
        <v>3134</v>
      </c>
      <c r="G27" s="3">
        <v>21482</v>
      </c>
      <c r="H27" s="3">
        <f t="shared" si="2"/>
        <v>0.14588958197560747</v>
      </c>
    </row>
    <row r="28" spans="1:8" x14ac:dyDescent="0.25">
      <c r="A28" t="s">
        <v>24</v>
      </c>
      <c r="B28">
        <v>80804.460000000006</v>
      </c>
      <c r="C28">
        <f t="shared" si="0"/>
        <v>1.3028564518469552</v>
      </c>
      <c r="D28">
        <v>1.35</v>
      </c>
      <c r="E28">
        <f t="shared" si="1"/>
        <v>0.69966416854760449</v>
      </c>
      <c r="F28">
        <v>13757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Knox, Catherine E.</dc:creator>
  <cp:lastModifiedBy>Knox, Catherine E.</cp:lastModifiedBy>
  <dcterms:created xsi:type="dcterms:W3CDTF">2024-09-06T19:09:25Z</dcterms:created>
  <dcterms:modified xsi:type="dcterms:W3CDTF">2025-04-07T20:53:50Z</dcterms:modified>
</cp:coreProperties>
</file>