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cxdso\TrabajoTiempoReal\Calibracion\"/>
    </mc:Choice>
  </mc:AlternateContent>
  <xr:revisionPtr revIDLastSave="0" documentId="13_ncr:20001_{87427662-A185-4D40-A281-171E0AB81381}" xr6:coauthVersionLast="47" xr6:coauthVersionMax="47" xr10:uidLastSave="{00000000-0000-0000-0000-000000000000}"/>
  <bookViews>
    <workbookView xWindow="-120" yWindow="-120" windowWidth="29040" windowHeight="15840" firstSheet="2" activeTab="5" xr2:uid="{9DCE57CE-9FD6-4436-82A1-DC8914B8301B}"/>
  </bookViews>
  <sheets>
    <sheet name="Cal Velocidad" sheetId="2" r:id="rId1"/>
    <sheet name="VeLAANALvsLCD" sheetId="4" r:id="rId2"/>
    <sheet name="Cal Posicion" sheetId="3" r:id="rId3"/>
    <sheet name="Calibracion_Vel_mod3" sheetId="8" r:id="rId4"/>
    <sheet name="VeL anal vs LCD m3" sheetId="6" r:id="rId5"/>
    <sheet name="calibracion_pot_modulo3" sheetId="9" r:id="rId6"/>
    <sheet name="Cal Posicion m3" sheetId="7" r:id="rId7"/>
  </sheets>
  <definedNames>
    <definedName name="DatosExternos_1" localSheetId="2" hidden="1">'Cal Posicion'!$A$1:$B$22</definedName>
    <definedName name="DatosExternos_1" localSheetId="0" hidden="1">'Cal Velocidad'!$A$1:$C$30</definedName>
    <definedName name="DatosExternos_1" localSheetId="5" hidden="1">'calibracion_pot_modulo3'!$A$1:$B$22</definedName>
    <definedName name="DatosExternos_1" localSheetId="3" hidden="1">'Calibracion_Vel_mod3'!$A$1:$C$43</definedName>
    <definedName name="DatosExternos_1" localSheetId="1" hidden="1">VeLAANALvsLCD!$A$1:$C$11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" i="9"/>
  <c r="H27" i="3"/>
  <c r="F2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93BA7-86C5-4A8B-B022-D2B96CEBC02A}" keepAlive="1" name="Consulta - calibracion" description="Conexión a la consulta 'calibracion' en el libro." type="5" refreshedVersion="8" background="1" saveData="1">
    <dbPr connection="Provider=Microsoft.Mashup.OleDb.1;Data Source=$Workbook$;Location=calibracion;Extended Properties=&quot;&quot;" command="SELECT * FROM [calibracion]"/>
  </connection>
  <connection id="2" xr16:uid="{68DD45BE-9E0A-47A0-969A-7C2BFBD68F36}" keepAlive="1" name="Consulta - calibracion (2)" description="Conexión a la consulta 'calibracion (2)' en el libro." type="5" refreshedVersion="8" background="1" saveData="1">
    <dbPr connection="Provider=Microsoft.Mashup.OleDb.1;Data Source=$Workbook$;Location=&quot;calibracion (2)&quot;;Extended Properties=&quot;&quot;" command="SELECT * FROM [calibracion (2)]"/>
  </connection>
  <connection id="3" xr16:uid="{5B5D6718-8429-4FEE-B717-A41F3008061B}" keepAlive="1" name="Consulta - calibracion (3)" description="Conexión a la consulta 'calibracion (3)' en el libro." type="5" refreshedVersion="8" background="1" saveData="1">
    <dbPr connection="Provider=Microsoft.Mashup.OleDb.1;Data Source=$Workbook$;Location=&quot;calibracion (3)&quot;;Extended Properties=&quot;&quot;" command="SELECT * FROM [calibracion (3)]"/>
  </connection>
  <connection id="4" xr16:uid="{4C8B7B45-0ECB-4914-BE65-269D9B991384}" keepAlive="1" name="Consulta - calibracion_pot_modulo3" description="Conexión a la consulta 'calibracion_pot_modulo3' en el libro." type="5" refreshedVersion="8" background="1" saveData="1">
    <dbPr connection="Provider=Microsoft.Mashup.OleDb.1;Data Source=$Workbook$;Location=calibracion_pot_modulo3;Extended Properties=&quot;&quot;" command="SELECT * FROM [calibracion_pot_modulo3]"/>
  </connection>
  <connection id="5" xr16:uid="{3303078E-FA87-4EAC-9FAE-A5F6C169E032}" keepAlive="1" name="Consulta - Calibracion_Vel_mod3" description="Conexión a la consulta 'Calibracion_Vel_mod3' en el libro." type="5" refreshedVersion="8" background="1" saveData="1">
    <dbPr connection="Provider=Microsoft.Mashup.OleDb.1;Data Source=$Workbook$;Location=Calibracion_Vel_mod3;Extended Properties=&quot;&quot;" command="SELECT * FROM [Calibracion_Vel_mod3]"/>
  </connection>
</connections>
</file>

<file path=xl/sharedStrings.xml><?xml version="1.0" encoding="utf-8"?>
<sst xmlns="http://schemas.openxmlformats.org/spreadsheetml/2006/main" count="31" uniqueCount="19">
  <si>
    <t>PWM</t>
  </si>
  <si>
    <t xml:space="preserve"> VEL_AN</t>
  </si>
  <si>
    <t xml:space="preserve"> LCD_RPM</t>
  </si>
  <si>
    <t xml:space="preserve"> VEL_AN Tramo 2</t>
  </si>
  <si>
    <t xml:space="preserve"> LCD_RPM_tramo2</t>
  </si>
  <si>
    <t>*X es PWM</t>
  </si>
  <si>
    <t>PosPot</t>
  </si>
  <si>
    <t xml:space="preserve"> Ref</t>
  </si>
  <si>
    <t>Angulo (º)</t>
  </si>
  <si>
    <t>REF</t>
  </si>
  <si>
    <t>X es Angulo en grados</t>
  </si>
  <si>
    <t>Recta invertida y' = ax'+b</t>
  </si>
  <si>
    <t>a=</t>
  </si>
  <si>
    <t>b=</t>
  </si>
  <si>
    <t>Columna1</t>
  </si>
  <si>
    <t>Columna2</t>
  </si>
  <si>
    <t>VelAnal T2</t>
  </si>
  <si>
    <t>LCD RPM T2</t>
  </si>
  <si>
    <t>X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</si>
</sst>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Velocidad'!$B$1</c:f>
              <c:strCache>
                <c:ptCount val="1"/>
                <c:pt idx="0">
                  <c:v> VEL_AN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9223084087193"/>
                  <c:y val="0.11804408519731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Velocidad'!$B$2:$B$30</c:f>
              <c:numCache>
                <c:formatCode>General</c:formatCode>
                <c:ptCount val="2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  <c:pt idx="8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4-4704-ADE0-CEE361ED2038}"/>
            </c:ext>
          </c:extLst>
        </c:ser>
        <c:ser>
          <c:idx val="1"/>
          <c:order val="1"/>
          <c:tx>
            <c:strRef>
              <c:f>'Cal Velocidad'!$C$1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37628547051967E-2"/>
                  <c:y val="-2.9500383248554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Velocidad'!$C$2:$C$30</c:f>
              <c:numCache>
                <c:formatCode>General</c:formatCode>
                <c:ptCount val="2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4-4704-ADE0-CEE361ED2038}"/>
            </c:ext>
          </c:extLst>
        </c:ser>
        <c:ser>
          <c:idx val="2"/>
          <c:order val="2"/>
          <c:tx>
            <c:strRef>
              <c:f>'Cal Velocidad'!$D$1</c:f>
              <c:strCache>
                <c:ptCount val="1"/>
                <c:pt idx="0">
                  <c:v> VEL_AN Tramo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306591638824306"/>
                  <c:y val="8.943042296704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Velocidad'!$D$2:$D$30</c:f>
              <c:numCache>
                <c:formatCode>General</c:formatCode>
                <c:ptCount val="29"/>
                <c:pt idx="9">
                  <c:v>341</c:v>
                </c:pt>
                <c:pt idx="10">
                  <c:v>353</c:v>
                </c:pt>
                <c:pt idx="11">
                  <c:v>360</c:v>
                </c:pt>
                <c:pt idx="12">
                  <c:v>372</c:v>
                </c:pt>
                <c:pt idx="13">
                  <c:v>373</c:v>
                </c:pt>
                <c:pt idx="14">
                  <c:v>410</c:v>
                </c:pt>
                <c:pt idx="15">
                  <c:v>418</c:v>
                </c:pt>
                <c:pt idx="16">
                  <c:v>381</c:v>
                </c:pt>
                <c:pt idx="17">
                  <c:v>406</c:v>
                </c:pt>
                <c:pt idx="18">
                  <c:v>406</c:v>
                </c:pt>
                <c:pt idx="19">
                  <c:v>447</c:v>
                </c:pt>
                <c:pt idx="20">
                  <c:v>413</c:v>
                </c:pt>
                <c:pt idx="21">
                  <c:v>438</c:v>
                </c:pt>
                <c:pt idx="22">
                  <c:v>442</c:v>
                </c:pt>
                <c:pt idx="23">
                  <c:v>482</c:v>
                </c:pt>
                <c:pt idx="24">
                  <c:v>503</c:v>
                </c:pt>
                <c:pt idx="25">
                  <c:v>473</c:v>
                </c:pt>
                <c:pt idx="26">
                  <c:v>456</c:v>
                </c:pt>
                <c:pt idx="27">
                  <c:v>458</c:v>
                </c:pt>
                <c:pt idx="28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4-4704-ADE0-CEE361ED2038}"/>
            </c:ext>
          </c:extLst>
        </c:ser>
        <c:ser>
          <c:idx val="3"/>
          <c:order val="3"/>
          <c:tx>
            <c:strRef>
              <c:f>'Cal Velocidad'!$E$1</c:f>
              <c:strCache>
                <c:ptCount val="1"/>
                <c:pt idx="0">
                  <c:v> LCD_RPM_tramo2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325615625590225"/>
                  <c:y val="-1.7148723666178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Velocidad'!$E$2:$E$30</c:f>
              <c:numCache>
                <c:formatCode>General</c:formatCode>
                <c:ptCount val="29"/>
                <c:pt idx="9">
                  <c:v>-46</c:v>
                </c:pt>
                <c:pt idx="10">
                  <c:v>-44</c:v>
                </c:pt>
                <c:pt idx="11">
                  <c:v>-42.5</c:v>
                </c:pt>
                <c:pt idx="12">
                  <c:v>-40</c:v>
                </c:pt>
                <c:pt idx="13">
                  <c:v>-38.5</c:v>
                </c:pt>
                <c:pt idx="14">
                  <c:v>-36</c:v>
                </c:pt>
                <c:pt idx="15">
                  <c:v>-34</c:v>
                </c:pt>
                <c:pt idx="16">
                  <c:v>-32.5</c:v>
                </c:pt>
                <c:pt idx="17">
                  <c:v>-30.5</c:v>
                </c:pt>
                <c:pt idx="18">
                  <c:v>-27</c:v>
                </c:pt>
                <c:pt idx="19">
                  <c:v>-24.5</c:v>
                </c:pt>
                <c:pt idx="20">
                  <c:v>-23</c:v>
                </c:pt>
                <c:pt idx="21">
                  <c:v>-21.5</c:v>
                </c:pt>
                <c:pt idx="22">
                  <c:v>-19</c:v>
                </c:pt>
                <c:pt idx="23">
                  <c:v>-17</c:v>
                </c:pt>
                <c:pt idx="24">
                  <c:v>-14</c:v>
                </c:pt>
                <c:pt idx="25">
                  <c:v>-12</c:v>
                </c:pt>
                <c:pt idx="26">
                  <c:v>-10</c:v>
                </c:pt>
                <c:pt idx="27">
                  <c:v>-7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4-4704-ADE0-CEE361E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0312"/>
        <c:axId val="588198344"/>
      </c:scatterChart>
      <c:valAx>
        <c:axId val="5882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198344"/>
        <c:crosses val="autoZero"/>
        <c:crossBetween val="midCat"/>
      </c:valAx>
      <c:valAx>
        <c:axId val="588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VeLAANALvsLCD!$C$1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VeLAANALvsLCD!$B$2:$B$10</c:f>
              <c:numCache>
                <c:formatCode>General</c:formatCode>
                <c:ptCount val="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</c:numCache>
            </c:numRef>
          </c:xVal>
          <c:yVal>
            <c:numRef>
              <c:f>VeLAANALvsLCD!$C$2:$C$10</c:f>
              <c:numCache>
                <c:formatCode>General</c:formatCode>
                <c:ptCount val="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D-40B9-89F4-C1D23F0E6A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36975904154335"/>
                  <c:y val="0.1191920575145498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VeLAANALvsLCD!$D$12:$D$30</c:f>
              <c:numCache>
                <c:formatCode>General</c:formatCode>
                <c:ptCount val="19"/>
                <c:pt idx="0">
                  <c:v>341</c:v>
                </c:pt>
                <c:pt idx="1">
                  <c:v>353</c:v>
                </c:pt>
                <c:pt idx="2">
                  <c:v>360</c:v>
                </c:pt>
                <c:pt idx="3">
                  <c:v>372</c:v>
                </c:pt>
                <c:pt idx="4">
                  <c:v>373</c:v>
                </c:pt>
                <c:pt idx="5">
                  <c:v>410</c:v>
                </c:pt>
                <c:pt idx="6">
                  <c:v>418</c:v>
                </c:pt>
                <c:pt idx="7">
                  <c:v>381</c:v>
                </c:pt>
                <c:pt idx="8">
                  <c:v>406</c:v>
                </c:pt>
                <c:pt idx="9">
                  <c:v>406</c:v>
                </c:pt>
                <c:pt idx="10">
                  <c:v>447</c:v>
                </c:pt>
                <c:pt idx="11">
                  <c:v>413</c:v>
                </c:pt>
                <c:pt idx="12">
                  <c:v>438</c:v>
                </c:pt>
                <c:pt idx="13">
                  <c:v>442</c:v>
                </c:pt>
                <c:pt idx="14">
                  <c:v>482</c:v>
                </c:pt>
                <c:pt idx="15">
                  <c:v>503</c:v>
                </c:pt>
                <c:pt idx="16">
                  <c:v>473</c:v>
                </c:pt>
                <c:pt idx="17">
                  <c:v>456</c:v>
                </c:pt>
                <c:pt idx="18">
                  <c:v>458</c:v>
                </c:pt>
              </c:numCache>
            </c:numRef>
          </c:xVal>
          <c:yVal>
            <c:numRef>
              <c:f>VeLAANALvsLCD!$E$12:$E$30</c:f>
              <c:numCache>
                <c:formatCode>General</c:formatCode>
                <c:ptCount val="19"/>
                <c:pt idx="0">
                  <c:v>-46</c:v>
                </c:pt>
                <c:pt idx="1">
                  <c:v>-44</c:v>
                </c:pt>
                <c:pt idx="2">
                  <c:v>-42.5</c:v>
                </c:pt>
                <c:pt idx="3">
                  <c:v>-40</c:v>
                </c:pt>
                <c:pt idx="4">
                  <c:v>-38.5</c:v>
                </c:pt>
                <c:pt idx="5">
                  <c:v>-36</c:v>
                </c:pt>
                <c:pt idx="6">
                  <c:v>-34</c:v>
                </c:pt>
                <c:pt idx="7">
                  <c:v>-32.5</c:v>
                </c:pt>
                <c:pt idx="8">
                  <c:v>-30.5</c:v>
                </c:pt>
                <c:pt idx="9">
                  <c:v>-27</c:v>
                </c:pt>
                <c:pt idx="10">
                  <c:v>-24.5</c:v>
                </c:pt>
                <c:pt idx="11">
                  <c:v>-23</c:v>
                </c:pt>
                <c:pt idx="12">
                  <c:v>-21.5</c:v>
                </c:pt>
                <c:pt idx="13">
                  <c:v>-19</c:v>
                </c:pt>
                <c:pt idx="14">
                  <c:v>-17</c:v>
                </c:pt>
                <c:pt idx="15">
                  <c:v>-14</c:v>
                </c:pt>
                <c:pt idx="16">
                  <c:v>-12</c:v>
                </c:pt>
                <c:pt idx="17">
                  <c:v>-10</c:v>
                </c:pt>
                <c:pt idx="18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D-40B9-89F4-C1D23F0E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90176"/>
        <c:axId val="991889848"/>
      </c:scatterChart>
      <c:valAx>
        <c:axId val="9918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889848"/>
        <c:crosses val="autoZero"/>
        <c:crossBetween val="midCat"/>
      </c:valAx>
      <c:valAx>
        <c:axId val="99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8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Posicion'!$E$1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213946901491184E-2"/>
                  <c:y val="-0.34377796392472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Posicion'!$D$2:$D$22</c:f>
              <c:numCache>
                <c:formatCode>General</c:formatCode>
                <c:ptCount val="21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'Cal Posicion'!$E$2:$E$22</c:f>
              <c:numCache>
                <c:formatCode>General</c:formatCode>
                <c:ptCount val="21"/>
                <c:pt idx="0">
                  <c:v>965</c:v>
                </c:pt>
                <c:pt idx="1">
                  <c:v>916</c:v>
                </c:pt>
                <c:pt idx="2">
                  <c:v>862</c:v>
                </c:pt>
                <c:pt idx="3">
                  <c:v>813</c:v>
                </c:pt>
                <c:pt idx="4">
                  <c:v>778</c:v>
                </c:pt>
                <c:pt idx="5">
                  <c:v>725</c:v>
                </c:pt>
                <c:pt idx="6">
                  <c:v>682</c:v>
                </c:pt>
                <c:pt idx="7">
                  <c:v>644</c:v>
                </c:pt>
                <c:pt idx="8">
                  <c:v>598</c:v>
                </c:pt>
                <c:pt idx="9">
                  <c:v>554</c:v>
                </c:pt>
                <c:pt idx="10">
                  <c:v>502</c:v>
                </c:pt>
                <c:pt idx="11">
                  <c:v>461</c:v>
                </c:pt>
                <c:pt idx="12">
                  <c:v>416</c:v>
                </c:pt>
                <c:pt idx="13">
                  <c:v>365</c:v>
                </c:pt>
                <c:pt idx="14">
                  <c:v>322</c:v>
                </c:pt>
                <c:pt idx="15">
                  <c:v>278</c:v>
                </c:pt>
                <c:pt idx="16">
                  <c:v>233</c:v>
                </c:pt>
                <c:pt idx="17">
                  <c:v>186</c:v>
                </c:pt>
                <c:pt idx="18">
                  <c:v>141</c:v>
                </c:pt>
                <c:pt idx="19">
                  <c:v>90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4748-87A2-2655F56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5416"/>
        <c:axId val="1069342960"/>
      </c:scatterChart>
      <c:valAx>
        <c:axId val="10693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42960"/>
        <c:crosses val="autoZero"/>
        <c:crossBetween val="midCat"/>
      </c:valAx>
      <c:valAx>
        <c:axId val="10693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Velocidad'!$B$1</c:f>
              <c:strCache>
                <c:ptCount val="1"/>
                <c:pt idx="0">
                  <c:v> VEL_AN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9223084087193"/>
                  <c:y val="0.11804408519731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Velocidad'!$B$2:$B$30</c:f>
              <c:numCache>
                <c:formatCode>General</c:formatCode>
                <c:ptCount val="2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  <c:pt idx="8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1-4A55-8690-F40F1E5C14B2}"/>
            </c:ext>
          </c:extLst>
        </c:ser>
        <c:ser>
          <c:idx val="1"/>
          <c:order val="1"/>
          <c:tx>
            <c:strRef>
              <c:f>'Cal Velocidad'!$C$1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37628547051967E-2"/>
                  <c:y val="-2.9500383248554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Velocidad'!$C$2:$C$30</c:f>
              <c:numCache>
                <c:formatCode>General</c:formatCode>
                <c:ptCount val="2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91-4A55-8690-F40F1E5C14B2}"/>
            </c:ext>
          </c:extLst>
        </c:ser>
        <c:ser>
          <c:idx val="2"/>
          <c:order val="2"/>
          <c:tx>
            <c:strRef>
              <c:f>'Cal Velocidad'!$D$1</c:f>
              <c:strCache>
                <c:ptCount val="1"/>
                <c:pt idx="0">
                  <c:v> VEL_AN Tramo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306591638824306"/>
                  <c:y val="8.943042296704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Velocidad'!$D$2:$D$30</c:f>
              <c:numCache>
                <c:formatCode>General</c:formatCode>
                <c:ptCount val="29"/>
                <c:pt idx="9">
                  <c:v>341</c:v>
                </c:pt>
                <c:pt idx="10">
                  <c:v>353</c:v>
                </c:pt>
                <c:pt idx="11">
                  <c:v>360</c:v>
                </c:pt>
                <c:pt idx="12">
                  <c:v>372</c:v>
                </c:pt>
                <c:pt idx="13">
                  <c:v>373</c:v>
                </c:pt>
                <c:pt idx="14">
                  <c:v>410</c:v>
                </c:pt>
                <c:pt idx="15">
                  <c:v>418</c:v>
                </c:pt>
                <c:pt idx="16">
                  <c:v>381</c:v>
                </c:pt>
                <c:pt idx="17">
                  <c:v>406</c:v>
                </c:pt>
                <c:pt idx="18">
                  <c:v>406</c:v>
                </c:pt>
                <c:pt idx="19">
                  <c:v>447</c:v>
                </c:pt>
                <c:pt idx="20">
                  <c:v>413</c:v>
                </c:pt>
                <c:pt idx="21">
                  <c:v>438</c:v>
                </c:pt>
                <c:pt idx="22">
                  <c:v>442</c:v>
                </c:pt>
                <c:pt idx="23">
                  <c:v>482</c:v>
                </c:pt>
                <c:pt idx="24">
                  <c:v>503</c:v>
                </c:pt>
                <c:pt idx="25">
                  <c:v>473</c:v>
                </c:pt>
                <c:pt idx="26">
                  <c:v>456</c:v>
                </c:pt>
                <c:pt idx="27">
                  <c:v>458</c:v>
                </c:pt>
                <c:pt idx="28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91-4A55-8690-F40F1E5C14B2}"/>
            </c:ext>
          </c:extLst>
        </c:ser>
        <c:ser>
          <c:idx val="3"/>
          <c:order val="3"/>
          <c:tx>
            <c:strRef>
              <c:f>'Cal Velocidad'!$E$1</c:f>
              <c:strCache>
                <c:ptCount val="1"/>
                <c:pt idx="0">
                  <c:v> LCD_RPM_tramo2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325615625590225"/>
                  <c:y val="-1.7148723666178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Velocidad'!$E$2:$E$30</c:f>
              <c:numCache>
                <c:formatCode>General</c:formatCode>
                <c:ptCount val="29"/>
                <c:pt idx="9">
                  <c:v>-46</c:v>
                </c:pt>
                <c:pt idx="10">
                  <c:v>-44</c:v>
                </c:pt>
                <c:pt idx="11">
                  <c:v>-42.5</c:v>
                </c:pt>
                <c:pt idx="12">
                  <c:v>-40</c:v>
                </c:pt>
                <c:pt idx="13">
                  <c:v>-38.5</c:v>
                </c:pt>
                <c:pt idx="14">
                  <c:v>-36</c:v>
                </c:pt>
                <c:pt idx="15">
                  <c:v>-34</c:v>
                </c:pt>
                <c:pt idx="16">
                  <c:v>-32.5</c:v>
                </c:pt>
                <c:pt idx="17">
                  <c:v>-30.5</c:v>
                </c:pt>
                <c:pt idx="18">
                  <c:v>-27</c:v>
                </c:pt>
                <c:pt idx="19">
                  <c:v>-24.5</c:v>
                </c:pt>
                <c:pt idx="20">
                  <c:v>-23</c:v>
                </c:pt>
                <c:pt idx="21">
                  <c:v>-21.5</c:v>
                </c:pt>
                <c:pt idx="22">
                  <c:v>-19</c:v>
                </c:pt>
                <c:pt idx="23">
                  <c:v>-17</c:v>
                </c:pt>
                <c:pt idx="24">
                  <c:v>-14</c:v>
                </c:pt>
                <c:pt idx="25">
                  <c:v>-12</c:v>
                </c:pt>
                <c:pt idx="26">
                  <c:v>-10</c:v>
                </c:pt>
                <c:pt idx="27">
                  <c:v>-7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91-4A55-8690-F40F1E5C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0312"/>
        <c:axId val="588198344"/>
      </c:scatterChart>
      <c:valAx>
        <c:axId val="5882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198344"/>
        <c:crosses val="autoZero"/>
        <c:crossBetween val="midCat"/>
      </c:valAx>
      <c:valAx>
        <c:axId val="588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'Calibracion_Vel_mod3'!$E$1</c:f>
              <c:strCache>
                <c:ptCount val="1"/>
                <c:pt idx="0">
                  <c:v>LCD RPM 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087117235345582"/>
                  <c:y val="-1.49606299212598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'Calibracion_Vel_mod3'!$D$2:$D$15</c:f>
              <c:numCache>
                <c:formatCode>General</c:formatCode>
                <c:ptCount val="14"/>
                <c:pt idx="0">
                  <c:v>724</c:v>
                </c:pt>
                <c:pt idx="1">
                  <c:v>714</c:v>
                </c:pt>
                <c:pt idx="2">
                  <c:v>701</c:v>
                </c:pt>
                <c:pt idx="3">
                  <c:v>698</c:v>
                </c:pt>
                <c:pt idx="4">
                  <c:v>678</c:v>
                </c:pt>
                <c:pt idx="5">
                  <c:v>667</c:v>
                </c:pt>
                <c:pt idx="6">
                  <c:v>623</c:v>
                </c:pt>
                <c:pt idx="7">
                  <c:v>589</c:v>
                </c:pt>
                <c:pt idx="8">
                  <c:v>626</c:v>
                </c:pt>
                <c:pt idx="9">
                  <c:v>582</c:v>
                </c:pt>
                <c:pt idx="10">
                  <c:v>599</c:v>
                </c:pt>
                <c:pt idx="11">
                  <c:v>584</c:v>
                </c:pt>
                <c:pt idx="12">
                  <c:v>573</c:v>
                </c:pt>
                <c:pt idx="13">
                  <c:v>521</c:v>
                </c:pt>
              </c:numCache>
            </c:numRef>
          </c:xVal>
          <c:yVal>
            <c:numRef>
              <c:f>'Calibracion_Vel_mod3'!$E$2:$E$15</c:f>
              <c:numCache>
                <c:formatCode>General</c:formatCode>
                <c:ptCount val="14"/>
                <c:pt idx="0">
                  <c:v>46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34.700000000000003</c:v>
                </c:pt>
                <c:pt idx="5">
                  <c:v>31</c:v>
                </c:pt>
                <c:pt idx="6">
                  <c:v>28</c:v>
                </c:pt>
                <c:pt idx="7">
                  <c:v>23.8</c:v>
                </c:pt>
                <c:pt idx="8">
                  <c:v>20.8</c:v>
                </c:pt>
                <c:pt idx="9">
                  <c:v>17</c:v>
                </c:pt>
                <c:pt idx="10">
                  <c:v>14.1</c:v>
                </c:pt>
                <c:pt idx="11">
                  <c:v>10.1</c:v>
                </c:pt>
                <c:pt idx="12">
                  <c:v>7.3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6-498A-AEF0-52358AE759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92935258092739"/>
                  <c:y val="0.2581864246135899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'Calibracion_Vel_mod3'!$B$25:$B$43</c:f>
              <c:numCache>
                <c:formatCode>General</c:formatCode>
                <c:ptCount val="19"/>
                <c:pt idx="0">
                  <c:v>490</c:v>
                </c:pt>
                <c:pt idx="1">
                  <c:v>493</c:v>
                </c:pt>
                <c:pt idx="2">
                  <c:v>517</c:v>
                </c:pt>
                <c:pt idx="3">
                  <c:v>484</c:v>
                </c:pt>
                <c:pt idx="4">
                  <c:v>501</c:v>
                </c:pt>
                <c:pt idx="5">
                  <c:v>458</c:v>
                </c:pt>
                <c:pt idx="6">
                  <c:v>467</c:v>
                </c:pt>
                <c:pt idx="7">
                  <c:v>489</c:v>
                </c:pt>
                <c:pt idx="8">
                  <c:v>439</c:v>
                </c:pt>
                <c:pt idx="9">
                  <c:v>426</c:v>
                </c:pt>
                <c:pt idx="10">
                  <c:v>418</c:v>
                </c:pt>
                <c:pt idx="11">
                  <c:v>419</c:v>
                </c:pt>
                <c:pt idx="12">
                  <c:v>410</c:v>
                </c:pt>
                <c:pt idx="13">
                  <c:v>404</c:v>
                </c:pt>
                <c:pt idx="14">
                  <c:v>394</c:v>
                </c:pt>
                <c:pt idx="15">
                  <c:v>386</c:v>
                </c:pt>
                <c:pt idx="16">
                  <c:v>373</c:v>
                </c:pt>
                <c:pt idx="17">
                  <c:v>378</c:v>
                </c:pt>
                <c:pt idx="18">
                  <c:v>365</c:v>
                </c:pt>
              </c:numCache>
            </c:numRef>
          </c:xVal>
          <c:yVal>
            <c:numRef>
              <c:f>'Calibracion_Vel_mod3'!$C$25:$C$43</c:f>
              <c:numCache>
                <c:formatCode>General</c:formatCode>
                <c:ptCount val="19"/>
                <c:pt idx="0">
                  <c:v>-4.7</c:v>
                </c:pt>
                <c:pt idx="1">
                  <c:v>-5</c:v>
                </c:pt>
                <c:pt idx="2">
                  <c:v>-8.3000000000000007</c:v>
                </c:pt>
                <c:pt idx="3">
                  <c:v>-9</c:v>
                </c:pt>
                <c:pt idx="4">
                  <c:v>-12.1</c:v>
                </c:pt>
                <c:pt idx="5">
                  <c:v>-13</c:v>
                </c:pt>
                <c:pt idx="6">
                  <c:v>-16.100000000000001</c:v>
                </c:pt>
                <c:pt idx="7">
                  <c:v>-17</c:v>
                </c:pt>
                <c:pt idx="8">
                  <c:v>-20.2</c:v>
                </c:pt>
                <c:pt idx="9">
                  <c:v>-21.2</c:v>
                </c:pt>
                <c:pt idx="10">
                  <c:v>-24.2</c:v>
                </c:pt>
                <c:pt idx="11">
                  <c:v>-24.6</c:v>
                </c:pt>
                <c:pt idx="12">
                  <c:v>-28</c:v>
                </c:pt>
                <c:pt idx="13">
                  <c:v>-28.4</c:v>
                </c:pt>
                <c:pt idx="14">
                  <c:v>-32</c:v>
                </c:pt>
                <c:pt idx="15">
                  <c:v>-32.1</c:v>
                </c:pt>
                <c:pt idx="16">
                  <c:v>-35.6</c:v>
                </c:pt>
                <c:pt idx="17">
                  <c:v>-36.200000000000003</c:v>
                </c:pt>
                <c:pt idx="18">
                  <c:v>-39.700000000000003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6-498A-AEF0-52358AE7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87472"/>
        <c:axId val="1265587800"/>
      </c:scatterChart>
      <c:valAx>
        <c:axId val="12655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587800"/>
        <c:crosses val="autoZero"/>
        <c:crossBetween val="midCat"/>
      </c:valAx>
      <c:valAx>
        <c:axId val="12655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5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'calibracion_pot_modulo3'!$D$1</c:f>
              <c:strCache>
                <c:ptCount val="1"/>
                <c:pt idx="0">
                  <c:v>Angulo (º)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347331583552055E-2"/>
                  <c:y val="6.50433799941674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'calibracion_pot_modulo3'!$E$2:$E$22</c:f>
              <c:numCache>
                <c:formatCode>General</c:formatCode>
                <c:ptCount val="21"/>
                <c:pt idx="0">
                  <c:v>955</c:v>
                </c:pt>
                <c:pt idx="1">
                  <c:v>909</c:v>
                </c:pt>
                <c:pt idx="2">
                  <c:v>865</c:v>
                </c:pt>
                <c:pt idx="3">
                  <c:v>821</c:v>
                </c:pt>
                <c:pt idx="4">
                  <c:v>773</c:v>
                </c:pt>
                <c:pt idx="5">
                  <c:v>726</c:v>
                </c:pt>
                <c:pt idx="6">
                  <c:v>690</c:v>
                </c:pt>
                <c:pt idx="7">
                  <c:v>637</c:v>
                </c:pt>
                <c:pt idx="8">
                  <c:v>589</c:v>
                </c:pt>
                <c:pt idx="9">
                  <c:v>546</c:v>
                </c:pt>
                <c:pt idx="10">
                  <c:v>500</c:v>
                </c:pt>
                <c:pt idx="11">
                  <c:v>453</c:v>
                </c:pt>
                <c:pt idx="12">
                  <c:v>407</c:v>
                </c:pt>
                <c:pt idx="13">
                  <c:v>363</c:v>
                </c:pt>
                <c:pt idx="14">
                  <c:v>317</c:v>
                </c:pt>
                <c:pt idx="15">
                  <c:v>269</c:v>
                </c:pt>
                <c:pt idx="16">
                  <c:v>223</c:v>
                </c:pt>
                <c:pt idx="17">
                  <c:v>177</c:v>
                </c:pt>
                <c:pt idx="18">
                  <c:v>133</c:v>
                </c:pt>
                <c:pt idx="19">
                  <c:v>85</c:v>
                </c:pt>
                <c:pt idx="20">
                  <c:v>36</c:v>
                </c:pt>
              </c:numCache>
            </c:numRef>
          </c:xVal>
          <c:yVal>
            <c:numRef>
              <c:f>'calibracion_pot_modulo3'!$D$2:$D$22</c:f>
              <c:numCache>
                <c:formatCode>General</c:formatCode>
                <c:ptCount val="21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D-4B02-B6AD-452B0A11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25192"/>
        <c:axId val="1265624208"/>
      </c:scatterChart>
      <c:valAx>
        <c:axId val="126562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624208"/>
        <c:crosses val="autoZero"/>
        <c:crossBetween val="midCat"/>
      </c:valAx>
      <c:valAx>
        <c:axId val="12656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6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758687</xdr:colOff>
      <xdr:row>0</xdr:row>
      <xdr:rowOff>19878</xdr:rowOff>
    </xdr:from>
    <xdr:to>
      <xdr:col>16</xdr:col>
      <xdr:colOff>53837</xdr:colOff>
      <xdr:row>28</xdr:row>
      <xdr:rowOff>67503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E1C961-A8A8-E0BD-50D5-9C32D381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661986</xdr:colOff>
      <xdr:row>1</xdr:row>
      <xdr:rowOff>171450</xdr:rowOff>
    </xdr:from>
    <xdr:to>
      <xdr:col>21</xdr:col>
      <xdr:colOff>457199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FA1A85-5900-25A4-A679-285E9C07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0</xdr:row>
      <xdr:rowOff>0</xdr:rowOff>
    </xdr:from>
    <xdr:to>
      <xdr:col>16</xdr:col>
      <xdr:colOff>552450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D699B0-6C1D-A5AB-F67F-539C781D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408214</xdr:colOff>
      <xdr:row>5</xdr:row>
      <xdr:rowOff>81642</xdr:rowOff>
    </xdr:from>
    <xdr:to>
      <xdr:col>27</xdr:col>
      <xdr:colOff>465364</xdr:colOff>
      <xdr:row>33</xdr:row>
      <xdr:rowOff>129267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CECC2B-132B-43F2-A0B1-A98B3220B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441997</xdr:colOff>
      <xdr:row>5</xdr:row>
      <xdr:rowOff>170230</xdr:rowOff>
    </xdr:from>
    <xdr:to>
      <xdr:col>12</xdr:col>
      <xdr:colOff>441997</xdr:colOff>
      <xdr:row>20</xdr:row>
      <xdr:rowOff>55930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800193-99FE-DDAD-643D-613638EA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1</xdr:row>
      <xdr:rowOff>14287</xdr:rowOff>
    </xdr:from>
    <xdr:to>
      <xdr:col>13</xdr:col>
      <xdr:colOff>414337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4A372C-1D62-0F01-DD20-6E330C0AA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4164736-735F-4878-A6DD-8EDF95C41CF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WM" tableColumnId="1"/>
      <queryTableField id="2" name=" VEL_AN" tableColumnId="2"/>
      <queryTableField id="3" name=" LCD_RPM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C6105F6-46AF-4848-8D75-6167AF550151}" autoFormatId="16" applyNumberFormats="0" applyBorderFormats="0" applyFontFormats="0" applyPatternFormats="0" applyAlignmentFormats="0" applyWidthHeightFormats="0">
  <queryTableRefresh nextId="3">
    <queryTableFields count="2">
      <queryTableField id="1" name="PosPot" tableColumnId="1"/>
      <queryTableField id="2" name=" Ref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83A6694-B3D4-483C-92A2-A85FD5029F7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WM" tableColumnId="1"/>
      <queryTableField id="2" name=" VEL_AN" tableColumnId="2"/>
      <queryTableField id="3" name=" LCD_RPM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32EF848-4D5E-4DBD-810D-7733F228F4F4}" autoFormatId="16" applyNumberFormats="0" applyBorderFormats="0" applyFontFormats="0" applyPatternFormats="0" applyAlignmentFormats="0" applyWidthHeightFormats="0">
  <queryTableRefresh nextId="3">
    <queryTableFields count="2">
      <queryTableField id="1" name="PosPot" tableColumnId="1"/>
      <queryTableField id="2" name=" Ref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3F23D-5C35-4A0F-B0BC-9C0D723ABD77}" name="calibracion" displayName="calibracion" ref="A1:E30" tableType="queryTable" totalsRowShown="0">
  <autoFilter ref="A1:E30" xr:uid="{65B3F23D-5C35-4A0F-B0BC-9C0D723ABD77}"/>
  <tableColumns count="5">
    <tableColumn id="1" xr3:uid="{622AEFE2-A16A-41D9-A604-63B4FAC7536C}" uniqueName="1" name="PWM" queryTableFieldId="1"/>
    <tableColumn id="2" xr3:uid="{4182C8D6-FAD3-4C31-AA97-65F948FF711D}" uniqueName="2" name=" VEL_AN" queryTableFieldId="2"/>
    <tableColumn id="3" xr3:uid="{7586ED16-C2E1-4707-9E95-D86BC21A8DF5}" uniqueName="3" name=" LCD_RPM" queryTableFieldId="3"/>
    <tableColumn id="4" xr3:uid="{403E6144-971A-4D8A-AD5A-F0BA4DE43ADF}" uniqueName="4" name=" VEL_AN Tramo 2" queryTableFieldId="4"/>
    <tableColumn id="5" xr3:uid="{7F985E6B-05F7-4752-AF0A-465CC4E44CFA}" uniqueName="5" name=" LCD_RPM_tramo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60E1BF-EA84-4DC0-AB02-FE53CDEE15C5}" name="calibracion__2" displayName="calibracion__2" ref="A1:B22" tableType="queryTable" totalsRowShown="0">
  <autoFilter ref="A1:B22" xr:uid="{C160E1BF-EA84-4DC0-AB02-FE53CDEE15C5}"/>
  <tableColumns count="2">
    <tableColumn id="1" xr3:uid="{B734BAA6-088E-4C4E-9DCD-561DD2839391}" uniqueName="1" name="PosPot" queryTableFieldId="1"/>
    <tableColumn id="2" xr3:uid="{7D600FFD-F50E-4DA0-AE29-C4545F689A7C}" uniqueName="2" name=" Ref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01D30-E0E2-41B9-8648-9ED5ACA6B439}" name="Calibracion_Vel_mod3" displayName="Calibracion_Vel_mod3" ref="A1:E43" tableType="queryTable" totalsRowShown="0">
  <autoFilter ref="A1:E43" xr:uid="{13001D30-E0E2-41B9-8648-9ED5ACA6B439}"/>
  <tableColumns count="5">
    <tableColumn id="1" xr3:uid="{F71C0669-508D-464E-8FFD-E2FF934454DD}" uniqueName="1" name="PWM" queryTableFieldId="1"/>
    <tableColumn id="2" xr3:uid="{8E38086F-1FF5-44B0-809E-BA0D7D575E4B}" uniqueName="2" name=" VEL_AN" queryTableFieldId="2"/>
    <tableColumn id="3" xr3:uid="{1E5B60BF-4A9E-4265-AEF9-C2C72D537941}" uniqueName="3" name=" LCD_RPM" queryTableFieldId="3"/>
    <tableColumn id="4" xr3:uid="{AA5B3895-C046-4F62-A7B3-DCA40A0AD4D8}" uniqueName="4" name="VelAnal T2" queryTableFieldId="4"/>
    <tableColumn id="5" xr3:uid="{C1201E48-B2AB-4037-BAF9-89E055A49CC6}" uniqueName="5" name="LCD RPM T2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073A11-3450-4CC4-98EB-5F652949380E}" name="calibracion_pot_modulo3" displayName="calibracion_pot_modulo3" ref="A1:B22" tableType="queryTable" totalsRowShown="0">
  <autoFilter ref="A1:B22" xr:uid="{8F073A11-3450-4CC4-98EB-5F652949380E}"/>
  <tableColumns count="2">
    <tableColumn id="1" xr3:uid="{6CB1CFF8-722C-4B02-A007-5682D9A4A324}" uniqueName="1" name="PosPot" queryTableFieldId="1"/>
    <tableColumn id="2" xr3:uid="{ED65B7F7-02DC-4472-8767-05495612D594}" uniqueName="2" name=" Ref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D124-6310-435F-88ED-880BDE3B1F0E}">
  <dimension ref="A1:P32"/>
  <sheetViews>
    <sheetView zoomScale="115" zoomScaleNormal="115" workbookViewId="0">
      <selection activeCell="F16" sqref="F16"/>
    </sheetView>
  </sheetViews>
  <sheetFormatPr baseColWidth="10" defaultRowHeight="15" x14ac:dyDescent="0.25"/>
  <cols>
    <col min="1" max="1" width="8.28515625" bestFit="1" customWidth="1"/>
    <col min="2" max="2" width="10.5703125" bestFit="1" customWidth="1"/>
    <col min="3" max="3" width="12.140625" bestFit="1" customWidth="1"/>
    <col min="4" max="4" width="17.7109375" customWidth="1"/>
    <col min="5" max="5" width="2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1023</v>
      </c>
      <c r="B2">
        <v>730</v>
      </c>
      <c r="C2">
        <v>46.5</v>
      </c>
    </row>
    <row r="3" spans="1:5" x14ac:dyDescent="0.25">
      <c r="A3">
        <v>1000</v>
      </c>
      <c r="B3">
        <v>709</v>
      </c>
      <c r="C3">
        <v>43</v>
      </c>
    </row>
    <row r="4" spans="1:5" x14ac:dyDescent="0.25">
      <c r="A4">
        <v>975</v>
      </c>
      <c r="B4">
        <v>677</v>
      </c>
      <c r="C4">
        <v>38</v>
      </c>
    </row>
    <row r="5" spans="1:5" x14ac:dyDescent="0.25">
      <c r="A5">
        <v>950</v>
      </c>
      <c r="B5">
        <v>658</v>
      </c>
      <c r="C5">
        <v>32</v>
      </c>
    </row>
    <row r="6" spans="1:5" x14ac:dyDescent="0.25">
      <c r="A6">
        <v>925</v>
      </c>
      <c r="B6">
        <v>660</v>
      </c>
      <c r="C6">
        <v>27</v>
      </c>
    </row>
    <row r="7" spans="1:5" x14ac:dyDescent="0.25">
      <c r="A7">
        <v>900</v>
      </c>
      <c r="B7">
        <v>629</v>
      </c>
      <c r="C7">
        <v>21</v>
      </c>
    </row>
    <row r="8" spans="1:5" x14ac:dyDescent="0.25">
      <c r="A8">
        <v>875</v>
      </c>
      <c r="B8">
        <v>612</v>
      </c>
      <c r="C8">
        <v>17</v>
      </c>
    </row>
    <row r="9" spans="1:5" x14ac:dyDescent="0.25">
      <c r="A9">
        <v>850</v>
      </c>
      <c r="B9">
        <v>596</v>
      </c>
      <c r="C9">
        <v>12</v>
      </c>
    </row>
    <row r="10" spans="1:5" x14ac:dyDescent="0.25">
      <c r="A10" s="1">
        <v>825</v>
      </c>
      <c r="B10" s="1">
        <v>541</v>
      </c>
      <c r="C10" s="1">
        <v>0</v>
      </c>
    </row>
    <row r="11" spans="1:5" x14ac:dyDescent="0.25">
      <c r="A11">
        <v>0</v>
      </c>
      <c r="D11">
        <v>341</v>
      </c>
      <c r="E11">
        <v>-46</v>
      </c>
    </row>
    <row r="12" spans="1:5" x14ac:dyDescent="0.25">
      <c r="A12">
        <v>25</v>
      </c>
      <c r="D12">
        <v>353</v>
      </c>
      <c r="E12">
        <v>-44</v>
      </c>
    </row>
    <row r="13" spans="1:5" x14ac:dyDescent="0.25">
      <c r="A13">
        <v>50</v>
      </c>
      <c r="D13">
        <v>360</v>
      </c>
      <c r="E13">
        <v>-42.5</v>
      </c>
    </row>
    <row r="14" spans="1:5" x14ac:dyDescent="0.25">
      <c r="A14">
        <v>75</v>
      </c>
      <c r="D14">
        <v>372</v>
      </c>
      <c r="E14">
        <v>-40</v>
      </c>
    </row>
    <row r="15" spans="1:5" x14ac:dyDescent="0.25">
      <c r="A15">
        <v>100</v>
      </c>
      <c r="D15">
        <v>373</v>
      </c>
      <c r="E15">
        <v>-38.5</v>
      </c>
    </row>
    <row r="16" spans="1:5" x14ac:dyDescent="0.25">
      <c r="A16">
        <v>125</v>
      </c>
      <c r="D16">
        <v>410</v>
      </c>
      <c r="E16">
        <v>-36</v>
      </c>
    </row>
    <row r="17" spans="1:16" x14ac:dyDescent="0.25">
      <c r="A17">
        <v>150</v>
      </c>
      <c r="D17">
        <v>418</v>
      </c>
      <c r="E17">
        <v>-34</v>
      </c>
    </row>
    <row r="18" spans="1:16" x14ac:dyDescent="0.25">
      <c r="A18">
        <v>175</v>
      </c>
      <c r="D18">
        <v>381</v>
      </c>
      <c r="E18">
        <v>-32.5</v>
      </c>
    </row>
    <row r="19" spans="1:16" x14ac:dyDescent="0.25">
      <c r="A19">
        <v>200</v>
      </c>
      <c r="D19">
        <v>406</v>
      </c>
      <c r="E19">
        <v>-30.5</v>
      </c>
    </row>
    <row r="20" spans="1:16" x14ac:dyDescent="0.25">
      <c r="A20">
        <v>225</v>
      </c>
      <c r="D20">
        <v>406</v>
      </c>
      <c r="E20">
        <v>-27</v>
      </c>
    </row>
    <row r="21" spans="1:16" x14ac:dyDescent="0.25">
      <c r="A21">
        <v>250</v>
      </c>
      <c r="D21">
        <v>447</v>
      </c>
      <c r="E21">
        <v>-24.5</v>
      </c>
    </row>
    <row r="22" spans="1:16" x14ac:dyDescent="0.25">
      <c r="A22">
        <v>275</v>
      </c>
      <c r="D22">
        <v>413</v>
      </c>
      <c r="E22">
        <v>-23</v>
      </c>
    </row>
    <row r="23" spans="1:16" x14ac:dyDescent="0.25">
      <c r="A23">
        <v>300</v>
      </c>
      <c r="D23">
        <v>438</v>
      </c>
      <c r="E23">
        <v>-21.5</v>
      </c>
    </row>
    <row r="24" spans="1:16" x14ac:dyDescent="0.25">
      <c r="A24">
        <v>325</v>
      </c>
      <c r="D24">
        <v>442</v>
      </c>
      <c r="E24">
        <v>-19</v>
      </c>
    </row>
    <row r="25" spans="1:16" x14ac:dyDescent="0.25">
      <c r="A25">
        <v>350</v>
      </c>
      <c r="D25">
        <v>482</v>
      </c>
      <c r="E25">
        <v>-17</v>
      </c>
    </row>
    <row r="26" spans="1:16" x14ac:dyDescent="0.25">
      <c r="A26">
        <v>375</v>
      </c>
      <c r="D26">
        <v>503</v>
      </c>
      <c r="E26">
        <v>-14</v>
      </c>
    </row>
    <row r="27" spans="1:16" x14ac:dyDescent="0.25">
      <c r="A27">
        <v>400</v>
      </c>
      <c r="D27">
        <v>473</v>
      </c>
      <c r="E27">
        <v>-12</v>
      </c>
    </row>
    <row r="28" spans="1:16" x14ac:dyDescent="0.25">
      <c r="A28">
        <v>425</v>
      </c>
      <c r="D28">
        <v>456</v>
      </c>
      <c r="E28">
        <v>-10</v>
      </c>
    </row>
    <row r="29" spans="1:16" x14ac:dyDescent="0.25">
      <c r="A29">
        <v>450</v>
      </c>
      <c r="D29">
        <v>458</v>
      </c>
      <c r="E29">
        <v>-7</v>
      </c>
    </row>
    <row r="30" spans="1:16" x14ac:dyDescent="0.25">
      <c r="A30" s="1">
        <v>475</v>
      </c>
      <c r="B30" s="1"/>
      <c r="C30" s="1"/>
      <c r="D30" s="1">
        <v>512</v>
      </c>
      <c r="E30" s="1">
        <v>0</v>
      </c>
      <c r="M30" s="12" t="s">
        <v>5</v>
      </c>
      <c r="N30" s="12"/>
      <c r="O30" s="12"/>
      <c r="P30" s="12"/>
    </row>
    <row r="32" spans="1:16" x14ac:dyDescent="0.25">
      <c r="A32" s="11"/>
      <c r="B32" s="11"/>
      <c r="C32" s="11"/>
      <c r="D32" s="11"/>
      <c r="E32" s="11"/>
    </row>
  </sheetData>
  <mergeCells count="2">
    <mergeCell ref="A32:E32"/>
    <mergeCell ref="M30:P30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CE90-18AE-46AF-817B-66736127F2E6}">
  <dimension ref="A1:E31"/>
  <sheetViews>
    <sheetView workbookViewId="0">
      <selection activeCell="K33" sqref="K3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>
        <v>1023</v>
      </c>
      <c r="B2">
        <v>730</v>
      </c>
      <c r="C2">
        <v>46.5</v>
      </c>
    </row>
    <row r="3" spans="1:5" x14ac:dyDescent="0.25">
      <c r="A3">
        <v>1000</v>
      </c>
      <c r="B3">
        <v>709</v>
      </c>
      <c r="C3">
        <v>43</v>
      </c>
    </row>
    <row r="4" spans="1:5" x14ac:dyDescent="0.25">
      <c r="A4">
        <v>975</v>
      </c>
      <c r="B4">
        <v>677</v>
      </c>
      <c r="C4">
        <v>38</v>
      </c>
    </row>
    <row r="5" spans="1:5" x14ac:dyDescent="0.25">
      <c r="A5">
        <v>950</v>
      </c>
      <c r="B5">
        <v>658</v>
      </c>
      <c r="C5">
        <v>32</v>
      </c>
    </row>
    <row r="6" spans="1:5" x14ac:dyDescent="0.25">
      <c r="A6">
        <v>925</v>
      </c>
      <c r="B6">
        <v>660</v>
      </c>
      <c r="C6">
        <v>27</v>
      </c>
    </row>
    <row r="7" spans="1:5" x14ac:dyDescent="0.25">
      <c r="A7">
        <v>900</v>
      </c>
      <c r="B7">
        <v>629</v>
      </c>
      <c r="C7">
        <v>21</v>
      </c>
    </row>
    <row r="8" spans="1:5" x14ac:dyDescent="0.25">
      <c r="A8">
        <v>875</v>
      </c>
      <c r="B8">
        <v>612</v>
      </c>
      <c r="C8">
        <v>17</v>
      </c>
    </row>
    <row r="9" spans="1:5" x14ac:dyDescent="0.25">
      <c r="A9">
        <v>850</v>
      </c>
      <c r="B9">
        <v>596</v>
      </c>
      <c r="C9">
        <v>12</v>
      </c>
    </row>
    <row r="10" spans="1:5" x14ac:dyDescent="0.25">
      <c r="A10" s="1"/>
      <c r="B10" s="1"/>
      <c r="C10" s="1"/>
      <c r="D10" t="s">
        <v>3</v>
      </c>
      <c r="E10" t="s">
        <v>4</v>
      </c>
    </row>
    <row r="12" spans="1:5" x14ac:dyDescent="0.25">
      <c r="A12" s="4">
        <v>0</v>
      </c>
      <c r="B12" s="7"/>
      <c r="C12" s="7"/>
      <c r="D12" s="7">
        <v>341</v>
      </c>
      <c r="E12" s="5">
        <v>-46</v>
      </c>
    </row>
    <row r="13" spans="1:5" x14ac:dyDescent="0.25">
      <c r="A13" s="2">
        <v>25</v>
      </c>
      <c r="B13" s="6"/>
      <c r="C13" s="6"/>
      <c r="D13" s="6">
        <v>353</v>
      </c>
      <c r="E13" s="3">
        <v>-44</v>
      </c>
    </row>
    <row r="14" spans="1:5" x14ac:dyDescent="0.25">
      <c r="A14" s="4">
        <v>50</v>
      </c>
      <c r="B14" s="7"/>
      <c r="C14" s="7"/>
      <c r="D14" s="7">
        <v>360</v>
      </c>
      <c r="E14" s="5">
        <v>-42.5</v>
      </c>
    </row>
    <row r="15" spans="1:5" x14ac:dyDescent="0.25">
      <c r="A15" s="2">
        <v>75</v>
      </c>
      <c r="B15" s="6"/>
      <c r="C15" s="6"/>
      <c r="D15" s="6">
        <v>372</v>
      </c>
      <c r="E15" s="3">
        <v>-40</v>
      </c>
    </row>
    <row r="16" spans="1:5" x14ac:dyDescent="0.25">
      <c r="A16" s="4">
        <v>100</v>
      </c>
      <c r="B16" s="7"/>
      <c r="C16" s="7"/>
      <c r="D16" s="7">
        <v>373</v>
      </c>
      <c r="E16" s="5">
        <v>-38.5</v>
      </c>
    </row>
    <row r="17" spans="1:5" x14ac:dyDescent="0.25">
      <c r="A17" s="2">
        <v>125</v>
      </c>
      <c r="B17" s="6"/>
      <c r="C17" s="6"/>
      <c r="D17" s="6">
        <v>410</v>
      </c>
      <c r="E17" s="3">
        <v>-36</v>
      </c>
    </row>
    <row r="18" spans="1:5" x14ac:dyDescent="0.25">
      <c r="A18" s="4">
        <v>150</v>
      </c>
      <c r="B18" s="7"/>
      <c r="C18" s="7"/>
      <c r="D18" s="7">
        <v>418</v>
      </c>
      <c r="E18" s="5">
        <v>-34</v>
      </c>
    </row>
    <row r="19" spans="1:5" x14ac:dyDescent="0.25">
      <c r="A19" s="2">
        <v>175</v>
      </c>
      <c r="B19" s="6"/>
      <c r="C19" s="6"/>
      <c r="D19" s="6">
        <v>381</v>
      </c>
      <c r="E19" s="3">
        <v>-32.5</v>
      </c>
    </row>
    <row r="20" spans="1:5" x14ac:dyDescent="0.25">
      <c r="A20" s="4">
        <v>200</v>
      </c>
      <c r="B20" s="7"/>
      <c r="C20" s="7"/>
      <c r="D20" s="7">
        <v>406</v>
      </c>
      <c r="E20" s="5">
        <v>-30.5</v>
      </c>
    </row>
    <row r="21" spans="1:5" x14ac:dyDescent="0.25">
      <c r="A21" s="2">
        <v>225</v>
      </c>
      <c r="B21" s="6"/>
      <c r="C21" s="6"/>
      <c r="D21" s="6">
        <v>406</v>
      </c>
      <c r="E21" s="3">
        <v>-27</v>
      </c>
    </row>
    <row r="22" spans="1:5" x14ac:dyDescent="0.25">
      <c r="A22" s="4">
        <v>250</v>
      </c>
      <c r="B22" s="7"/>
      <c r="C22" s="7"/>
      <c r="D22" s="7">
        <v>447</v>
      </c>
      <c r="E22" s="5">
        <v>-24.5</v>
      </c>
    </row>
    <row r="23" spans="1:5" x14ac:dyDescent="0.25">
      <c r="A23" s="2">
        <v>275</v>
      </c>
      <c r="B23" s="6"/>
      <c r="C23" s="6"/>
      <c r="D23" s="6">
        <v>413</v>
      </c>
      <c r="E23" s="3">
        <v>-23</v>
      </c>
    </row>
    <row r="24" spans="1:5" x14ac:dyDescent="0.25">
      <c r="A24" s="4">
        <v>300</v>
      </c>
      <c r="B24" s="7"/>
      <c r="C24" s="7"/>
      <c r="D24" s="7">
        <v>438</v>
      </c>
      <c r="E24" s="5">
        <v>-21.5</v>
      </c>
    </row>
    <row r="25" spans="1:5" x14ac:dyDescent="0.25">
      <c r="A25" s="2">
        <v>325</v>
      </c>
      <c r="B25" s="6"/>
      <c r="C25" s="6"/>
      <c r="D25" s="6">
        <v>442</v>
      </c>
      <c r="E25" s="3">
        <v>-19</v>
      </c>
    </row>
    <row r="26" spans="1:5" x14ac:dyDescent="0.25">
      <c r="A26" s="4">
        <v>350</v>
      </c>
      <c r="B26" s="7"/>
      <c r="C26" s="7"/>
      <c r="D26" s="7">
        <v>482</v>
      </c>
      <c r="E26" s="5">
        <v>-17</v>
      </c>
    </row>
    <row r="27" spans="1:5" x14ac:dyDescent="0.25">
      <c r="A27" s="2">
        <v>375</v>
      </c>
      <c r="B27" s="6"/>
      <c r="C27" s="6"/>
      <c r="D27" s="6">
        <v>503</v>
      </c>
      <c r="E27" s="3">
        <v>-14</v>
      </c>
    </row>
    <row r="28" spans="1:5" x14ac:dyDescent="0.25">
      <c r="A28" s="4">
        <v>400</v>
      </c>
      <c r="B28" s="7"/>
      <c r="C28" s="7"/>
      <c r="D28" s="7">
        <v>473</v>
      </c>
      <c r="E28" s="5">
        <v>-12</v>
      </c>
    </row>
    <row r="29" spans="1:5" x14ac:dyDescent="0.25">
      <c r="A29" s="2">
        <v>425</v>
      </c>
      <c r="B29" s="6"/>
      <c r="C29" s="6"/>
      <c r="D29" s="6">
        <v>456</v>
      </c>
      <c r="E29" s="3">
        <v>-10</v>
      </c>
    </row>
    <row r="30" spans="1:5" x14ac:dyDescent="0.25">
      <c r="A30" s="4">
        <v>450</v>
      </c>
      <c r="B30" s="7"/>
      <c r="C30" s="7"/>
      <c r="D30" s="7">
        <v>458</v>
      </c>
      <c r="E30" s="5">
        <v>-7</v>
      </c>
    </row>
    <row r="31" spans="1:5" x14ac:dyDescent="0.25">
      <c r="A31" s="8"/>
      <c r="B31" s="9"/>
      <c r="C31" s="9"/>
      <c r="D31" s="9"/>
      <c r="E3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6EF2-C79C-4F36-BB25-9E6B9DC4005D}">
  <dimension ref="A1:M28"/>
  <sheetViews>
    <sheetView workbookViewId="0">
      <selection activeCell="D1" sqref="D1:E22"/>
    </sheetView>
  </sheetViews>
  <sheetFormatPr baseColWidth="10" defaultRowHeight="15" x14ac:dyDescent="0.25"/>
  <cols>
    <col min="1" max="1" width="9.42578125" bestFit="1" customWidth="1"/>
    <col min="2" max="2" width="6.7109375" bestFit="1" customWidth="1"/>
  </cols>
  <sheetData>
    <row r="1" spans="1:5" x14ac:dyDescent="0.25">
      <c r="A1" t="s">
        <v>6</v>
      </c>
      <c r="B1" t="s">
        <v>7</v>
      </c>
      <c r="D1" t="s">
        <v>8</v>
      </c>
      <c r="E1" t="s">
        <v>9</v>
      </c>
    </row>
    <row r="2" spans="1:5" x14ac:dyDescent="0.25">
      <c r="A2">
        <v>-10</v>
      </c>
      <c r="B2">
        <v>965</v>
      </c>
      <c r="D2">
        <f>calibracion__2[[#This Row],[PosPot]]*360/4/6</f>
        <v>-150</v>
      </c>
      <c r="E2">
        <f>calibracion__2[[#This Row],[ Ref]]</f>
        <v>965</v>
      </c>
    </row>
    <row r="3" spans="1:5" x14ac:dyDescent="0.25">
      <c r="A3">
        <v>-9</v>
      </c>
      <c r="B3">
        <v>916</v>
      </c>
      <c r="D3">
        <f>calibracion__2[[#This Row],[PosPot]]*360/4/6</f>
        <v>-135</v>
      </c>
      <c r="E3">
        <f>calibracion__2[[#This Row],[ Ref]]</f>
        <v>916</v>
      </c>
    </row>
    <row r="4" spans="1:5" x14ac:dyDescent="0.25">
      <c r="A4">
        <v>-8</v>
      </c>
      <c r="B4">
        <v>862</v>
      </c>
      <c r="D4">
        <f>calibracion__2[[#This Row],[PosPot]]*360/4/6</f>
        <v>-120</v>
      </c>
      <c r="E4">
        <f>calibracion__2[[#This Row],[ Ref]]</f>
        <v>862</v>
      </c>
    </row>
    <row r="5" spans="1:5" x14ac:dyDescent="0.25">
      <c r="A5">
        <v>-7</v>
      </c>
      <c r="B5">
        <v>813</v>
      </c>
      <c r="D5">
        <f>calibracion__2[[#This Row],[PosPot]]*360/4/6</f>
        <v>-105</v>
      </c>
      <c r="E5">
        <f>calibracion__2[[#This Row],[ Ref]]</f>
        <v>813</v>
      </c>
    </row>
    <row r="6" spans="1:5" x14ac:dyDescent="0.25">
      <c r="A6">
        <v>-6</v>
      </c>
      <c r="B6">
        <v>778</v>
      </c>
      <c r="D6">
        <f>calibracion__2[[#This Row],[PosPot]]*360/4/6</f>
        <v>-90</v>
      </c>
      <c r="E6">
        <f>calibracion__2[[#This Row],[ Ref]]</f>
        <v>778</v>
      </c>
    </row>
    <row r="7" spans="1:5" x14ac:dyDescent="0.25">
      <c r="A7">
        <v>-5</v>
      </c>
      <c r="B7">
        <v>725</v>
      </c>
      <c r="D7">
        <f>calibracion__2[[#This Row],[PosPot]]*360/4/6</f>
        <v>-75</v>
      </c>
      <c r="E7">
        <f>calibracion__2[[#This Row],[ Ref]]</f>
        <v>725</v>
      </c>
    </row>
    <row r="8" spans="1:5" x14ac:dyDescent="0.25">
      <c r="A8">
        <v>-4</v>
      </c>
      <c r="B8">
        <v>682</v>
      </c>
      <c r="D8">
        <f>calibracion__2[[#This Row],[PosPot]]*360/4/6</f>
        <v>-60</v>
      </c>
      <c r="E8">
        <f>calibracion__2[[#This Row],[ Ref]]</f>
        <v>682</v>
      </c>
    </row>
    <row r="9" spans="1:5" x14ac:dyDescent="0.25">
      <c r="A9">
        <v>-3</v>
      </c>
      <c r="B9">
        <v>644</v>
      </c>
      <c r="D9">
        <f>calibracion__2[[#This Row],[PosPot]]*360/4/6</f>
        <v>-45</v>
      </c>
      <c r="E9">
        <f>calibracion__2[[#This Row],[ Ref]]</f>
        <v>644</v>
      </c>
    </row>
    <row r="10" spans="1:5" x14ac:dyDescent="0.25">
      <c r="A10">
        <v>-2</v>
      </c>
      <c r="B10">
        <v>598</v>
      </c>
      <c r="D10">
        <f>calibracion__2[[#This Row],[PosPot]]*360/4/6</f>
        <v>-30</v>
      </c>
      <c r="E10">
        <f>calibracion__2[[#This Row],[ Ref]]</f>
        <v>598</v>
      </c>
    </row>
    <row r="11" spans="1:5" x14ac:dyDescent="0.25">
      <c r="A11">
        <v>-1</v>
      </c>
      <c r="B11">
        <v>554</v>
      </c>
      <c r="D11">
        <f>calibracion__2[[#This Row],[PosPot]]*360/4/6</f>
        <v>-15</v>
      </c>
      <c r="E11">
        <f>calibracion__2[[#This Row],[ Ref]]</f>
        <v>554</v>
      </c>
    </row>
    <row r="12" spans="1:5" x14ac:dyDescent="0.25">
      <c r="A12">
        <v>0</v>
      </c>
      <c r="B12">
        <v>502</v>
      </c>
      <c r="D12">
        <f>calibracion__2[[#This Row],[PosPot]]*360/4/6</f>
        <v>0</v>
      </c>
      <c r="E12">
        <f>calibracion__2[[#This Row],[ Ref]]</f>
        <v>502</v>
      </c>
    </row>
    <row r="13" spans="1:5" x14ac:dyDescent="0.25">
      <c r="A13">
        <v>1</v>
      </c>
      <c r="B13">
        <v>461</v>
      </c>
      <c r="D13">
        <f>calibracion__2[[#This Row],[PosPot]]*360/4/6</f>
        <v>15</v>
      </c>
      <c r="E13">
        <f>calibracion__2[[#This Row],[ Ref]]</f>
        <v>461</v>
      </c>
    </row>
    <row r="14" spans="1:5" x14ac:dyDescent="0.25">
      <c r="A14">
        <v>2</v>
      </c>
      <c r="B14">
        <v>416</v>
      </c>
      <c r="D14">
        <f>calibracion__2[[#This Row],[PosPot]]*360/4/6</f>
        <v>30</v>
      </c>
      <c r="E14">
        <f>calibracion__2[[#This Row],[ Ref]]</f>
        <v>416</v>
      </c>
    </row>
    <row r="15" spans="1:5" x14ac:dyDescent="0.25">
      <c r="A15">
        <v>3</v>
      </c>
      <c r="B15">
        <v>365</v>
      </c>
      <c r="D15">
        <f>calibracion__2[[#This Row],[PosPot]]*360/4/6</f>
        <v>45</v>
      </c>
      <c r="E15">
        <f>calibracion__2[[#This Row],[ Ref]]</f>
        <v>365</v>
      </c>
    </row>
    <row r="16" spans="1:5" x14ac:dyDescent="0.25">
      <c r="A16">
        <v>4</v>
      </c>
      <c r="B16">
        <v>322</v>
      </c>
      <c r="D16">
        <f>calibracion__2[[#This Row],[PosPot]]*360/4/6</f>
        <v>60</v>
      </c>
      <c r="E16">
        <f>calibracion__2[[#This Row],[ Ref]]</f>
        <v>322</v>
      </c>
    </row>
    <row r="17" spans="1:13" x14ac:dyDescent="0.25">
      <c r="A17">
        <v>5</v>
      </c>
      <c r="B17">
        <v>278</v>
      </c>
      <c r="D17">
        <f>calibracion__2[[#This Row],[PosPot]]*360/4/6</f>
        <v>75</v>
      </c>
      <c r="E17">
        <f>calibracion__2[[#This Row],[ Ref]]</f>
        <v>278</v>
      </c>
    </row>
    <row r="18" spans="1:13" x14ac:dyDescent="0.25">
      <c r="A18">
        <v>6</v>
      </c>
      <c r="B18">
        <v>233</v>
      </c>
      <c r="D18">
        <f>calibracion__2[[#This Row],[PosPot]]*360/4/6</f>
        <v>90</v>
      </c>
      <c r="E18">
        <f>calibracion__2[[#This Row],[ Ref]]</f>
        <v>233</v>
      </c>
    </row>
    <row r="19" spans="1:13" x14ac:dyDescent="0.25">
      <c r="A19">
        <v>7</v>
      </c>
      <c r="B19">
        <v>186</v>
      </c>
      <c r="D19">
        <f>calibracion__2[[#This Row],[PosPot]]*360/4/6</f>
        <v>105</v>
      </c>
      <c r="E19">
        <f>calibracion__2[[#This Row],[ Ref]]</f>
        <v>186</v>
      </c>
    </row>
    <row r="20" spans="1:13" x14ac:dyDescent="0.25">
      <c r="A20">
        <v>8</v>
      </c>
      <c r="B20">
        <v>141</v>
      </c>
      <c r="D20">
        <f>calibracion__2[[#This Row],[PosPot]]*360/4/6</f>
        <v>120</v>
      </c>
      <c r="E20">
        <f>calibracion__2[[#This Row],[ Ref]]</f>
        <v>141</v>
      </c>
    </row>
    <row r="21" spans="1:13" x14ac:dyDescent="0.25">
      <c r="A21">
        <v>9</v>
      </c>
      <c r="B21">
        <v>90</v>
      </c>
      <c r="D21">
        <f>calibracion__2[[#This Row],[PosPot]]*360/4/6</f>
        <v>135</v>
      </c>
      <c r="E21">
        <f>calibracion__2[[#This Row],[ Ref]]</f>
        <v>90</v>
      </c>
    </row>
    <row r="22" spans="1:13" x14ac:dyDescent="0.25">
      <c r="A22">
        <v>10</v>
      </c>
      <c r="B22">
        <v>45</v>
      </c>
      <c r="D22">
        <f>calibracion__2[[#This Row],[PosPot]]*360/4/6</f>
        <v>150</v>
      </c>
      <c r="E22">
        <f>calibracion__2[[#This Row],[ Ref]]</f>
        <v>45</v>
      </c>
    </row>
    <row r="25" spans="1:13" x14ac:dyDescent="0.25">
      <c r="J25" s="12" t="s">
        <v>10</v>
      </c>
      <c r="K25" s="12"/>
      <c r="L25" s="12"/>
      <c r="M25" s="12"/>
    </row>
    <row r="27" spans="1:13" x14ac:dyDescent="0.25">
      <c r="C27" t="s">
        <v>11</v>
      </c>
      <c r="E27" t="s">
        <v>12</v>
      </c>
      <c r="F27">
        <f>1/(-3.0329)</f>
        <v>-0.32971743216063831</v>
      </c>
      <c r="G27" t="s">
        <v>13</v>
      </c>
      <c r="H27">
        <f>-503.62/-3.0329</f>
        <v>166.05229318474068</v>
      </c>
    </row>
    <row r="28" spans="1:13" x14ac:dyDescent="0.25">
      <c r="E28" s="12"/>
      <c r="F28" s="12"/>
      <c r="G28" s="12"/>
      <c r="H28" s="12"/>
      <c r="I28" s="12"/>
      <c r="J28" s="12"/>
    </row>
  </sheetData>
  <mergeCells count="2">
    <mergeCell ref="E28:J28"/>
    <mergeCell ref="J25:M2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323E-7B25-48BE-941A-F9E7004A71CD}">
  <dimension ref="A1:H44"/>
  <sheetViews>
    <sheetView topLeftCell="A4" zoomScale="175" zoomScaleNormal="175" workbookViewId="0">
      <selection activeCell="G14" sqref="G14"/>
    </sheetView>
  </sheetViews>
  <sheetFormatPr baseColWidth="10" defaultRowHeight="15" x14ac:dyDescent="0.25"/>
  <cols>
    <col min="1" max="1" width="8.28515625" bestFit="1" customWidth="1"/>
    <col min="2" max="2" width="10.5703125" bestFit="1" customWidth="1"/>
    <col min="3" max="3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1023</v>
      </c>
      <c r="D2">
        <v>724</v>
      </c>
      <c r="E2">
        <v>46</v>
      </c>
    </row>
    <row r="3" spans="1:5" x14ac:dyDescent="0.25">
      <c r="A3">
        <v>1000</v>
      </c>
      <c r="D3">
        <v>714</v>
      </c>
      <c r="E3">
        <v>44</v>
      </c>
    </row>
    <row r="4" spans="1:5" x14ac:dyDescent="0.25">
      <c r="A4">
        <v>975</v>
      </c>
      <c r="D4">
        <v>701</v>
      </c>
      <c r="E4">
        <v>41</v>
      </c>
    </row>
    <row r="5" spans="1:5" x14ac:dyDescent="0.25">
      <c r="A5">
        <v>950</v>
      </c>
      <c r="D5">
        <v>698</v>
      </c>
      <c r="E5">
        <v>38</v>
      </c>
    </row>
    <row r="6" spans="1:5" x14ac:dyDescent="0.25">
      <c r="A6">
        <v>925</v>
      </c>
      <c r="D6">
        <v>678</v>
      </c>
      <c r="E6">
        <v>34.700000000000003</v>
      </c>
    </row>
    <row r="7" spans="1:5" x14ac:dyDescent="0.25">
      <c r="A7">
        <v>900</v>
      </c>
      <c r="D7">
        <v>667</v>
      </c>
      <c r="E7">
        <v>31</v>
      </c>
    </row>
    <row r="8" spans="1:5" x14ac:dyDescent="0.25">
      <c r="A8">
        <v>2875</v>
      </c>
      <c r="D8">
        <v>623</v>
      </c>
      <c r="E8">
        <v>28</v>
      </c>
    </row>
    <row r="9" spans="1:5" x14ac:dyDescent="0.25">
      <c r="A9">
        <v>850</v>
      </c>
      <c r="D9">
        <v>589</v>
      </c>
      <c r="E9">
        <v>23.8</v>
      </c>
    </row>
    <row r="10" spans="1:5" x14ac:dyDescent="0.25">
      <c r="A10">
        <v>825</v>
      </c>
      <c r="D10">
        <v>626</v>
      </c>
      <c r="E10">
        <v>20.8</v>
      </c>
    </row>
    <row r="11" spans="1:5" x14ac:dyDescent="0.25">
      <c r="A11">
        <v>800</v>
      </c>
      <c r="D11">
        <v>582</v>
      </c>
      <c r="E11">
        <v>17</v>
      </c>
    </row>
    <row r="12" spans="1:5" x14ac:dyDescent="0.25">
      <c r="A12">
        <v>775</v>
      </c>
      <c r="D12">
        <v>599</v>
      </c>
      <c r="E12">
        <v>14.1</v>
      </c>
    </row>
    <row r="13" spans="1:5" x14ac:dyDescent="0.25">
      <c r="A13">
        <v>750</v>
      </c>
      <c r="D13">
        <v>584</v>
      </c>
      <c r="E13">
        <v>10.1</v>
      </c>
    </row>
    <row r="14" spans="1:5" x14ac:dyDescent="0.25">
      <c r="A14">
        <v>725</v>
      </c>
      <c r="D14">
        <v>573</v>
      </c>
      <c r="E14">
        <v>7.3</v>
      </c>
    </row>
    <row r="15" spans="1:5" x14ac:dyDescent="0.25">
      <c r="A15">
        <v>700</v>
      </c>
      <c r="D15">
        <v>521</v>
      </c>
      <c r="E15">
        <v>3</v>
      </c>
    </row>
    <row r="16" spans="1:5" x14ac:dyDescent="0.25">
      <c r="A16">
        <v>675</v>
      </c>
      <c r="D16">
        <v>546</v>
      </c>
      <c r="E16">
        <v>0</v>
      </c>
    </row>
    <row r="17" spans="1:8" x14ac:dyDescent="0.25">
      <c r="A17">
        <v>650</v>
      </c>
      <c r="D17">
        <v>506</v>
      </c>
      <c r="E17">
        <v>0</v>
      </c>
    </row>
    <row r="18" spans="1:8" x14ac:dyDescent="0.25">
      <c r="A18">
        <v>625</v>
      </c>
      <c r="D18">
        <v>548</v>
      </c>
      <c r="E18">
        <v>0</v>
      </c>
    </row>
    <row r="19" spans="1:8" x14ac:dyDescent="0.25">
      <c r="A19">
        <v>600</v>
      </c>
      <c r="D19">
        <v>549</v>
      </c>
      <c r="E19">
        <v>0</v>
      </c>
    </row>
    <row r="20" spans="1:8" x14ac:dyDescent="0.25">
      <c r="A20">
        <v>575</v>
      </c>
      <c r="D20">
        <v>506</v>
      </c>
      <c r="E20">
        <v>0</v>
      </c>
    </row>
    <row r="21" spans="1:8" x14ac:dyDescent="0.25">
      <c r="A21">
        <v>550</v>
      </c>
      <c r="B21">
        <v>549</v>
      </c>
      <c r="C21">
        <v>0</v>
      </c>
    </row>
    <row r="22" spans="1:8" x14ac:dyDescent="0.25">
      <c r="A22">
        <v>525</v>
      </c>
      <c r="B22">
        <v>506</v>
      </c>
      <c r="C22">
        <v>0</v>
      </c>
      <c r="H22" t="s">
        <v>18</v>
      </c>
    </row>
    <row r="23" spans="1:8" x14ac:dyDescent="0.25">
      <c r="A23">
        <v>500</v>
      </c>
      <c r="B23">
        <v>548</v>
      </c>
      <c r="C23">
        <v>0</v>
      </c>
    </row>
    <row r="24" spans="1:8" x14ac:dyDescent="0.25">
      <c r="A24">
        <v>475</v>
      </c>
      <c r="B24">
        <v>549</v>
      </c>
      <c r="C24">
        <v>0</v>
      </c>
    </row>
    <row r="25" spans="1:8" x14ac:dyDescent="0.25">
      <c r="A25">
        <v>450</v>
      </c>
      <c r="B25">
        <v>490</v>
      </c>
      <c r="C25">
        <v>-4.7</v>
      </c>
    </row>
    <row r="26" spans="1:8" x14ac:dyDescent="0.25">
      <c r="A26">
        <v>425</v>
      </c>
      <c r="B26">
        <v>493</v>
      </c>
      <c r="C26">
        <v>-5</v>
      </c>
    </row>
    <row r="27" spans="1:8" x14ac:dyDescent="0.25">
      <c r="A27">
        <v>400</v>
      </c>
      <c r="B27">
        <v>517</v>
      </c>
      <c r="C27">
        <v>-8.3000000000000007</v>
      </c>
    </row>
    <row r="28" spans="1:8" x14ac:dyDescent="0.25">
      <c r="A28">
        <v>375</v>
      </c>
      <c r="B28">
        <v>484</v>
      </c>
      <c r="C28">
        <v>-9</v>
      </c>
    </row>
    <row r="29" spans="1:8" x14ac:dyDescent="0.25">
      <c r="A29">
        <v>350</v>
      </c>
      <c r="B29">
        <v>501</v>
      </c>
      <c r="C29">
        <v>-12.1</v>
      </c>
    </row>
    <row r="30" spans="1:8" x14ac:dyDescent="0.25">
      <c r="A30">
        <v>325</v>
      </c>
      <c r="B30">
        <v>458</v>
      </c>
      <c r="C30">
        <v>-13</v>
      </c>
    </row>
    <row r="31" spans="1:8" x14ac:dyDescent="0.25">
      <c r="A31">
        <v>300</v>
      </c>
      <c r="B31">
        <v>467</v>
      </c>
      <c r="C31">
        <v>-16.100000000000001</v>
      </c>
    </row>
    <row r="32" spans="1:8" x14ac:dyDescent="0.25">
      <c r="A32">
        <v>275</v>
      </c>
      <c r="B32">
        <v>489</v>
      </c>
      <c r="C32">
        <v>-17</v>
      </c>
    </row>
    <row r="33" spans="1:5" x14ac:dyDescent="0.25">
      <c r="A33">
        <v>250</v>
      </c>
      <c r="B33">
        <v>439</v>
      </c>
      <c r="C33">
        <v>-20.2</v>
      </c>
    </row>
    <row r="34" spans="1:5" x14ac:dyDescent="0.25">
      <c r="A34">
        <v>225</v>
      </c>
      <c r="B34">
        <v>426</v>
      </c>
      <c r="C34">
        <v>-21.2</v>
      </c>
    </row>
    <row r="35" spans="1:5" x14ac:dyDescent="0.25">
      <c r="A35">
        <v>200</v>
      </c>
      <c r="B35">
        <v>418</v>
      </c>
      <c r="C35">
        <v>-24.2</v>
      </c>
    </row>
    <row r="36" spans="1:5" x14ac:dyDescent="0.25">
      <c r="A36">
        <v>175</v>
      </c>
      <c r="B36">
        <v>419</v>
      </c>
      <c r="C36">
        <v>-24.6</v>
      </c>
    </row>
    <row r="37" spans="1:5" x14ac:dyDescent="0.25">
      <c r="A37">
        <v>150</v>
      </c>
      <c r="B37">
        <v>410</v>
      </c>
      <c r="C37">
        <v>-28</v>
      </c>
    </row>
    <row r="38" spans="1:5" x14ac:dyDescent="0.25">
      <c r="A38">
        <v>125</v>
      </c>
      <c r="B38">
        <v>404</v>
      </c>
      <c r="C38">
        <v>-28.4</v>
      </c>
    </row>
    <row r="39" spans="1:5" x14ac:dyDescent="0.25">
      <c r="A39">
        <v>100</v>
      </c>
      <c r="B39">
        <v>394</v>
      </c>
      <c r="C39">
        <v>-32</v>
      </c>
    </row>
    <row r="40" spans="1:5" x14ac:dyDescent="0.25">
      <c r="A40">
        <v>75</v>
      </c>
      <c r="B40">
        <v>386</v>
      </c>
      <c r="C40">
        <v>-32.1</v>
      </c>
    </row>
    <row r="41" spans="1:5" x14ac:dyDescent="0.25">
      <c r="A41">
        <v>50</v>
      </c>
      <c r="B41">
        <v>373</v>
      </c>
      <c r="C41">
        <v>-35.6</v>
      </c>
    </row>
    <row r="42" spans="1:5" x14ac:dyDescent="0.25">
      <c r="A42">
        <v>25</v>
      </c>
      <c r="B42">
        <v>378</v>
      </c>
      <c r="C42">
        <v>-36.200000000000003</v>
      </c>
    </row>
    <row r="43" spans="1:5" x14ac:dyDescent="0.25">
      <c r="A43">
        <v>0</v>
      </c>
      <c r="B43">
        <v>365</v>
      </c>
      <c r="C43">
        <v>-39.700000000000003</v>
      </c>
    </row>
    <row r="44" spans="1:5" x14ac:dyDescent="0.25">
      <c r="E44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A0BC-A20E-4FE7-9399-3E58E5D746A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F1BC-47D1-488D-AA5C-C1AA3E910480}">
  <dimension ref="A1:E22"/>
  <sheetViews>
    <sheetView tabSelected="1" workbookViewId="0">
      <selection activeCell="N11" sqref="N11"/>
    </sheetView>
  </sheetViews>
  <sheetFormatPr baseColWidth="10" defaultRowHeight="15" x14ac:dyDescent="0.25"/>
  <cols>
    <col min="1" max="1" width="9.42578125" bestFit="1" customWidth="1"/>
    <col min="2" max="2" width="6.7109375" bestFit="1" customWidth="1"/>
  </cols>
  <sheetData>
    <row r="1" spans="1:5" x14ac:dyDescent="0.25">
      <c r="A1" t="s">
        <v>6</v>
      </c>
      <c r="B1" t="s">
        <v>7</v>
      </c>
      <c r="D1" t="s">
        <v>8</v>
      </c>
      <c r="E1" t="s">
        <v>9</v>
      </c>
    </row>
    <row r="2" spans="1:5" x14ac:dyDescent="0.25">
      <c r="A2">
        <v>-10</v>
      </c>
      <c r="B2">
        <v>955</v>
      </c>
      <c r="D2">
        <f>calibracion_pot_modulo3[[#This Row],[PosPot]]*360/4/6</f>
        <v>-150</v>
      </c>
      <c r="E2">
        <f>calibracion_pot_modulo3[[#This Row],[ Ref]]</f>
        <v>955</v>
      </c>
    </row>
    <row r="3" spans="1:5" x14ac:dyDescent="0.25">
      <c r="A3">
        <v>-9</v>
      </c>
      <c r="B3">
        <v>909</v>
      </c>
      <c r="D3">
        <f>calibracion_pot_modulo3[[#This Row],[PosPot]]*360/4/6</f>
        <v>-135</v>
      </c>
      <c r="E3">
        <f>calibracion_pot_modulo3[[#This Row],[ Ref]]</f>
        <v>909</v>
      </c>
    </row>
    <row r="4" spans="1:5" x14ac:dyDescent="0.25">
      <c r="A4">
        <v>-8</v>
      </c>
      <c r="B4">
        <v>865</v>
      </c>
      <c r="D4">
        <f>calibracion_pot_modulo3[[#This Row],[PosPot]]*360/4/6</f>
        <v>-120</v>
      </c>
      <c r="E4">
        <f>calibracion_pot_modulo3[[#This Row],[ Ref]]</f>
        <v>865</v>
      </c>
    </row>
    <row r="5" spans="1:5" x14ac:dyDescent="0.25">
      <c r="A5">
        <v>-7</v>
      </c>
      <c r="B5">
        <v>821</v>
      </c>
      <c r="D5">
        <f>calibracion_pot_modulo3[[#This Row],[PosPot]]*360/4/6</f>
        <v>-105</v>
      </c>
      <c r="E5">
        <f>calibracion_pot_modulo3[[#This Row],[ Ref]]</f>
        <v>821</v>
      </c>
    </row>
    <row r="6" spans="1:5" x14ac:dyDescent="0.25">
      <c r="A6">
        <v>-6</v>
      </c>
      <c r="B6">
        <v>773</v>
      </c>
      <c r="D6">
        <f>calibracion_pot_modulo3[[#This Row],[PosPot]]*360/4/6</f>
        <v>-90</v>
      </c>
      <c r="E6">
        <f>calibracion_pot_modulo3[[#This Row],[ Ref]]</f>
        <v>773</v>
      </c>
    </row>
    <row r="7" spans="1:5" x14ac:dyDescent="0.25">
      <c r="A7">
        <v>-5</v>
      </c>
      <c r="B7">
        <v>726</v>
      </c>
      <c r="D7">
        <f>calibracion_pot_modulo3[[#This Row],[PosPot]]*360/4/6</f>
        <v>-75</v>
      </c>
      <c r="E7">
        <f>calibracion_pot_modulo3[[#This Row],[ Ref]]</f>
        <v>726</v>
      </c>
    </row>
    <row r="8" spans="1:5" x14ac:dyDescent="0.25">
      <c r="A8">
        <v>-4</v>
      </c>
      <c r="B8">
        <v>690</v>
      </c>
      <c r="D8">
        <f>calibracion_pot_modulo3[[#This Row],[PosPot]]*360/4/6</f>
        <v>-60</v>
      </c>
      <c r="E8">
        <f>calibracion_pot_modulo3[[#This Row],[ Ref]]</f>
        <v>690</v>
      </c>
    </row>
    <row r="9" spans="1:5" x14ac:dyDescent="0.25">
      <c r="A9">
        <v>-3</v>
      </c>
      <c r="B9">
        <v>637</v>
      </c>
      <c r="D9">
        <f>calibracion_pot_modulo3[[#This Row],[PosPot]]*360/4/6</f>
        <v>-45</v>
      </c>
      <c r="E9">
        <f>calibracion_pot_modulo3[[#This Row],[ Ref]]</f>
        <v>637</v>
      </c>
    </row>
    <row r="10" spans="1:5" x14ac:dyDescent="0.25">
      <c r="A10">
        <v>-2</v>
      </c>
      <c r="B10">
        <v>589</v>
      </c>
      <c r="D10">
        <f>calibracion_pot_modulo3[[#This Row],[PosPot]]*360/4/6</f>
        <v>-30</v>
      </c>
      <c r="E10">
        <f>calibracion_pot_modulo3[[#This Row],[ Ref]]</f>
        <v>589</v>
      </c>
    </row>
    <row r="11" spans="1:5" x14ac:dyDescent="0.25">
      <c r="A11">
        <v>-1</v>
      </c>
      <c r="B11">
        <v>546</v>
      </c>
      <c r="D11">
        <f>calibracion_pot_modulo3[[#This Row],[PosPot]]*360/4/6</f>
        <v>-15</v>
      </c>
      <c r="E11">
        <f>calibracion_pot_modulo3[[#This Row],[ Ref]]</f>
        <v>546</v>
      </c>
    </row>
    <row r="12" spans="1:5" x14ac:dyDescent="0.25">
      <c r="A12">
        <v>0</v>
      </c>
      <c r="B12">
        <v>500</v>
      </c>
      <c r="D12">
        <f>calibracion_pot_modulo3[[#This Row],[PosPot]]*360/4/6</f>
        <v>0</v>
      </c>
      <c r="E12">
        <f>calibracion_pot_modulo3[[#This Row],[ Ref]]</f>
        <v>500</v>
      </c>
    </row>
    <row r="13" spans="1:5" x14ac:dyDescent="0.25">
      <c r="A13">
        <v>1</v>
      </c>
      <c r="B13">
        <v>453</v>
      </c>
      <c r="D13">
        <f>calibracion_pot_modulo3[[#This Row],[PosPot]]*360/4/6</f>
        <v>15</v>
      </c>
      <c r="E13">
        <f>calibracion_pot_modulo3[[#This Row],[ Ref]]</f>
        <v>453</v>
      </c>
    </row>
    <row r="14" spans="1:5" x14ac:dyDescent="0.25">
      <c r="A14">
        <v>2</v>
      </c>
      <c r="B14">
        <v>407</v>
      </c>
      <c r="D14">
        <f>calibracion_pot_modulo3[[#This Row],[PosPot]]*360/4/6</f>
        <v>30</v>
      </c>
      <c r="E14">
        <f>calibracion_pot_modulo3[[#This Row],[ Ref]]</f>
        <v>407</v>
      </c>
    </row>
    <row r="15" spans="1:5" x14ac:dyDescent="0.25">
      <c r="A15">
        <v>3</v>
      </c>
      <c r="B15">
        <v>363</v>
      </c>
      <c r="D15">
        <f>calibracion_pot_modulo3[[#This Row],[PosPot]]*360/4/6</f>
        <v>45</v>
      </c>
      <c r="E15">
        <f>calibracion_pot_modulo3[[#This Row],[ Ref]]</f>
        <v>363</v>
      </c>
    </row>
    <row r="16" spans="1:5" x14ac:dyDescent="0.25">
      <c r="A16">
        <v>4</v>
      </c>
      <c r="B16">
        <v>317</v>
      </c>
      <c r="D16">
        <f>calibracion_pot_modulo3[[#This Row],[PosPot]]*360/4/6</f>
        <v>60</v>
      </c>
      <c r="E16">
        <f>calibracion_pot_modulo3[[#This Row],[ Ref]]</f>
        <v>317</v>
      </c>
    </row>
    <row r="17" spans="1:5" x14ac:dyDescent="0.25">
      <c r="A17">
        <v>5</v>
      </c>
      <c r="B17">
        <v>269</v>
      </c>
      <c r="D17">
        <f>calibracion_pot_modulo3[[#This Row],[PosPot]]*360/4/6</f>
        <v>75</v>
      </c>
      <c r="E17">
        <f>calibracion_pot_modulo3[[#This Row],[ Ref]]</f>
        <v>269</v>
      </c>
    </row>
    <row r="18" spans="1:5" x14ac:dyDescent="0.25">
      <c r="A18">
        <v>6</v>
      </c>
      <c r="B18">
        <v>223</v>
      </c>
      <c r="D18">
        <f>calibracion_pot_modulo3[[#This Row],[PosPot]]*360/4/6</f>
        <v>90</v>
      </c>
      <c r="E18">
        <f>calibracion_pot_modulo3[[#This Row],[ Ref]]</f>
        <v>223</v>
      </c>
    </row>
    <row r="19" spans="1:5" x14ac:dyDescent="0.25">
      <c r="A19">
        <v>7</v>
      </c>
      <c r="B19">
        <v>177</v>
      </c>
      <c r="D19">
        <f>calibracion_pot_modulo3[[#This Row],[PosPot]]*360/4/6</f>
        <v>105</v>
      </c>
      <c r="E19">
        <f>calibracion_pot_modulo3[[#This Row],[ Ref]]</f>
        <v>177</v>
      </c>
    </row>
    <row r="20" spans="1:5" x14ac:dyDescent="0.25">
      <c r="A20">
        <v>8</v>
      </c>
      <c r="B20">
        <v>133</v>
      </c>
      <c r="D20">
        <f>calibracion_pot_modulo3[[#This Row],[PosPot]]*360/4/6</f>
        <v>120</v>
      </c>
      <c r="E20">
        <f>calibracion_pot_modulo3[[#This Row],[ Ref]]</f>
        <v>133</v>
      </c>
    </row>
    <row r="21" spans="1:5" x14ac:dyDescent="0.25">
      <c r="A21">
        <v>9</v>
      </c>
      <c r="B21">
        <v>85</v>
      </c>
      <c r="D21">
        <f>calibracion_pot_modulo3[[#This Row],[PosPot]]*360/4/6</f>
        <v>135</v>
      </c>
      <c r="E21">
        <f>calibracion_pot_modulo3[[#This Row],[ Ref]]</f>
        <v>85</v>
      </c>
    </row>
    <row r="22" spans="1:5" x14ac:dyDescent="0.25">
      <c r="A22">
        <v>10</v>
      </c>
      <c r="B22">
        <v>36</v>
      </c>
      <c r="D22">
        <f>calibracion_pot_modulo3[[#This Row],[PosPot]]*360/4/6</f>
        <v>150</v>
      </c>
      <c r="E22">
        <f>calibracion_pot_modulo3[[#This Row],[ Ref]]</f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7B6B-A718-410E-AF5E-98D8C5386B5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W W M +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F l j P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Y z 5 W M l 5 0 k J s B A A A 2 C Q A A E w A c A E Z v c m 1 1 b G F z L 1 N l Y 3 R p b 2 4 x L m 0 g o h g A K K A U A A A A A A A A A A A A A A A A A A A A A A A A A A A A 7 Z R N S z M x E M f v h X 6 H E C 9 b C A u 2 P h 6 U P c h W 8 Q F f + r S r H l x Z s r u j x i f J L E l W r K X f 3 S x V u k i 9 + A r S X J J M k p n / z C + J h c I J 1 G S y 6 D d 3 u 5 1 u x 9 5 y A y U p u B S 5 4 U W z H h E J r t s h v p 0 a c Q O N J b b 3 4 R C L W o F 2 w Y G Q E M a o n Z / Y g M Y 7 6 Z k F Y 9 P i o b S Y D s H + d 1 i l L Z e h e 3 C 0 x y 6 H I I U S D k x E G W U k R l k r b a M B I / u 6 w F L o m 2 i z / 6 f P y L 8 a H U z c V E K 0 H I Y n q O G q x x b S N q g / w 3 N 4 5 C V a U h l U e C / 8 k H q 1 C c / 9 9 l F j c 3 A I v P T q g k U u j F w + 2 / e k n H i N 3 N j I m b r t O B E V + o q o X H j f S 3 + J 4 d p e o 1 E L 3 c m 0 A h u 8 K Y P N Z n R 0 c e z T / K v d 9 l b Y b J 8 z M q P k f P 8 o 2 z t Z s X A U D 7 P x 6 N W R e a / b E X q 1 t D b B D d p m G P R 7 9 P t B 9 n 8 t S L Q j d C u Q j e H 6 U 3 A N f g L X + t 1 9 w r u L l + X O z k F m C s v B e 1 A q O 7 X b W + k t K n g G 6 v P O + R 0 m A l S F Y + A y b c V q Y / Z h 0 1 U y 1 v i / H n 8 L Q 1 a h a + p e S / z u G 9 C E f j 1 / k b L + s z / 0 Z z 8 B U E s B A i 0 A F A A C A A g A W W M + V m T 8 M Y y l A A A A 9 g A A A B I A A A A A A A A A A A A A A A A A A A A A A E N v b m Z p Z y 9 Q Y W N r Y W d l L n h t b F B L A Q I t A B Q A A g A I A F l j P l Y P y u m r p A A A A O k A A A A T A A A A A A A A A A A A A A A A A P E A A A B b Q 2 9 u d G V u d F 9 U e X B l c 1 0 u e G 1 s U E s B A i 0 A F A A C A A g A W W M + V j J e d J C b A Q A A N g k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o A A A A A A A B S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s a W J y Y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F s a W J y Y W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Q 6 M z E 6 M D I u N j Q 3 N D A 0 N V o i I C 8 + P E V u d H J 5 I F R 5 c G U 9 I k Z p b G x D b 2 x 1 b W 5 U e X B l c y I g V m F s d W U 9 I n N B d 0 1 E I i A v P j x F b n R y e S B U e X B l P S J G a W x s Q 2 9 s d W 1 u T m F t Z X M i I F Z h b H V l P S J z W y Z x d W 9 0 O 1 B X T S Z x d W 9 0 O y w m c X V v d D s g V k V M X 0 F O J n F 1 b 3 Q 7 L C Z x d W 9 0 O y B M Q 0 R f U l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W N p b 2 4 v Q X V 0 b 1 J l b W 9 2 Z W R D b 2 x 1 b W 5 z M S 5 7 U F d N L D B 9 J n F 1 b 3 Q 7 L C Z x d W 9 0 O 1 N l Y 3 R p b 2 4 x L 2 N h b G l i c m F j a W 9 u L 0 F 1 d G 9 S Z W 1 v d m V k Q 2 9 s d W 1 u c z E u e y B W R U x f Q U 4 s M X 0 m c X V v d D s s J n F 1 b 3 Q 7 U 2 V j d G l v b j E v Y 2 F s a W J y Y W N p b 2 4 v Q X V 0 b 1 J l b W 9 2 Z W R D b 2 x 1 b W 5 z M S 5 7 I E x D R F 9 S U E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s a W J y Y W N p b 2 4 v Q X V 0 b 1 J l b W 9 2 Z W R D b 2 x 1 b W 5 z M S 5 7 U F d N L D B 9 J n F 1 b 3 Q 7 L C Z x d W 9 0 O 1 N l Y 3 R p b 2 4 x L 2 N h b G l i c m F j a W 9 u L 0 F 1 d G 9 S Z W 1 v d m V k Q 2 9 s d W 1 u c z E u e y B W R U x f Q U 4 s M X 0 m c X V v d D s s J n F 1 b 3 Q 7 U 2 V j d G l v b j E v Y 2 F s a W J y Y W N p b 2 4 v Q X V 0 b 1 J l b W 9 2 Z W R D b 2 x 1 b W 5 z M S 5 7 I E x D R F 9 S U E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c m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J y Y W N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U 6 M T I 6 M D M u N D M x O T g x M F o i I C 8 + P E V u d H J 5 I F R 5 c G U 9 I k Z p b G x D b 2 x 1 b W 5 U e X B l c y I g V m F s d W U 9 I n N B d 0 0 9 I i A v P j x F b n R y e S B U e X B l P S J G a W x s Q 2 9 s d W 1 u T m F t Z X M i I F Z h b H V l P S J z W y Z x d W 9 0 O 1 B v c 1 B v d C Z x d W 9 0 O y w m c X V v d D s g U m V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W N p b 2 4 g K D I p L 0 F 1 d G 9 S Z W 1 v d m V k Q 2 9 s d W 1 u c z E u e 1 B v c 1 B v d C w w f S Z x d W 9 0 O y w m c X V v d D t T Z W N 0 a W 9 u M S 9 j Y W x p Y n J h Y 2 l v b i A o M i k v Q X V 0 b 1 J l b W 9 2 Z W R D b 2 x 1 b W 5 z M S 5 7 I F J l Z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p Y n J h Y 2 l v b i A o M i k v Q X V 0 b 1 J l b W 9 2 Z W R D b 2 x 1 b W 5 z M S 5 7 U G 9 z U G 9 0 L D B 9 J n F 1 b 3 Q 7 L C Z x d W 9 0 O 1 N l Y 3 R p b 2 4 x L 2 N h b G l i c m F j a W 9 u I C g y K S 9 B d X R v U m V t b 3 Z l Z E N v b H V t b n M x L n s g U m V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n J h Y 2 l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Y W x p Y n J h Y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x N D o z M T o w M i 4 2 N D c 0 M D Q 1 W i I g L z 4 8 R W 5 0 c n k g V H l w Z T 0 i R m l s b E N v b H V t b l R 5 c G V z I i B W Y W x 1 Z T 0 i c 0 F 3 T U Q i I C 8 + P E V u d H J 5 I F R 5 c G U 9 I k Z p b G x D b 2 x 1 b W 5 O Y W 1 l c y I g V m F s d W U 9 I n N b J n F 1 b 3 Q 7 U F d N J n F 1 b 3 Q 7 L C Z x d W 9 0 O y B W R U x f Q U 4 m c X V v d D s s J n F 1 b 3 Q 7 I E x D R F 9 S U E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n J h Y 2 l v b i 9 B d X R v U m V t b 3 Z l Z E N v b H V t b n M x L n t Q V 0 0 s M H 0 m c X V v d D s s J n F 1 b 3 Q 7 U 2 V j d G l v b j E v Y 2 F s a W J y Y W N p b 2 4 v Q X V 0 b 1 J l b W 9 2 Z W R D b 2 x 1 b W 5 z M S 5 7 I F Z F T F 9 B T i w x f S Z x d W 9 0 O y w m c X V v d D t T Z W N 0 a W 9 u M S 9 j Y W x p Y n J h Y 2 l v b i 9 B d X R v U m V t b 3 Z l Z E N v b H V t b n M x L n s g T E N E X 1 J Q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W x p Y n J h Y 2 l v b i 9 B d X R v U m V t b 3 Z l Z E N v b H V t b n M x L n t Q V 0 0 s M H 0 m c X V v d D s s J n F 1 b 3 Q 7 U 2 V j d G l v b j E v Y 2 F s a W J y Y W N p b 2 4 v Q X V 0 b 1 J l b W 9 2 Z W R D b 2 x 1 b W 5 z M S 5 7 I F Z F T F 9 B T i w x f S Z x d W 9 0 O y w m c X V v d D t T Z W N 0 a W 9 u M S 9 j Y W x p Y n J h Y 2 l v b i 9 B d X R v U m V t b 3 Z l Z E N v b H V t b n M x L n s g T E N E X 1 J Q T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J y Y W N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W N p b 2 5 f V m V s X 2 1 v Z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Y 2 l v b l 9 W Z W x f b W 9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x M T o y N D o y N C 4 w M T M x O T M y W i I g L z 4 8 R W 5 0 c n k g V H l w Z T 0 i R m l s b E N v b H V t b l R 5 c G V z I i B W Y W x 1 Z T 0 i c 0 F 3 T U Q i I C 8 + P E V u d H J 5 I F R 5 c G U 9 I k Z p b G x D b 2 x 1 b W 5 O Y W 1 l c y I g V m F s d W U 9 I n N b J n F 1 b 3 Q 7 U F d N J n F 1 b 3 Q 7 L C Z x d W 9 0 O y B W R U x f Q U 4 m c X V v d D s s J n F 1 b 3 Q 7 I E x D R F 9 S U E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Y 2 l v b l 9 W Z W x f b W 9 k M y 9 B d X R v U m V t b 3 Z l Z E N v b H V t b n M x L n t Q V 0 0 s M H 0 m c X V v d D s s J n F 1 b 3 Q 7 U 2 V j d G l v b j E v Q 2 F s a W J y Y W N p b 2 5 f V m V s X 2 1 v Z D M v Q X V 0 b 1 J l b W 9 2 Z W R D b 2 x 1 b W 5 z M S 5 7 I F Z F T F 9 B T i w x f S Z x d W 9 0 O y w m c X V v d D t T Z W N 0 a W 9 u M S 9 D Y W x p Y n J h Y 2 l v b l 9 W Z W x f b W 9 k M y 9 B d X R v U m V t b 3 Z l Z E N v b H V t b n M x L n s g T E N E X 1 J Q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Y 2 l v b l 9 W Z W x f b W 9 k M y 9 B d X R v U m V t b 3 Z l Z E N v b H V t b n M x L n t Q V 0 0 s M H 0 m c X V v d D s s J n F 1 b 3 Q 7 U 2 V j d G l v b j E v Q 2 F s a W J y Y W N p b 2 5 f V m V s X 2 1 v Z D M v Q X V 0 b 1 J l b W 9 2 Z W R D b 2 x 1 b W 5 z M S 5 7 I F Z F T F 9 B T i w x f S Z x d W 9 0 O y w m c X V v d D t T Z W N 0 a W 9 u M S 9 D Y W x p Y n J h Y 2 l v b l 9 W Z W x f b W 9 k M y 9 B d X R v U m V t b 3 Z l Z E N v b H V t b n M x L n s g T E N E X 1 J Q T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W N p b 2 5 f V m V s X 2 1 v Z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W N p b 2 5 f V m V s X 2 1 v Z D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W N p b 2 5 f V m V s X 2 1 v Z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5 f c G 9 0 X 2 1 v Z H V s b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p Y n J h Y 2 l v b l 9 w b 3 R f b W 9 k d W x v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x M T o y N j o 1 M S 4 0 N T M 0 M j k z W i I g L z 4 8 R W 5 0 c n k g V H l w Z T 0 i R m l s b E N v b H V t b l R 5 c G V z I i B W Y W x 1 Z T 0 i c 0 F 3 T T 0 i I C 8 + P E V u d H J 5 I F R 5 c G U 9 I k Z p b G x D b 2 x 1 b W 5 O Y W 1 l c y I g V m F s d W U 9 I n N b J n F 1 b 3 Q 7 U G 9 z U G 9 0 J n F 1 b 3 Q 7 L C Z x d W 9 0 O y B S Z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n J h Y 2 l v b l 9 w b 3 R f b W 9 k d W x v M y 9 B d X R v U m V t b 3 Z l Z E N v b H V t b n M x L n t Q b 3 N Q b 3 Q s M H 0 m c X V v d D s s J n F 1 b 3 Q 7 U 2 V j d G l v b j E v Y 2 F s a W J y Y W N p b 2 5 f c G 9 0 X 2 1 v Z H V s b z M v Q X V 0 b 1 J l b W 9 2 Z W R D b 2 x 1 b W 5 z M S 5 7 I F J l Z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p Y n J h Y 2 l v b l 9 w b 3 R f b W 9 k d W x v M y 9 B d X R v U m V t b 3 Z l Z E N v b H V t b n M x L n t Q b 3 N Q b 3 Q s M H 0 m c X V v d D s s J n F 1 b 3 Q 7 U 2 V j d G l v b j E v Y 2 F s a W J y Y W N p b 2 5 f c G 9 0 X 2 1 v Z H V s b z M v Q X V 0 b 1 J l b W 9 2 Z W R D b 2 x 1 b W 5 z M S 5 7 I F J l Z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J y Y W N p b 2 5 f c G 9 0 X 2 1 v Z H V s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5 f c G 9 0 X 2 1 v Z H V s b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5 f c G 9 0 X 2 1 v Z H V s b z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r / l x z O u R F q Q 6 0 X O H + Y n M A A A A A A g A A A A A A E G Y A A A A B A A A g A A A A p 4 p M 4 N h I Z p 0 1 b a 3 b u + F F T 7 F f R d S m C o I S 2 e v Y w S D D 0 p A A A A A A D o A A A A A C A A A g A A A A u L V b a d b E D Q Q R 7 Z U F d 1 8 x o x h j q h O I S K r 4 Z t Q L 4 h K 2 q O R Q A A A A X v 2 K n 8 z c 6 M t D H J Y E b r N r t v / c n p H S r Z r P u X C / + P L P n J A 6 R O 1 r q 3 z a E Q K x J r t v A p a j Y H / z C / D 1 x z m O J 1 Q l Y U X H Y g f R K Z s m 4 x 3 W b v m v y P z f M 5 d A A A A A O 8 q f k z 6 1 E J C S q t U R / Q D H W z h z v v V z C W j T 9 K E E o m K H x 8 r J X M b T o h y W z / N b y 5 d e B M 2 i G L T m r u 1 A o C 0 d f G 6 Q 1 / t m W Q = = < / D a t a M a s h u p > 
</file>

<file path=customXml/itemProps1.xml><?xml version="1.0" encoding="utf-8"?>
<ds:datastoreItem xmlns:ds="http://schemas.openxmlformats.org/officeDocument/2006/customXml" ds:itemID="{EB65FFEA-8843-4416-886C-71905A065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 Velocidad</vt:lpstr>
      <vt:lpstr>VeLAANALvsLCD</vt:lpstr>
      <vt:lpstr>Cal Posicion</vt:lpstr>
      <vt:lpstr>Calibracion_Vel_mod3</vt:lpstr>
      <vt:lpstr>VeL anal vs LCD m3</vt:lpstr>
      <vt:lpstr>calibracion_pot_modulo3</vt:lpstr>
      <vt:lpstr>Cal Posicion 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Carro Fernández</dc:creator>
  <cp:lastModifiedBy>Diego Carro Fernández</cp:lastModifiedBy>
  <dcterms:created xsi:type="dcterms:W3CDTF">2023-01-24T14:29:51Z</dcterms:created>
  <dcterms:modified xsi:type="dcterms:W3CDTF">2023-01-30T11:45:13Z</dcterms:modified>
</cp:coreProperties>
</file>