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C92CC71C-E848-4342-8D08-A12F8868442F}" xr6:coauthVersionLast="47" xr6:coauthVersionMax="47" xr10:uidLastSave="{00000000-0000-0000-0000-000000000000}"/>
  <bookViews>
    <workbookView xWindow="-108" yWindow="-108" windowWidth="23256" windowHeight="12456" xr2:uid="{D5FB64BA-6FEE-4A41-8DD1-19F29A1BC880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M14" i="1" s="1"/>
  <c r="K6" i="1"/>
  <c r="K16" i="1" s="1"/>
  <c r="K7" i="1"/>
  <c r="K8" i="1"/>
  <c r="M8" i="1" s="1"/>
  <c r="K9" i="1"/>
  <c r="K10" i="1"/>
  <c r="K11" i="1"/>
  <c r="K12" i="1"/>
  <c r="K13" i="1"/>
  <c r="K14" i="1"/>
  <c r="K5" i="1"/>
  <c r="J16" i="1"/>
  <c r="I16" i="1"/>
  <c r="H16" i="1"/>
  <c r="G16" i="1"/>
  <c r="F16" i="1"/>
  <c r="E16" i="1"/>
  <c r="D16" i="1"/>
  <c r="C16" i="1"/>
  <c r="B16" i="1"/>
  <c r="J14" i="1"/>
  <c r="I14" i="1"/>
  <c r="H14" i="1"/>
  <c r="G14" i="1"/>
  <c r="F14" i="1"/>
  <c r="E14" i="1"/>
  <c r="D14" i="1"/>
  <c r="C14" i="1"/>
  <c r="J13" i="1"/>
  <c r="I13" i="1"/>
  <c r="H13" i="1"/>
  <c r="G13" i="1"/>
  <c r="F13" i="1"/>
  <c r="E13" i="1"/>
  <c r="D13" i="1"/>
  <c r="C13" i="1"/>
  <c r="J12" i="1"/>
  <c r="I12" i="1"/>
  <c r="H12" i="1"/>
  <c r="G12" i="1"/>
  <c r="F12" i="1"/>
  <c r="E12" i="1"/>
  <c r="D12" i="1"/>
  <c r="C12" i="1"/>
  <c r="J11" i="1"/>
  <c r="I11" i="1"/>
  <c r="H11" i="1"/>
  <c r="G11" i="1"/>
  <c r="F11" i="1"/>
  <c r="E11" i="1"/>
  <c r="D11" i="1"/>
  <c r="C11" i="1"/>
  <c r="J10" i="1"/>
  <c r="I10" i="1"/>
  <c r="H10" i="1"/>
  <c r="G10" i="1"/>
  <c r="F10" i="1"/>
  <c r="E10" i="1"/>
  <c r="D10" i="1"/>
  <c r="C10" i="1"/>
  <c r="J9" i="1"/>
  <c r="I9" i="1"/>
  <c r="H9" i="1"/>
  <c r="G9" i="1"/>
  <c r="F9" i="1"/>
  <c r="E9" i="1"/>
  <c r="D9" i="1"/>
  <c r="C9" i="1"/>
  <c r="J8" i="1"/>
  <c r="I8" i="1"/>
  <c r="H8" i="1"/>
  <c r="G8" i="1"/>
  <c r="F8" i="1"/>
  <c r="E8" i="1"/>
  <c r="D8" i="1"/>
  <c r="C8" i="1"/>
  <c r="M7" i="1"/>
  <c r="J7" i="1"/>
  <c r="I7" i="1"/>
  <c r="H7" i="1"/>
  <c r="G7" i="1"/>
  <c r="F7" i="1"/>
  <c r="E7" i="1"/>
  <c r="D7" i="1"/>
  <c r="C7" i="1"/>
  <c r="M6" i="1"/>
  <c r="J6" i="1"/>
  <c r="I6" i="1"/>
  <c r="H6" i="1"/>
  <c r="G6" i="1"/>
  <c r="F6" i="1"/>
  <c r="E6" i="1"/>
  <c r="D6" i="1"/>
  <c r="C6" i="1"/>
  <c r="L5" i="1"/>
  <c r="M5" i="1" s="1"/>
  <c r="J5" i="1"/>
  <c r="I5" i="1"/>
  <c r="H5" i="1"/>
  <c r="G5" i="1"/>
  <c r="F5" i="1"/>
  <c r="E5" i="1"/>
  <c r="D5" i="1"/>
  <c r="C5" i="1"/>
  <c r="M9" i="1" l="1"/>
  <c r="M10" i="1"/>
  <c r="M13" i="1"/>
  <c r="M12" i="1"/>
  <c r="L16" i="1"/>
  <c r="M11" i="1" l="1"/>
  <c r="M16" i="1" s="1"/>
</calcChain>
</file>

<file path=xl/sharedStrings.xml><?xml version="1.0" encoding="utf-8"?>
<sst xmlns="http://schemas.openxmlformats.org/spreadsheetml/2006/main" count="27" uniqueCount="27">
  <si>
    <t>DURAZNO</t>
  </si>
  <si>
    <t>PERA</t>
  </si>
  <si>
    <t>MANZANA</t>
  </si>
  <si>
    <t>LIMON</t>
  </si>
  <si>
    <t>PAPAYA</t>
  </si>
  <si>
    <t>PIÑA</t>
  </si>
  <si>
    <t>NARANJA</t>
  </si>
  <si>
    <t>UVAS</t>
  </si>
  <si>
    <t>ALBARICOQUE</t>
  </si>
  <si>
    <t>SANDIA</t>
  </si>
  <si>
    <t>ENERO</t>
  </si>
  <si>
    <t>FEBRERO</t>
  </si>
  <si>
    <t>MARZO</t>
  </si>
  <si>
    <t>ABRIL</t>
  </si>
  <si>
    <t>MAYO</t>
  </si>
  <si>
    <t>JUNIO</t>
  </si>
  <si>
    <t>AGOSTO</t>
  </si>
  <si>
    <t>SEPTIEMBRE</t>
  </si>
  <si>
    <t>OCTUBRE</t>
  </si>
  <si>
    <t>NOVIEMBRE</t>
  </si>
  <si>
    <t>DICIEMBRE</t>
  </si>
  <si>
    <t>PRODUCCIÓN DE FRUTAS</t>
  </si>
  <si>
    <t>PROMEDIO X MES</t>
  </si>
  <si>
    <t>PROMEDIO TOTAL</t>
  </si>
  <si>
    <t>PRODUCCION X MES</t>
  </si>
  <si>
    <t>PRODUCCION TOTAL</t>
  </si>
  <si>
    <t>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</si>
</sst>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7" xfId="0" applyBorder="1"/>
    <xf numFmtId="0" fontId="1" fillId="0" borderId="1" xfId="0" applyFont="1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1" fillId="0" borderId="0" xfId="0" applyFont="1" applyFill="1" applyBorder="1"/>
    <xf numFmtId="0" fontId="1" fillId="0" borderId="2" xfId="0" applyFont="1" applyFill="1" applyBorder="1"/>
    <xf numFmtId="0" fontId="0" fillId="0" borderId="3" xfId="0" applyBorder="1"/>
    <xf numFmtId="0" fontId="0" fillId="0" borderId="2" xfId="0" applyBorder="1"/>
    <xf numFmtId="0" fontId="1" fillId="0" borderId="1" xfId="0" applyFont="1" applyFill="1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A6787-81D0-430E-BC55-55063B9B127B}">
  <dimension ref="A2:M19"/>
  <sheetViews>
    <sheetView tabSelected="1" workbookViewId="0">
      <selection activeCell="N19" sqref="N19"/>
    </sheetView>
  </sheetViews>
  <sheetFormatPr baseColWidth="10" defaultRowHeight="14.4" x14ac:dyDescent="0.3"/>
  <cols>
    <col min="1" max="1" width="19.6640625" customWidth="1"/>
  </cols>
  <sheetData>
    <row r="2" spans="1:13" ht="15" thickBot="1" x14ac:dyDescent="0.35"/>
    <row r="3" spans="1:13" ht="15" thickBot="1" x14ac:dyDescent="0.35">
      <c r="A3" s="14" t="s">
        <v>21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6"/>
      <c r="M3" s="8"/>
    </row>
    <row r="4" spans="1:13" ht="15" thickBot="1" x14ac:dyDescent="0.35">
      <c r="A4" s="2"/>
      <c r="B4" s="2" t="s">
        <v>10</v>
      </c>
      <c r="C4" s="1" t="s">
        <v>11</v>
      </c>
      <c r="D4" s="2" t="s">
        <v>12</v>
      </c>
      <c r="E4" s="2" t="s">
        <v>13</v>
      </c>
      <c r="F4" s="2" t="s">
        <v>14</v>
      </c>
      <c r="G4" s="2" t="s">
        <v>15</v>
      </c>
      <c r="H4" s="2" t="s">
        <v>26</v>
      </c>
      <c r="I4" s="2" t="s">
        <v>16</v>
      </c>
      <c r="J4" s="2" t="s">
        <v>17</v>
      </c>
      <c r="K4" s="2" t="s">
        <v>18</v>
      </c>
      <c r="L4" s="1" t="s">
        <v>19</v>
      </c>
      <c r="M4" s="13" t="s">
        <v>20</v>
      </c>
    </row>
    <row r="5" spans="1:13" ht="15" thickBot="1" x14ac:dyDescent="0.35">
      <c r="A5" s="5" t="s">
        <v>0</v>
      </c>
      <c r="B5" s="6">
        <v>25871</v>
      </c>
      <c r="C5" s="7">
        <f>B5*2</f>
        <v>51742</v>
      </c>
      <c r="D5" s="6">
        <f>B5+C5</f>
        <v>77613</v>
      </c>
      <c r="E5" s="6">
        <f>D5*0.56</f>
        <v>43463.280000000006</v>
      </c>
      <c r="F5" s="6">
        <f>C5+D5*3</f>
        <v>284581</v>
      </c>
      <c r="G5" s="6">
        <f>(B5+C5+D5+E5+F5)/5</f>
        <v>96654.056000000011</v>
      </c>
      <c r="H5" s="6">
        <f>E5-0.08</f>
        <v>43463.200000000004</v>
      </c>
      <c r="I5" s="6">
        <f>H5+0.43</f>
        <v>43463.630000000005</v>
      </c>
      <c r="J5" s="6">
        <f>(H5-0.19)+(I5+0.37)</f>
        <v>86927.010000000009</v>
      </c>
      <c r="K5" s="6">
        <f>E5*1.26-I5*1.05</f>
        <v>9126.9213000000018</v>
      </c>
      <c r="L5" s="7">
        <f>MIN(B5:K5)*4</f>
        <v>36507.685200000007</v>
      </c>
      <c r="M5" s="8">
        <f>AVERAGE(J5:L5)*2</f>
        <v>88374.411000000007</v>
      </c>
    </row>
    <row r="6" spans="1:13" ht="15" thickBot="1" x14ac:dyDescent="0.35">
      <c r="A6" s="5" t="s">
        <v>1</v>
      </c>
      <c r="B6" s="6">
        <v>4589236</v>
      </c>
      <c r="C6" s="7">
        <f t="shared" ref="C6:C14" si="0">B6*2</f>
        <v>9178472</v>
      </c>
      <c r="D6" s="6">
        <f t="shared" ref="D6:D14" si="1">B6+C6</f>
        <v>13767708</v>
      </c>
      <c r="E6" s="6">
        <f t="shared" ref="E6:E14" si="2">D6*0.56</f>
        <v>7709916.4800000004</v>
      </c>
      <c r="F6" s="6">
        <f t="shared" ref="F6:F14" si="3">C6+D6*3</f>
        <v>50481596</v>
      </c>
      <c r="G6" s="6">
        <f t="shared" ref="G6:G14" si="4">(B6+C6+D6+E6+F6)/5</f>
        <v>17145385.696000002</v>
      </c>
      <c r="H6" s="6">
        <f t="shared" ref="H6:H14" si="5">E6-0.08</f>
        <v>7709916.4000000004</v>
      </c>
      <c r="I6" s="6">
        <f t="shared" ref="I6:I14" si="6">H6+0.43</f>
        <v>7709916.8300000001</v>
      </c>
      <c r="J6" s="6">
        <f t="shared" ref="J6:J14" si="7">(H6-0.19)+(I6+0.37)</f>
        <v>15419833.41</v>
      </c>
      <c r="K6" s="6">
        <f t="shared" ref="K6:K14" si="8">E6*1.26-I6*1.05</f>
        <v>1619082.0933000008</v>
      </c>
      <c r="L6" s="7">
        <f t="shared" ref="L6:L14" si="9">MIN(B6:K6)*4</f>
        <v>6476328.3732000031</v>
      </c>
      <c r="M6" s="8">
        <f t="shared" ref="M6:M14" si="10">AVERAGE(J6:L6)*2</f>
        <v>15676829.251000002</v>
      </c>
    </row>
    <row r="7" spans="1:13" ht="15" thickBot="1" x14ac:dyDescent="0.35">
      <c r="A7" s="5" t="s">
        <v>2</v>
      </c>
      <c r="B7" s="6">
        <v>1458</v>
      </c>
      <c r="C7" s="7">
        <f t="shared" si="0"/>
        <v>2916</v>
      </c>
      <c r="D7" s="6">
        <f t="shared" si="1"/>
        <v>4374</v>
      </c>
      <c r="E7" s="6">
        <f t="shared" si="2"/>
        <v>2449.44</v>
      </c>
      <c r="F7" s="6">
        <f t="shared" si="3"/>
        <v>16038</v>
      </c>
      <c r="G7" s="6">
        <f t="shared" si="4"/>
        <v>5447.0880000000006</v>
      </c>
      <c r="H7" s="6">
        <f t="shared" si="5"/>
        <v>2449.36</v>
      </c>
      <c r="I7" s="6">
        <f t="shared" si="6"/>
        <v>2449.79</v>
      </c>
      <c r="J7" s="6">
        <f t="shared" si="7"/>
        <v>4899.33</v>
      </c>
      <c r="K7" s="6">
        <f t="shared" si="8"/>
        <v>514.01490000000013</v>
      </c>
      <c r="L7" s="7">
        <f t="shared" si="9"/>
        <v>2056.0596000000005</v>
      </c>
      <c r="M7" s="8">
        <f t="shared" si="10"/>
        <v>4979.6030000000001</v>
      </c>
    </row>
    <row r="8" spans="1:13" ht="15" thickBot="1" x14ac:dyDescent="0.35">
      <c r="A8" s="5" t="s">
        <v>3</v>
      </c>
      <c r="B8" s="6">
        <v>45879</v>
      </c>
      <c r="C8" s="7">
        <f t="shared" si="0"/>
        <v>91758</v>
      </c>
      <c r="D8" s="6">
        <f t="shared" si="1"/>
        <v>137637</v>
      </c>
      <c r="E8" s="6">
        <f t="shared" si="2"/>
        <v>77076.72</v>
      </c>
      <c r="F8" s="6">
        <f t="shared" si="3"/>
        <v>504669</v>
      </c>
      <c r="G8" s="6">
        <f t="shared" si="4"/>
        <v>171403.94399999999</v>
      </c>
      <c r="H8" s="6">
        <f t="shared" si="5"/>
        <v>77076.639999999999</v>
      </c>
      <c r="I8" s="6">
        <f t="shared" si="6"/>
        <v>77077.069999999992</v>
      </c>
      <c r="J8" s="6">
        <f t="shared" si="7"/>
        <v>154153.88999999998</v>
      </c>
      <c r="K8" s="6">
        <f t="shared" si="8"/>
        <v>16185.743700000006</v>
      </c>
      <c r="L8" s="7">
        <f t="shared" si="9"/>
        <v>64742.974800000025</v>
      </c>
      <c r="M8" s="8">
        <f t="shared" si="10"/>
        <v>156721.73900000003</v>
      </c>
    </row>
    <row r="9" spans="1:13" ht="15" thickBot="1" x14ac:dyDescent="0.35">
      <c r="A9" s="5" t="s">
        <v>4</v>
      </c>
      <c r="B9" s="6">
        <v>689521</v>
      </c>
      <c r="C9" s="7">
        <f t="shared" si="0"/>
        <v>1379042</v>
      </c>
      <c r="D9" s="6">
        <f t="shared" si="1"/>
        <v>2068563</v>
      </c>
      <c r="E9" s="6">
        <f t="shared" si="2"/>
        <v>1158395.28</v>
      </c>
      <c r="F9" s="6">
        <f t="shared" si="3"/>
        <v>7584731</v>
      </c>
      <c r="G9" s="6">
        <f t="shared" si="4"/>
        <v>2576050.4560000002</v>
      </c>
      <c r="H9" s="6">
        <f t="shared" si="5"/>
        <v>1158395.2</v>
      </c>
      <c r="I9" s="6">
        <f t="shared" si="6"/>
        <v>1158395.6299999999</v>
      </c>
      <c r="J9" s="6">
        <f t="shared" si="7"/>
        <v>2316791.0099999998</v>
      </c>
      <c r="K9" s="6">
        <f t="shared" si="8"/>
        <v>243262.64130000002</v>
      </c>
      <c r="L9" s="7">
        <f t="shared" si="9"/>
        <v>973050.56520000007</v>
      </c>
      <c r="M9" s="8">
        <f t="shared" si="10"/>
        <v>2355402.8110000002</v>
      </c>
    </row>
    <row r="10" spans="1:13" ht="15" thickBot="1" x14ac:dyDescent="0.35">
      <c r="A10" s="3" t="s">
        <v>5</v>
      </c>
      <c r="B10" s="4">
        <v>35684</v>
      </c>
      <c r="C10" s="7">
        <f t="shared" si="0"/>
        <v>71368</v>
      </c>
      <c r="D10" s="6">
        <f t="shared" si="1"/>
        <v>107052</v>
      </c>
      <c r="E10" s="6">
        <f t="shared" si="2"/>
        <v>59949.120000000003</v>
      </c>
      <c r="F10" s="6">
        <f t="shared" si="3"/>
        <v>392524</v>
      </c>
      <c r="G10" s="6">
        <f t="shared" si="4"/>
        <v>133315.424</v>
      </c>
      <c r="H10" s="6">
        <f t="shared" si="5"/>
        <v>59949.04</v>
      </c>
      <c r="I10" s="6">
        <f t="shared" si="6"/>
        <v>59949.47</v>
      </c>
      <c r="J10" s="6">
        <f t="shared" si="7"/>
        <v>119898.69</v>
      </c>
      <c r="K10" s="6">
        <f t="shared" si="8"/>
        <v>12588.947699999997</v>
      </c>
      <c r="L10" s="7">
        <f t="shared" si="9"/>
        <v>50355.790799999988</v>
      </c>
      <c r="M10" s="8">
        <f t="shared" si="10"/>
        <v>121895.61899999999</v>
      </c>
    </row>
    <row r="11" spans="1:13" ht="15" thickBot="1" x14ac:dyDescent="0.35">
      <c r="A11" s="3" t="s">
        <v>6</v>
      </c>
      <c r="B11" s="4">
        <v>59860</v>
      </c>
      <c r="C11" s="7">
        <f t="shared" si="0"/>
        <v>119720</v>
      </c>
      <c r="D11" s="6">
        <f t="shared" si="1"/>
        <v>179580</v>
      </c>
      <c r="E11" s="6">
        <f t="shared" si="2"/>
        <v>100564.8</v>
      </c>
      <c r="F11" s="6">
        <f t="shared" si="3"/>
        <v>658460</v>
      </c>
      <c r="G11" s="6">
        <f t="shared" si="4"/>
        <v>223636.96000000002</v>
      </c>
      <c r="H11" s="6">
        <f t="shared" si="5"/>
        <v>100564.72</v>
      </c>
      <c r="I11" s="6">
        <f t="shared" si="6"/>
        <v>100565.15</v>
      </c>
      <c r="J11" s="6">
        <f t="shared" si="7"/>
        <v>201130.05</v>
      </c>
      <c r="K11" s="6">
        <f t="shared" si="8"/>
        <v>21118.2405</v>
      </c>
      <c r="L11" s="7">
        <f t="shared" si="9"/>
        <v>84472.962</v>
      </c>
      <c r="M11" s="8">
        <f t="shared" si="10"/>
        <v>204480.83499999999</v>
      </c>
    </row>
    <row r="12" spans="1:13" ht="15" thickBot="1" x14ac:dyDescent="0.35">
      <c r="A12" s="3" t="s">
        <v>7</v>
      </c>
      <c r="B12" s="4">
        <v>147859</v>
      </c>
      <c r="C12" s="7">
        <f t="shared" si="0"/>
        <v>295718</v>
      </c>
      <c r="D12" s="6">
        <f t="shared" si="1"/>
        <v>443577</v>
      </c>
      <c r="E12" s="6">
        <f t="shared" si="2"/>
        <v>248403.12000000002</v>
      </c>
      <c r="F12" s="6">
        <f t="shared" si="3"/>
        <v>1626449</v>
      </c>
      <c r="G12" s="6">
        <f t="shared" si="4"/>
        <v>552401.22400000005</v>
      </c>
      <c r="H12" s="6">
        <f t="shared" si="5"/>
        <v>248403.04000000004</v>
      </c>
      <c r="I12" s="6">
        <f t="shared" si="6"/>
        <v>248403.47000000003</v>
      </c>
      <c r="J12" s="6">
        <f t="shared" si="7"/>
        <v>496806.69000000006</v>
      </c>
      <c r="K12" s="6">
        <f t="shared" si="8"/>
        <v>52164.287700000015</v>
      </c>
      <c r="L12" s="7">
        <f t="shared" si="9"/>
        <v>208657.15080000006</v>
      </c>
      <c r="M12" s="8">
        <f t="shared" si="10"/>
        <v>505085.41900000005</v>
      </c>
    </row>
    <row r="13" spans="1:13" ht="15" thickBot="1" x14ac:dyDescent="0.35">
      <c r="A13" s="3" t="s">
        <v>8</v>
      </c>
      <c r="B13" s="4">
        <v>4587</v>
      </c>
      <c r="C13" s="7">
        <f t="shared" si="0"/>
        <v>9174</v>
      </c>
      <c r="D13" s="6">
        <f t="shared" si="1"/>
        <v>13761</v>
      </c>
      <c r="E13" s="6">
        <f t="shared" si="2"/>
        <v>7706.1600000000008</v>
      </c>
      <c r="F13" s="6">
        <f t="shared" si="3"/>
        <v>50457</v>
      </c>
      <c r="G13" s="6">
        <f t="shared" si="4"/>
        <v>17137.031999999999</v>
      </c>
      <c r="H13" s="6">
        <f t="shared" si="5"/>
        <v>7706.0800000000008</v>
      </c>
      <c r="I13" s="6">
        <f t="shared" si="6"/>
        <v>7706.5100000000011</v>
      </c>
      <c r="J13" s="6">
        <f t="shared" si="7"/>
        <v>15412.770000000002</v>
      </c>
      <c r="K13" s="6">
        <f t="shared" si="8"/>
        <v>1617.9260999999997</v>
      </c>
      <c r="L13" s="7">
        <f t="shared" si="9"/>
        <v>6471.7043999999987</v>
      </c>
      <c r="M13" s="8">
        <f t="shared" si="10"/>
        <v>15668.267</v>
      </c>
    </row>
    <row r="14" spans="1:13" ht="15" thickBot="1" x14ac:dyDescent="0.35">
      <c r="A14" s="3" t="s">
        <v>9</v>
      </c>
      <c r="B14" s="4">
        <v>2587793</v>
      </c>
      <c r="C14" s="7">
        <f t="shared" si="0"/>
        <v>5175586</v>
      </c>
      <c r="D14" s="6">
        <f t="shared" si="1"/>
        <v>7763379</v>
      </c>
      <c r="E14" s="6">
        <f t="shared" si="2"/>
        <v>4347492.24</v>
      </c>
      <c r="F14" s="6">
        <f t="shared" si="3"/>
        <v>28465723</v>
      </c>
      <c r="G14" s="6">
        <f t="shared" si="4"/>
        <v>9667994.648</v>
      </c>
      <c r="H14" s="6">
        <f t="shared" si="5"/>
        <v>4347492.16</v>
      </c>
      <c r="I14" s="6">
        <f t="shared" si="6"/>
        <v>4347492.59</v>
      </c>
      <c r="J14" s="6">
        <f t="shared" si="7"/>
        <v>8694984.9299999997</v>
      </c>
      <c r="K14" s="6">
        <f t="shared" si="8"/>
        <v>912973.00290000066</v>
      </c>
      <c r="L14" s="7">
        <f t="shared" si="9"/>
        <v>3651892.0116000026</v>
      </c>
      <c r="M14" s="8">
        <f t="shared" si="10"/>
        <v>8839899.9630000014</v>
      </c>
    </row>
    <row r="15" spans="1:13" ht="15" thickBot="1" x14ac:dyDescent="0.35"/>
    <row r="16" spans="1:13" ht="15" thickBot="1" x14ac:dyDescent="0.35">
      <c r="A16" s="10" t="s">
        <v>22</v>
      </c>
      <c r="B16" s="12">
        <f>AVERAGE(B5:B14)</f>
        <v>818774.8</v>
      </c>
      <c r="C16" s="12">
        <f>AVERAGE(C5:C14)</f>
        <v>1637549.6</v>
      </c>
      <c r="D16" s="12">
        <f t="shared" ref="D16:M16" si="11">AVERAGE(D5:D14)</f>
        <v>2456324.4</v>
      </c>
      <c r="E16" s="12">
        <f t="shared" si="11"/>
        <v>1375541.6640000001</v>
      </c>
      <c r="F16" s="12">
        <f t="shared" si="11"/>
        <v>9006522.8000000007</v>
      </c>
      <c r="G16" s="12">
        <f t="shared" si="11"/>
        <v>3058942.6528000003</v>
      </c>
      <c r="H16" s="12">
        <f t="shared" si="11"/>
        <v>1375541.5840000003</v>
      </c>
      <c r="I16" s="12">
        <f t="shared" si="11"/>
        <v>1375542.014</v>
      </c>
      <c r="J16" s="12">
        <f t="shared" si="11"/>
        <v>2751083.7779999999</v>
      </c>
      <c r="K16" s="12">
        <f t="shared" si="11"/>
        <v>288863.38194000011</v>
      </c>
      <c r="L16" s="12">
        <f t="shared" si="11"/>
        <v>1155453.5277600004</v>
      </c>
      <c r="M16" s="12">
        <f t="shared" si="11"/>
        <v>2796933.7918000007</v>
      </c>
    </row>
    <row r="17" spans="1:12" ht="15" thickBot="1" x14ac:dyDescent="0.35">
      <c r="A17" s="9" t="s">
        <v>23</v>
      </c>
      <c r="B17" s="17"/>
      <c r="C17" s="15"/>
      <c r="D17" s="15"/>
      <c r="E17" s="15"/>
      <c r="F17" s="15"/>
      <c r="G17" s="15"/>
      <c r="H17" s="15"/>
      <c r="I17" s="15"/>
      <c r="J17" s="15"/>
      <c r="K17" s="15"/>
      <c r="L17" s="16"/>
    </row>
    <row r="18" spans="1:12" ht="15" thickBot="1" x14ac:dyDescent="0.35">
      <c r="A18" s="10" t="s">
        <v>24</v>
      </c>
      <c r="B18" s="12"/>
      <c r="C18" s="6"/>
      <c r="D18" s="7"/>
      <c r="E18" s="6"/>
      <c r="F18" s="11"/>
      <c r="G18" s="6"/>
      <c r="H18" s="6"/>
      <c r="I18" s="6"/>
      <c r="J18" s="11"/>
      <c r="K18" s="6"/>
      <c r="L18" s="6"/>
    </row>
    <row r="19" spans="1:12" ht="15" thickBot="1" x14ac:dyDescent="0.35">
      <c r="A19" s="10" t="s">
        <v>25</v>
      </c>
      <c r="B19" s="12"/>
      <c r="C19" s="7"/>
    </row>
  </sheetData>
  <mergeCells count="2">
    <mergeCell ref="A3:L3"/>
    <mergeCell ref="B17:L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Catalina Cometa Fierro</cp:lastModifiedBy>
  <dcterms:created xsi:type="dcterms:W3CDTF">2025-06-13T03:35:43Z</dcterms:created>
  <dcterms:modified xsi:type="dcterms:W3CDTF">2025-06-13T04:31:41Z</dcterms:modified>
</cp:coreProperties>
</file>