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\Desktop\"/>
    </mc:Choice>
  </mc:AlternateContent>
  <bookViews>
    <workbookView xWindow="0" yWindow="0" windowWidth="21570" windowHeight="8040"/>
  </bookViews>
  <sheets>
    <sheet name="Sarcina 1" sheetId="2" r:id="rId1"/>
  </sheets>
  <calcPr calcId="162913"/>
</workbook>
</file>

<file path=xl/calcChain.xml><?xml version="1.0" encoding="utf-8"?>
<calcChain xmlns="http://schemas.openxmlformats.org/spreadsheetml/2006/main">
  <c r="C8" i="2" l="1"/>
  <c r="C13" i="2"/>
  <c r="C9" i="2"/>
  <c r="C11" i="2"/>
  <c r="C17" i="2"/>
  <c r="V5" i="2" l="1"/>
  <c r="V6" i="2"/>
  <c r="V4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4" i="2"/>
  <c r="V17" i="2" l="1"/>
  <c r="D9" i="2" s="1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Q7" i="2"/>
  <c r="P7" i="2"/>
  <c r="O7" i="2"/>
  <c r="N7" i="2"/>
  <c r="M7" i="2"/>
  <c r="L7" i="2"/>
  <c r="L8" i="2" s="1"/>
  <c r="K7" i="2"/>
  <c r="J7" i="2"/>
  <c r="J8" i="2" s="1"/>
  <c r="I7" i="2"/>
  <c r="H7" i="2"/>
  <c r="H8" i="2" s="1"/>
  <c r="G7" i="2"/>
  <c r="F7" i="2"/>
  <c r="E7" i="2"/>
  <c r="D7" i="2"/>
  <c r="D8" i="2" s="1"/>
  <c r="C7" i="2"/>
  <c r="W6" i="2"/>
  <c r="R6" i="2"/>
  <c r="N15" i="2" s="1"/>
  <c r="W5" i="2"/>
  <c r="R5" i="2"/>
  <c r="W4" i="2"/>
  <c r="L13" i="2"/>
  <c r="M14" i="2" l="1"/>
  <c r="C14" i="2"/>
  <c r="K8" i="2"/>
  <c r="E8" i="2"/>
  <c r="M8" i="2"/>
  <c r="G8" i="2"/>
  <c r="O8" i="2"/>
  <c r="N9" i="2"/>
  <c r="F9" i="2"/>
  <c r="H9" i="2"/>
  <c r="P9" i="2"/>
  <c r="L9" i="2"/>
  <c r="T5" i="2"/>
  <c r="E9" i="2"/>
  <c r="T6" i="2"/>
  <c r="M9" i="2"/>
  <c r="J9" i="2"/>
  <c r="I9" i="2"/>
  <c r="Q9" i="2"/>
  <c r="T4" i="2"/>
  <c r="G9" i="2"/>
  <c r="P8" i="2"/>
  <c r="K9" i="2"/>
  <c r="O9" i="2"/>
  <c r="L15" i="2"/>
  <c r="O15" i="2"/>
  <c r="I8" i="2"/>
  <c r="Q8" i="2"/>
  <c r="F14" i="2"/>
  <c r="F8" i="2"/>
  <c r="N8" i="2"/>
  <c r="N14" i="2"/>
  <c r="D15" i="2"/>
  <c r="G15" i="2"/>
  <c r="F13" i="2"/>
  <c r="N13" i="2"/>
  <c r="G14" i="2"/>
  <c r="O14" i="2"/>
  <c r="H15" i="2"/>
  <c r="P15" i="2"/>
  <c r="M13" i="2"/>
  <c r="G13" i="2"/>
  <c r="O13" i="2"/>
  <c r="H14" i="2"/>
  <c r="P14" i="2"/>
  <c r="I15" i="2"/>
  <c r="Q15" i="2"/>
  <c r="H13" i="2"/>
  <c r="P13" i="2"/>
  <c r="I14" i="2"/>
  <c r="Q14" i="2"/>
  <c r="J15" i="2"/>
  <c r="E13" i="2"/>
  <c r="I13" i="2"/>
  <c r="Q13" i="2"/>
  <c r="J14" i="2"/>
  <c r="C15" i="2"/>
  <c r="K15" i="2"/>
  <c r="K13" i="2"/>
  <c r="D14" i="2"/>
  <c r="L14" i="2"/>
  <c r="E15" i="2"/>
  <c r="M15" i="2"/>
  <c r="J13" i="2"/>
  <c r="K14" i="2"/>
  <c r="D13" i="2"/>
  <c r="E14" i="2"/>
  <c r="F15" i="2"/>
  <c r="S6" i="2" l="1"/>
  <c r="S4" i="2"/>
  <c r="S5" i="2"/>
</calcChain>
</file>

<file path=xl/sharedStrings.xml><?xml version="1.0" encoding="utf-8"?>
<sst xmlns="http://schemas.openxmlformats.org/spreadsheetml/2006/main" count="28" uniqueCount="28">
  <si>
    <t>Nascuti-vii pe Raioane si orase si Ani</t>
  </si>
  <si>
    <t>Briceni</t>
  </si>
  <si>
    <t>Probabilitatea pentru fiecare an</t>
  </si>
  <si>
    <t>Media pe an</t>
  </si>
  <si>
    <t>Dispersia pe an</t>
  </si>
  <si>
    <t>Media pe regiuni</t>
  </si>
  <si>
    <t>Dispersia pe regiuni</t>
  </si>
  <si>
    <t>Probabilitatea pe regiuni</t>
  </si>
  <si>
    <t>Ani</t>
  </si>
  <si>
    <t>Frecvența</t>
  </si>
  <si>
    <t xml:space="preserve">Suma </t>
  </si>
  <si>
    <t xml:space="preserve">Frecvența pe regiuni </t>
  </si>
  <si>
    <t>Frecvența pe an</t>
  </si>
  <si>
    <t xml:space="preserve">Suma pe regiuni </t>
  </si>
  <si>
    <t>x(i)</t>
  </si>
  <si>
    <t>Ocnita</t>
  </si>
  <si>
    <t>Telenesti</t>
  </si>
  <si>
    <t>150-155</t>
  </si>
  <si>
    <t>155-160</t>
  </si>
  <si>
    <t>160-165</t>
  </si>
  <si>
    <t>165-170</t>
  </si>
  <si>
    <t>170-175</t>
  </si>
  <si>
    <t>175-180</t>
  </si>
  <si>
    <t>180-185</t>
  </si>
  <si>
    <t>185-190</t>
  </si>
  <si>
    <t>190-195</t>
  </si>
  <si>
    <t>195-200</t>
  </si>
  <si>
    <t>SARCINA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</si>
</sst>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7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6100"/>
      <name val="Calibri"/>
      <family val="2"/>
      <charset val="204"/>
      <scheme val="minor"/>
    </font>
    <font>
      <sz val="36"/>
      <color theme="2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Border="0" applyAlignment="0"/>
    <xf numFmtId="0" fontId="5" fillId="2" borderId="0" applyNumberFormat="0" applyBorder="0" applyAlignment="0" applyProtection="0"/>
  </cellStyleXfs>
  <cellXfs count="49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0" fontId="2" fillId="0" borderId="1" xfId="0" applyFont="1" applyFill="1" applyBorder="1" applyProtection="1"/>
    <xf numFmtId="0" fontId="0" fillId="0" borderId="0" xfId="0" applyFill="1" applyAlignment="1" applyProtection="1">
      <alignment horizontal="center"/>
    </xf>
    <xf numFmtId="1" fontId="0" fillId="0" borderId="1" xfId="0" applyNumberFormat="1" applyFill="1" applyBorder="1" applyAlignment="1" applyProtection="1">
      <alignment horizontal="center"/>
    </xf>
    <xf numFmtId="2" fontId="0" fillId="0" borderId="0" xfId="0" applyNumberFormat="1" applyFill="1" applyProtection="1"/>
    <xf numFmtId="1" fontId="0" fillId="0" borderId="2" xfId="0" applyNumberForma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0" xfId="0" applyFill="1" applyBorder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Protection="1"/>
    <xf numFmtId="1" fontId="0" fillId="0" borderId="0" xfId="0" applyNumberFormat="1" applyFill="1" applyBorder="1" applyAlignment="1" applyProtection="1">
      <alignment horizontal="center"/>
    </xf>
    <xf numFmtId="10" fontId="0" fillId="0" borderId="0" xfId="0" applyNumberFormat="1" applyFill="1" applyProtection="1"/>
    <xf numFmtId="0" fontId="5" fillId="2" borderId="1" xfId="1" applyBorder="1" applyProtection="1"/>
    <xf numFmtId="2" fontId="5" fillId="2" borderId="1" xfId="1" applyNumberFormat="1" applyBorder="1" applyAlignment="1" applyProtection="1">
      <alignment horizontal="center"/>
    </xf>
    <xf numFmtId="0" fontId="2" fillId="3" borderId="1" xfId="0" applyFont="1" applyFill="1" applyBorder="1" applyProtection="1"/>
    <xf numFmtId="2" fontId="4" fillId="3" borderId="1" xfId="0" applyNumberFormat="1" applyFont="1" applyFill="1" applyBorder="1" applyAlignment="1" applyProtection="1">
      <alignment horizontal="center"/>
    </xf>
    <xf numFmtId="0" fontId="2" fillId="5" borderId="1" xfId="0" applyFont="1" applyFill="1" applyBorder="1" applyProtection="1"/>
    <xf numFmtId="10" fontId="0" fillId="5" borderId="1" xfId="0" applyNumberFormat="1" applyFill="1" applyBorder="1" applyAlignment="1" applyProtection="1">
      <alignment horizontal="center" vertical="center"/>
    </xf>
    <xf numFmtId="0" fontId="3" fillId="6" borderId="0" xfId="0" applyFont="1" applyFill="1" applyProtection="1"/>
    <xf numFmtId="164" fontId="0" fillId="6" borderId="0" xfId="0" applyNumberFormat="1" applyFill="1" applyProtection="1"/>
    <xf numFmtId="0" fontId="0" fillId="7" borderId="0" xfId="0" applyFill="1" applyProtection="1"/>
    <xf numFmtId="2" fontId="0" fillId="7" borderId="0" xfId="0" applyNumberFormat="1" applyFill="1" applyProtection="1"/>
    <xf numFmtId="0" fontId="0" fillId="8" borderId="0" xfId="0" applyFill="1" applyProtection="1"/>
    <xf numFmtId="2" fontId="0" fillId="8" borderId="0" xfId="0" applyNumberFormat="1" applyFill="1" applyProtection="1"/>
    <xf numFmtId="0" fontId="2" fillId="9" borderId="1" xfId="0" applyFont="1" applyFill="1" applyBorder="1" applyAlignment="1" applyProtection="1">
      <alignment horizontal="center" vertical="center" wrapText="1"/>
    </xf>
    <xf numFmtId="2" fontId="0" fillId="9" borderId="1" xfId="0" applyNumberFormat="1" applyFill="1" applyBorder="1" applyAlignment="1" applyProtection="1">
      <alignment horizontal="center"/>
    </xf>
    <xf numFmtId="0" fontId="3" fillId="10" borderId="1" xfId="0" applyFont="1" applyFill="1" applyBorder="1" applyAlignment="1" applyProtection="1">
      <alignment horizontal="center" vertical="center" wrapText="1"/>
    </xf>
    <xf numFmtId="2" fontId="0" fillId="10" borderId="1" xfId="0" applyNumberFormat="1" applyFill="1" applyBorder="1" applyAlignment="1" applyProtection="1">
      <alignment horizontal="center"/>
    </xf>
    <xf numFmtId="0" fontId="3" fillId="11" borderId="1" xfId="0" applyFont="1" applyFill="1" applyBorder="1" applyAlignment="1" applyProtection="1">
      <alignment horizontal="center" vertical="center" wrapText="1"/>
    </xf>
    <xf numFmtId="10" fontId="0" fillId="11" borderId="1" xfId="0" applyNumberFormat="1" applyFill="1" applyBorder="1" applyAlignment="1" applyProtection="1">
      <alignment horizontal="center" vertical="center"/>
    </xf>
    <xf numFmtId="0" fontId="0" fillId="12" borderId="0" xfId="0" applyFill="1" applyAlignment="1" applyProtection="1">
      <alignment horizontal="center" vertical="center" wrapText="1"/>
    </xf>
    <xf numFmtId="2" fontId="0" fillId="12" borderId="0" xfId="0" applyNumberFormat="1" applyFill="1" applyAlignment="1" applyProtection="1">
      <alignment horizontal="center"/>
    </xf>
    <xf numFmtId="0" fontId="3" fillId="4" borderId="0" xfId="0" applyFont="1" applyFill="1" applyAlignment="1" applyProtection="1">
      <alignment horizontal="center" vertical="center" wrapText="1"/>
    </xf>
    <xf numFmtId="164" fontId="0" fillId="4" borderId="0" xfId="0" applyNumberFormat="1" applyFill="1" applyProtection="1"/>
    <xf numFmtId="0" fontId="3" fillId="3" borderId="1" xfId="0" applyFont="1" applyFill="1" applyBorder="1" applyAlignment="1" applyProtection="1">
      <alignment horizontal="center" vertical="center"/>
    </xf>
    <xf numFmtId="165" fontId="0" fillId="3" borderId="1" xfId="0" applyNumberFormat="1" applyFill="1" applyBorder="1" applyAlignment="1" applyProtection="1">
      <alignment horizontal="center" vertical="center"/>
    </xf>
    <xf numFmtId="0" fontId="0" fillId="13" borderId="0" xfId="0" applyFill="1" applyProtection="1"/>
    <xf numFmtId="0" fontId="0" fillId="14" borderId="0" xfId="0" applyFill="1" applyProtection="1"/>
    <xf numFmtId="0" fontId="6" fillId="14" borderId="0" xfId="0" applyFont="1" applyFill="1" applyProtection="1"/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Copii n</a:t>
            </a:r>
            <a:r>
              <a:rPr lang="ro-RO"/>
              <a:t>ăscuț</a:t>
            </a:r>
            <a:r>
              <a:rPr lang="en-US"/>
              <a:t>i</a:t>
            </a:r>
            <a:r>
              <a:rPr lang="ro-RO"/>
              <a:t> pe raioanele Briceni, </a:t>
            </a:r>
            <a:r>
              <a:rPr lang="en-US"/>
              <a:t>Ocnita,Telenesti</a:t>
            </a:r>
            <a:endParaRPr lang="ru-RU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8823217374325913E-2"/>
          <c:y val="0.13236973590292647"/>
          <c:w val="0.88628509569944292"/>
          <c:h val="0.71351425022621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'Sarcina 1'!$A$4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shade val="65000"/>
                    <a:shade val="51000"/>
                    <a:satMod val="130000"/>
                  </a:schemeClr>
                </a:gs>
                <a:gs pos="80000">
                  <a:schemeClr val="accent6">
                    <a:shade val="65000"/>
                    <a:shade val="93000"/>
                    <a:satMod val="130000"/>
                  </a:schemeClr>
                </a:gs>
                <a:gs pos="100000">
                  <a:schemeClr val="accent6">
                    <a:shade val="65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'Sarcina 1'!$B$3:$Q$3</c15:sqref>
                  </c15:fullRef>
                </c:ext>
              </c:extLst>
              <c:f>'Sarcina 1'!$C$3:$Q$3</c:f>
              <c:strCach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'Sarcina 1'!$B$4:$Q$4</c15:sqref>
                  </c15:fullRef>
                </c:ext>
              </c:extLst>
              <c:f>'Sarcina 1'!$C$4:$Q$4</c:f>
              <c:numCache>
                <c:formatCode>0</c:formatCode>
                <c:ptCount val="15"/>
                <c:pt idx="0">
                  <c:v>751</c:v>
                </c:pt>
                <c:pt idx="1">
                  <c:v>753</c:v>
                </c:pt>
                <c:pt idx="2">
                  <c:v>766</c:v>
                </c:pt>
                <c:pt idx="3">
                  <c:v>752</c:v>
                </c:pt>
                <c:pt idx="4">
                  <c:v>768</c:v>
                </c:pt>
                <c:pt idx="5">
                  <c:v>765</c:v>
                </c:pt>
                <c:pt idx="6">
                  <c:v>799</c:v>
                </c:pt>
                <c:pt idx="7">
                  <c:v>712</c:v>
                </c:pt>
                <c:pt idx="8">
                  <c:v>735</c:v>
                </c:pt>
                <c:pt idx="9">
                  <c:v>667</c:v>
                </c:pt>
                <c:pt idx="10">
                  <c:v>673</c:v>
                </c:pt>
                <c:pt idx="11">
                  <c:v>716</c:v>
                </c:pt>
                <c:pt idx="12">
                  <c:v>688</c:v>
                </c:pt>
                <c:pt idx="13">
                  <c:v>626</c:v>
                </c:pt>
                <c:pt idx="14">
                  <c:v>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3-4372-BD72-4C3A30BCB8E4}"/>
            </c:ext>
          </c:extLst>
        </c:ser>
        <c:ser>
          <c:idx val="1"/>
          <c:order val="1"/>
          <c:tx>
            <c:strRef>
              <c:f>'Sarcina 1'!$A$5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'Sarcina 1'!$B$3:$Q$3</c15:sqref>
                  </c15:fullRef>
                </c:ext>
              </c:extLst>
              <c:f>'Sarcina 1'!$C$3:$Q$3</c:f>
              <c:strCach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'Sarcina 1'!$B$5:$Q$5</c15:sqref>
                  </c15:fullRef>
                </c:ext>
              </c:extLst>
              <c:f>'Sarcina 1'!$C$5:$Q$5</c:f>
              <c:numCache>
                <c:formatCode>0</c:formatCode>
                <c:ptCount val="15"/>
                <c:pt idx="0">
                  <c:v>500</c:v>
                </c:pt>
                <c:pt idx="1">
                  <c:v>477</c:v>
                </c:pt>
                <c:pt idx="2">
                  <c:v>445</c:v>
                </c:pt>
                <c:pt idx="3">
                  <c:v>488</c:v>
                </c:pt>
                <c:pt idx="4">
                  <c:v>538</c:v>
                </c:pt>
                <c:pt idx="5">
                  <c:v>529</c:v>
                </c:pt>
                <c:pt idx="6">
                  <c:v>507</c:v>
                </c:pt>
                <c:pt idx="7">
                  <c:v>477</c:v>
                </c:pt>
                <c:pt idx="8">
                  <c:v>509</c:v>
                </c:pt>
                <c:pt idx="9">
                  <c:v>466</c:v>
                </c:pt>
                <c:pt idx="10">
                  <c:v>449</c:v>
                </c:pt>
                <c:pt idx="11">
                  <c:v>480</c:v>
                </c:pt>
                <c:pt idx="12">
                  <c:v>438</c:v>
                </c:pt>
                <c:pt idx="13">
                  <c:v>426</c:v>
                </c:pt>
                <c:pt idx="14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D3-4372-BD72-4C3A30BCB8E4}"/>
            </c:ext>
          </c:extLst>
        </c:ser>
        <c:ser>
          <c:idx val="2"/>
          <c:order val="2"/>
          <c:tx>
            <c:strRef>
              <c:f>'Sarcina 1'!$A$6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tint val="65000"/>
                    <a:shade val="51000"/>
                    <a:satMod val="130000"/>
                  </a:schemeClr>
                </a:gs>
                <a:gs pos="80000">
                  <a:schemeClr val="accent6">
                    <a:tint val="65000"/>
                    <a:shade val="93000"/>
                    <a:satMod val="130000"/>
                  </a:schemeClr>
                </a:gs>
                <a:gs pos="100000">
                  <a:schemeClr val="accent6">
                    <a:tint val="65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'Sarcina 1'!$B$3:$Q$3</c15:sqref>
                  </c15:fullRef>
                </c:ext>
              </c:extLst>
              <c:f>'Sarcina 1'!$C$3:$Q$3</c:f>
              <c:strCach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'Sarcina 1'!$B$6:$Q$6</c15:sqref>
                  </c15:fullRef>
                </c:ext>
              </c:extLst>
              <c:f>'Sarcina 1'!$C$6:$Q$6</c:f>
              <c:numCache>
                <c:formatCode>0</c:formatCode>
                <c:ptCount val="15"/>
                <c:pt idx="0">
                  <c:v>874</c:v>
                </c:pt>
                <c:pt idx="1">
                  <c:v>872</c:v>
                </c:pt>
                <c:pt idx="2">
                  <c:v>866</c:v>
                </c:pt>
                <c:pt idx="3">
                  <c:v>866</c:v>
                </c:pt>
                <c:pt idx="4">
                  <c:v>873</c:v>
                </c:pt>
                <c:pt idx="5">
                  <c:v>927</c:v>
                </c:pt>
                <c:pt idx="6">
                  <c:v>858</c:v>
                </c:pt>
                <c:pt idx="7">
                  <c:v>862</c:v>
                </c:pt>
                <c:pt idx="8">
                  <c:v>838</c:v>
                </c:pt>
                <c:pt idx="9">
                  <c:v>835</c:v>
                </c:pt>
                <c:pt idx="10">
                  <c:v>904</c:v>
                </c:pt>
                <c:pt idx="11">
                  <c:v>881</c:v>
                </c:pt>
                <c:pt idx="12">
                  <c:v>835</c:v>
                </c:pt>
                <c:pt idx="13">
                  <c:v>807</c:v>
                </c:pt>
                <c:pt idx="14">
                  <c:v>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D3-4372-BD72-4C3A30BCB8E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23816448"/>
        <c:axId val="623811872"/>
      </c:barChart>
      <c:catAx>
        <c:axId val="62381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Ani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3811872"/>
        <c:crosses val="autoZero"/>
        <c:auto val="1"/>
        <c:lblAlgn val="ctr"/>
        <c:lblOffset val="100"/>
        <c:noMultiLvlLbl val="0"/>
      </c:catAx>
      <c:valAx>
        <c:axId val="6238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Copii născuți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381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084862177038"/>
          <c:y val="0.94212922458766724"/>
          <c:w val="5.9174679114477782E-2"/>
          <c:h val="5.78707754123327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frecvența pe 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79300176"/>
        <c:axId val="7793018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'Sarcina 1'!$B$4</c15:sqref>
                        </c15:formulaRef>
                      </c:ext>
                    </c:extLst>
                    <c:strCache>
                      <c:ptCount val="1"/>
                      <c:pt idx="0">
                        <c:v>Briceni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tint val="50000"/>
                          <a:shade val="51000"/>
                          <a:satMod val="130000"/>
                        </a:schemeClr>
                      </a:gs>
                      <a:gs pos="80000">
                        <a:schemeClr val="accent3">
                          <a:tint val="50000"/>
                          <a:shade val="93000"/>
                          <a:satMod val="130000"/>
                        </a:schemeClr>
                      </a:gs>
                      <a:gs pos="100000">
                        <a:schemeClr val="accent3">
                          <a:tint val="50000"/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'Sarcina 1'!$C$3:$Q$3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2004</c:v>
                      </c:pt>
                      <c:pt idx="1">
                        <c:v>2005</c:v>
                      </c:pt>
                      <c:pt idx="2">
                        <c:v>2006</c:v>
                      </c:pt>
                      <c:pt idx="3">
                        <c:v>2007</c:v>
                      </c:pt>
                      <c:pt idx="4">
                        <c:v>2008</c:v>
                      </c:pt>
                      <c:pt idx="5">
                        <c:v>2009</c:v>
                      </c:pt>
                      <c:pt idx="6">
                        <c:v>2010</c:v>
                      </c:pt>
                      <c:pt idx="7">
                        <c:v>2011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2014</c:v>
                      </c:pt>
                      <c:pt idx="11">
                        <c:v>2015</c:v>
                      </c:pt>
                      <c:pt idx="12">
                        <c:v>2016</c:v>
                      </c:pt>
                      <c:pt idx="13">
                        <c:v>2017</c:v>
                      </c:pt>
                      <c:pt idx="14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'Sarcina 1'!$C$4:$Q$4</c15:sqref>
                        </c15:formulaRef>
                      </c:ext>
                    </c:extLst>
                    <c:numCache>
                      <c:formatCode>0</c:formatCode>
                      <c:ptCount val="15"/>
                      <c:pt idx="0">
                        <c:v>751</c:v>
                      </c:pt>
                      <c:pt idx="1">
                        <c:v>753</c:v>
                      </c:pt>
                      <c:pt idx="2">
                        <c:v>766</c:v>
                      </c:pt>
                      <c:pt idx="3">
                        <c:v>752</c:v>
                      </c:pt>
                      <c:pt idx="4">
                        <c:v>768</c:v>
                      </c:pt>
                      <c:pt idx="5">
                        <c:v>765</c:v>
                      </c:pt>
                      <c:pt idx="6">
                        <c:v>799</c:v>
                      </c:pt>
                      <c:pt idx="7">
                        <c:v>712</c:v>
                      </c:pt>
                      <c:pt idx="8">
                        <c:v>735</c:v>
                      </c:pt>
                      <c:pt idx="9">
                        <c:v>667</c:v>
                      </c:pt>
                      <c:pt idx="10">
                        <c:v>673</c:v>
                      </c:pt>
                      <c:pt idx="11">
                        <c:v>716</c:v>
                      </c:pt>
                      <c:pt idx="12">
                        <c:v>688</c:v>
                      </c:pt>
                      <c:pt idx="13">
                        <c:v>626</c:v>
                      </c:pt>
                      <c:pt idx="14">
                        <c:v>593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AC9-40EF-B55E-E6FE37B3175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'Sarcina 1'!$B$5</c15:sqref>
                        </c15:formulaRef>
                      </c:ext>
                    </c:extLst>
                    <c:strCache>
                      <c:ptCount val="1"/>
                      <c:pt idx="0">
                        <c:v>Ocnita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tint val="70000"/>
                          <a:shade val="51000"/>
                          <a:satMod val="130000"/>
                        </a:schemeClr>
                      </a:gs>
                      <a:gs pos="80000">
                        <a:schemeClr val="accent3">
                          <a:tint val="70000"/>
                          <a:shade val="93000"/>
                          <a:satMod val="130000"/>
                        </a:schemeClr>
                      </a:gs>
                      <a:gs pos="100000">
                        <a:schemeClr val="accent3">
                          <a:tint val="70000"/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'Sarcina 1'!$C$3:$Q$3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2004</c:v>
                      </c:pt>
                      <c:pt idx="1">
                        <c:v>2005</c:v>
                      </c:pt>
                      <c:pt idx="2">
                        <c:v>2006</c:v>
                      </c:pt>
                      <c:pt idx="3">
                        <c:v>2007</c:v>
                      </c:pt>
                      <c:pt idx="4">
                        <c:v>2008</c:v>
                      </c:pt>
                      <c:pt idx="5">
                        <c:v>2009</c:v>
                      </c:pt>
                      <c:pt idx="6">
                        <c:v>2010</c:v>
                      </c:pt>
                      <c:pt idx="7">
                        <c:v>2011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2014</c:v>
                      </c:pt>
                      <c:pt idx="11">
                        <c:v>2015</c:v>
                      </c:pt>
                      <c:pt idx="12">
                        <c:v>2016</c:v>
                      </c:pt>
                      <c:pt idx="13">
                        <c:v>2017</c:v>
                      </c:pt>
                      <c:pt idx="14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'Sarcina 1'!$C$5:$Q$5</c15:sqref>
                        </c15:formulaRef>
                      </c:ext>
                    </c:extLst>
                    <c:numCache>
                      <c:formatCode>0</c:formatCode>
                      <c:ptCount val="15"/>
                      <c:pt idx="0">
                        <c:v>500</c:v>
                      </c:pt>
                      <c:pt idx="1">
                        <c:v>477</c:v>
                      </c:pt>
                      <c:pt idx="2">
                        <c:v>445</c:v>
                      </c:pt>
                      <c:pt idx="3">
                        <c:v>488</c:v>
                      </c:pt>
                      <c:pt idx="4">
                        <c:v>538</c:v>
                      </c:pt>
                      <c:pt idx="5">
                        <c:v>529</c:v>
                      </c:pt>
                      <c:pt idx="6">
                        <c:v>507</c:v>
                      </c:pt>
                      <c:pt idx="7">
                        <c:v>477</c:v>
                      </c:pt>
                      <c:pt idx="8">
                        <c:v>509</c:v>
                      </c:pt>
                      <c:pt idx="9">
                        <c:v>466</c:v>
                      </c:pt>
                      <c:pt idx="10">
                        <c:v>449</c:v>
                      </c:pt>
                      <c:pt idx="11">
                        <c:v>480</c:v>
                      </c:pt>
                      <c:pt idx="12">
                        <c:v>438</c:v>
                      </c:pt>
                      <c:pt idx="13">
                        <c:v>426</c:v>
                      </c:pt>
                      <c:pt idx="14">
                        <c:v>395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AC9-40EF-B55E-E6FE37B3175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'Sarcina 1'!$B$6</c15:sqref>
                        </c15:formulaRef>
                      </c:ext>
                    </c:extLst>
                    <c:strCache>
                      <c:ptCount val="1"/>
                      <c:pt idx="0">
                        <c:v>Telenesti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tint val="90000"/>
                          <a:shade val="51000"/>
                          <a:satMod val="130000"/>
                        </a:schemeClr>
                      </a:gs>
                      <a:gs pos="80000">
                        <a:schemeClr val="accent3">
                          <a:tint val="90000"/>
                          <a:shade val="93000"/>
                          <a:satMod val="130000"/>
                        </a:schemeClr>
                      </a:gs>
                      <a:gs pos="100000">
                        <a:schemeClr val="accent3">
                          <a:tint val="90000"/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'Sarcina 1'!$C$3:$Q$3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2004</c:v>
                      </c:pt>
                      <c:pt idx="1">
                        <c:v>2005</c:v>
                      </c:pt>
                      <c:pt idx="2">
                        <c:v>2006</c:v>
                      </c:pt>
                      <c:pt idx="3">
                        <c:v>2007</c:v>
                      </c:pt>
                      <c:pt idx="4">
                        <c:v>2008</c:v>
                      </c:pt>
                      <c:pt idx="5">
                        <c:v>2009</c:v>
                      </c:pt>
                      <c:pt idx="6">
                        <c:v>2010</c:v>
                      </c:pt>
                      <c:pt idx="7">
                        <c:v>2011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2014</c:v>
                      </c:pt>
                      <c:pt idx="11">
                        <c:v>2015</c:v>
                      </c:pt>
                      <c:pt idx="12">
                        <c:v>2016</c:v>
                      </c:pt>
                      <c:pt idx="13">
                        <c:v>2017</c:v>
                      </c:pt>
                      <c:pt idx="14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'Sarcina 1'!$C$6:$Q$6</c15:sqref>
                        </c15:formulaRef>
                      </c:ext>
                    </c:extLst>
                    <c:numCache>
                      <c:formatCode>0</c:formatCode>
                      <c:ptCount val="15"/>
                      <c:pt idx="0">
                        <c:v>874</c:v>
                      </c:pt>
                      <c:pt idx="1">
                        <c:v>872</c:v>
                      </c:pt>
                      <c:pt idx="2">
                        <c:v>866</c:v>
                      </c:pt>
                      <c:pt idx="3">
                        <c:v>866</c:v>
                      </c:pt>
                      <c:pt idx="4">
                        <c:v>873</c:v>
                      </c:pt>
                      <c:pt idx="5">
                        <c:v>927</c:v>
                      </c:pt>
                      <c:pt idx="6">
                        <c:v>858</c:v>
                      </c:pt>
                      <c:pt idx="7">
                        <c:v>862</c:v>
                      </c:pt>
                      <c:pt idx="8">
                        <c:v>838</c:v>
                      </c:pt>
                      <c:pt idx="9">
                        <c:v>835</c:v>
                      </c:pt>
                      <c:pt idx="10">
                        <c:v>904</c:v>
                      </c:pt>
                      <c:pt idx="11">
                        <c:v>881</c:v>
                      </c:pt>
                      <c:pt idx="12">
                        <c:v>835</c:v>
                      </c:pt>
                      <c:pt idx="13">
                        <c:v>807</c:v>
                      </c:pt>
                      <c:pt idx="14">
                        <c:v>727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AC9-40EF-B55E-E6FE37B3175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'Sarcina 1'!$B$9</c:f>
              <c:strCache>
                <c:ptCount val="1"/>
                <c:pt idx="0">
                  <c:v>Frecvența pe an</c:v>
                </c:pt>
              </c:strCache>
            </c:strRef>
          </c:tx>
          <c:spPr>
            <a:ln w="34925" cap="rnd">
              <a:solidFill>
                <a:schemeClr val="accent3">
                  <a:shade val="5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'Sarcina 1'!$C$3:$Q$3</c:f>
              <c:numCache>
                <c:formatCode>General</c:formatCod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numCache>
            </c:numRef>
          </c:cat>
          <c:val>
            <c:numRef>
              <c:f>'Sarcina 1'!$C$9:$Q$9</c:f>
              <c:numCache>
                <c:formatCode>0.00%</c:formatCode>
                <c:ptCount val="15"/>
                <c:pt idx="0">
                  <c:v>6.9188942792954122E-2</c:v>
                </c:pt>
                <c:pt idx="1">
                  <c:v>6.8440074235665685E-2</c:v>
                </c:pt>
                <c:pt idx="2">
                  <c:v>6.7626086673395633E-2</c:v>
                </c:pt>
                <c:pt idx="3">
                  <c:v>6.8570312245628887E-2</c:v>
                </c:pt>
                <c:pt idx="4">
                  <c:v>7.0947155927457428E-2</c:v>
                </c:pt>
                <c:pt idx="5">
                  <c:v>7.2314655032071115E-2</c:v>
                </c:pt>
                <c:pt idx="6">
                  <c:v>7.0458763390095394E-2</c:v>
                </c:pt>
                <c:pt idx="7">
                  <c:v>6.677953960863478E-2</c:v>
                </c:pt>
                <c:pt idx="8">
                  <c:v>6.7788884185849635E-2</c:v>
                </c:pt>
                <c:pt idx="9">
                  <c:v>6.4077100901898221E-2</c:v>
                </c:pt>
                <c:pt idx="10">
                  <c:v>6.5965552046364728E-2</c:v>
                </c:pt>
                <c:pt idx="11">
                  <c:v>6.7626086673395633E-2</c:v>
                </c:pt>
                <c:pt idx="12">
                  <c:v>6.3849184384462604E-2</c:v>
                </c:pt>
                <c:pt idx="13">
                  <c:v>6.0528115130400809E-2</c:v>
                </c:pt>
                <c:pt idx="14">
                  <c:v>5.5839546771725326E-2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C9-40EF-B55E-E6FE37B317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9300176"/>
        <c:axId val="77930184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'Sarcina 1'!$B$7</c15:sqref>
                        </c15:formulaRef>
                      </c:ext>
                    </c:extLst>
                    <c:strCache>
                      <c:ptCount val="1"/>
                      <c:pt idx="0">
                        <c:v>Media pe an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shade val="90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'Sarcina 1'!$C$3:$Q$3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2004</c:v>
                      </c:pt>
                      <c:pt idx="1">
                        <c:v>2005</c:v>
                      </c:pt>
                      <c:pt idx="2">
                        <c:v>2006</c:v>
                      </c:pt>
                      <c:pt idx="3">
                        <c:v>2007</c:v>
                      </c:pt>
                      <c:pt idx="4">
                        <c:v>2008</c:v>
                      </c:pt>
                      <c:pt idx="5">
                        <c:v>2009</c:v>
                      </c:pt>
                      <c:pt idx="6">
                        <c:v>2010</c:v>
                      </c:pt>
                      <c:pt idx="7">
                        <c:v>2011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2014</c:v>
                      </c:pt>
                      <c:pt idx="11">
                        <c:v>2015</c:v>
                      </c:pt>
                      <c:pt idx="12">
                        <c:v>2016</c:v>
                      </c:pt>
                      <c:pt idx="13">
                        <c:v>2017</c:v>
                      </c:pt>
                      <c:pt idx="14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'Sarcina 1'!$C$7:$Q$7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708.33333333333337</c:v>
                      </c:pt>
                      <c:pt idx="1">
                        <c:v>700.66666666666663</c:v>
                      </c:pt>
                      <c:pt idx="2">
                        <c:v>692.33333333333337</c:v>
                      </c:pt>
                      <c:pt idx="3">
                        <c:v>702</c:v>
                      </c:pt>
                      <c:pt idx="4">
                        <c:v>726.33333333333337</c:v>
                      </c:pt>
                      <c:pt idx="5">
                        <c:v>740.33333333333337</c:v>
                      </c:pt>
                      <c:pt idx="6">
                        <c:v>721.33333333333337</c:v>
                      </c:pt>
                      <c:pt idx="7">
                        <c:v>683.66666666666663</c:v>
                      </c:pt>
                      <c:pt idx="8">
                        <c:v>694</c:v>
                      </c:pt>
                      <c:pt idx="9">
                        <c:v>656</c:v>
                      </c:pt>
                      <c:pt idx="10">
                        <c:v>675.33333333333337</c:v>
                      </c:pt>
                      <c:pt idx="11">
                        <c:v>692.33333333333337</c:v>
                      </c:pt>
                      <c:pt idx="12">
                        <c:v>653.66666666666663</c:v>
                      </c:pt>
                      <c:pt idx="13">
                        <c:v>619.66666666666663</c:v>
                      </c:pt>
                      <c:pt idx="14">
                        <c:v>571.66666666666663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AC9-40EF-B55E-E6FE37B317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'Sarcina 1'!$B$8</c15:sqref>
                        </c15:formulaRef>
                      </c:ext>
                    </c:extLst>
                    <c:strCache>
                      <c:ptCount val="1"/>
                      <c:pt idx="0">
                        <c:v>Dispersia pe an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shade val="70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'Sarcina 1'!$C$3:$Q$3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2004</c:v>
                      </c:pt>
                      <c:pt idx="1">
                        <c:v>2005</c:v>
                      </c:pt>
                      <c:pt idx="2">
                        <c:v>2006</c:v>
                      </c:pt>
                      <c:pt idx="3">
                        <c:v>2007</c:v>
                      </c:pt>
                      <c:pt idx="4">
                        <c:v>2008</c:v>
                      </c:pt>
                      <c:pt idx="5">
                        <c:v>2009</c:v>
                      </c:pt>
                      <c:pt idx="6">
                        <c:v>2010</c:v>
                      </c:pt>
                      <c:pt idx="7">
                        <c:v>2011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2014</c:v>
                      </c:pt>
                      <c:pt idx="11">
                        <c:v>2015</c:v>
                      </c:pt>
                      <c:pt idx="12">
                        <c:v>2016</c:v>
                      </c:pt>
                      <c:pt idx="13">
                        <c:v>2017</c:v>
                      </c:pt>
                      <c:pt idx="14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'Sarcina 1'!$C$8:$Q$8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133796.29629629626</c:v>
                      </c:pt>
                      <c:pt idx="1">
                        <c:v>130915.67407407409</c:v>
                      </c:pt>
                      <c:pt idx="2">
                        <c:v>127820.11851851849</c:v>
                      </c:pt>
                      <c:pt idx="3">
                        <c:v>131414.39999999999</c:v>
                      </c:pt>
                      <c:pt idx="4">
                        <c:v>140682.69629629626</c:v>
                      </c:pt>
                      <c:pt idx="5">
                        <c:v>146158.25185185182</c:v>
                      </c:pt>
                      <c:pt idx="6">
                        <c:v>138752.47407407404</c:v>
                      </c:pt>
                      <c:pt idx="7">
                        <c:v>124640.02962962966</c:v>
                      </c:pt>
                      <c:pt idx="8">
                        <c:v>128436.26666666666</c:v>
                      </c:pt>
                      <c:pt idx="9">
                        <c:v>114756.26666666666</c:v>
                      </c:pt>
                      <c:pt idx="10">
                        <c:v>121620.0296296296</c:v>
                      </c:pt>
                      <c:pt idx="11">
                        <c:v>127820.11851851849</c:v>
                      </c:pt>
                      <c:pt idx="12">
                        <c:v>113941.36296296299</c:v>
                      </c:pt>
                      <c:pt idx="13">
                        <c:v>102396.4740740741</c:v>
                      </c:pt>
                      <c:pt idx="14">
                        <c:v>87147.407407407431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AC9-40EF-B55E-E6FE37B31759}"/>
                  </c:ext>
                </c:extLst>
              </c15:ser>
            </c15:filteredLineSeries>
          </c:ext>
        </c:extLst>
      </c:lineChart>
      <c:catAx>
        <c:axId val="77930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anii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301840"/>
        <c:crossesAt val="0"/>
        <c:auto val="1"/>
        <c:lblAlgn val="ctr"/>
        <c:lblOffset val="100"/>
        <c:noMultiLvlLbl val="0"/>
      </c:catAx>
      <c:valAx>
        <c:axId val="7793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frecventa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30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o-MD"/>
              <a:t>Histograma</a:t>
            </a:r>
            <a:endParaRPr lang="en-US"/>
          </a:p>
        </c:rich>
      </c:tx>
      <c:layout>
        <c:manualLayout>
          <c:xMode val="edge"/>
          <c:yMode val="edge"/>
          <c:x val="0.3808263342082239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'Sarcina 1'!$C$65</c:f>
              <c:strCache>
                <c:ptCount val="1"/>
                <c:pt idx="0">
                  <c:v>Frecvența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'Sarcina 1'!$B$66:$B$75</c:f>
              <c:strCache>
                <c:ptCount val="10"/>
                <c:pt idx="0">
                  <c:v>150-155</c:v>
                </c:pt>
                <c:pt idx="1">
                  <c:v>155-160</c:v>
                </c:pt>
                <c:pt idx="2">
                  <c:v>160-165</c:v>
                </c:pt>
                <c:pt idx="3">
                  <c:v>165-170</c:v>
                </c:pt>
                <c:pt idx="4">
                  <c:v>170-175</c:v>
                </c:pt>
                <c:pt idx="5">
                  <c:v>175-180</c:v>
                </c:pt>
                <c:pt idx="6">
                  <c:v>180-185</c:v>
                </c:pt>
                <c:pt idx="7">
                  <c:v>185-190</c:v>
                </c:pt>
                <c:pt idx="8">
                  <c:v>190-195</c:v>
                </c:pt>
                <c:pt idx="9">
                  <c:v>195-200</c:v>
                </c:pt>
              </c:strCache>
            </c:strRef>
          </c:cat>
          <c:val>
            <c:numRef>
              <c:f>'Sarcina 1'!$C$66:$C$75</c:f>
              <c:numCache>
                <c:formatCode>0.00000</c:formatCode>
                <c:ptCount val="10"/>
                <c:pt idx="0">
                  <c:v>3.5E-4</c:v>
                </c:pt>
                <c:pt idx="1">
                  <c:v>5.28E-3</c:v>
                </c:pt>
                <c:pt idx="2">
                  <c:v>3.9699999999999999E-2</c:v>
                </c:pt>
                <c:pt idx="3">
                  <c:v>0.15217</c:v>
                </c:pt>
                <c:pt idx="4">
                  <c:v>0.29873</c:v>
                </c:pt>
                <c:pt idx="5">
                  <c:v>0.30096000000000001</c:v>
                </c:pt>
                <c:pt idx="6">
                  <c:v>0.15559000000000001</c:v>
                </c:pt>
                <c:pt idx="7">
                  <c:v>4.1200000000000001E-2</c:v>
                </c:pt>
                <c:pt idx="8">
                  <c:v>5.7099999999999998E-3</c:v>
                </c:pt>
                <c:pt idx="9">
                  <c:v>3.8000000000000002E-4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E-4D73-83F5-4F2971887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2171935"/>
        <c:axId val="1122170687"/>
        <c:axId val="0"/>
      </c:bar3DChart>
      <c:catAx>
        <c:axId val="11221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2170687"/>
        <c:crosses val="autoZero"/>
        <c:auto val="1"/>
        <c:lblAlgn val="ctr"/>
        <c:lblOffset val="100"/>
        <c:noMultiLvlLbl val="0"/>
      </c:catAx>
      <c:valAx>
        <c:axId val="11221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217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MD"/>
              <a:t>poligonul frecventelor</a:t>
            </a:r>
            <a:endParaRPr lang="ru-RU"/>
          </a:p>
        </c:rich>
      </c:tx>
      <c:layout>
        <c:manualLayout>
          <c:xMode val="edge"/>
          <c:yMode val="edge"/>
          <c:x val="0.1980763342082239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270538057742783"/>
          <c:y val="2.5428331875182269E-2"/>
          <c:w val="0.84596062992125987"/>
          <c:h val="0.67297827354913964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'Sarcina 1'!$B$66:$B$75</c:f>
              <c:strCache>
                <c:ptCount val="10"/>
                <c:pt idx="0">
                  <c:v>150-155</c:v>
                </c:pt>
                <c:pt idx="1">
                  <c:v>155-160</c:v>
                </c:pt>
                <c:pt idx="2">
                  <c:v>160-165</c:v>
                </c:pt>
                <c:pt idx="3">
                  <c:v>165-170</c:v>
                </c:pt>
                <c:pt idx="4">
                  <c:v>170-175</c:v>
                </c:pt>
                <c:pt idx="5">
                  <c:v>175-180</c:v>
                </c:pt>
                <c:pt idx="6">
                  <c:v>180-185</c:v>
                </c:pt>
                <c:pt idx="7">
                  <c:v>185-190</c:v>
                </c:pt>
                <c:pt idx="8">
                  <c:v>190-195</c:v>
                </c:pt>
                <c:pt idx="9">
                  <c:v>195-200</c:v>
                </c:pt>
              </c:strCache>
            </c:strRef>
          </c:cat>
          <c:val>
            <c:numRef>
              <c:f>'Sarcina 1'!$C$66:$C$75</c:f>
              <c:numCache>
                <c:formatCode>0.00000</c:formatCode>
                <c:ptCount val="10"/>
                <c:pt idx="0">
                  <c:v>3.5E-4</c:v>
                </c:pt>
                <c:pt idx="1">
                  <c:v>5.28E-3</c:v>
                </c:pt>
                <c:pt idx="2">
                  <c:v>3.9699999999999999E-2</c:v>
                </c:pt>
                <c:pt idx="3">
                  <c:v>0.15217</c:v>
                </c:pt>
                <c:pt idx="4">
                  <c:v>0.29873</c:v>
                </c:pt>
                <c:pt idx="5">
                  <c:v>0.30096000000000001</c:v>
                </c:pt>
                <c:pt idx="6">
                  <c:v>0.15559000000000001</c:v>
                </c:pt>
                <c:pt idx="7">
                  <c:v>4.1200000000000001E-2</c:v>
                </c:pt>
                <c:pt idx="8">
                  <c:v>5.7099999999999998E-3</c:v>
                </c:pt>
                <c:pt idx="9">
                  <c:v>3.8000000000000002E-4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5-4C49-9E20-188391500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046559"/>
        <c:axId val="1231042815"/>
      </c:lineChart>
      <c:catAx>
        <c:axId val="123104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1042815"/>
        <c:crosses val="autoZero"/>
        <c:auto val="1"/>
        <c:lblAlgn val="ctr"/>
        <c:lblOffset val="100"/>
        <c:noMultiLvlLbl val="0"/>
      </c:catAx>
      <c:valAx>
        <c:axId val="1231042815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10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18</xdr:row>
      <xdr:rowOff>68580</xdr:rowOff>
    </xdr:from>
    <xdr:to>
      <xdr:col>16</xdr:col>
      <xdr:colOff>243840</xdr:colOff>
      <xdr:row>37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333375</xdr:colOff>
      <xdr:row>42</xdr:row>
      <xdr:rowOff>114300</xdr:rowOff>
    </xdr:from>
    <xdr:to>
      <xdr:col>15</xdr:col>
      <xdr:colOff>668655</xdr:colOff>
      <xdr:row>59</xdr:row>
      <xdr:rowOff>38100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64</xdr:row>
      <xdr:rowOff>9525</xdr:rowOff>
    </xdr:from>
    <xdr:to>
      <xdr:col>10</xdr:col>
      <xdr:colOff>523875</xdr:colOff>
      <xdr:row>78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63</xdr:row>
      <xdr:rowOff>180975</xdr:rowOff>
    </xdr:from>
    <xdr:to>
      <xdr:col>17</xdr:col>
      <xdr:colOff>514350</xdr:colOff>
      <xdr:row>78</xdr:row>
      <xdr:rowOff>66675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topLeftCell="A46" zoomScale="90" zoomScaleNormal="90" workbookViewId="0">
      <selection activeCell="L64" sqref="L64"/>
    </sheetView>
  </sheetViews>
  <sheetFormatPr defaultRowHeight="15" x14ac:dyDescent="0.25"/>
  <cols>
    <col min="2" max="2" width="27.28515625" customWidth="1"/>
    <col min="3" max="17" width="10.140625" customWidth="1"/>
    <col min="18" max="20" width="12.42578125" customWidth="1"/>
    <col min="22" max="22" width="10.7109375" customWidth="1"/>
    <col min="23" max="23" width="12.28515625" customWidth="1"/>
  </cols>
  <sheetData>
    <row r="1" spans="1:23" ht="18.75" x14ac:dyDescent="0.3">
      <c r="B1" s="1" t="s">
        <v>0</v>
      </c>
    </row>
    <row r="3" spans="1:23" ht="35.450000000000003" customHeight="1" x14ac:dyDescent="0.25">
      <c r="A3" s="2"/>
      <c r="B3" s="11" t="s">
        <v>8</v>
      </c>
      <c r="C3" s="8">
        <v>2004</v>
      </c>
      <c r="D3" s="8">
        <v>2005</v>
      </c>
      <c r="E3" s="8">
        <v>2006</v>
      </c>
      <c r="F3" s="8">
        <v>2007</v>
      </c>
      <c r="G3" s="8">
        <v>2008</v>
      </c>
      <c r="H3" s="8">
        <v>2009</v>
      </c>
      <c r="I3" s="8">
        <v>2010</v>
      </c>
      <c r="J3" s="8">
        <v>2011</v>
      </c>
      <c r="K3" s="8">
        <v>2012</v>
      </c>
      <c r="L3" s="8">
        <v>2013</v>
      </c>
      <c r="M3" s="8">
        <v>2014</v>
      </c>
      <c r="N3" s="8">
        <v>2015</v>
      </c>
      <c r="O3" s="8">
        <v>2016</v>
      </c>
      <c r="P3" s="8">
        <v>2017</v>
      </c>
      <c r="Q3" s="8">
        <v>2018</v>
      </c>
      <c r="R3" s="30" t="s">
        <v>5</v>
      </c>
      <c r="S3" s="32" t="s">
        <v>6</v>
      </c>
      <c r="T3" s="34" t="s">
        <v>11</v>
      </c>
      <c r="U3" s="4"/>
      <c r="V3" s="36" t="s">
        <v>13</v>
      </c>
      <c r="W3" s="38" t="s">
        <v>7</v>
      </c>
    </row>
    <row r="4" spans="1:23" x14ac:dyDescent="0.25">
      <c r="A4" s="45"/>
      <c r="B4" s="3" t="s">
        <v>1</v>
      </c>
      <c r="C4" s="5">
        <v>751</v>
      </c>
      <c r="D4" s="5">
        <v>753</v>
      </c>
      <c r="E4" s="5">
        <v>766</v>
      </c>
      <c r="F4" s="5">
        <v>752</v>
      </c>
      <c r="G4" s="5">
        <v>768</v>
      </c>
      <c r="H4" s="5">
        <v>765</v>
      </c>
      <c r="I4" s="5">
        <v>799</v>
      </c>
      <c r="J4" s="5">
        <v>712</v>
      </c>
      <c r="K4" s="5">
        <v>735</v>
      </c>
      <c r="L4" s="5">
        <v>667</v>
      </c>
      <c r="M4" s="5">
        <v>673</v>
      </c>
      <c r="N4" s="5">
        <v>716</v>
      </c>
      <c r="O4" s="5">
        <v>688</v>
      </c>
      <c r="P4" s="5">
        <v>626</v>
      </c>
      <c r="Q4" s="5">
        <v>593</v>
      </c>
      <c r="R4" s="31">
        <f>AVERAGE(C4:Q4)</f>
        <v>717.6</v>
      </c>
      <c r="S4" s="33">
        <f>SUM(C13:Q13)*W4</f>
        <v>15661.866666666665</v>
      </c>
      <c r="T4" s="35">
        <f>V4/$V$17</f>
        <v>0.35047048481099208</v>
      </c>
      <c r="U4" s="4"/>
      <c r="V4" s="37">
        <f>SUM(C4:Q4)</f>
        <v>10764</v>
      </c>
      <c r="W4" s="39">
        <f>COUNTA(B4)/COUNTA($B$4:$B$6)</f>
        <v>0.33333333333333331</v>
      </c>
    </row>
    <row r="5" spans="1:23" x14ac:dyDescent="0.25">
      <c r="A5" s="46"/>
      <c r="B5" s="3" t="s">
        <v>15</v>
      </c>
      <c r="C5" s="5">
        <v>500</v>
      </c>
      <c r="D5" s="5">
        <v>477</v>
      </c>
      <c r="E5" s="5">
        <v>445</v>
      </c>
      <c r="F5" s="5">
        <v>488</v>
      </c>
      <c r="G5" s="5">
        <v>538</v>
      </c>
      <c r="H5" s="5">
        <v>529</v>
      </c>
      <c r="I5" s="5">
        <v>507</v>
      </c>
      <c r="J5" s="5">
        <v>477</v>
      </c>
      <c r="K5" s="5">
        <v>509</v>
      </c>
      <c r="L5" s="5">
        <v>466</v>
      </c>
      <c r="M5" s="5">
        <v>449</v>
      </c>
      <c r="N5" s="5">
        <v>480</v>
      </c>
      <c r="O5" s="5">
        <v>438</v>
      </c>
      <c r="P5" s="5">
        <v>426</v>
      </c>
      <c r="Q5" s="5">
        <v>395</v>
      </c>
      <c r="R5" s="31">
        <f>AVERAGE(C5:Q5)</f>
        <v>474.93333333333334</v>
      </c>
      <c r="S5" s="33">
        <f>SUM(C14:Q14)*W5</f>
        <v>7239.6444444444442</v>
      </c>
      <c r="T5" s="35">
        <f t="shared" ref="T5:T6" si="0">V5/$V$17</f>
        <v>0.23195389574447303</v>
      </c>
      <c r="U5" s="4"/>
      <c r="V5" s="37">
        <f t="shared" ref="V5:V6" si="1">SUM(C5:Q5)</f>
        <v>7124</v>
      </c>
      <c r="W5" s="39">
        <f>COUNTA(B5)/COUNTA($B$4:$B$6)</f>
        <v>0.33333333333333331</v>
      </c>
    </row>
    <row r="6" spans="1:23" x14ac:dyDescent="0.25">
      <c r="A6" s="47"/>
      <c r="B6" s="3" t="s">
        <v>16</v>
      </c>
      <c r="C6" s="5">
        <v>874</v>
      </c>
      <c r="D6" s="5">
        <v>872</v>
      </c>
      <c r="E6" s="5">
        <v>866</v>
      </c>
      <c r="F6" s="5">
        <v>866</v>
      </c>
      <c r="G6" s="5">
        <v>873</v>
      </c>
      <c r="H6" s="5">
        <v>927</v>
      </c>
      <c r="I6" s="5">
        <v>858</v>
      </c>
      <c r="J6" s="5">
        <v>862</v>
      </c>
      <c r="K6" s="5">
        <v>838</v>
      </c>
      <c r="L6" s="5">
        <v>835</v>
      </c>
      <c r="M6" s="5">
        <v>904</v>
      </c>
      <c r="N6" s="5">
        <v>881</v>
      </c>
      <c r="O6" s="5">
        <v>835</v>
      </c>
      <c r="P6" s="7">
        <v>807</v>
      </c>
      <c r="Q6" s="7">
        <v>727</v>
      </c>
      <c r="R6" s="31">
        <f>AVERAGE(C6:Q6)</f>
        <v>855</v>
      </c>
      <c r="S6" s="33">
        <f>SUM(C15:Q15)*W6</f>
        <v>9770.6666666666661</v>
      </c>
      <c r="T6" s="35">
        <f t="shared" si="0"/>
        <v>0.41757561944453486</v>
      </c>
      <c r="U6" s="4"/>
      <c r="V6" s="37">
        <f t="shared" si="1"/>
        <v>12825</v>
      </c>
      <c r="W6" s="39">
        <f>COUNTA(B6)/COUNTA($B$4:$B$6)</f>
        <v>0.33333333333333331</v>
      </c>
    </row>
    <row r="7" spans="1:23" x14ac:dyDescent="0.25">
      <c r="B7" s="18" t="s">
        <v>3</v>
      </c>
      <c r="C7" s="19">
        <f t="shared" ref="C7:Q7" si="2">AVERAGE(C4:C6)</f>
        <v>708.33333333333337</v>
      </c>
      <c r="D7" s="19">
        <f t="shared" si="2"/>
        <v>700.66666666666663</v>
      </c>
      <c r="E7" s="19">
        <f t="shared" si="2"/>
        <v>692.33333333333337</v>
      </c>
      <c r="F7" s="19">
        <f t="shared" si="2"/>
        <v>702</v>
      </c>
      <c r="G7" s="19">
        <f t="shared" si="2"/>
        <v>726.33333333333337</v>
      </c>
      <c r="H7" s="19">
        <f t="shared" si="2"/>
        <v>740.33333333333337</v>
      </c>
      <c r="I7" s="19">
        <f t="shared" si="2"/>
        <v>721.33333333333337</v>
      </c>
      <c r="J7" s="19">
        <f t="shared" si="2"/>
        <v>683.66666666666663</v>
      </c>
      <c r="K7" s="19">
        <f t="shared" si="2"/>
        <v>694</v>
      </c>
      <c r="L7" s="19">
        <f t="shared" si="2"/>
        <v>656</v>
      </c>
      <c r="M7" s="19">
        <f t="shared" si="2"/>
        <v>675.33333333333337</v>
      </c>
      <c r="N7" s="19">
        <f t="shared" si="2"/>
        <v>692.33333333333337</v>
      </c>
      <c r="O7" s="19">
        <f t="shared" si="2"/>
        <v>653.66666666666663</v>
      </c>
      <c r="P7" s="19">
        <f t="shared" si="2"/>
        <v>619.66666666666663</v>
      </c>
      <c r="Q7" s="19">
        <f t="shared" si="2"/>
        <v>571.66666666666663</v>
      </c>
      <c r="R7" s="9"/>
    </row>
    <row r="8" spans="1:23" x14ac:dyDescent="0.25">
      <c r="B8" s="20" t="s">
        <v>4</v>
      </c>
      <c r="C8" s="21">
        <f>POWER((SUM(C4:C6) - C7),2)*C11</f>
        <v>133796.29629629626</v>
      </c>
      <c r="D8" s="21">
        <f t="shared" ref="D8:Q8" si="3">POWER((SUM(D4:D6) - D7),2)*D11</f>
        <v>130915.67407407409</v>
      </c>
      <c r="E8" s="21">
        <f t="shared" si="3"/>
        <v>127820.11851851849</v>
      </c>
      <c r="F8" s="21">
        <f t="shared" si="3"/>
        <v>131414.39999999999</v>
      </c>
      <c r="G8" s="21">
        <f t="shared" si="3"/>
        <v>140682.69629629626</v>
      </c>
      <c r="H8" s="21">
        <f t="shared" si="3"/>
        <v>146158.25185185182</v>
      </c>
      <c r="I8" s="21">
        <f t="shared" si="3"/>
        <v>138752.47407407404</v>
      </c>
      <c r="J8" s="21">
        <f t="shared" si="3"/>
        <v>124640.02962962966</v>
      </c>
      <c r="K8" s="21">
        <f t="shared" si="3"/>
        <v>128436.26666666666</v>
      </c>
      <c r="L8" s="21">
        <f t="shared" si="3"/>
        <v>114756.26666666666</v>
      </c>
      <c r="M8" s="21">
        <f t="shared" si="3"/>
        <v>121620.0296296296</v>
      </c>
      <c r="N8" s="21">
        <f t="shared" si="3"/>
        <v>127820.11851851849</v>
      </c>
      <c r="O8" s="21">
        <f t="shared" si="3"/>
        <v>113941.36296296299</v>
      </c>
      <c r="P8" s="21">
        <f t="shared" si="3"/>
        <v>102396.4740740741</v>
      </c>
      <c r="Q8" s="21">
        <f t="shared" si="3"/>
        <v>87147.407407407431</v>
      </c>
    </row>
    <row r="9" spans="1:23" x14ac:dyDescent="0.25">
      <c r="B9" s="22" t="s">
        <v>12</v>
      </c>
      <c r="C9" s="23">
        <f>C17/$V$17</f>
        <v>6.9188942792954122E-2</v>
      </c>
      <c r="D9" s="23">
        <f t="shared" ref="D9:Q9" si="4">D17/$V$17</f>
        <v>6.8440074235665685E-2</v>
      </c>
      <c r="E9" s="23">
        <f t="shared" si="4"/>
        <v>6.7626086673395633E-2</v>
      </c>
      <c r="F9" s="23">
        <f t="shared" si="4"/>
        <v>6.8570312245628887E-2</v>
      </c>
      <c r="G9" s="23">
        <f t="shared" si="4"/>
        <v>7.0947155927457428E-2</v>
      </c>
      <c r="H9" s="23">
        <f t="shared" si="4"/>
        <v>7.2314655032071115E-2</v>
      </c>
      <c r="I9" s="23">
        <f t="shared" si="4"/>
        <v>7.0458763390095394E-2</v>
      </c>
      <c r="J9" s="23">
        <f t="shared" si="4"/>
        <v>6.677953960863478E-2</v>
      </c>
      <c r="K9" s="23">
        <f t="shared" si="4"/>
        <v>6.7788884185849635E-2</v>
      </c>
      <c r="L9" s="23">
        <f t="shared" si="4"/>
        <v>6.4077100901898221E-2</v>
      </c>
      <c r="M9" s="23">
        <f t="shared" si="4"/>
        <v>6.5965552046364728E-2</v>
      </c>
      <c r="N9" s="23">
        <f t="shared" si="4"/>
        <v>6.7626086673395633E-2</v>
      </c>
      <c r="O9" s="23">
        <f t="shared" si="4"/>
        <v>6.3849184384462604E-2</v>
      </c>
      <c r="P9" s="23">
        <f t="shared" si="4"/>
        <v>6.0528115130400809E-2</v>
      </c>
      <c r="Q9" s="23">
        <f t="shared" si="4"/>
        <v>5.5839546771725326E-2</v>
      </c>
      <c r="R9" s="17"/>
    </row>
    <row r="11" spans="1:23" x14ac:dyDescent="0.25">
      <c r="B11" s="24" t="s">
        <v>2</v>
      </c>
      <c r="C11" s="25">
        <f>COUNT(C3)/COUNT($C$4:$Q$4)</f>
        <v>6.6666666666666666E-2</v>
      </c>
      <c r="D11" s="25">
        <f t="shared" ref="D11:Q11" si="5">COUNT(D3)/COUNT($C$4:$Q$4)</f>
        <v>6.6666666666666666E-2</v>
      </c>
      <c r="E11" s="25">
        <f t="shared" si="5"/>
        <v>6.6666666666666666E-2</v>
      </c>
      <c r="F11" s="25">
        <f t="shared" si="5"/>
        <v>6.6666666666666666E-2</v>
      </c>
      <c r="G11" s="25">
        <f t="shared" si="5"/>
        <v>6.6666666666666666E-2</v>
      </c>
      <c r="H11" s="25">
        <f t="shared" si="5"/>
        <v>6.6666666666666666E-2</v>
      </c>
      <c r="I11" s="25">
        <f t="shared" si="5"/>
        <v>6.6666666666666666E-2</v>
      </c>
      <c r="J11" s="25">
        <f t="shared" si="5"/>
        <v>6.6666666666666666E-2</v>
      </c>
      <c r="K11" s="25">
        <f t="shared" si="5"/>
        <v>6.6666666666666666E-2</v>
      </c>
      <c r="L11" s="25">
        <f t="shared" si="5"/>
        <v>6.6666666666666666E-2</v>
      </c>
      <c r="M11" s="25">
        <f t="shared" si="5"/>
        <v>6.6666666666666666E-2</v>
      </c>
      <c r="N11" s="25">
        <f t="shared" si="5"/>
        <v>6.6666666666666666E-2</v>
      </c>
      <c r="O11" s="25">
        <f t="shared" si="5"/>
        <v>6.6666666666666666E-2</v>
      </c>
      <c r="P11" s="25">
        <f t="shared" si="5"/>
        <v>6.6666666666666666E-2</v>
      </c>
      <c r="Q11" s="25">
        <f t="shared" si="5"/>
        <v>6.6666666666666666E-2</v>
      </c>
    </row>
    <row r="13" spans="1:23" x14ac:dyDescent="0.25">
      <c r="B13" s="26" t="s">
        <v>14</v>
      </c>
      <c r="C13" s="26">
        <f>POWER((C4 - $R$4),2)</f>
        <v>1115.5599999999986</v>
      </c>
      <c r="D13" s="26">
        <f t="shared" ref="C13:Q13" si="6">POWER((D4 - $R$4),2)</f>
        <v>1253.1599999999985</v>
      </c>
      <c r="E13" s="26">
        <f t="shared" si="6"/>
        <v>2342.5599999999977</v>
      </c>
      <c r="F13" s="26">
        <f t="shared" si="6"/>
        <v>1183.3599999999985</v>
      </c>
      <c r="G13" s="26">
        <f t="shared" si="6"/>
        <v>2540.1599999999976</v>
      </c>
      <c r="H13" s="26">
        <f t="shared" si="6"/>
        <v>2246.7599999999979</v>
      </c>
      <c r="I13" s="26">
        <f t="shared" si="6"/>
        <v>6625.9599999999964</v>
      </c>
      <c r="J13" s="26">
        <f t="shared" si="6"/>
        <v>31.360000000000255</v>
      </c>
      <c r="K13" s="26">
        <f t="shared" si="6"/>
        <v>302.7599999999992</v>
      </c>
      <c r="L13" s="26">
        <f t="shared" si="6"/>
        <v>2560.3600000000024</v>
      </c>
      <c r="M13" s="26">
        <f t="shared" si="6"/>
        <v>1989.1600000000021</v>
      </c>
      <c r="N13" s="26">
        <f t="shared" si="6"/>
        <v>2.5600000000000729</v>
      </c>
      <c r="O13" s="26">
        <f t="shared" si="6"/>
        <v>876.16000000000133</v>
      </c>
      <c r="P13" s="26">
        <f t="shared" si="6"/>
        <v>8390.5600000000049</v>
      </c>
      <c r="Q13" s="26">
        <f t="shared" si="6"/>
        <v>15525.160000000005</v>
      </c>
    </row>
    <row r="14" spans="1:23" x14ac:dyDescent="0.25">
      <c r="C14" s="27">
        <f>POWER((C5 - $R$5),2)</f>
        <v>628.33777777777755</v>
      </c>
      <c r="D14" s="27">
        <f t="shared" ref="D14:Q14" si="7">POWER((D5 - $R$5),2)</f>
        <v>4.2711111111110958</v>
      </c>
      <c r="E14" s="27">
        <f t="shared" si="7"/>
        <v>896.00444444444463</v>
      </c>
      <c r="F14" s="27">
        <f t="shared" si="7"/>
        <v>170.73777777777767</v>
      </c>
      <c r="G14" s="27">
        <f t="shared" si="7"/>
        <v>3977.4044444444439</v>
      </c>
      <c r="H14" s="27">
        <f t="shared" si="7"/>
        <v>2923.2044444444441</v>
      </c>
      <c r="I14" s="27">
        <f t="shared" si="7"/>
        <v>1028.2711111111109</v>
      </c>
      <c r="J14" s="27">
        <f t="shared" si="7"/>
        <v>4.2711111111110958</v>
      </c>
      <c r="K14" s="27">
        <f t="shared" si="7"/>
        <v>1160.5377777777776</v>
      </c>
      <c r="L14" s="27">
        <f t="shared" si="7"/>
        <v>79.804444444444513</v>
      </c>
      <c r="M14" s="27">
        <f t="shared" si="7"/>
        <v>672.53777777777793</v>
      </c>
      <c r="N14" s="27">
        <f t="shared" si="7"/>
        <v>25.671111111111074</v>
      </c>
      <c r="O14" s="27">
        <f t="shared" si="7"/>
        <v>1364.0711111111113</v>
      </c>
      <c r="P14" s="27">
        <f t="shared" si="7"/>
        <v>2394.4711111111114</v>
      </c>
      <c r="Q14" s="27">
        <f t="shared" si="7"/>
        <v>6389.3377777777787</v>
      </c>
    </row>
    <row r="15" spans="1:23" x14ac:dyDescent="0.25">
      <c r="C15" s="27">
        <f>POWER((C6 - $R$6),2)</f>
        <v>361</v>
      </c>
      <c r="D15" s="27">
        <f t="shared" ref="D15:Q15" si="8">POWER((D6 - $R$6),2)</f>
        <v>289</v>
      </c>
      <c r="E15" s="27">
        <f t="shared" si="8"/>
        <v>121</v>
      </c>
      <c r="F15" s="27">
        <f t="shared" si="8"/>
        <v>121</v>
      </c>
      <c r="G15" s="27">
        <f t="shared" si="8"/>
        <v>324</v>
      </c>
      <c r="H15" s="27">
        <f t="shared" si="8"/>
        <v>5184</v>
      </c>
      <c r="I15" s="27">
        <f t="shared" si="8"/>
        <v>9</v>
      </c>
      <c r="J15" s="27">
        <f t="shared" si="8"/>
        <v>49</v>
      </c>
      <c r="K15" s="27">
        <f t="shared" si="8"/>
        <v>289</v>
      </c>
      <c r="L15" s="27">
        <f t="shared" si="8"/>
        <v>400</v>
      </c>
      <c r="M15" s="27">
        <f t="shared" si="8"/>
        <v>2401</v>
      </c>
      <c r="N15" s="27">
        <f t="shared" si="8"/>
        <v>676</v>
      </c>
      <c r="O15" s="27">
        <f t="shared" si="8"/>
        <v>400</v>
      </c>
      <c r="P15" s="27">
        <f t="shared" si="8"/>
        <v>2304</v>
      </c>
      <c r="Q15" s="27">
        <f t="shared" si="8"/>
        <v>16384</v>
      </c>
    </row>
    <row r="16" spans="1:23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22" x14ac:dyDescent="0.25">
      <c r="B17" s="28" t="s">
        <v>10</v>
      </c>
      <c r="C17" s="29">
        <f>SUM(C4:C6)</f>
        <v>2125</v>
      </c>
      <c r="D17" s="29">
        <f t="shared" ref="D17:Q17" si="9">SUM(D4:D6)</f>
        <v>2102</v>
      </c>
      <c r="E17" s="29">
        <f t="shared" si="9"/>
        <v>2077</v>
      </c>
      <c r="F17" s="29">
        <f t="shared" si="9"/>
        <v>2106</v>
      </c>
      <c r="G17" s="29">
        <f t="shared" si="9"/>
        <v>2179</v>
      </c>
      <c r="H17" s="29">
        <f t="shared" si="9"/>
        <v>2221</v>
      </c>
      <c r="I17" s="29">
        <f t="shared" si="9"/>
        <v>2164</v>
      </c>
      <c r="J17" s="29">
        <f t="shared" si="9"/>
        <v>2051</v>
      </c>
      <c r="K17" s="29">
        <f t="shared" si="9"/>
        <v>2082</v>
      </c>
      <c r="L17" s="29">
        <f t="shared" si="9"/>
        <v>1968</v>
      </c>
      <c r="M17" s="29">
        <f t="shared" si="9"/>
        <v>2026</v>
      </c>
      <c r="N17" s="29">
        <f t="shared" si="9"/>
        <v>2077</v>
      </c>
      <c r="O17" s="29">
        <f t="shared" si="9"/>
        <v>1961</v>
      </c>
      <c r="P17" s="29">
        <f t="shared" si="9"/>
        <v>1859</v>
      </c>
      <c r="Q17" s="29">
        <f t="shared" si="9"/>
        <v>1715</v>
      </c>
      <c r="V17" s="29">
        <f>SUM(V4:V6)</f>
        <v>30713</v>
      </c>
    </row>
    <row r="19" spans="1:22" x14ac:dyDescent="0.25">
      <c r="A19" s="12"/>
      <c r="B19" s="12"/>
      <c r="C19" s="12"/>
      <c r="D19" s="12"/>
      <c r="E19" s="12"/>
      <c r="F19" s="12"/>
      <c r="G19" s="12"/>
    </row>
    <row r="20" spans="1:22" x14ac:dyDescent="0.25">
      <c r="A20" s="12"/>
      <c r="B20" s="10"/>
      <c r="C20" s="12"/>
      <c r="D20" s="48"/>
      <c r="E20" s="48"/>
      <c r="F20" s="48"/>
      <c r="G20" s="12"/>
    </row>
    <row r="21" spans="1:22" x14ac:dyDescent="0.25">
      <c r="A21" s="12"/>
      <c r="B21" s="13"/>
      <c r="C21" s="14"/>
      <c r="D21" s="15"/>
      <c r="E21" s="15"/>
      <c r="F21" s="15"/>
      <c r="G21" s="12"/>
    </row>
    <row r="22" spans="1:22" x14ac:dyDescent="0.25">
      <c r="A22" s="12"/>
      <c r="B22" s="13"/>
      <c r="C22" s="13"/>
      <c r="D22" s="16"/>
      <c r="E22" s="16"/>
      <c r="F22" s="16"/>
      <c r="G22" s="12"/>
    </row>
    <row r="23" spans="1:22" x14ac:dyDescent="0.25">
      <c r="A23" s="12"/>
      <c r="B23" s="13"/>
      <c r="C23" s="13"/>
      <c r="D23" s="16"/>
      <c r="E23" s="16"/>
      <c r="F23" s="16"/>
      <c r="G23" s="12"/>
    </row>
    <row r="24" spans="1:22" x14ac:dyDescent="0.25">
      <c r="A24" s="12"/>
      <c r="B24" s="13"/>
      <c r="C24" s="13"/>
      <c r="D24" s="16"/>
      <c r="E24" s="16"/>
      <c r="F24" s="16"/>
      <c r="G24" s="12"/>
    </row>
    <row r="25" spans="1:22" x14ac:dyDescent="0.25">
      <c r="A25" s="12"/>
      <c r="B25" s="13"/>
      <c r="C25" s="13"/>
      <c r="D25" s="16"/>
      <c r="E25" s="16"/>
      <c r="F25" s="16"/>
      <c r="G25" s="12"/>
    </row>
    <row r="26" spans="1:22" x14ac:dyDescent="0.25">
      <c r="A26" s="12"/>
      <c r="B26" s="13"/>
      <c r="C26" s="13"/>
      <c r="D26" s="16"/>
      <c r="E26" s="16"/>
      <c r="F26" s="16"/>
      <c r="G26" s="12"/>
    </row>
    <row r="27" spans="1:22" x14ac:dyDescent="0.25">
      <c r="A27" s="12"/>
      <c r="B27" s="13"/>
      <c r="C27" s="13"/>
      <c r="D27" s="16"/>
      <c r="E27" s="16"/>
      <c r="F27" s="16"/>
      <c r="G27" s="12"/>
    </row>
    <row r="28" spans="1:22" x14ac:dyDescent="0.25">
      <c r="A28" s="12"/>
      <c r="B28" s="13"/>
      <c r="C28" s="13"/>
      <c r="D28" s="16"/>
      <c r="E28" s="16"/>
      <c r="F28" s="16"/>
      <c r="G28" s="12"/>
    </row>
    <row r="29" spans="1:22" x14ac:dyDescent="0.25">
      <c r="A29" s="12"/>
      <c r="B29" s="13"/>
      <c r="C29" s="13"/>
      <c r="D29" s="16"/>
      <c r="E29" s="16"/>
      <c r="F29" s="16"/>
      <c r="G29" s="12"/>
    </row>
    <row r="30" spans="1:22" x14ac:dyDescent="0.25">
      <c r="A30" s="12"/>
      <c r="B30" s="13"/>
      <c r="C30" s="13"/>
      <c r="D30" s="16"/>
      <c r="E30" s="16"/>
      <c r="F30" s="16"/>
      <c r="G30" s="12"/>
    </row>
    <row r="31" spans="1:22" x14ac:dyDescent="0.25">
      <c r="A31" s="12"/>
      <c r="B31" s="13"/>
      <c r="C31" s="13"/>
      <c r="D31" s="16"/>
      <c r="E31" s="16"/>
      <c r="F31" s="16"/>
      <c r="G31" s="12"/>
    </row>
    <row r="32" spans="1:22" x14ac:dyDescent="0.25">
      <c r="A32" s="12"/>
      <c r="B32" s="13"/>
      <c r="C32" s="13"/>
      <c r="D32" s="16"/>
      <c r="E32" s="16"/>
      <c r="F32" s="16"/>
      <c r="G32" s="12"/>
    </row>
    <row r="33" spans="1:7" x14ac:dyDescent="0.25">
      <c r="A33" s="12"/>
      <c r="B33" s="13"/>
      <c r="C33" s="13"/>
      <c r="D33" s="16"/>
      <c r="E33" s="16"/>
      <c r="F33" s="16"/>
      <c r="G33" s="12"/>
    </row>
    <row r="34" spans="1:7" x14ac:dyDescent="0.25">
      <c r="A34" s="12"/>
      <c r="B34" s="13"/>
      <c r="C34" s="13"/>
      <c r="D34" s="16"/>
      <c r="E34" s="16"/>
      <c r="F34" s="16"/>
      <c r="G34" s="12"/>
    </row>
    <row r="35" spans="1:7" x14ac:dyDescent="0.25">
      <c r="A35" s="12"/>
      <c r="B35" s="13"/>
      <c r="C35" s="13"/>
      <c r="D35" s="16"/>
      <c r="E35" s="16"/>
      <c r="F35" s="16"/>
      <c r="G35" s="12"/>
    </row>
    <row r="36" spans="1:7" x14ac:dyDescent="0.25">
      <c r="A36" s="12"/>
      <c r="B36" s="12"/>
      <c r="C36" s="13"/>
      <c r="D36" s="16"/>
      <c r="E36" s="16"/>
      <c r="F36" s="16"/>
      <c r="G36" s="12"/>
    </row>
    <row r="37" spans="1:7" x14ac:dyDescent="0.25">
      <c r="A37" s="12"/>
      <c r="B37" s="12"/>
      <c r="C37" s="12"/>
      <c r="D37" s="12"/>
      <c r="E37" s="12"/>
      <c r="F37" s="12"/>
      <c r="G37" s="12"/>
    </row>
    <row r="62" spans="1:24" ht="46.5" x14ac:dyDescent="0.7">
      <c r="A62" s="43"/>
      <c r="B62" s="43"/>
      <c r="C62" s="43"/>
      <c r="D62" s="43"/>
      <c r="E62" s="43"/>
      <c r="F62" s="43"/>
      <c r="G62" s="44" t="s">
        <v>27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</row>
    <row r="65" spans="2:3" x14ac:dyDescent="0.25">
      <c r="B65" s="42"/>
      <c r="C65" s="40" t="s">
        <v>9</v>
      </c>
    </row>
    <row r="66" spans="2:3" x14ac:dyDescent="0.25">
      <c r="B66" s="42" t="s">
        <v>17</v>
      </c>
      <c r="C66" s="41">
        <v>3.5E-4</v>
      </c>
    </row>
    <row r="67" spans="2:3" x14ac:dyDescent="0.25">
      <c r="B67" s="42" t="s">
        <v>18</v>
      </c>
      <c r="C67" s="41">
        <v>5.28E-3</v>
      </c>
    </row>
    <row r="68" spans="2:3" x14ac:dyDescent="0.25">
      <c r="B68" s="42" t="s">
        <v>19</v>
      </c>
      <c r="C68" s="41">
        <v>3.9699999999999999E-2</v>
      </c>
    </row>
    <row r="69" spans="2:3" x14ac:dyDescent="0.25">
      <c r="B69" s="42" t="s">
        <v>20</v>
      </c>
      <c r="C69" s="41">
        <v>0.15217</v>
      </c>
    </row>
    <row r="70" spans="2:3" x14ac:dyDescent="0.25">
      <c r="B70" s="42" t="s">
        <v>21</v>
      </c>
      <c r="C70" s="41">
        <v>0.29873</v>
      </c>
    </row>
    <row r="71" spans="2:3" x14ac:dyDescent="0.25">
      <c r="B71" s="42" t="s">
        <v>22</v>
      </c>
      <c r="C71" s="41">
        <v>0.30096000000000001</v>
      </c>
    </row>
    <row r="72" spans="2:3" x14ac:dyDescent="0.25">
      <c r="B72" s="42" t="s">
        <v>23</v>
      </c>
      <c r="C72" s="41">
        <v>0.15559000000000001</v>
      </c>
    </row>
    <row r="73" spans="2:3" x14ac:dyDescent="0.25">
      <c r="B73" s="42" t="s">
        <v>24</v>
      </c>
      <c r="C73" s="41">
        <v>4.1200000000000001E-2</v>
      </c>
    </row>
    <row r="74" spans="2:3" x14ac:dyDescent="0.25">
      <c r="B74" s="42" t="s">
        <v>25</v>
      </c>
      <c r="C74" s="41">
        <v>5.7099999999999998E-3</v>
      </c>
    </row>
    <row r="75" spans="2:3" x14ac:dyDescent="0.25">
      <c r="B75" s="42" t="s">
        <v>26</v>
      </c>
      <c r="C75" s="41">
        <v>3.8000000000000002E-4</v>
      </c>
    </row>
  </sheetData>
  <mergeCells count="2">
    <mergeCell ref="A4:A6"/>
    <mergeCell ref="D20:F20"/>
  </mergeCells>
  <pageMargins left="0.75" right="0.75" top="0.75" bottom="0.5" header="0.5" footer="0.75"/>
  <pageSetup orientation="portrait" r:id="rId1"/>
  <ignoredErrors>
    <ignoredError sqref="C7:D7 E7:Q7 D8:E8 F8:Q8 D17:Q1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Sarcina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Comp</cp:lastModifiedBy>
  <dcterms:created xsi:type="dcterms:W3CDTF">2021-11-26T19:57:57Z</dcterms:created>
  <dcterms:modified xsi:type="dcterms:W3CDTF">2021-11-29T13:14:22Z</dcterms:modified>
</cp:coreProperties>
</file>